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" yWindow="-12" windowWidth="6960" windowHeight="7176" activeTab="12"/>
  </bookViews>
  <sheets>
    <sheet name="DEK ELec LRC Jul16-Jun17" sheetId="5" r:id="rId1"/>
    <sheet name="DEK Gas LRC Jul08-Jun09" sheetId="6" state="hidden" r:id="rId2"/>
    <sheet name="DEO DSMR Rev Jul08-Jun09" sheetId="4" state="hidden" r:id="rId3"/>
    <sheet name="DEK Elec DSMR Rev Jul08-Jun09" sheetId="2" state="hidden" r:id="rId4"/>
    <sheet name="DEK Gas DSMR Rev Jul08-Jun09" sheetId="3" state="hidden" r:id="rId5"/>
    <sheet name="DEK Elec DSMR Jul16-Jun17" sheetId="22" r:id="rId6"/>
    <sheet name="DEO LRC Jan 2009" sheetId="7" state="hidden" r:id="rId7"/>
    <sheet name="DEK ELec LRC Jan 2009" sheetId="8" state="hidden" r:id="rId8"/>
    <sheet name="DEK Gas LRC Jan 2009" sheetId="9" state="hidden" r:id="rId9"/>
    <sheet name="Sheet1" sheetId="14" state="hidden" r:id="rId10"/>
    <sheet name="DEK gas DSMR Jul16-Jun17" sheetId="23" r:id="rId11"/>
    <sheet name="DEK DSM 10 cent cust charge" sheetId="24" r:id="rId12"/>
    <sheet name="Fuel data" sheetId="26" r:id="rId13"/>
  </sheets>
  <calcPr calcId="145621"/>
  <pivotCaches>
    <pivotCache cacheId="0" r:id="rId14"/>
    <pivotCache cacheId="1" r:id="rId15"/>
    <pivotCache cacheId="2" r:id="rId16"/>
  </pivotCaches>
</workbook>
</file>

<file path=xl/calcChain.xml><?xml version="1.0" encoding="utf-8"?>
<calcChain xmlns="http://schemas.openxmlformats.org/spreadsheetml/2006/main">
  <c r="B18" i="5" l="1"/>
  <c r="B77" i="5" l="1"/>
  <c r="C42" i="5"/>
  <c r="B42" i="5"/>
  <c r="D59" i="5"/>
  <c r="C59" i="5"/>
  <c r="B59" i="5"/>
  <c r="D25" i="5"/>
  <c r="C25" i="5"/>
  <c r="B25" i="5"/>
  <c r="B9" i="5"/>
  <c r="H18" i="26" l="1"/>
  <c r="H17" i="26"/>
  <c r="H16" i="26"/>
  <c r="H15" i="26"/>
  <c r="H20" i="26" l="1"/>
  <c r="G37" i="5"/>
  <c r="D67" i="5" l="1"/>
  <c r="B50" i="5"/>
  <c r="B34" i="5"/>
  <c r="C34" i="5" s="1"/>
  <c r="D34" i="5" s="1"/>
  <c r="B26" i="5"/>
  <c r="B33" i="5" s="1"/>
  <c r="G89" i="5"/>
  <c r="G71" i="5"/>
  <c r="G54" i="5"/>
  <c r="E33" i="5"/>
  <c r="E35" i="5"/>
  <c r="F33" i="5"/>
  <c r="F35" i="5"/>
  <c r="E67" i="5"/>
  <c r="E69" i="5"/>
  <c r="F67" i="5"/>
  <c r="F69" i="5"/>
  <c r="D50" i="5"/>
  <c r="D52" i="5"/>
  <c r="C85" i="5"/>
  <c r="C87" i="5"/>
  <c r="D85" i="5"/>
  <c r="D87" i="5"/>
  <c r="B110" i="7"/>
  <c r="B92" i="7"/>
  <c r="H92" i="7" s="1"/>
  <c r="H97" i="7" s="1"/>
  <c r="H99" i="7" s="1"/>
  <c r="B73" i="7"/>
  <c r="C73" i="7" s="1"/>
  <c r="B55" i="7"/>
  <c r="I55" i="7"/>
  <c r="B37" i="7"/>
  <c r="J37" i="7" s="1"/>
  <c r="I37" i="7"/>
  <c r="B20" i="7"/>
  <c r="H20" i="7"/>
  <c r="H110" i="7"/>
  <c r="C92" i="7"/>
  <c r="I92" i="7" s="1"/>
  <c r="I97" i="7" s="1"/>
  <c r="I99" i="7" s="1"/>
  <c r="H37" i="7"/>
  <c r="C37" i="7"/>
  <c r="K102" i="7"/>
  <c r="E102" i="7"/>
  <c r="E101" i="7"/>
  <c r="K101" i="7" s="1"/>
  <c r="I101" i="7"/>
  <c r="H101" i="7"/>
  <c r="I96" i="7"/>
  <c r="H96" i="7"/>
  <c r="I95" i="7"/>
  <c r="H95" i="7"/>
  <c r="I94" i="7"/>
  <c r="H94" i="7"/>
  <c r="I93" i="7"/>
  <c r="H93" i="7"/>
  <c r="C91" i="7"/>
  <c r="C97" i="7"/>
  <c r="C99" i="7" s="1"/>
  <c r="B91" i="7"/>
  <c r="B97" i="7"/>
  <c r="B99" i="7"/>
  <c r="I90" i="7"/>
  <c r="H90" i="7"/>
  <c r="I89" i="7"/>
  <c r="H89" i="7"/>
  <c r="I88" i="7"/>
  <c r="H88" i="7"/>
  <c r="L104" i="9"/>
  <c r="B10" i="9"/>
  <c r="B17" i="9" s="1"/>
  <c r="B19" i="9" s="1"/>
  <c r="L104" i="8"/>
  <c r="B101" i="8"/>
  <c r="B93" i="8"/>
  <c r="B100" i="8" s="1"/>
  <c r="B102" i="8" s="1"/>
  <c r="E105" i="8" s="1"/>
  <c r="B76" i="8"/>
  <c r="B83" i="8" s="1"/>
  <c r="B85" i="8" s="1"/>
  <c r="E88" i="8" s="1"/>
  <c r="E71" i="8"/>
  <c r="B68" i="8"/>
  <c r="B84" i="8" s="1"/>
  <c r="D60" i="8"/>
  <c r="D67" i="8" s="1"/>
  <c r="C60" i="8"/>
  <c r="C67" i="8" s="1"/>
  <c r="B60" i="8"/>
  <c r="B67" i="8" s="1"/>
  <c r="B69" i="8" s="1"/>
  <c r="E54" i="8"/>
  <c r="B51" i="8"/>
  <c r="C51" i="8" s="1"/>
  <c r="C43" i="8"/>
  <c r="C50" i="8"/>
  <c r="C52" i="8" s="1"/>
  <c r="B43" i="8"/>
  <c r="B50" i="8"/>
  <c r="B52" i="8"/>
  <c r="E37" i="8"/>
  <c r="B34" i="8"/>
  <c r="C34" i="8"/>
  <c r="D34" i="8"/>
  <c r="C33" i="8"/>
  <c r="C35" i="8" s="1"/>
  <c r="D26" i="8"/>
  <c r="D33" i="8"/>
  <c r="D35" i="8" s="1"/>
  <c r="C26" i="8"/>
  <c r="B26" i="8"/>
  <c r="B33" i="8"/>
  <c r="B35" i="8" s="1"/>
  <c r="B10" i="8"/>
  <c r="B17" i="8" s="1"/>
  <c r="B19" i="8" s="1"/>
  <c r="K119" i="7"/>
  <c r="H116" i="7"/>
  <c r="B116" i="7"/>
  <c r="H114" i="7"/>
  <c r="H113" i="7"/>
  <c r="H112" i="7"/>
  <c r="H111" i="7"/>
  <c r="B109" i="7"/>
  <c r="B115" i="7" s="1"/>
  <c r="B117" i="7" s="1"/>
  <c r="E120" i="7" s="1"/>
  <c r="H108" i="7"/>
  <c r="H106" i="7"/>
  <c r="I82" i="7"/>
  <c r="H82" i="7"/>
  <c r="E82" i="7"/>
  <c r="E122" i="7" s="1"/>
  <c r="I77" i="7"/>
  <c r="H77" i="7"/>
  <c r="I76" i="7"/>
  <c r="H76" i="7"/>
  <c r="I75" i="7"/>
  <c r="H75" i="7"/>
  <c r="I74" i="7"/>
  <c r="H74" i="7"/>
  <c r="C72" i="7"/>
  <c r="B72" i="7"/>
  <c r="B78" i="7" s="1"/>
  <c r="B80" i="7" s="1"/>
  <c r="I71" i="7"/>
  <c r="H71" i="7"/>
  <c r="I70" i="7"/>
  <c r="H70" i="7"/>
  <c r="I69" i="7"/>
  <c r="H69" i="7"/>
  <c r="I64" i="7"/>
  <c r="H64" i="7"/>
  <c r="E64" i="7"/>
  <c r="I59" i="7"/>
  <c r="H59" i="7"/>
  <c r="I58" i="7"/>
  <c r="H58" i="7"/>
  <c r="I57" i="7"/>
  <c r="H57" i="7"/>
  <c r="I56" i="7"/>
  <c r="H56" i="7"/>
  <c r="C54" i="7"/>
  <c r="I54" i="7" s="1"/>
  <c r="I60" i="7" s="1"/>
  <c r="I62" i="7" s="1"/>
  <c r="K65" i="7" s="1"/>
  <c r="B54" i="7"/>
  <c r="B60" i="7"/>
  <c r="B62" i="7"/>
  <c r="I53" i="7"/>
  <c r="H53" i="7"/>
  <c r="I52" i="7"/>
  <c r="H52" i="7"/>
  <c r="J46" i="7"/>
  <c r="I46" i="7"/>
  <c r="H46" i="7"/>
  <c r="E46" i="7"/>
  <c r="H41" i="7"/>
  <c r="C41" i="7"/>
  <c r="I41" i="7" s="1"/>
  <c r="D40" i="7"/>
  <c r="J40" i="7"/>
  <c r="C40" i="7"/>
  <c r="I40" i="7" s="1"/>
  <c r="B40" i="7"/>
  <c r="H40" i="7"/>
  <c r="D39" i="7"/>
  <c r="J39" i="7" s="1"/>
  <c r="C39" i="7"/>
  <c r="I39" i="7"/>
  <c r="B39" i="7"/>
  <c r="H39" i="7" s="1"/>
  <c r="D38" i="7"/>
  <c r="J38" i="7"/>
  <c r="C38" i="7"/>
  <c r="I38" i="7" s="1"/>
  <c r="B38" i="7"/>
  <c r="H38" i="7"/>
  <c r="D36" i="7"/>
  <c r="J36" i="7" s="1"/>
  <c r="C36" i="7"/>
  <c r="I36" i="7" s="1"/>
  <c r="B36" i="7"/>
  <c r="H36" i="7"/>
  <c r="D35" i="7"/>
  <c r="J35" i="7"/>
  <c r="C35" i="7"/>
  <c r="I35" i="7" s="1"/>
  <c r="B35" i="7"/>
  <c r="H35" i="7"/>
  <c r="D34" i="7"/>
  <c r="C34" i="7"/>
  <c r="C42" i="7"/>
  <c r="C44" i="7"/>
  <c r="E47" i="7" s="1"/>
  <c r="J33" i="7"/>
  <c r="J42" i="7" s="1"/>
  <c r="J44" i="7" s="1"/>
  <c r="I33" i="7"/>
  <c r="B33" i="7"/>
  <c r="H33" i="7"/>
  <c r="H42" i="7" s="1"/>
  <c r="H44" i="7" s="1"/>
  <c r="H24" i="7"/>
  <c r="B23" i="7"/>
  <c r="H23" i="7"/>
  <c r="B22" i="7"/>
  <c r="H22" i="7" s="1"/>
  <c r="H21" i="7"/>
  <c r="H19" i="7"/>
  <c r="B19" i="7"/>
  <c r="B25" i="7" s="1"/>
  <c r="B27" i="7" s="1"/>
  <c r="B18" i="7"/>
  <c r="H18" i="7" s="1"/>
  <c r="H25" i="7" s="1"/>
  <c r="H27" i="7" s="1"/>
  <c r="H16" i="7"/>
  <c r="D60" i="5"/>
  <c r="C60" i="5"/>
  <c r="C67" i="5"/>
  <c r="D26" i="5"/>
  <c r="D33" i="5" s="1"/>
  <c r="C26" i="5"/>
  <c r="C33" i="5"/>
  <c r="C35" i="5" s="1"/>
  <c r="C43" i="5"/>
  <c r="C50" i="5" s="1"/>
  <c r="B10" i="6"/>
  <c r="B17" i="6" s="1"/>
  <c r="B19" i="6" s="1"/>
  <c r="B78" i="5"/>
  <c r="B85" i="5" s="1"/>
  <c r="B60" i="5"/>
  <c r="B67" i="5"/>
  <c r="B43" i="5"/>
  <c r="B10" i="5"/>
  <c r="B17" i="5" s="1"/>
  <c r="B19" i="5" s="1"/>
  <c r="B86" i="5"/>
  <c r="B51" i="5"/>
  <c r="C51" i="5" s="1"/>
  <c r="L104" i="6"/>
  <c r="K46" i="7"/>
  <c r="K64" i="7"/>
  <c r="I72" i="7"/>
  <c r="K82" i="7"/>
  <c r="H54" i="7"/>
  <c r="D41" i="7"/>
  <c r="B42" i="7"/>
  <c r="B44" i="7"/>
  <c r="J41" i="7"/>
  <c r="I91" i="7"/>
  <c r="H91" i="7"/>
  <c r="H55" i="7"/>
  <c r="H60" i="7"/>
  <c r="H62" i="7"/>
  <c r="C55" i="7"/>
  <c r="D37" i="7"/>
  <c r="D42" i="7"/>
  <c r="D44" i="7"/>
  <c r="B87" i="5" l="1"/>
  <c r="G90" i="5" s="1"/>
  <c r="B52" i="5"/>
  <c r="D35" i="5"/>
  <c r="H115" i="7"/>
  <c r="H117" i="7" s="1"/>
  <c r="K120" i="7" s="1"/>
  <c r="I73" i="7"/>
  <c r="I78" i="7" s="1"/>
  <c r="I80" i="7" s="1"/>
  <c r="C78" i="7"/>
  <c r="C80" i="7" s="1"/>
  <c r="B35" i="5"/>
  <c r="C52" i="5"/>
  <c r="I27" i="7"/>
  <c r="I42" i="7"/>
  <c r="I44" i="7" s="1"/>
  <c r="K47" i="7" s="1"/>
  <c r="E38" i="8"/>
  <c r="E55" i="8"/>
  <c r="H72" i="7"/>
  <c r="H78" i="7" s="1"/>
  <c r="H80" i="7" s="1"/>
  <c r="K83" i="7" s="1"/>
  <c r="K122" i="7"/>
  <c r="H73" i="7"/>
  <c r="G92" i="5"/>
  <c r="E83" i="7"/>
  <c r="C60" i="7"/>
  <c r="C62" i="7" s="1"/>
  <c r="E65" i="7" s="1"/>
  <c r="E123" i="7" s="1"/>
  <c r="H109" i="7"/>
  <c r="B68" i="5"/>
  <c r="C68" i="8"/>
  <c r="D68" i="8" s="1"/>
  <c r="D69" i="8" s="1"/>
  <c r="G55" i="5" l="1"/>
  <c r="G38" i="5"/>
  <c r="K123" i="7"/>
  <c r="L123" i="7" s="1"/>
  <c r="C68" i="5"/>
  <c r="B69" i="5"/>
  <c r="C69" i="8"/>
  <c r="E72" i="8" s="1"/>
  <c r="D68" i="5" l="1"/>
  <c r="D69" i="5" s="1"/>
  <c r="C69" i="5"/>
  <c r="G72" i="5" l="1"/>
  <c r="G93" i="5" s="1"/>
</calcChain>
</file>

<file path=xl/sharedStrings.xml><?xml version="1.0" encoding="utf-8"?>
<sst xmlns="http://schemas.openxmlformats.org/spreadsheetml/2006/main" count="719" uniqueCount="158">
  <si>
    <t>Residential</t>
  </si>
  <si>
    <t>Rate</t>
  </si>
  <si>
    <t>Distribution</t>
  </si>
  <si>
    <t>RTC</t>
  </si>
  <si>
    <t>AAC</t>
  </si>
  <si>
    <t>SRT</t>
  </si>
  <si>
    <t>less: Embedded Fuel</t>
  </si>
  <si>
    <t>Total</t>
  </si>
  <si>
    <t>Transmission Cost Rider</t>
  </si>
  <si>
    <t>Tail-Block</t>
  </si>
  <si>
    <t>Sub-Total</t>
  </si>
  <si>
    <t>Non-Residential</t>
  </si>
  <si>
    <t xml:space="preserve">   First 2800 kWh</t>
  </si>
  <si>
    <t xml:space="preserve">   Next 3200 kWh</t>
  </si>
  <si>
    <t xml:space="preserve">   Additional kWh</t>
  </si>
  <si>
    <t>Rate DM</t>
  </si>
  <si>
    <t>kWh by rate block</t>
  </si>
  <si>
    <t>Weighted average  rate</t>
  </si>
  <si>
    <t>Rate DS</t>
  </si>
  <si>
    <t xml:space="preserve">   First 300 kWh/kW</t>
  </si>
  <si>
    <t>Rate DP</t>
  </si>
  <si>
    <t>Rate EH</t>
  </si>
  <si>
    <t>kWh</t>
  </si>
  <si>
    <t>Notes:</t>
  </si>
  <si>
    <t>Weighted average lost revenue non-residential rate</t>
  </si>
  <si>
    <t>Total kWh</t>
  </si>
  <si>
    <t>Workpaper:  Calculation of Rates for Lost Revenues for the Ohio DSM Application</t>
  </si>
  <si>
    <t>Generation</t>
  </si>
  <si>
    <t>NO TRANSMISSION</t>
  </si>
  <si>
    <t>WITH TRANSMISSION</t>
  </si>
  <si>
    <t>Difference</t>
  </si>
  <si>
    <t xml:space="preserve"> </t>
  </si>
  <si>
    <t>ULH&amp;P</t>
  </si>
  <si>
    <t>(All)</t>
  </si>
  <si>
    <t>Rev Class</t>
  </si>
  <si>
    <t xml:space="preserve">Sum of  DEMAND SIDE </t>
  </si>
  <si>
    <t>Rate Family</t>
  </si>
  <si>
    <t>DP</t>
  </si>
  <si>
    <t>DS</t>
  </si>
  <si>
    <t>DT</t>
  </si>
  <si>
    <t>EH</t>
  </si>
  <si>
    <t>GF</t>
  </si>
  <si>
    <t>ID</t>
  </si>
  <si>
    <t>MC</t>
  </si>
  <si>
    <t>NS</t>
  </si>
  <si>
    <t>OL</t>
  </si>
  <si>
    <t>RS</t>
  </si>
  <si>
    <t>SC</t>
  </si>
  <si>
    <t>SE</t>
  </si>
  <si>
    <t>SL</t>
  </si>
  <si>
    <t>SO</t>
  </si>
  <si>
    <t>SP</t>
  </si>
  <si>
    <t>SS</t>
  </si>
  <si>
    <t>SX</t>
  </si>
  <si>
    <t>TL</t>
  </si>
  <si>
    <t>TT</t>
  </si>
  <si>
    <t>UO</t>
  </si>
  <si>
    <t>WS</t>
  </si>
  <si>
    <t>Grand Total</t>
  </si>
  <si>
    <t xml:space="preserve">  </t>
  </si>
  <si>
    <t>DM</t>
  </si>
  <si>
    <t>OR</t>
  </si>
  <si>
    <t>SF</t>
  </si>
  <si>
    <t>TD</t>
  </si>
  <si>
    <t>TS</t>
  </si>
  <si>
    <t>Workpaper:  Calculation of Rates for Lost Revenues for the Kentucky DSM Application</t>
  </si>
  <si>
    <t>Energy Charge</t>
  </si>
  <si>
    <t>Blank</t>
  </si>
  <si>
    <t xml:space="preserve">   First 6000 kWh</t>
  </si>
  <si>
    <t xml:space="preserve">   Next 300 kWh/kW</t>
  </si>
  <si>
    <r>
      <t>1</t>
    </r>
    <r>
      <rPr>
        <sz val="10"/>
        <rFont val="Arial"/>
        <family val="2"/>
      </rPr>
      <t xml:space="preserve"> Distribution Rates are those approved in Case No. 2006-0172</t>
    </r>
  </si>
  <si>
    <t>Rate DT</t>
  </si>
  <si>
    <t>Summer On-Peak</t>
  </si>
  <si>
    <t>Winter On-Peak</t>
  </si>
  <si>
    <t>Off-Peak</t>
  </si>
  <si>
    <t>RateTT</t>
  </si>
  <si>
    <t>Delivery Charge</t>
  </si>
  <si>
    <t>per CCF</t>
  </si>
  <si>
    <t>CD</t>
  </si>
  <si>
    <t>Variable O&amp;M rate</t>
  </si>
  <si>
    <t>Y</t>
  </si>
  <si>
    <t>N</t>
  </si>
  <si>
    <t>Variable O&amp;M</t>
  </si>
  <si>
    <t>Revenue Class</t>
  </si>
  <si>
    <t>Bill Period</t>
  </si>
  <si>
    <t>(Multiple Items)</t>
  </si>
  <si>
    <t>Data</t>
  </si>
  <si>
    <t>Rate Code</t>
  </si>
  <si>
    <t xml:space="preserve">Sum of  SAW RECOV   </t>
  </si>
  <si>
    <t xml:space="preserve">GS </t>
  </si>
  <si>
    <t>GSG</t>
  </si>
  <si>
    <t>GSN</t>
  </si>
  <si>
    <t>ID0</t>
  </si>
  <si>
    <t>IFT</t>
  </si>
  <si>
    <t>IT0</t>
  </si>
  <si>
    <t xml:space="preserve">RS </t>
  </si>
  <si>
    <t>DEKG DSMR</t>
  </si>
  <si>
    <t xml:space="preserve">DEKE DSMR </t>
  </si>
  <si>
    <t>DEO DSM SAW</t>
  </si>
  <si>
    <r>
      <t>1</t>
    </r>
    <r>
      <rPr>
        <sz val="10"/>
        <rFont val="Arial"/>
        <family val="2"/>
      </rPr>
      <t xml:space="preserve"> Distribution Rates are those approved in Case No. 08-709-EL-AIR</t>
    </r>
  </si>
  <si>
    <t>7-1-08 through 6-1-09</t>
  </si>
  <si>
    <t>Period 7-1-08 through 6-1-09</t>
  </si>
  <si>
    <t>Historical Rates July 2008 - June 2009</t>
  </si>
  <si>
    <t>Historical Dollars July 2008 - June 2009</t>
  </si>
  <si>
    <r>
      <t>2</t>
    </r>
    <r>
      <rPr>
        <sz val="10"/>
        <rFont val="Arial"/>
        <family val="2"/>
      </rPr>
      <t xml:space="preserve"> kWh based on August 2008 through July 2009</t>
    </r>
  </si>
  <si>
    <t>Assumptions</t>
  </si>
  <si>
    <r>
      <t>1.)</t>
    </r>
    <r>
      <rPr>
        <sz val="7"/>
        <color indexed="56"/>
        <rFont val="Times New Roman"/>
        <family val="1"/>
      </rPr>
      <t xml:space="preserve">    </t>
    </r>
    <r>
      <rPr>
        <sz val="11"/>
        <color indexed="56"/>
        <rFont val="Calibri"/>
        <family val="2"/>
      </rPr>
      <t>A variable O&amp;M figure of $0.0019/kWh was used as the rate for the lost margins.</t>
    </r>
  </si>
  <si>
    <r>
      <t>3.)</t>
    </r>
    <r>
      <rPr>
        <sz val="7"/>
        <color indexed="56"/>
        <rFont val="Times New Roman"/>
        <family val="1"/>
      </rPr>
      <t xml:space="preserve">    </t>
    </r>
    <r>
      <rPr>
        <sz val="11"/>
        <color indexed="56"/>
        <rFont val="Calibri"/>
        <family val="2"/>
      </rPr>
      <t>All the riders originally listed in the spreadsheet from last year have been updated.</t>
    </r>
  </si>
  <si>
    <r>
      <t>4.)</t>
    </r>
    <r>
      <rPr>
        <sz val="7"/>
        <color indexed="56"/>
        <rFont val="Times New Roman"/>
        <family val="1"/>
      </rPr>
      <t xml:space="preserve">    </t>
    </r>
    <r>
      <rPr>
        <sz val="11"/>
        <color indexed="56"/>
        <rFont val="Calibri"/>
        <family val="2"/>
      </rPr>
      <t xml:space="preserve">Riders highlighted in </t>
    </r>
    <r>
      <rPr>
        <sz val="11"/>
        <color indexed="10"/>
        <rFont val="Calibri"/>
        <family val="2"/>
      </rPr>
      <t>RED</t>
    </r>
    <r>
      <rPr>
        <sz val="11"/>
        <color indexed="56"/>
        <rFont val="Calibri"/>
        <family val="2"/>
      </rPr>
      <t xml:space="preserve"> have true-up mechanisms and we believe that these probably should not be include and the values put to zero to remove them from the calculation.  </t>
    </r>
  </si>
  <si>
    <r>
      <t>5.)</t>
    </r>
    <r>
      <rPr>
        <sz val="7"/>
        <color indexed="56"/>
        <rFont val="Times New Roman"/>
        <family val="1"/>
      </rPr>
      <t xml:space="preserve">    </t>
    </r>
    <r>
      <rPr>
        <sz val="11"/>
        <color indexed="56"/>
        <rFont val="Calibri"/>
        <family val="2"/>
      </rPr>
      <t>The generation rates for Ohio are based on 2009 ESP values.</t>
    </r>
  </si>
  <si>
    <t>Jan 2009 rates using Aug 08 - Jul 09 usage</t>
  </si>
  <si>
    <t>July 2009 rates using Aug 08 - Jul 09 usage</t>
  </si>
  <si>
    <r>
      <t>2.)</t>
    </r>
    <r>
      <rPr>
        <sz val="7"/>
        <color indexed="56"/>
        <rFont val="Times New Roman"/>
        <family val="1"/>
      </rPr>
      <t xml:space="preserve">    </t>
    </r>
    <r>
      <rPr>
        <sz val="11"/>
        <color indexed="56"/>
        <rFont val="Calibri"/>
        <family val="2"/>
      </rPr>
      <t xml:space="preserve">The variable O&amp;M can be applied by flipping the switch to “Y” or “N” on each sheet.  This will change the value for all rates on the tab when flipped. </t>
    </r>
  </si>
  <si>
    <t>Rate TS</t>
  </si>
  <si>
    <t>TS Rate</t>
  </si>
  <si>
    <r>
      <t>6.)</t>
    </r>
    <r>
      <rPr>
        <sz val="7"/>
        <color indexed="56"/>
        <rFont val="Times New Roman"/>
        <family val="1"/>
      </rPr>
      <t xml:space="preserve">    </t>
    </r>
    <r>
      <rPr>
        <sz val="11"/>
        <color indexed="56"/>
        <rFont val="Calibri"/>
        <family val="2"/>
      </rPr>
      <t xml:space="preserve">The TS Rate can be applied by flipping the switch to “Y” or “N” on each sheet.  This will change the value for weighted non-residential average. </t>
    </r>
  </si>
  <si>
    <t>FPP</t>
  </si>
  <si>
    <t>DEO Res</t>
  </si>
  <si>
    <t>DEO Non-Res</t>
  </si>
  <si>
    <t>DEO Volt Reduction</t>
  </si>
  <si>
    <t xml:space="preserve">DEK </t>
  </si>
  <si>
    <t>DEK Base Fuel</t>
  </si>
  <si>
    <t>DEK Total Fuel</t>
  </si>
  <si>
    <t>3rd Qtr 08</t>
  </si>
  <si>
    <t>4th Qtr 08</t>
  </si>
  <si>
    <t>1st Qtr 09</t>
  </si>
  <si>
    <t>2nd Qrt 09</t>
  </si>
  <si>
    <t>3rd Qtr 09</t>
  </si>
  <si>
    <t>4th Qtr 09</t>
  </si>
  <si>
    <t>Jul 08 - Jun 09</t>
  </si>
  <si>
    <t>No fuel</t>
  </si>
  <si>
    <t>OnPK kW</t>
  </si>
  <si>
    <t>OffPK kW</t>
  </si>
  <si>
    <t>First 15kW</t>
  </si>
  <si>
    <t>Additional Kw</t>
  </si>
  <si>
    <t>All kW</t>
  </si>
  <si>
    <t>On Peak kW</t>
  </si>
  <si>
    <t>Off Peak kW</t>
  </si>
  <si>
    <t>TT Rate</t>
  </si>
  <si>
    <t>Sum of       USAGE</t>
  </si>
  <si>
    <t>UT</t>
  </si>
  <si>
    <t>DEK Home Energy Assistance Plan</t>
  </si>
  <si>
    <t>Bill period</t>
  </si>
  <si>
    <t>Gas</t>
  </si>
  <si>
    <t>Electric</t>
  </si>
  <si>
    <t>Values</t>
  </si>
  <si>
    <t>Row Labels</t>
  </si>
  <si>
    <t>BILL PERIOD</t>
  </si>
  <si>
    <t>Jul 16 - Jun 17</t>
  </si>
  <si>
    <t>3rd Qtr 16</t>
  </si>
  <si>
    <t>4th Qtr 16</t>
  </si>
  <si>
    <t>1st Qtr 17</t>
  </si>
  <si>
    <t>2nd Qtr 17</t>
  </si>
  <si>
    <t>UN</t>
  </si>
  <si>
    <t>DEK Electric DSMR Revenues Jul 2016 through Jun 2017</t>
  </si>
  <si>
    <t>DEK Gas DSMR Revenues Jul 2016 through Jun 2017</t>
  </si>
  <si>
    <t>July 16 - June 17 rates and usage</t>
  </si>
  <si>
    <r>
      <t>2</t>
    </r>
    <r>
      <rPr>
        <sz val="10"/>
        <rFont val="Arial"/>
        <family val="2"/>
      </rPr>
      <t xml:space="preserve"> kWh based on July 2016 through June 2017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</si>
</sst>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0000"/>
    <numFmt numFmtId="165" formatCode="_(* #,##0_);_(* \(#,##0\);_(* &quot;-&quot;??_);_(@_)"/>
    <numFmt numFmtId="166" formatCode="&quot;$&quot;#,##0.00"/>
    <numFmt numFmtId="167" formatCode="_(&quot;$&quot;* #,##0.000000_);_(&quot;$&quot;* \(#,##0.000000\);_(&quot;$&quot;* &quot;-&quot;??_);_(@_)"/>
    <numFmt numFmtId="168" formatCode="_(&quot;$&quot;* #,##0.0000000_);_(&quot;$&quot;* \(#,##0.0000000\);_(&quot;$&quot;* &quot;-&quot;??_);_(@_)"/>
    <numFmt numFmtId="169" formatCode="0.000000_);[Red]\(0.000000\)"/>
    <numFmt numFmtId="170" formatCode="0.000000"/>
    <numFmt numFmtId="171" formatCode="&quot;$&quot;#,##0.000000_);[Red]\(&quot;$&quot;#,##0.000000\)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vertAlign val="superscript"/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28"/>
      <name val="Arial"/>
      <family val="2"/>
    </font>
    <font>
      <sz val="11"/>
      <color indexed="56"/>
      <name val="Calibri"/>
      <family val="2"/>
    </font>
    <font>
      <sz val="7"/>
      <color indexed="56"/>
      <name val="Times New Roman"/>
      <family val="1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1F497D"/>
      <name val="Calibri"/>
      <family val="2"/>
    </font>
    <font>
      <sz val="14"/>
      <name val="Arial"/>
      <family val="2"/>
    </font>
    <font>
      <b/>
      <u val="singleAccounting"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</borders>
  <cellStyleXfs count="105">
    <xf numFmtId="0" fontId="0" fillId="0" borderId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7" fillId="0" borderId="0"/>
    <xf numFmtId="0" fontId="24" fillId="0" borderId="0" applyNumberFormat="0" applyFill="0" applyBorder="0" applyAlignment="0" applyProtection="0"/>
    <xf numFmtId="0" fontId="25" fillId="0" borderId="12" applyNumberFormat="0" applyFill="0" applyAlignment="0" applyProtection="0"/>
    <xf numFmtId="0" fontId="26" fillId="0" borderId="13" applyNumberFormat="0" applyFill="0" applyAlignment="0" applyProtection="0"/>
    <xf numFmtId="0" fontId="27" fillId="0" borderId="14" applyNumberFormat="0" applyFill="0" applyAlignment="0" applyProtection="0"/>
    <xf numFmtId="0" fontId="27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29" fillId="5" borderId="0" applyNumberFormat="0" applyBorder="0" applyAlignment="0" applyProtection="0"/>
    <xf numFmtId="0" fontId="30" fillId="6" borderId="0" applyNumberFormat="0" applyBorder="0" applyAlignment="0" applyProtection="0"/>
    <xf numFmtId="0" fontId="31" fillId="7" borderId="15" applyNumberFormat="0" applyAlignment="0" applyProtection="0"/>
    <xf numFmtId="0" fontId="32" fillId="8" borderId="16" applyNumberFormat="0" applyAlignment="0" applyProtection="0"/>
    <xf numFmtId="0" fontId="33" fillId="8" borderId="15" applyNumberFormat="0" applyAlignment="0" applyProtection="0"/>
    <xf numFmtId="0" fontId="34" fillId="0" borderId="17" applyNumberFormat="0" applyFill="0" applyAlignment="0" applyProtection="0"/>
    <xf numFmtId="0" fontId="35" fillId="9" borderId="18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20" applyNumberFormat="0" applyFill="0" applyAlignment="0" applyProtection="0"/>
    <xf numFmtId="0" fontId="39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39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9" applyNumberFormat="0" applyFont="0" applyAlignment="0" applyProtection="0"/>
    <xf numFmtId="0" fontId="4" fillId="10" borderId="19" applyNumberFormat="0" applyFont="0" applyAlignment="0" applyProtection="0"/>
    <xf numFmtId="0" fontId="4" fillId="10" borderId="19" applyNumberFormat="0" applyFont="0" applyAlignment="0" applyProtection="0"/>
    <xf numFmtId="0" fontId="4" fillId="10" borderId="19" applyNumberFormat="0" applyFont="0" applyAlignment="0" applyProtection="0"/>
    <xf numFmtId="0" fontId="4" fillId="10" borderId="19" applyNumberFormat="0" applyFont="0" applyAlignment="0" applyProtection="0"/>
    <xf numFmtId="0" fontId="4" fillId="10" borderId="19" applyNumberFormat="0" applyFont="0" applyAlignment="0" applyProtection="0"/>
    <xf numFmtId="0" fontId="4" fillId="0" borderId="0"/>
    <xf numFmtId="0" fontId="4" fillId="10" borderId="19" applyNumberFormat="0" applyFont="0" applyAlignment="0" applyProtection="0"/>
    <xf numFmtId="0" fontId="4" fillId="10" borderId="19" applyNumberFormat="0" applyFont="0" applyAlignment="0" applyProtection="0"/>
    <xf numFmtId="0" fontId="4" fillId="10" borderId="19" applyNumberFormat="0" applyFont="0" applyAlignment="0" applyProtection="0"/>
    <xf numFmtId="0" fontId="4" fillId="10" borderId="19" applyNumberFormat="0" applyFont="0" applyAlignment="0" applyProtection="0"/>
    <xf numFmtId="0" fontId="4" fillId="10" borderId="19" applyNumberFormat="0" applyFont="0" applyAlignment="0" applyProtection="0"/>
    <xf numFmtId="0" fontId="4" fillId="10" borderId="1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9" applyNumberFormat="0" applyFont="0" applyAlignment="0" applyProtection="0"/>
    <xf numFmtId="0" fontId="4" fillId="0" borderId="0"/>
    <xf numFmtId="0" fontId="4" fillId="10" borderId="19" applyNumberFormat="0" applyFont="0" applyAlignment="0" applyProtection="0"/>
    <xf numFmtId="0" fontId="4" fillId="0" borderId="0"/>
    <xf numFmtId="0" fontId="4" fillId="10" borderId="19" applyNumberFormat="0" applyFont="0" applyAlignment="0" applyProtection="0"/>
    <xf numFmtId="0" fontId="4" fillId="10" borderId="19" applyNumberFormat="0" applyFont="0" applyAlignment="0" applyProtection="0"/>
    <xf numFmtId="0" fontId="4" fillId="10" borderId="19" applyNumberFormat="0" applyFont="0" applyAlignment="0" applyProtection="0"/>
    <xf numFmtId="0" fontId="4" fillId="0" borderId="0"/>
    <xf numFmtId="0" fontId="4" fillId="0" borderId="0"/>
    <xf numFmtId="0" fontId="4" fillId="10" borderId="1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0" borderId="19" applyNumberFormat="0" applyFont="0" applyAlignment="0" applyProtection="0"/>
    <xf numFmtId="0" fontId="4" fillId="10" borderId="19" applyNumberFormat="0" applyFont="0" applyAlignment="0" applyProtection="0"/>
    <xf numFmtId="0" fontId="4" fillId="10" borderId="19" applyNumberFormat="0" applyFont="0" applyAlignment="0" applyProtection="0"/>
    <xf numFmtId="0" fontId="4" fillId="0" borderId="0"/>
    <xf numFmtId="0" fontId="4" fillId="10" borderId="19" applyNumberFormat="0" applyFont="0" applyAlignment="0" applyProtection="0"/>
    <xf numFmtId="0" fontId="4" fillId="10" borderId="19" applyNumberFormat="0" applyFont="0" applyAlignment="0" applyProtection="0"/>
    <xf numFmtId="0" fontId="3" fillId="0" borderId="0"/>
  </cellStyleXfs>
  <cellXfs count="176">
    <xf numFmtId="0" fontId="0" fillId="0" borderId="0" xfId="0"/>
    <xf numFmtId="0" fontId="0" fillId="0" borderId="0" xfId="0" applyAlignment="1">
      <alignment horizontal="left"/>
    </xf>
    <xf numFmtId="0" fontId="8" fillId="0" borderId="0" xfId="0" applyFont="1" applyAlignment="1">
      <alignment horizontal="left"/>
    </xf>
    <xf numFmtId="164" fontId="0" fillId="0" borderId="0" xfId="1" applyNumberFormat="1" applyFont="1" applyFill="1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64" fontId="0" fillId="0" borderId="0" xfId="0" applyNumberFormat="1"/>
    <xf numFmtId="164" fontId="0" fillId="0" borderId="1" xfId="0" applyNumberFormat="1" applyBorder="1"/>
    <xf numFmtId="164" fontId="0" fillId="0" borderId="1" xfId="1" applyNumberFormat="1" applyFont="1" applyBorder="1"/>
    <xf numFmtId="164" fontId="0" fillId="0" borderId="1" xfId="1" applyNumberFormat="1" applyFont="1" applyFill="1" applyBorder="1"/>
    <xf numFmtId="167" fontId="0" fillId="0" borderId="0" xfId="3" applyNumberFormat="1" applyFont="1"/>
    <xf numFmtId="0" fontId="11" fillId="0" borderId="0" xfId="0" applyFont="1"/>
    <xf numFmtId="0" fontId="0" fillId="0" borderId="0" xfId="0" applyAlignment="1">
      <alignment horizontal="right"/>
    </xf>
    <xf numFmtId="0" fontId="12" fillId="0" borderId="0" xfId="0" applyFont="1"/>
    <xf numFmtId="168" fontId="0" fillId="0" borderId="0" xfId="3" applyNumberFormat="1" applyFont="1"/>
    <xf numFmtId="164" fontId="7" fillId="0" borderId="0" xfId="1" applyNumberFormat="1" applyFont="1" applyFill="1"/>
    <xf numFmtId="164" fontId="0" fillId="0" borderId="0" xfId="0" applyNumberFormat="1" applyFill="1"/>
    <xf numFmtId="164" fontId="8" fillId="0" borderId="0" xfId="0" applyNumberFormat="1" applyFont="1"/>
    <xf numFmtId="164" fontId="8" fillId="0" borderId="0" xfId="1" applyNumberFormat="1" applyFont="1" applyFill="1"/>
    <xf numFmtId="164" fontId="8" fillId="0" borderId="1" xfId="0" applyNumberFormat="1" applyFont="1" applyBorder="1"/>
    <xf numFmtId="164" fontId="8" fillId="0" borderId="0" xfId="1" applyNumberFormat="1" applyFont="1"/>
    <xf numFmtId="164" fontId="8" fillId="0" borderId="1" xfId="1" applyNumberFormat="1" applyFont="1" applyBorder="1"/>
    <xf numFmtId="164" fontId="8" fillId="0" borderId="1" xfId="1" applyNumberFormat="1" applyFont="1" applyFill="1" applyBorder="1"/>
    <xf numFmtId="164" fontId="13" fillId="0" borderId="0" xfId="1" applyNumberFormat="1" applyFont="1" applyFill="1"/>
    <xf numFmtId="0" fontId="8" fillId="0" borderId="0" xfId="0" applyFont="1" applyFill="1" applyAlignment="1">
      <alignment horizontal="left"/>
    </xf>
    <xf numFmtId="165" fontId="8" fillId="0" borderId="0" xfId="0" applyNumberFormat="1" applyFont="1" applyFill="1"/>
    <xf numFmtId="165" fontId="8" fillId="0" borderId="0" xfId="0" applyNumberFormat="1" applyFont="1"/>
    <xf numFmtId="0" fontId="8" fillId="0" borderId="0" xfId="0" applyFont="1"/>
    <xf numFmtId="165" fontId="8" fillId="0" borderId="0" xfId="1" applyNumberFormat="1" applyFont="1" applyFill="1"/>
    <xf numFmtId="165" fontId="8" fillId="0" borderId="0" xfId="1" applyNumberFormat="1" applyFont="1"/>
    <xf numFmtId="165" fontId="7" fillId="0" borderId="0" xfId="1" applyNumberFormat="1" applyFont="1"/>
    <xf numFmtId="166" fontId="0" fillId="0" borderId="0" xfId="0" applyNumberFormat="1"/>
    <xf numFmtId="8" fontId="0" fillId="0" borderId="0" xfId="0" applyNumberFormat="1"/>
    <xf numFmtId="164" fontId="14" fillId="0" borderId="0" xfId="0" applyNumberFormat="1" applyFont="1" applyFill="1"/>
    <xf numFmtId="164" fontId="14" fillId="0" borderId="0" xfId="0" applyNumberFormat="1" applyFont="1"/>
    <xf numFmtId="164" fontId="8" fillId="0" borderId="0" xfId="0" applyNumberFormat="1" applyFont="1" applyFill="1"/>
    <xf numFmtId="164" fontId="20" fillId="0" borderId="0" xfId="0" applyNumberFormat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8" fontId="0" fillId="0" borderId="3" xfId="0" applyNumberFormat="1" applyBorder="1"/>
    <xf numFmtId="8" fontId="0" fillId="0" borderId="5" xfId="0" applyNumberFormat="1" applyBorder="1"/>
    <xf numFmtId="0" fontId="0" fillId="0" borderId="6" xfId="0" applyBorder="1"/>
    <xf numFmtId="8" fontId="0" fillId="0" borderId="6" xfId="0" applyNumberFormat="1" applyBorder="1"/>
    <xf numFmtId="8" fontId="0" fillId="0" borderId="7" xfId="0" applyNumberFormat="1" applyBorder="1"/>
    <xf numFmtId="0" fontId="0" fillId="0" borderId="8" xfId="0" applyBorder="1"/>
    <xf numFmtId="8" fontId="0" fillId="0" borderId="8" xfId="0" applyNumberFormat="1" applyBorder="1"/>
    <xf numFmtId="8" fontId="0" fillId="0" borderId="9" xfId="0" applyNumberFormat="1" applyBorder="1"/>
    <xf numFmtId="0" fontId="0" fillId="0" borderId="2" xfId="0" pivotButton="1" applyBorder="1"/>
    <xf numFmtId="0" fontId="0" fillId="0" borderId="3" xfId="0" pivotButton="1" applyBorder="1"/>
    <xf numFmtId="0" fontId="0" fillId="0" borderId="10" xfId="0" applyBorder="1"/>
    <xf numFmtId="8" fontId="0" fillId="0" borderId="10" xfId="0" applyNumberFormat="1" applyBorder="1"/>
    <xf numFmtId="8" fontId="0" fillId="0" borderId="11" xfId="0" applyNumberFormat="1" applyBorder="1"/>
    <xf numFmtId="8" fontId="0" fillId="0" borderId="2" xfId="0" applyNumberFormat="1" applyBorder="1"/>
    <xf numFmtId="8" fontId="8" fillId="0" borderId="0" xfId="0" applyNumberFormat="1" applyFont="1"/>
    <xf numFmtId="166" fontId="8" fillId="0" borderId="0" xfId="0" applyNumberFormat="1" applyFont="1"/>
    <xf numFmtId="0" fontId="15" fillId="0" borderId="0" xfId="0" applyFont="1"/>
    <xf numFmtId="0" fontId="12" fillId="0" borderId="0" xfId="5" applyFont="1"/>
    <xf numFmtId="164" fontId="20" fillId="0" borderId="0" xfId="5" applyNumberFormat="1" applyFont="1"/>
    <xf numFmtId="0" fontId="8" fillId="0" borderId="0" xfId="5"/>
    <xf numFmtId="0" fontId="8" fillId="0" borderId="0" xfId="5" applyFont="1"/>
    <xf numFmtId="164" fontId="8" fillId="0" borderId="0" xfId="5" applyNumberFormat="1" applyFont="1"/>
    <xf numFmtId="0" fontId="8" fillId="0" borderId="0" xfId="5" applyAlignment="1">
      <alignment horizontal="center"/>
    </xf>
    <xf numFmtId="0" fontId="10" fillId="0" borderId="0" xfId="5" applyFont="1" applyAlignment="1">
      <alignment horizontal="center"/>
    </xf>
    <xf numFmtId="0" fontId="8" fillId="0" borderId="0" xfId="5" applyFont="1" applyAlignment="1">
      <alignment horizontal="left"/>
    </xf>
    <xf numFmtId="164" fontId="8" fillId="0" borderId="0" xfId="2" applyNumberFormat="1" applyFont="1" applyFill="1"/>
    <xf numFmtId="164" fontId="0" fillId="0" borderId="0" xfId="2" applyNumberFormat="1" applyFont="1" applyFill="1"/>
    <xf numFmtId="0" fontId="8" fillId="0" borderId="0" xfId="5" applyAlignment="1">
      <alignment horizontal="left"/>
    </xf>
    <xf numFmtId="0" fontId="20" fillId="0" borderId="0" xfId="5" applyFont="1" applyAlignment="1">
      <alignment horizontal="left"/>
    </xf>
    <xf numFmtId="164" fontId="10" fillId="0" borderId="0" xfId="2" applyNumberFormat="1" applyFont="1" applyFill="1"/>
    <xf numFmtId="164" fontId="0" fillId="0" borderId="1" xfId="2" applyNumberFormat="1" applyFont="1" applyBorder="1"/>
    <xf numFmtId="164" fontId="8" fillId="2" borderId="0" xfId="5" applyNumberFormat="1" applyFill="1"/>
    <xf numFmtId="164" fontId="8" fillId="0" borderId="0" xfId="5" applyNumberFormat="1" applyFill="1"/>
    <xf numFmtId="0" fontId="8" fillId="0" borderId="0" xfId="5" applyAlignment="1">
      <alignment horizontal="right"/>
    </xf>
    <xf numFmtId="0" fontId="8" fillId="0" borderId="0" xfId="5" applyFill="1" applyAlignment="1">
      <alignment horizontal="center"/>
    </xf>
    <xf numFmtId="164" fontId="8" fillId="0" borderId="0" xfId="2" applyNumberFormat="1" applyFont="1"/>
    <xf numFmtId="164" fontId="8" fillId="0" borderId="0" xfId="2" applyNumberFormat="1" applyFont="1" applyBorder="1"/>
    <xf numFmtId="164" fontId="8" fillId="0" borderId="0" xfId="2" applyNumberFormat="1" applyFont="1" applyFill="1" applyBorder="1"/>
    <xf numFmtId="164" fontId="8" fillId="0" borderId="1" xfId="2" applyNumberFormat="1" applyFont="1" applyBorder="1"/>
    <xf numFmtId="164" fontId="8" fillId="0" borderId="1" xfId="2" applyNumberFormat="1" applyFont="1" applyFill="1" applyBorder="1"/>
    <xf numFmtId="164" fontId="8" fillId="0" borderId="0" xfId="5" applyNumberFormat="1"/>
    <xf numFmtId="164" fontId="0" fillId="0" borderId="1" xfId="2" applyNumberFormat="1" applyFont="1" applyFill="1" applyBorder="1"/>
    <xf numFmtId="0" fontId="8" fillId="0" borderId="0" xfId="5" applyFont="1" applyFill="1" applyAlignment="1">
      <alignment horizontal="left"/>
    </xf>
    <xf numFmtId="165" fontId="8" fillId="0" borderId="0" xfId="5" applyNumberFormat="1" applyFont="1" applyFill="1"/>
    <xf numFmtId="165" fontId="8" fillId="0" borderId="0" xfId="5" applyNumberFormat="1" applyFont="1"/>
    <xf numFmtId="165" fontId="8" fillId="0" borderId="0" xfId="5" applyNumberFormat="1"/>
    <xf numFmtId="0" fontId="8" fillId="0" borderId="0" xfId="5" applyFill="1"/>
    <xf numFmtId="164" fontId="8" fillId="0" borderId="1" xfId="5" applyNumberFormat="1" applyFont="1" applyBorder="1"/>
    <xf numFmtId="165" fontId="8" fillId="0" borderId="0" xfId="2" applyNumberFormat="1" applyFont="1" applyFill="1"/>
    <xf numFmtId="165" fontId="8" fillId="0" borderId="0" xfId="2" applyNumberFormat="1" applyFont="1"/>
    <xf numFmtId="165" fontId="0" fillId="0" borderId="0" xfId="2" applyNumberFormat="1" applyFont="1"/>
    <xf numFmtId="165" fontId="0" fillId="0" borderId="0" xfId="2" applyNumberFormat="1" applyFont="1" applyFill="1"/>
    <xf numFmtId="164" fontId="8" fillId="0" borderId="0" xfId="5" applyNumberFormat="1" applyFont="1" applyBorder="1"/>
    <xf numFmtId="164" fontId="8" fillId="0" borderId="1" xfId="5" applyNumberFormat="1" applyBorder="1"/>
    <xf numFmtId="167" fontId="0" fillId="0" borderId="0" xfId="4" applyNumberFormat="1" applyFont="1"/>
    <xf numFmtId="167" fontId="0" fillId="2" borderId="0" xfId="4" applyNumberFormat="1" applyFont="1" applyFill="1"/>
    <xf numFmtId="168" fontId="0" fillId="0" borderId="0" xfId="4" applyNumberFormat="1" applyFont="1"/>
    <xf numFmtId="0" fontId="11" fillId="0" borderId="0" xfId="5" applyFont="1"/>
    <xf numFmtId="164" fontId="14" fillId="0" borderId="0" xfId="5" applyNumberFormat="1" applyFont="1" applyFill="1"/>
    <xf numFmtId="164" fontId="14" fillId="0" borderId="0" xfId="5" applyNumberFormat="1" applyFont="1"/>
    <xf numFmtId="164" fontId="8" fillId="0" borderId="0" xfId="5" applyNumberFormat="1" applyFont="1" applyFill="1"/>
    <xf numFmtId="0" fontId="15" fillId="0" borderId="0" xfId="5" applyFont="1"/>
    <xf numFmtId="0" fontId="21" fillId="0" borderId="0" xfId="0" applyFont="1"/>
    <xf numFmtId="0" fontId="21" fillId="0" borderId="0" xfId="0" applyFont="1" applyAlignment="1">
      <alignment horizontal="left" indent="4"/>
    </xf>
    <xf numFmtId="0" fontId="19" fillId="0" borderId="0" xfId="6"/>
    <xf numFmtId="14" fontId="19" fillId="0" borderId="0" xfId="6" applyNumberFormat="1"/>
    <xf numFmtId="0" fontId="19" fillId="0" borderId="0" xfId="6" applyAlignment="1">
      <alignment wrapText="1"/>
    </xf>
    <xf numFmtId="169" fontId="19" fillId="0" borderId="0" xfId="6" applyNumberFormat="1"/>
    <xf numFmtId="0" fontId="19" fillId="0" borderId="0" xfId="6" applyFill="1"/>
    <xf numFmtId="169" fontId="19" fillId="0" borderId="0" xfId="6" applyNumberFormat="1" applyFill="1"/>
    <xf numFmtId="169" fontId="19" fillId="0" borderId="0" xfId="7" applyNumberFormat="1"/>
    <xf numFmtId="170" fontId="8" fillId="0" borderId="0" xfId="5" applyNumberFormat="1"/>
    <xf numFmtId="37" fontId="0" fillId="0" borderId="0" xfId="3" applyNumberFormat="1" applyFont="1"/>
    <xf numFmtId="167" fontId="0" fillId="3" borderId="0" xfId="3" applyNumberFormat="1" applyFont="1" applyFill="1"/>
    <xf numFmtId="164" fontId="14" fillId="3" borderId="0" xfId="0" applyNumberFormat="1" applyFont="1" applyFill="1"/>
    <xf numFmtId="0" fontId="0" fillId="0" borderId="0" xfId="0"/>
    <xf numFmtId="0" fontId="0" fillId="0" borderId="0" xfId="0" applyFill="1" applyAlignment="1">
      <alignment horizontal="center"/>
    </xf>
    <xf numFmtId="164" fontId="0" fillId="0" borderId="0" xfId="0" applyNumberFormat="1"/>
    <xf numFmtId="164" fontId="0" fillId="0" borderId="1" xfId="0" applyNumberFormat="1" applyBorder="1"/>
    <xf numFmtId="164" fontId="0" fillId="0" borderId="1" xfId="1" applyNumberFormat="1" applyFont="1" applyFill="1" applyBorder="1"/>
    <xf numFmtId="0" fontId="12" fillId="0" borderId="0" xfId="0" applyFont="1"/>
    <xf numFmtId="164" fontId="8" fillId="0" borderId="0" xfId="0" applyNumberFormat="1" applyFont="1"/>
    <xf numFmtId="164" fontId="8" fillId="0" borderId="0" xfId="1" applyNumberFormat="1" applyFont="1" applyFill="1"/>
    <xf numFmtId="164" fontId="8" fillId="0" borderId="1" xfId="1" applyNumberFormat="1" applyFont="1" applyFill="1" applyBorder="1"/>
    <xf numFmtId="165" fontId="8" fillId="0" borderId="0" xfId="0" applyNumberFormat="1" applyFont="1" applyFill="1"/>
    <xf numFmtId="0" fontId="8" fillId="0" borderId="0" xfId="0" applyFont="1"/>
    <xf numFmtId="164" fontId="20" fillId="0" borderId="0" xfId="0" applyNumberFormat="1" applyFont="1"/>
    <xf numFmtId="0" fontId="15" fillId="0" borderId="0" xfId="0" applyFont="1"/>
    <xf numFmtId="0" fontId="7" fillId="0" borderId="0" xfId="0" applyFont="1"/>
    <xf numFmtId="164" fontId="7" fillId="0" borderId="0" xfId="0" applyNumberFormat="1" applyFont="1"/>
    <xf numFmtId="3" fontId="0" fillId="0" borderId="0" xfId="0" applyNumberFormat="1"/>
    <xf numFmtId="0" fontId="22" fillId="0" borderId="0" xfId="0" applyFont="1"/>
    <xf numFmtId="14" fontId="0" fillId="0" borderId="0" xfId="0" applyNumberFormat="1"/>
    <xf numFmtId="0" fontId="12" fillId="0" borderId="1" xfId="0" applyFont="1" applyBorder="1" applyAlignment="1">
      <alignment horizontal="center"/>
    </xf>
    <xf numFmtId="0" fontId="5" fillId="0" borderId="0" xfId="14" applyAlignment="1">
      <alignment wrapText="1"/>
    </xf>
    <xf numFmtId="0" fontId="7" fillId="0" borderId="0" xfId="15"/>
    <xf numFmtId="14" fontId="5" fillId="0" borderId="0" xfId="14" applyNumberFormat="1"/>
    <xf numFmtId="169" fontId="5" fillId="0" borderId="0" xfId="14" applyNumberFormat="1"/>
    <xf numFmtId="169" fontId="5" fillId="0" borderId="0" xfId="14" applyNumberFormat="1" applyFill="1"/>
    <xf numFmtId="171" fontId="23" fillId="0" borderId="0" xfId="3" applyNumberFormat="1" applyFont="1"/>
    <xf numFmtId="14" fontId="7" fillId="0" borderId="0" xfId="0" applyNumberFormat="1" applyFont="1"/>
    <xf numFmtId="0" fontId="7" fillId="0" borderId="0" xfId="15" applyBorder="1"/>
    <xf numFmtId="0" fontId="7" fillId="0" borderId="0" xfId="15"/>
    <xf numFmtId="0" fontId="3" fillId="0" borderId="0" xfId="104"/>
    <xf numFmtId="0" fontId="3" fillId="0" borderId="0" xfId="104" pivotButton="1"/>
    <xf numFmtId="0" fontId="3" fillId="0" borderId="0" xfId="104" applyAlignment="1">
      <alignment horizontal="left"/>
    </xf>
    <xf numFmtId="3" fontId="3" fillId="0" borderId="0" xfId="104" applyNumberFormat="1"/>
    <xf numFmtId="8" fontId="3" fillId="0" borderId="0" xfId="104" applyNumberFormat="1"/>
    <xf numFmtId="0" fontId="38" fillId="0" borderId="0" xfId="104" pivotButton="1" applyFont="1"/>
    <xf numFmtId="0" fontId="38" fillId="0" borderId="0" xfId="104" applyFont="1"/>
    <xf numFmtId="0" fontId="38" fillId="0" borderId="1" xfId="104" pivotButton="1" applyFont="1" applyBorder="1"/>
    <xf numFmtId="0" fontId="38" fillId="0" borderId="1" xfId="104" applyFont="1" applyBorder="1"/>
    <xf numFmtId="8" fontId="3" fillId="0" borderId="0" xfId="104" applyNumberFormat="1"/>
    <xf numFmtId="3" fontId="3" fillId="0" borderId="0" xfId="104" applyNumberFormat="1"/>
    <xf numFmtId="0" fontId="38" fillId="0" borderId="0" xfId="104" applyFont="1" applyAlignment="1">
      <alignment horizontal="left"/>
    </xf>
    <xf numFmtId="0" fontId="38" fillId="0" borderId="1" xfId="104" applyFont="1" applyBorder="1" applyAlignment="1">
      <alignment horizontal="left"/>
    </xf>
    <xf numFmtId="0" fontId="3" fillId="0" borderId="0" xfId="104" applyBorder="1" applyAlignment="1">
      <alignment horizontal="left"/>
    </xf>
    <xf numFmtId="8" fontId="3" fillId="0" borderId="0" xfId="104" applyNumberFormat="1" applyBorder="1"/>
    <xf numFmtId="3" fontId="3" fillId="0" borderId="0" xfId="104" applyNumberFormat="1" applyBorder="1"/>
    <xf numFmtId="3" fontId="0" fillId="0" borderId="0" xfId="0" applyNumberFormat="1" applyFill="1"/>
    <xf numFmtId="8" fontId="7" fillId="0" borderId="0" xfId="0" applyNumberFormat="1" applyFont="1"/>
    <xf numFmtId="0" fontId="2" fillId="0" borderId="0" xfId="14" applyFont="1" applyFill="1"/>
    <xf numFmtId="8" fontId="7" fillId="0" borderId="0" xfId="0" applyNumberFormat="1" applyFont="1" applyFill="1"/>
    <xf numFmtId="8" fontId="0" fillId="0" borderId="0" xfId="0" applyNumberFormat="1" applyFill="1"/>
    <xf numFmtId="0" fontId="1" fillId="0" borderId="0" xfId="14" applyFont="1" applyFill="1"/>
    <xf numFmtId="0" fontId="38" fillId="0" borderId="0" xfId="104" applyFont="1" applyBorder="1" applyAlignment="1">
      <alignment horizontal="left"/>
    </xf>
    <xf numFmtId="3" fontId="38" fillId="0" borderId="0" xfId="104" applyNumberFormat="1" applyFont="1" applyBorder="1"/>
    <xf numFmtId="8" fontId="38" fillId="0" borderId="0" xfId="104" applyNumberFormat="1" applyFont="1" applyBorder="1"/>
    <xf numFmtId="3" fontId="1" fillId="0" borderId="1" xfId="104" applyNumberFormat="1" applyFont="1" applyBorder="1"/>
    <xf numFmtId="8" fontId="1" fillId="0" borderId="1" xfId="104" applyNumberFormat="1" applyFont="1" applyBorder="1"/>
    <xf numFmtId="0" fontId="38" fillId="35" borderId="21" xfId="0" applyFont="1" applyFill="1" applyBorder="1" applyAlignment="1">
      <alignment horizontal="left"/>
    </xf>
    <xf numFmtId="3" fontId="38" fillId="35" borderId="21" xfId="0" applyNumberFormat="1" applyFont="1" applyFill="1" applyBorder="1"/>
    <xf numFmtId="8" fontId="38" fillId="35" borderId="21" xfId="0" applyNumberFormat="1" applyFont="1" applyFill="1" applyBorder="1"/>
  </cellXfs>
  <cellStyles count="105">
    <cellStyle name="20% - Accent1" xfId="33" builtinId="30" customBuiltin="1"/>
    <cellStyle name="20% - Accent2" xfId="37" builtinId="34" customBuiltin="1"/>
    <cellStyle name="20% - Accent3" xfId="41" builtinId="38" customBuiltin="1"/>
    <cellStyle name="20% - Accent4" xfId="45" builtinId="42" customBuiltin="1"/>
    <cellStyle name="20% - Accent5" xfId="49" builtinId="46" customBuiltin="1"/>
    <cellStyle name="20% - Accent6" xfId="53" builtinId="50" customBuiltin="1"/>
    <cellStyle name="40% - Accent1" xfId="34" builtinId="31" customBuiltin="1"/>
    <cellStyle name="40% - Accent2" xfId="38" builtinId="35" customBuiltin="1"/>
    <cellStyle name="40% - Accent3" xfId="42" builtinId="39" customBuiltin="1"/>
    <cellStyle name="40% - Accent4" xfId="46" builtinId="43" customBuiltin="1"/>
    <cellStyle name="40% - Accent5" xfId="50" builtinId="47" customBuiltin="1"/>
    <cellStyle name="40% - Accent6" xfId="54" builtinId="51" customBuiltin="1"/>
    <cellStyle name="60% - Accent1" xfId="35" builtinId="32" customBuiltin="1"/>
    <cellStyle name="60% - Accent2" xfId="39" builtinId="36" customBuiltin="1"/>
    <cellStyle name="60% - Accent3" xfId="43" builtinId="40" customBuiltin="1"/>
    <cellStyle name="60% - Accent4" xfId="47" builtinId="44" customBuiltin="1"/>
    <cellStyle name="60% - Accent5" xfId="51" builtinId="48" customBuiltin="1"/>
    <cellStyle name="60% - Accent6" xfId="55" builtinId="52" customBuiltin="1"/>
    <cellStyle name="Accent1" xfId="32" builtinId="29" customBuiltin="1"/>
    <cellStyle name="Accent2" xfId="36" builtinId="33" customBuiltin="1"/>
    <cellStyle name="Accent3" xfId="40" builtinId="37" customBuiltin="1"/>
    <cellStyle name="Accent4" xfId="44" builtinId="41" customBuiltin="1"/>
    <cellStyle name="Accent5" xfId="48" builtinId="45" customBuiltin="1"/>
    <cellStyle name="Accent6" xfId="52" builtinId="49" customBuiltin="1"/>
    <cellStyle name="Bad" xfId="22" builtinId="27" customBuiltin="1"/>
    <cellStyle name="Calculation" xfId="26" builtinId="22" customBuiltin="1"/>
    <cellStyle name="Check Cell" xfId="28" builtinId="23" customBuiltin="1"/>
    <cellStyle name="Comma" xfId="1" builtinId="3"/>
    <cellStyle name="Comma 2" xfId="2"/>
    <cellStyle name="Currency" xfId="3" builtinId="4"/>
    <cellStyle name="Currency 2" xfId="4"/>
    <cellStyle name="Explanatory Text" xfId="30" builtinId="53" customBuiltin="1"/>
    <cellStyle name="Good" xfId="21" builtinId="26" customBuiltin="1"/>
    <cellStyle name="Heading 1" xfId="17" builtinId="16" customBuiltin="1"/>
    <cellStyle name="Heading 2" xfId="18" builtinId="17" customBuiltin="1"/>
    <cellStyle name="Heading 3" xfId="19" builtinId="18" customBuiltin="1"/>
    <cellStyle name="Heading 4" xfId="20" builtinId="19" customBuiltin="1"/>
    <cellStyle name="Input" xfId="24" builtinId="20" customBuiltin="1"/>
    <cellStyle name="Linked Cell" xfId="27" builtinId="24" customBuiltin="1"/>
    <cellStyle name="Neutral" xfId="23" builtinId="28" customBuiltin="1"/>
    <cellStyle name="Normal" xfId="0" builtinId="0"/>
    <cellStyle name="Normal 10" xfId="75"/>
    <cellStyle name="Normal 11" xfId="91"/>
    <cellStyle name="Normal 12" xfId="77"/>
    <cellStyle name="Normal 13" xfId="87"/>
    <cellStyle name="Normal 14" xfId="76"/>
    <cellStyle name="Normal 15" xfId="92"/>
    <cellStyle name="Normal 16" xfId="79"/>
    <cellStyle name="Normal 17" xfId="83"/>
    <cellStyle name="Normal 18" xfId="90"/>
    <cellStyle name="Normal 19" xfId="95"/>
    <cellStyle name="Normal 2" xfId="5"/>
    <cellStyle name="Normal 2 2" xfId="56"/>
    <cellStyle name="Normal 20" xfId="97"/>
    <cellStyle name="Normal 21" xfId="88"/>
    <cellStyle name="Normal 22" xfId="78"/>
    <cellStyle name="Normal 23" xfId="96"/>
    <cellStyle name="Normal 24" xfId="101"/>
    <cellStyle name="Normal 25" xfId="93"/>
    <cellStyle name="Normal 26" xfId="104"/>
    <cellStyle name="Normal 3" xfId="6"/>
    <cellStyle name="Normal 3 2" xfId="11"/>
    <cellStyle name="Normal 3 3" xfId="9"/>
    <cellStyle name="Normal 3 4" xfId="8"/>
    <cellStyle name="Normal 3 5" xfId="14"/>
    <cellStyle name="Normal 3 6" xfId="57"/>
    <cellStyle name="Normal 4" xfId="7"/>
    <cellStyle name="Normal 4 2" xfId="12"/>
    <cellStyle name="Normal 4 3" xfId="13"/>
    <cellStyle name="Normal 4 4" xfId="10"/>
    <cellStyle name="Normal 4 5" xfId="58"/>
    <cellStyle name="Normal 5" xfId="15"/>
    <cellStyle name="Normal 5 2" xfId="59"/>
    <cellStyle name="Normal 6" xfId="60"/>
    <cellStyle name="Normal 7" xfId="61"/>
    <cellStyle name="Normal 8" xfId="68"/>
    <cellStyle name="Normal 9" xfId="81"/>
    <cellStyle name="Note 10" xfId="72"/>
    <cellStyle name="Note 11" xfId="89"/>
    <cellStyle name="Note 12" xfId="71"/>
    <cellStyle name="Note 13" xfId="82"/>
    <cellStyle name="Note 14" xfId="74"/>
    <cellStyle name="Note 15" xfId="84"/>
    <cellStyle name="Note 16" xfId="70"/>
    <cellStyle name="Note 17" xfId="98"/>
    <cellStyle name="Note 18" xfId="69"/>
    <cellStyle name="Note 19" xfId="100"/>
    <cellStyle name="Note 2" xfId="62"/>
    <cellStyle name="Note 20" xfId="86"/>
    <cellStyle name="Note 21" xfId="99"/>
    <cellStyle name="Note 22" xfId="73"/>
    <cellStyle name="Note 23" xfId="103"/>
    <cellStyle name="Note 24" xfId="85"/>
    <cellStyle name="Note 25" xfId="102"/>
    <cellStyle name="Note 3" xfId="63"/>
    <cellStyle name="Note 4" xfId="64"/>
    <cellStyle name="Note 5" xfId="65"/>
    <cellStyle name="Note 6" xfId="66"/>
    <cellStyle name="Note 7" xfId="67"/>
    <cellStyle name="Note 8" xfId="80"/>
    <cellStyle name="Note 9" xfId="94"/>
    <cellStyle name="Output" xfId="25" builtinId="21" customBuiltin="1"/>
    <cellStyle name="Title" xfId="16" builtinId="15" customBuiltin="1"/>
    <cellStyle name="Total" xfId="31" builtinId="25" customBuiltin="1"/>
    <cellStyle name="Warning Text" xfId="29" builtinId="11" customBuiltin="1"/>
  </cellStyles>
  <dxfs count="2">
    <dxf>
      <numFmt numFmtId="12" formatCode="&quot;$&quot;#,##0.00_);[Red]\(&quot;$&quot;#,##0.00\)"/>
    </dxf>
    <dxf>
      <numFmt numFmtId="12" formatCode="&quot;$&quot;#,##0.00_);[Red]\(&quot;$&quot;#,##0.00\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Documents%20and%20Settings\t93779\Local%20Settings\Temporary%20Internet%20Files\Content.Outlook\L3WL5FNW\Rates%20-%2009RQ15%20Carol%20Burwick%200209.xls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Documents%20and%20Settings\t93779\Local%20Settings\Temporary%20Internet%20Files\Content.Outlook\L3WL5FNW\Rates%20-%2009RQ15%20Carol%20Burwick%200209.xls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Documents%20and%20Settings\t93779\Local%20Settings\Temporary%20Internet%20Files\Content.Outlook\L3WL5FNW\Rates%20-%2009RQ15%20Carol%20Burwick%200209.xls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rg, Kelly B" refreshedDate="40056.46155266204" createdVersion="1" refreshedVersion="3" recordCount="9305" upgradeOnRefresh="1">
  <cacheSource type="worksheet">
    <worksheetSource ref="A1:AP9306" sheet="CGE" r:id="rId2"/>
  </cacheSource>
  <cacheFields count="42">
    <cacheField name="CG&amp;E " numFmtId="0">
      <sharedItems/>
    </cacheField>
    <cacheField name="E" numFmtId="0">
      <sharedItems/>
    </cacheField>
    <cacheField name="Revenue Class" numFmtId="0">
      <sharedItems containsSemiMixedTypes="0" containsString="0" containsNumber="1" containsInteger="1" minValue="0" maxValue="97" count="28">
        <n v="51"/>
        <n v="1"/>
        <n v="2"/>
        <n v="4"/>
        <n v="16"/>
        <n v="18"/>
        <n v="72"/>
        <n v="15"/>
        <n v="17"/>
        <n v="74"/>
        <n v="76"/>
        <n v="92"/>
        <n v="66"/>
        <n v="96"/>
        <n v="62"/>
        <n v="64"/>
        <n v="68"/>
        <n v="67"/>
        <n v="94"/>
        <n v="0"/>
        <n v="61"/>
        <n v="71"/>
        <n v="78"/>
        <n v="97"/>
        <n v="70"/>
        <n v="33"/>
        <n v="77"/>
        <n v="45"/>
      </sharedItems>
    </cacheField>
    <cacheField name="RATE      " numFmtId="0">
      <sharedItems/>
    </cacheField>
    <cacheField name="      USAGE" numFmtId="0">
      <sharedItems containsSemiMixedTypes="0" containsString="0" containsNumber="1" containsInteger="1" minValue="-68289510" maxValue="772989933"/>
    </cacheField>
    <cacheField name="     TOT RVNU" numFmtId="0">
      <sharedItems containsSemiMixedTypes="0" containsString="0" containsNumber="1" minValue="-2026011.78" maxValue="82297834.859999999"/>
    </cacheField>
    <cacheField name="    FUEL RVNU" numFmtId="0">
      <sharedItems containsSemiMixedTypes="0" containsString="0" containsNumber="1" minValue="-653.28" maxValue="11877"/>
    </cacheField>
    <cacheField name="    BASE RVNU" numFmtId="0">
      <sharedItems containsSemiMixedTypes="0" containsString="0" containsNumber="1" minValue="-2026011.78" maxValue="82297834.859999999"/>
    </cacheField>
    <cacheField name=" GENERATION  " numFmtId="0">
      <sharedItems containsSemiMixedTypes="0" containsString="0" containsNumber="1" minValue="-600149.02" maxValue="34360793.119999997"/>
    </cacheField>
    <cacheField name=" TRANSMISSION" numFmtId="0">
      <sharedItems containsSemiMixedTypes="0" containsString="0" containsNumber="1" containsInteger="1" minValue="0" maxValue="0"/>
    </cacheField>
    <cacheField name=" DISTRIBUTION" numFmtId="0">
      <sharedItems containsSemiMixedTypes="0" containsString="0" containsNumber="1" minValue="-470067.68" maxValue="18237287.129999999"/>
    </cacheField>
    <cacheField name=" UNIV SERVICE" numFmtId="0">
      <sharedItems containsSemiMixedTypes="0" containsString="0" containsNumber="1" minValue="-22463.81" maxValue="937505.03"/>
    </cacheField>
    <cacheField name=" ENERGY EFF  " numFmtId="0">
      <sharedItems containsSemiMixedTypes="0" containsString="0" containsNumber="1" minValue="-1682.88" maxValue="57109.68"/>
    </cacheField>
    <cacheField name=" RESID GENR  " numFmtId="0">
      <sharedItems containsSemiMixedTypes="0" containsString="0" containsNumber="1" containsInteger="1" minValue="0" maxValue="0"/>
    </cacheField>
    <cacheField name=" SHOPPING INC" numFmtId="0">
      <sharedItems containsSemiMixedTypes="0" containsString="0" containsNumber="1" minValue="-18207.02" maxValue="305.14999999999998"/>
    </cacheField>
    <cacheField name=" OHIO EXC TAX" numFmtId="0">
      <sharedItems containsSemiMixedTypes="0" containsString="0" containsNumber="1" minValue="-88185.44" maxValue="3535649.46"/>
    </cacheField>
    <cacheField name=" REG TRAN CHG" numFmtId="0">
      <sharedItems containsSemiMixedTypes="0" containsString="0" containsNumber="1" minValue="-89738.91" maxValue="4884446.29"/>
    </cacheField>
    <cacheField name=" ANN ADJ COMP" numFmtId="0">
      <sharedItems containsSemiMixedTypes="0" containsString="0" containsNumber="1" minValue="-148865.31" maxValue="5188501.1399999997"/>
    </cacheField>
    <cacheField name=" DEMAND SIDE " numFmtId="0">
      <sharedItems containsSemiMixedTypes="0" containsString="0" containsNumber="1" minValue="-27623.360000000001" maxValue="1345472.22"/>
    </cacheField>
    <cacheField name=" RATE STAB.  " numFmtId="0">
      <sharedItems containsSemiMixedTypes="0" containsString="0" containsNumber="1" minValue="-84308.42" maxValue="3846432.65"/>
    </cacheField>
    <cacheField name=" TRANS COST  " numFmtId="0">
      <sharedItems containsSemiMixedTypes="0" containsString="0" containsNumber="1" minValue="-114609.91" maxValue="4936338.34"/>
    </cacheField>
    <cacheField name=" CGE FUEL/PP " numFmtId="0">
      <sharedItems containsSemiMixedTypes="0" containsString="0" containsNumber="1" minValue="-460362.63" maxValue="20081220.960000001"/>
    </cacheField>
    <cacheField name=" ECON DEV    " numFmtId="0">
      <sharedItems containsSemiMixedTypes="0" containsString="0" containsNumber="1" containsInteger="1" minValue="0" maxValue="0"/>
    </cacheField>
    <cacheField name=" EARLY RTRN  " numFmtId="0">
      <sharedItems containsSemiMixedTypes="0" containsString="0" containsNumber="1" minValue="0" maxValue="23.34"/>
    </cacheField>
    <cacheField name=" RESID CREDIT" numFmtId="0">
      <sharedItems containsSemiMixedTypes="0" containsString="0" containsNumber="1" containsInteger="1" minValue="0" maxValue="0"/>
    </cacheField>
    <cacheField name=" RIDER EFC   " numFmtId="0">
      <sharedItems containsSemiMixedTypes="0" containsString="0" containsNumber="1" minValue="0" maxValue="6353.91"/>
    </cacheField>
    <cacheField name=" RIDER SRT   " numFmtId="0">
      <sharedItems containsSemiMixedTypes="0" containsString="0" containsNumber="1" minValue="-37278.199999999997" maxValue="1273044.8700000001"/>
    </cacheField>
    <cacheField name=" RIDER IMF   " numFmtId="0">
      <sharedItems containsSemiMixedTypes="0" containsString="0" containsNumber="1" minValue="-65202.37" maxValue="2061487.17"/>
    </cacheField>
    <cacheField name=" GENR SUPP   " numFmtId="0">
      <sharedItems containsSemiMixedTypes="0" containsString="0" containsNumber="1" containsInteger="1" minValue="0" maxValue="0"/>
    </cacheField>
    <cacheField name=" HI HRLY CST " numFmtId="0">
      <sharedItems containsSemiMixedTypes="0" containsString="0" containsNumber="1" minValue="0" maxValue="8542.67"/>
    </cacheField>
    <cacheField name=" DIST REL INV" numFmtId="0">
      <sharedItems containsSemiMixedTypes="0" containsString="0" containsNumber="1" minValue="-6968.57" maxValue="153159.67999999999"/>
    </cacheField>
    <cacheField name=" CAP INV RDR " numFmtId="0">
      <sharedItems containsSemiMixedTypes="0" containsString="0" containsNumber="1" containsInteger="1" minValue="0" maxValue="0"/>
    </cacheField>
    <cacheField name=" RIDER RSS   " numFmtId="0">
      <sharedItems containsSemiMixedTypes="0" containsString="0" containsNumber="1" minValue="-326.57" maxValue="340.16"/>
    </cacheField>
    <cacheField name=" RIDER MSR-E " numFmtId="0">
      <sharedItems containsSemiMixedTypes="0" containsString="0" containsNumber="1" minValue="-350.57" maxValue="365.19"/>
    </cacheField>
    <cacheField name=" INFRA MOD   " numFmtId="0">
      <sharedItems containsSemiMixedTypes="0" containsString="0" containsNumber="1" containsInteger="1" minValue="0" maxValue="0"/>
    </cacheField>
    <cacheField name=" SAW RECOV   " numFmtId="0">
      <sharedItems containsSemiMixedTypes="0" containsString="0" containsNumber="1" minValue="-18902.45" maxValue="1205620.3600000001"/>
    </cacheField>
    <cacheField name=" DO NOT USE  " numFmtId="0">
      <sharedItems containsString="0" containsBlank="1" containsNumber="1" containsInteger="1" minValue="0" maxValue="0"/>
    </cacheField>
    <cacheField name=" FIXED BILL  " numFmtId="0">
      <sharedItems containsSemiMixedTypes="0" containsString="0" containsNumber="1" containsInteger="1" minValue="0" maxValue="0"/>
    </cacheField>
    <cacheField name=" UNIV SERVICE2" numFmtId="0">
      <sharedItems containsSemiMixedTypes="0" containsString="0" containsNumber="1" containsInteger="1" minValue="0" maxValue="0"/>
    </cacheField>
    <cacheField name=" CAP DED     " numFmtId="0">
      <sharedItems containsSemiMixedTypes="0" containsString="0" containsNumber="1" minValue="-21424.63" maxValue="1495687.02"/>
    </cacheField>
    <cacheField name="Bill Period" numFmtId="0">
      <sharedItems containsSemiMixedTypes="0" containsNonDate="0" containsDate="1" containsString="0" minDate="2007-11-01T00:00:00" maxDate="2009-07-02T00:00:00" count="21"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</sharedItems>
    </cacheField>
    <cacheField name="Rate Code" numFmtId="0">
      <sharedItems count="24">
        <s v="ID"/>
        <s v="DM"/>
        <s v="DP"/>
        <s v="DS"/>
        <s v="EH"/>
        <s v="GF"/>
        <s v="MC"/>
        <s v="NS"/>
        <s v="OL"/>
        <s v="OR"/>
        <s v="RS"/>
        <s v="SC"/>
        <s v="SE"/>
        <s v="SF"/>
        <s v="SL"/>
        <s v="SO"/>
        <s v="SS"/>
        <s v="SX"/>
        <s v="TD"/>
        <s v="TL"/>
        <s v="TS"/>
        <s v="UO"/>
        <s v="WS"/>
        <s v=" 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Berg, Kelly B" refreshedDate="40056.456191087964" createdVersion="1" refreshedVersion="3" recordCount="4358" upgradeOnRefresh="1">
  <cacheSource type="worksheet">
    <worksheetSource ref="A1:R4359" sheet="ULHP E" r:id="rId2"/>
  </cacheSource>
  <cacheFields count="18">
    <cacheField name="ULH&amp;P" numFmtId="0">
      <sharedItems count="1">
        <s v="ULH&amp;P"/>
      </sharedItems>
    </cacheField>
    <cacheField name="Service" numFmtId="0">
      <sharedItems/>
    </cacheField>
    <cacheField name="Rev Class" numFmtId="0">
      <sharedItems containsSemiMixedTypes="0" containsString="0" containsNumber="1" containsInteger="1" minValue="0" maxValue="70" count="15">
        <n v="51"/>
        <n v="68"/>
        <n v="2"/>
        <n v="16"/>
        <n v="62"/>
        <n v="66"/>
        <n v="4"/>
        <n v="17"/>
        <n v="64"/>
        <n v="1"/>
        <n v="15"/>
        <n v="18"/>
        <n v="67"/>
        <n v="0"/>
        <n v="70"/>
      </sharedItems>
    </cacheField>
    <cacheField name="RATE      " numFmtId="0">
      <sharedItems/>
    </cacheField>
    <cacheField name="      USAGE" numFmtId="0">
      <sharedItems containsSemiMixedTypes="0" containsString="0" containsNumber="1" containsInteger="1" minValue="-26777095" maxValue="167042054"/>
    </cacheField>
    <cacheField name="     TOT RVNU" numFmtId="0">
      <sharedItems containsSemiMixedTypes="0" containsString="0" containsNumber="1" minValue="-1649825.12" maxValue="14608358.84"/>
    </cacheField>
    <cacheField name="    FUEL RVNU" numFmtId="0">
      <sharedItems containsSemiMixedTypes="0" containsString="0" containsNumber="1" minValue="-297908.34999999998" maxValue="2166642.19"/>
    </cacheField>
    <cacheField name="    BASE RVNU" numFmtId="0">
      <sharedItems containsSemiMixedTypes="0" containsString="0" containsNumber="1" minValue="-1513407.32" maxValue="12712707.16"/>
    </cacheField>
    <cacheField name=" BASE REV    " numFmtId="0">
      <sharedItems containsSemiMixedTypes="0" containsString="0" containsNumber="1" minValue="-1541917.38" maxValue="12797220.32"/>
    </cacheField>
    <cacheField name=" DEMAND SIDE " numFmtId="0">
      <sharedItems containsSemiMixedTypes="0" containsString="0" containsNumber="1" minValue="-9090.81" maxValue="270212.23"/>
    </cacheField>
    <cacheField name=" RIDER EFC   " numFmtId="0">
      <sharedItems containsSemiMixedTypes="0" containsString="0" containsNumber="1" minValue="-297908.34999999998" maxValue="2166642.19"/>
    </cacheField>
    <cacheField name=" GENR TEST   " numFmtId="0">
      <sharedItems containsSemiMixedTypes="0" containsString="0" containsNumber="1" containsInteger="1" minValue="0" maxValue="0"/>
    </cacheField>
    <cacheField name=" RIDER MSR-E " numFmtId="0">
      <sharedItems containsSemiMixedTypes="0" containsString="0" containsNumber="1" minValue="-165037.39000000001" maxValue="10730.67"/>
    </cacheField>
    <cacheField name=" RIDER PSM   " numFmtId="0">
      <sharedItems containsSemiMixedTypes="0" containsString="0" containsNumber="1" minValue="-477918.28" maxValue="130872.92"/>
    </cacheField>
    <cacheField name=" BASE COST FL" numFmtId="0">
      <sharedItems containsSemiMixedTypes="0" containsString="0" containsNumber="1" minValue="-578894.02" maxValue="4480403.7300000004"/>
    </cacheField>
    <cacheField name=" FIXED BILL  " numFmtId="0">
      <sharedItems containsSemiMixedTypes="0" containsString="0" containsNumber="1" containsInteger="1" minValue="0" maxValue="0"/>
    </cacheField>
    <cacheField name="Bill Period" numFmtId="0">
      <sharedItems containsSemiMixedTypes="0" containsNonDate="0" containsDate="1" containsString="0" minDate="2007-11-01T00:00:00" maxDate="2009-07-02T00:00:00" count="21"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10-01T00:00:00"/>
        <d v="2008-07-01T00:00:00"/>
        <d v="2008-08-01T00:00:00"/>
        <d v="2008-09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</sharedItems>
    </cacheField>
    <cacheField name="Rate Family" numFmtId="0">
      <sharedItems count="22">
        <s v="ID"/>
        <s v="DP"/>
        <s v="DS"/>
        <s v="DT"/>
        <s v="EH"/>
        <s v="GF"/>
        <s v="MC"/>
        <s v="NS"/>
        <s v="OL"/>
        <s v="RS"/>
        <s v="SC"/>
        <s v="SE"/>
        <s v="SL"/>
        <s v="SO"/>
        <s v="SP"/>
        <s v="SS"/>
        <s v="SX"/>
        <s v="TL"/>
        <s v="TT"/>
        <s v="UO"/>
        <s v="WS"/>
        <s v=" 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Berg, Kelly B" refreshedDate="40056.45458622685" createdVersion="1" refreshedVersion="3" recordCount="585" upgradeOnRefresh="1">
  <cacheSource type="worksheet">
    <worksheetSource ref="A1:Q586" sheet="ULHP G" r:id="rId2"/>
  </cacheSource>
  <cacheFields count="17">
    <cacheField name="Company" numFmtId="0">
      <sharedItems/>
    </cacheField>
    <cacheField name="Service" numFmtId="0">
      <sharedItems/>
    </cacheField>
    <cacheField name="Rev Class" numFmtId="0">
      <sharedItems containsSemiMixedTypes="0" containsString="0" containsNumber="1" containsInteger="1" minValue="0" maxValue="86" count="12">
        <n v="0"/>
        <n v="1"/>
        <n v="2"/>
        <n v="4"/>
        <n v="15"/>
        <n v="16"/>
        <n v="18"/>
        <n v="47"/>
        <n v="51"/>
        <n v="82"/>
        <n v="84"/>
        <n v="86"/>
      </sharedItems>
    </cacheField>
    <cacheField name="RATE      " numFmtId="0">
      <sharedItems/>
    </cacheField>
    <cacheField name="      USAGE" numFmtId="0">
      <sharedItems containsSemiMixedTypes="0" containsString="0" containsNumber="1" containsInteger="1" minValue="-18128" maxValue="13654657"/>
    </cacheField>
    <cacheField name="     TOT RVNU" numFmtId="0">
      <sharedItems containsSemiMixedTypes="0" containsString="0" containsNumber="1" minValue="-11909.2" maxValue="16058094.08"/>
    </cacheField>
    <cacheField name="    FUEL RVNU" numFmtId="0">
      <sharedItems containsSemiMixedTypes="0" containsString="0" containsNumber="1" minValue="-8717.59" maxValue="12395242"/>
    </cacheField>
    <cacheField name="    BASE RVNU" numFmtId="0">
      <sharedItems containsSemiMixedTypes="0" containsString="0" containsNumber="1" minValue="-8407.27" maxValue="4530650.37"/>
    </cacheField>
    <cacheField name=" BASE REV    " numFmtId="0">
      <sharedItems containsSemiMixedTypes="0" containsString="0" containsNumber="1" minValue="-3083.23" maxValue="4707450.8799999999"/>
    </cacheField>
    <cacheField name=" ADV MAIN REP" numFmtId="0">
      <sharedItems containsSemiMixedTypes="0" containsString="0" containsNumber="1" containsInteger="1" minValue="0" maxValue="0"/>
    </cacheField>
    <cacheField name=" DEMAND SIDE " numFmtId="0">
      <sharedItems containsSemiMixedTypes="0" containsString="0" containsNumber="1" minValue="-700317.66" maxValue="97464.82"/>
    </cacheField>
    <cacheField name=" GAS COST REC" numFmtId="0">
      <sharedItems containsSemiMixedTypes="0" containsString="0" containsNumber="1" minValue="-8717.59" maxValue="12395242"/>
    </cacheField>
    <cacheField name=" GAS COST REC2" numFmtId="0">
      <sharedItems containsSemiMixedTypes="0" containsString="0" containsNumber="1" minValue="-1033.8699999999999" maxValue="0"/>
    </cacheField>
    <cacheField name=" RIDER MSR-G " numFmtId="0">
      <sharedItems containsSemiMixedTypes="0" containsString="0" containsNumber="1" minValue="-27309.57" maxValue="17.71"/>
    </cacheField>
    <cacheField name=" FIXED BILL  " numFmtId="0">
      <sharedItems containsSemiMixedTypes="0" containsString="0" containsNumber="1" containsInteger="1" minValue="0" maxValue="0"/>
    </cacheField>
    <cacheField name="Bill Period" numFmtId="0">
      <sharedItems containsSemiMixedTypes="0" containsNonDate="0" containsDate="1" containsString="0" minDate="2007-11-01T00:00:00" maxDate="2009-07-02T00:00:00" count="21"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</sharedItems>
    </cacheField>
    <cacheField name="Rate Family" numFmtId="0">
      <sharedItems count="14">
        <s v="GS "/>
        <s v="RS "/>
        <s v="GSG"/>
        <s v="GSN"/>
        <s v="IT0"/>
        <s v="ID0"/>
        <s v="IFT"/>
        <s v="FT0"/>
        <s v="GS" u="1"/>
        <s v="ID" u="1"/>
        <s v="IF" u="1"/>
        <s v="FT" u="1"/>
        <s v="IT" u="1"/>
        <s v="R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05">
  <r>
    <s v="CG&amp;E "/>
    <s v="E"/>
    <x v="0"/>
    <s v="ID        01/01/2001 "/>
    <n v="52113"/>
    <n v="2882.64"/>
    <n v="0"/>
    <n v="2882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0"/>
  </r>
  <r>
    <s v="CG&amp;E "/>
    <s v="E"/>
    <x v="1"/>
    <s v="DM01S   01/02/2007N"/>
    <n v="-18232"/>
    <n v="-2184.08"/>
    <n v="0"/>
    <n v="-2184.08"/>
    <n v="-722.35"/>
    <n v="0"/>
    <n v="-550.83000000000004"/>
    <n v="-16.3"/>
    <n v="-0.96"/>
    <n v="0"/>
    <n v="0"/>
    <n v="-83.41"/>
    <n v="-179.57"/>
    <n v="-68.010000000000005"/>
    <n v="-8.18"/>
    <n v="-127.47"/>
    <n v="-84.1"/>
    <n v="-270.83"/>
    <n v="0"/>
    <n v="0"/>
    <n v="0"/>
    <n v="0"/>
    <n v="0"/>
    <n v="-51.03"/>
    <n v="0"/>
    <n v="0"/>
    <n v="-21.04"/>
    <n v="0"/>
    <n v="0"/>
    <n v="0"/>
    <n v="0"/>
    <n v="0"/>
    <m/>
    <n v="0"/>
    <n v="0"/>
    <n v="0"/>
    <x v="0"/>
    <x v="1"/>
  </r>
  <r>
    <s v="CG&amp;E "/>
    <s v="E"/>
    <x v="2"/>
    <s v="DM01S   01/02/2007N"/>
    <n v="-833261"/>
    <n v="-89213.67"/>
    <n v="0"/>
    <n v="-89213.67"/>
    <n v="-27163.67"/>
    <n v="0"/>
    <n v="-22344.76"/>
    <n v="-735.31"/>
    <n v="-56.47"/>
    <n v="0"/>
    <n v="0"/>
    <n v="-3669.43"/>
    <n v="-6795.89"/>
    <n v="-2556.52"/>
    <n v="-262.12"/>
    <n v="-4793.49"/>
    <n v="-4426.88"/>
    <n v="-12135.23"/>
    <n v="0"/>
    <n v="0"/>
    <n v="0"/>
    <n v="0"/>
    <n v="0"/>
    <n v="-1917.37"/>
    <n v="0"/>
    <n v="0"/>
    <n v="-947.8"/>
    <n v="0"/>
    <n v="6.86"/>
    <n v="6.38"/>
    <n v="0"/>
    <n v="0"/>
    <m/>
    <n v="0"/>
    <n v="0"/>
    <n v="0"/>
    <x v="0"/>
    <x v="1"/>
  </r>
  <r>
    <s v="CG&amp;E "/>
    <s v="E"/>
    <x v="3"/>
    <s v="DM01S   01/02/2007N"/>
    <n v="-30265"/>
    <n v="-3591.73"/>
    <n v="0"/>
    <n v="-3591.73"/>
    <n v="-993.26"/>
    <n v="0"/>
    <n v="-1158.92"/>
    <n v="-27.14"/>
    <n v="-4.47"/>
    <n v="0"/>
    <n v="0"/>
    <n v="-136.13999999999999"/>
    <n v="-248.76"/>
    <n v="-93.44"/>
    <n v="-10.52"/>
    <n v="-175.26"/>
    <n v="-160.41"/>
    <n v="-478.76"/>
    <n v="0"/>
    <n v="0"/>
    <n v="0"/>
    <n v="0"/>
    <n v="0"/>
    <n v="-70.14"/>
    <n v="0"/>
    <n v="0"/>
    <n v="-34.92"/>
    <n v="0"/>
    <n v="0.21"/>
    <n v="0.2"/>
    <n v="0"/>
    <n v="0"/>
    <m/>
    <n v="0"/>
    <n v="0"/>
    <n v="0"/>
    <x v="0"/>
    <x v="1"/>
  </r>
  <r>
    <s v="CG&amp;E "/>
    <s v="E"/>
    <x v="4"/>
    <s v="DM01S   01/02/2007N"/>
    <n v="-31504"/>
    <n v="-3819.85"/>
    <n v="0"/>
    <n v="-3819.85"/>
    <n v="-1215.69"/>
    <n v="0"/>
    <n v="-1021.02"/>
    <n v="-28.22"/>
    <n v="-2.16"/>
    <n v="0"/>
    <n v="0"/>
    <n v="-142.62"/>
    <n v="-300.81"/>
    <n v="-114.39"/>
    <n v="-11.13"/>
    <n v="-214.52"/>
    <n v="-148.74"/>
    <n v="-498.37"/>
    <n v="0"/>
    <n v="0"/>
    <n v="0"/>
    <n v="0"/>
    <n v="0"/>
    <n v="-85.85"/>
    <n v="0"/>
    <n v="0"/>
    <n v="-36.33"/>
    <n v="0"/>
    <n v="0"/>
    <n v="0"/>
    <n v="0"/>
    <n v="0"/>
    <m/>
    <n v="0"/>
    <n v="0"/>
    <n v="0"/>
    <x v="0"/>
    <x v="1"/>
  </r>
  <r>
    <s v="CG&amp;E "/>
    <s v="E"/>
    <x v="5"/>
    <s v="DM01S   01/02/2007N"/>
    <n v="2"/>
    <n v="-14.93"/>
    <n v="0"/>
    <n v="-14.93"/>
    <n v="0.1"/>
    <n v="0"/>
    <n v="-14.92"/>
    <n v="0"/>
    <n v="-0.18"/>
    <n v="0"/>
    <n v="0"/>
    <n v="0"/>
    <n v="0.02"/>
    <n v="0"/>
    <n v="0"/>
    <n v="0.02"/>
    <n v="0"/>
    <n v="0.03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1"/>
  </r>
  <r>
    <s v="CG&amp;E "/>
    <s v="E"/>
    <x v="6"/>
    <s v="DM01S   01/02/2007N"/>
    <n v="-5213"/>
    <n v="-335.88"/>
    <n v="0"/>
    <n v="-335.88"/>
    <n v="0"/>
    <n v="0"/>
    <n v="-193.45"/>
    <n v="-4.6900000000000004"/>
    <n v="-0.54"/>
    <n v="0"/>
    <n v="0"/>
    <n v="-24.24"/>
    <n v="-53.11"/>
    <n v="-12.92"/>
    <n v="-1.55"/>
    <n v="-24.21"/>
    <n v="0"/>
    <n v="0"/>
    <n v="0"/>
    <n v="0"/>
    <n v="0"/>
    <n v="0"/>
    <n v="0"/>
    <n v="-15.14"/>
    <n v="0"/>
    <n v="0"/>
    <n v="-6.03"/>
    <n v="0"/>
    <n v="0"/>
    <n v="0"/>
    <n v="0"/>
    <n v="0"/>
    <m/>
    <n v="0"/>
    <n v="0"/>
    <n v="0"/>
    <x v="0"/>
    <x v="1"/>
  </r>
  <r>
    <s v="CG&amp;E "/>
    <s v="E"/>
    <x v="1"/>
    <s v="DM01S   01/03/2006 "/>
    <n v="-4091"/>
    <n v="-208.16"/>
    <n v="0"/>
    <n v="-208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1"/>
  </r>
  <r>
    <s v="CG&amp;E "/>
    <s v="E"/>
    <x v="2"/>
    <s v="DM01S   01/03/2006N"/>
    <n v="-61385"/>
    <n v="-6533.7"/>
    <n v="0"/>
    <n v="-6533.7"/>
    <n v="-2129.65"/>
    <n v="0"/>
    <n v="-1752.59"/>
    <n v="-52.2"/>
    <n v="-5.07"/>
    <n v="0"/>
    <n v="0"/>
    <n v="-275.92"/>
    <n v="-529.97"/>
    <n v="-200.42"/>
    <n v="0"/>
    <n v="-375.84"/>
    <n v="-509.69"/>
    <n v="-633.69000000000005"/>
    <n v="0"/>
    <n v="0"/>
    <n v="0"/>
    <n v="0"/>
    <n v="72.47"/>
    <n v="-106.02"/>
    <n v="0"/>
    <n v="0"/>
    <n v="-70.87"/>
    <n v="0"/>
    <n v="17.25"/>
    <n v="18.510000000000002"/>
    <n v="0"/>
    <n v="0"/>
    <m/>
    <n v="0"/>
    <n v="0"/>
    <n v="0"/>
    <x v="0"/>
    <x v="1"/>
  </r>
  <r>
    <s v="CG&amp;E "/>
    <s v="E"/>
    <x v="3"/>
    <s v="DM01S   01/03/2006N"/>
    <n v="-2234"/>
    <n v="-298.01"/>
    <n v="0"/>
    <n v="-298.01"/>
    <n v="-88.26"/>
    <n v="0"/>
    <n v="-109.38"/>
    <n v="-2"/>
    <n v="-0.45"/>
    <n v="0"/>
    <n v="0"/>
    <n v="-10.38"/>
    <n v="-21.94"/>
    <n v="-8.31"/>
    <n v="0"/>
    <n v="-15.59"/>
    <n v="-18.920000000000002"/>
    <n v="-20.53"/>
    <n v="0"/>
    <n v="0"/>
    <n v="0"/>
    <n v="0"/>
    <n v="3.05"/>
    <n v="-4.38"/>
    <n v="0"/>
    <n v="0"/>
    <n v="-2.58"/>
    <n v="0"/>
    <n v="0.8"/>
    <n v="0.86"/>
    <n v="0"/>
    <n v="0"/>
    <m/>
    <n v="0"/>
    <n v="0"/>
    <n v="0"/>
    <x v="0"/>
    <x v="1"/>
  </r>
  <r>
    <s v="CG&amp;E "/>
    <s v="E"/>
    <x v="2"/>
    <s v="DM01W   01/02/2007 "/>
    <n v="19404"/>
    <n v="2592.5500000000002"/>
    <n v="0"/>
    <n v="2592.55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1"/>
  </r>
  <r>
    <s v="CG&amp;E "/>
    <s v="E"/>
    <x v="4"/>
    <s v="DM01W   01/02/2007 "/>
    <n v="499"/>
    <n v="65.05"/>
    <n v="0"/>
    <n v="65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1"/>
  </r>
  <r>
    <s v="CG&amp;E "/>
    <s v="E"/>
    <x v="1"/>
    <s v="DM01W   01/02/2007N"/>
    <n v="506037"/>
    <n v="58941.99"/>
    <n v="0"/>
    <n v="58941.99"/>
    <n v="18441.66"/>
    <n v="0"/>
    <n v="16707.330000000002"/>
    <n v="452.92"/>
    <n v="49.82"/>
    <n v="0"/>
    <n v="0"/>
    <n v="2309.2800000000002"/>
    <n v="4599"/>
    <n v="1739"/>
    <n v="210.11"/>
    <n v="3261.18"/>
    <n v="2313.79"/>
    <n v="6969.28"/>
    <n v="0"/>
    <n v="0"/>
    <n v="0"/>
    <n v="0"/>
    <n v="0"/>
    <n v="1304.57"/>
    <n v="0"/>
    <n v="0"/>
    <n v="584.04999999999995"/>
    <n v="0"/>
    <n v="0"/>
    <n v="0"/>
    <n v="0"/>
    <n v="0"/>
    <m/>
    <n v="0"/>
    <n v="0"/>
    <n v="0"/>
    <x v="0"/>
    <x v="1"/>
  </r>
  <r>
    <s v="CG&amp;E "/>
    <s v="E"/>
    <x v="2"/>
    <s v="DM01W   01/02/2007N"/>
    <n v="36032434"/>
    <n v="4178887.35"/>
    <n v="0"/>
    <n v="4178887.35"/>
    <n v="1312711.8"/>
    <n v="0"/>
    <n v="1174541.1599999999"/>
    <n v="32253.39"/>
    <n v="3297.1"/>
    <n v="0"/>
    <n v="0"/>
    <n v="164153.13"/>
    <n v="327096.59999999998"/>
    <n v="123547.37"/>
    <n v="14971.69"/>
    <n v="231673.05"/>
    <n v="164622.85"/>
    <n v="495774.92"/>
    <n v="0"/>
    <n v="0"/>
    <n v="0"/>
    <n v="0"/>
    <n v="0"/>
    <n v="92677.93"/>
    <n v="0"/>
    <n v="0"/>
    <n v="41580.769999999997"/>
    <n v="0"/>
    <n v="-7.47"/>
    <n v="-6.94"/>
    <n v="0"/>
    <n v="0"/>
    <m/>
    <n v="0"/>
    <n v="0"/>
    <n v="0"/>
    <x v="0"/>
    <x v="1"/>
  </r>
  <r>
    <s v="CG&amp;E "/>
    <s v="E"/>
    <x v="3"/>
    <s v="DM01W   01/02/2007N"/>
    <n v="910287"/>
    <n v="99025.7"/>
    <n v="0"/>
    <n v="99025.7"/>
    <n v="29955.8"/>
    <n v="0"/>
    <n v="28184.67"/>
    <n v="814.78"/>
    <n v="76.180000000000007"/>
    <n v="0"/>
    <n v="0"/>
    <n v="4047.36"/>
    <n v="7595.74"/>
    <n v="2819.03"/>
    <n v="375.73"/>
    <n v="5286.22"/>
    <n v="4185.1400000000003"/>
    <n v="12521.13"/>
    <n v="0"/>
    <n v="0"/>
    <n v="0"/>
    <n v="0"/>
    <n v="0"/>
    <n v="2114.52"/>
    <n v="0"/>
    <n v="0"/>
    <n v="1050.33"/>
    <n v="0"/>
    <n v="-0.48"/>
    <n v="-0.45"/>
    <n v="0"/>
    <n v="0"/>
    <m/>
    <n v="0"/>
    <n v="0"/>
    <n v="0"/>
    <x v="0"/>
    <x v="1"/>
  </r>
  <r>
    <s v="CG&amp;E "/>
    <s v="E"/>
    <x v="7"/>
    <s v="DM01W   01/02/2007N"/>
    <n v="8054"/>
    <n v="1043.21"/>
    <n v="0"/>
    <n v="1043.21"/>
    <n v="317.99"/>
    <n v="0"/>
    <n v="332.39"/>
    <n v="7.2"/>
    <n v="0.99"/>
    <n v="0"/>
    <n v="0"/>
    <n v="37"/>
    <n v="79.05"/>
    <n v="29.92"/>
    <n v="3.35"/>
    <n v="56.11"/>
    <n v="36.65"/>
    <n v="110.82"/>
    <n v="0"/>
    <n v="0"/>
    <n v="0"/>
    <n v="0"/>
    <n v="0"/>
    <n v="22.45"/>
    <n v="0"/>
    <n v="0"/>
    <n v="9.2899999999999991"/>
    <n v="0"/>
    <n v="0"/>
    <n v="0"/>
    <n v="0"/>
    <n v="0"/>
    <m/>
    <n v="0"/>
    <n v="0"/>
    <n v="0"/>
    <x v="0"/>
    <x v="1"/>
  </r>
  <r>
    <s v="CG&amp;E "/>
    <s v="E"/>
    <x v="4"/>
    <s v="DM01W   01/02/2007N"/>
    <n v="1697761"/>
    <n v="192737.19"/>
    <n v="0"/>
    <n v="192737.19"/>
    <n v="59740.82"/>
    <n v="0"/>
    <n v="54562.2"/>
    <n v="1519.68"/>
    <n v="163.92"/>
    <n v="0"/>
    <n v="0"/>
    <n v="7658.48"/>
    <n v="14953.85"/>
    <n v="5622.23"/>
    <n v="707.35"/>
    <n v="10542.23"/>
    <n v="7728.96"/>
    <n v="23360.82"/>
    <n v="0"/>
    <n v="0"/>
    <n v="0"/>
    <n v="0"/>
    <n v="0"/>
    <n v="4217.2700000000004"/>
    <n v="0"/>
    <n v="0"/>
    <n v="1959.38"/>
    <n v="0"/>
    <n v="0"/>
    <n v="0"/>
    <n v="0"/>
    <n v="0"/>
    <m/>
    <n v="0"/>
    <n v="0"/>
    <n v="0"/>
    <x v="0"/>
    <x v="1"/>
  </r>
  <r>
    <s v="CG&amp;E "/>
    <s v="E"/>
    <x v="8"/>
    <s v="DM01W   01/02/2007N"/>
    <n v="25554"/>
    <n v="2829.35"/>
    <n v="0"/>
    <n v="2829.35"/>
    <n v="825.16"/>
    <n v="0"/>
    <n v="867.17"/>
    <n v="22.89"/>
    <n v="3.15"/>
    <n v="0"/>
    <n v="0"/>
    <n v="115.06"/>
    <n v="206.36"/>
    <n v="77.650000000000006"/>
    <n v="10.65"/>
    <n v="145.62"/>
    <n v="116.29"/>
    <n v="351.61"/>
    <n v="0"/>
    <n v="0"/>
    <n v="0"/>
    <n v="0"/>
    <n v="0"/>
    <n v="58.25"/>
    <n v="0"/>
    <n v="0"/>
    <n v="29.49"/>
    <n v="0"/>
    <n v="0"/>
    <n v="0"/>
    <n v="0"/>
    <n v="0"/>
    <m/>
    <n v="0"/>
    <n v="0"/>
    <n v="0"/>
    <x v="0"/>
    <x v="1"/>
  </r>
  <r>
    <s v="CG&amp;E "/>
    <s v="E"/>
    <x v="5"/>
    <s v="DM01W   01/02/2007N"/>
    <n v="105311"/>
    <n v="11750.52"/>
    <n v="0"/>
    <n v="11750.52"/>
    <n v="3954.77"/>
    <n v="0"/>
    <n v="3231.77"/>
    <n v="94.26"/>
    <n v="7.15"/>
    <n v="0"/>
    <n v="0"/>
    <n v="36.15"/>
    <n v="983.43"/>
    <n v="372.17"/>
    <n v="43.92"/>
    <n v="697.87"/>
    <n v="479.18"/>
    <n v="1449.14"/>
    <n v="0"/>
    <n v="0"/>
    <n v="0"/>
    <n v="0"/>
    <n v="0"/>
    <n v="279.16000000000003"/>
    <n v="0"/>
    <n v="0"/>
    <n v="121.55"/>
    <n v="0"/>
    <n v="0"/>
    <n v="0"/>
    <n v="0"/>
    <n v="0"/>
    <m/>
    <n v="0"/>
    <n v="0"/>
    <n v="0"/>
    <x v="0"/>
    <x v="1"/>
  </r>
  <r>
    <s v="CG&amp;E "/>
    <s v="E"/>
    <x v="6"/>
    <s v="DM01W   01/02/2007N"/>
    <n v="235186"/>
    <n v="11559.81"/>
    <n v="0"/>
    <n v="11559.81"/>
    <n v="0"/>
    <n v="0"/>
    <n v="6772.19"/>
    <n v="210.58"/>
    <n v="15.12"/>
    <n v="0"/>
    <n v="0"/>
    <n v="1066.1300000000001"/>
    <n v="2065.16"/>
    <n v="172.02"/>
    <n v="80.31"/>
    <n v="322.54000000000002"/>
    <n v="0"/>
    <n v="0"/>
    <n v="0"/>
    <n v="0"/>
    <n v="0"/>
    <n v="0"/>
    <n v="0"/>
    <n v="584.38"/>
    <n v="0"/>
    <n v="0"/>
    <n v="271.38"/>
    <n v="0"/>
    <n v="0"/>
    <n v="0"/>
    <n v="0"/>
    <n v="0"/>
    <m/>
    <n v="0"/>
    <n v="0"/>
    <n v="0"/>
    <x v="0"/>
    <x v="1"/>
  </r>
  <r>
    <s v="CG&amp;E "/>
    <s v="E"/>
    <x v="9"/>
    <s v="DM01W   01/02/2007N"/>
    <n v="12002"/>
    <n v="678.43"/>
    <n v="0"/>
    <n v="678.43"/>
    <n v="0"/>
    <n v="0"/>
    <n v="422.33"/>
    <n v="10.74"/>
    <n v="1.17"/>
    <n v="0"/>
    <n v="0"/>
    <n v="55.37"/>
    <n v="116.94"/>
    <n v="6.89"/>
    <n v="5.01"/>
    <n v="12.93"/>
    <n v="0"/>
    <n v="0"/>
    <n v="0"/>
    <n v="0"/>
    <n v="0"/>
    <n v="0"/>
    <n v="0"/>
    <n v="33.21"/>
    <n v="0"/>
    <n v="0"/>
    <n v="13.84"/>
    <n v="0"/>
    <n v="0"/>
    <n v="0"/>
    <n v="0"/>
    <n v="0"/>
    <m/>
    <n v="0"/>
    <n v="0"/>
    <n v="0"/>
    <x v="0"/>
    <x v="1"/>
  </r>
  <r>
    <s v="CG&amp;E "/>
    <s v="E"/>
    <x v="10"/>
    <s v="DM01W   01/02/2007N"/>
    <n v="81377"/>
    <n v="3928.21"/>
    <n v="0"/>
    <n v="3928.21"/>
    <n v="0"/>
    <n v="0"/>
    <n v="2225.12"/>
    <n v="72.84"/>
    <n v="3.78"/>
    <n v="0"/>
    <n v="0"/>
    <n v="368.75"/>
    <n v="727.43"/>
    <n v="68.77"/>
    <n v="32.24"/>
    <n v="128.96"/>
    <n v="0"/>
    <n v="0"/>
    <n v="0"/>
    <n v="0"/>
    <n v="0"/>
    <n v="0"/>
    <n v="0"/>
    <n v="206.43"/>
    <n v="0"/>
    <n v="0"/>
    <n v="93.89"/>
    <n v="0"/>
    <n v="0"/>
    <n v="0"/>
    <n v="0"/>
    <n v="0"/>
    <m/>
    <n v="0"/>
    <n v="0"/>
    <n v="0"/>
    <x v="0"/>
    <x v="1"/>
  </r>
  <r>
    <s v="CG&amp;E "/>
    <s v="E"/>
    <x v="11"/>
    <s v="DM01W   01/02/2007N"/>
    <n v="15388"/>
    <n v="285.54000000000002"/>
    <n v="0"/>
    <n v="285.54000000000002"/>
    <n v="0"/>
    <n v="0"/>
    <n v="107.48"/>
    <n v="13.77"/>
    <n v="0.09"/>
    <n v="0"/>
    <n v="0"/>
    <n v="65.180000000000007"/>
    <n v="60.68"/>
    <n v="0"/>
    <n v="6.42"/>
    <n v="0"/>
    <n v="0"/>
    <n v="0"/>
    <n v="0"/>
    <n v="0"/>
    <n v="0"/>
    <n v="0"/>
    <n v="0"/>
    <n v="14.16"/>
    <n v="0"/>
    <n v="0"/>
    <n v="17.760000000000002"/>
    <n v="0"/>
    <n v="0"/>
    <n v="0"/>
    <n v="0"/>
    <n v="0"/>
    <m/>
    <n v="0"/>
    <n v="0"/>
    <n v="0"/>
    <x v="0"/>
    <x v="1"/>
  </r>
  <r>
    <s v="CG&amp;E "/>
    <s v="E"/>
    <x v="2"/>
    <s v="DM01W   01/03/2006N"/>
    <n v="50086"/>
    <n v="5529.72"/>
    <n v="0"/>
    <n v="5529.72"/>
    <n v="1838.15"/>
    <n v="0"/>
    <n v="1485.75"/>
    <n v="42.33"/>
    <n v="3.8"/>
    <n v="0"/>
    <n v="0"/>
    <n v="228.65"/>
    <n v="457.17"/>
    <n v="172.97"/>
    <n v="0"/>
    <n v="324.39"/>
    <n v="415.4"/>
    <n v="516.05999999999995"/>
    <n v="0"/>
    <n v="0"/>
    <n v="0"/>
    <n v="0"/>
    <n v="-68.06"/>
    <n v="86.49"/>
    <n v="0"/>
    <n v="0"/>
    <n v="57.79"/>
    <n v="0"/>
    <n v="-15.03"/>
    <n v="-16.14"/>
    <n v="0"/>
    <n v="0"/>
    <m/>
    <n v="0"/>
    <n v="0"/>
    <n v="0"/>
    <x v="0"/>
    <x v="1"/>
  </r>
  <r>
    <s v="CG&amp;E "/>
    <s v="E"/>
    <x v="3"/>
    <s v="DM01W   01/03/2006N"/>
    <n v="127"/>
    <n v="54.97"/>
    <n v="0"/>
    <n v="54.97"/>
    <n v="5.01"/>
    <n v="0"/>
    <n v="44"/>
    <n v="0.12"/>
    <n v="0.35"/>
    <n v="0"/>
    <n v="0"/>
    <n v="0.59"/>
    <n v="1.25"/>
    <n v="0.47"/>
    <n v="0"/>
    <n v="0.89"/>
    <n v="1.07"/>
    <n v="1.1399999999999999"/>
    <n v="0"/>
    <n v="0"/>
    <n v="0"/>
    <n v="0"/>
    <n v="-0.2"/>
    <n v="0.24"/>
    <n v="0"/>
    <n v="0"/>
    <n v="0.14000000000000001"/>
    <n v="0"/>
    <n v="-0.05"/>
    <n v="-0.05"/>
    <n v="0"/>
    <n v="0"/>
    <m/>
    <n v="0"/>
    <n v="0"/>
    <n v="0"/>
    <x v="0"/>
    <x v="1"/>
  </r>
  <r>
    <s v="CG&amp;E "/>
    <s v="E"/>
    <x v="2"/>
    <s v="DM02S   01/02/2007N"/>
    <n v="-5151"/>
    <n v="-710.59"/>
    <n v="0"/>
    <n v="-710.59"/>
    <n v="-218.65"/>
    <n v="0"/>
    <n v="-205.94"/>
    <n v="-4.5999999999999996"/>
    <n v="-0.36"/>
    <n v="0"/>
    <n v="0"/>
    <n v="-23.93"/>
    <n v="-54.05"/>
    <n v="-20.57"/>
    <n v="-0.7"/>
    <n v="-38.6"/>
    <n v="-40.26"/>
    <n v="-82.11"/>
    <n v="0"/>
    <n v="0"/>
    <n v="0"/>
    <n v="0"/>
    <n v="0"/>
    <n v="-15.43"/>
    <n v="0"/>
    <n v="0"/>
    <n v="-5.93"/>
    <n v="0"/>
    <n v="0.28000000000000003"/>
    <n v="0.26"/>
    <n v="0"/>
    <n v="0"/>
    <m/>
    <n v="0"/>
    <n v="0"/>
    <n v="0"/>
    <x v="0"/>
    <x v="1"/>
  </r>
  <r>
    <s v="CG&amp;E "/>
    <s v="E"/>
    <x v="4"/>
    <s v="DM02S   01/02/2007N"/>
    <n v="-29099"/>
    <n v="-2005.77"/>
    <n v="0"/>
    <n v="-2005.77"/>
    <n v="-479.88"/>
    <n v="0"/>
    <n v="-407.89"/>
    <n v="-26.07"/>
    <n v="-2.0699999999999998"/>
    <n v="0"/>
    <n v="0"/>
    <n v="-124.68"/>
    <n v="-134.36000000000001"/>
    <n v="-45.16"/>
    <n v="-0.42"/>
    <n v="-84.66"/>
    <n v="-262.39999999999998"/>
    <n v="-378.51"/>
    <n v="0"/>
    <n v="0"/>
    <n v="0"/>
    <n v="0"/>
    <n v="0"/>
    <n v="-33.869999999999997"/>
    <n v="0"/>
    <n v="0"/>
    <n v="-33.57"/>
    <n v="0"/>
    <n v="4.04"/>
    <n v="3.73"/>
    <n v="0"/>
    <n v="0"/>
    <m/>
    <n v="0"/>
    <n v="0"/>
    <n v="0"/>
    <x v="0"/>
    <x v="1"/>
  </r>
  <r>
    <s v="CG&amp;E "/>
    <s v="E"/>
    <x v="4"/>
    <s v="DM02S   01/03/2006N"/>
    <n v="-22553"/>
    <n v="-1373.14"/>
    <n v="0"/>
    <n v="-1373.14"/>
    <n v="-373.32"/>
    <n v="0"/>
    <n v="-222.86"/>
    <n v="-20.21"/>
    <n v="-0.45"/>
    <n v="0"/>
    <n v="0"/>
    <n v="-96.54"/>
    <n v="-104.52"/>
    <n v="-35.130000000000003"/>
    <n v="0"/>
    <n v="-65.88"/>
    <n v="-205.9"/>
    <n v="-246.49"/>
    <n v="0"/>
    <n v="0"/>
    <n v="0"/>
    <n v="0"/>
    <n v="32.78"/>
    <n v="-18.14"/>
    <n v="0"/>
    <n v="0"/>
    <n v="-26.02"/>
    <n v="0"/>
    <n v="4.5999999999999996"/>
    <n v="4.9400000000000004"/>
    <n v="0"/>
    <n v="0"/>
    <m/>
    <n v="0"/>
    <n v="0"/>
    <n v="0"/>
    <x v="0"/>
    <x v="1"/>
  </r>
  <r>
    <s v="CG&amp;E "/>
    <s v="E"/>
    <x v="1"/>
    <s v="DM02W   01/02/2007N"/>
    <n v="7215"/>
    <n v="851.31"/>
    <n v="0"/>
    <n v="851.31"/>
    <n v="263.8"/>
    <n v="0"/>
    <n v="248.36"/>
    <n v="6.48"/>
    <n v="0.81"/>
    <n v="0"/>
    <n v="0"/>
    <n v="32.81"/>
    <n v="65.61"/>
    <n v="24.83"/>
    <n v="3.01"/>
    <n v="46.55"/>
    <n v="32.83"/>
    <n v="99.28"/>
    <n v="0"/>
    <n v="0"/>
    <n v="0"/>
    <n v="0"/>
    <n v="0"/>
    <n v="18.61"/>
    <n v="0"/>
    <n v="0"/>
    <n v="8.33"/>
    <n v="0"/>
    <n v="0"/>
    <n v="0"/>
    <n v="0"/>
    <n v="0"/>
    <m/>
    <n v="0"/>
    <n v="0"/>
    <n v="0"/>
    <x v="0"/>
    <x v="1"/>
  </r>
  <r>
    <s v="CG&amp;E "/>
    <s v="E"/>
    <x v="2"/>
    <s v="DM02W   01/02/2007N"/>
    <n v="290033"/>
    <n v="25983.72"/>
    <n v="0"/>
    <n v="25983.72"/>
    <n v="7819.21"/>
    <n v="0"/>
    <n v="6149.74"/>
    <n v="259.62"/>
    <n v="13"/>
    <n v="0"/>
    <n v="0"/>
    <n v="1278.04"/>
    <n v="2016.25"/>
    <n v="735.82"/>
    <n v="119.34"/>
    <n v="1379.78"/>
    <n v="1337.68"/>
    <n v="3989.21"/>
    <n v="0"/>
    <n v="0"/>
    <n v="0"/>
    <n v="0"/>
    <n v="0"/>
    <n v="551.91"/>
    <n v="0"/>
    <n v="0"/>
    <n v="334.7"/>
    <n v="0"/>
    <n v="-0.3"/>
    <n v="-0.28000000000000003"/>
    <n v="0"/>
    <n v="0"/>
    <m/>
    <n v="0"/>
    <n v="0"/>
    <n v="0"/>
    <x v="0"/>
    <x v="1"/>
  </r>
  <r>
    <s v="CG&amp;E "/>
    <s v="E"/>
    <x v="7"/>
    <s v="DM02W   01/02/2007N"/>
    <n v="1600"/>
    <n v="189.52"/>
    <n v="0"/>
    <n v="189.52"/>
    <n v="63.21"/>
    <n v="0"/>
    <n v="48.24"/>
    <n v="1.43"/>
    <n v="0.09"/>
    <n v="0"/>
    <n v="0"/>
    <n v="7.44"/>
    <n v="15.72"/>
    <n v="5.95"/>
    <n v="0.67"/>
    <n v="11.16"/>
    <n v="7.28"/>
    <n v="22.02"/>
    <n v="0"/>
    <n v="0"/>
    <n v="0"/>
    <n v="0"/>
    <n v="0"/>
    <n v="4.46"/>
    <n v="0"/>
    <n v="0"/>
    <n v="1.85"/>
    <n v="0"/>
    <n v="0"/>
    <n v="0"/>
    <n v="0"/>
    <n v="0"/>
    <m/>
    <n v="0"/>
    <n v="0"/>
    <n v="0"/>
    <x v="0"/>
    <x v="1"/>
  </r>
  <r>
    <s v="CG&amp;E "/>
    <s v="E"/>
    <x v="4"/>
    <s v="DM02W   01/02/2007N"/>
    <n v="313392"/>
    <n v="26115.05"/>
    <n v="0"/>
    <n v="26115.05"/>
    <n v="7676.1"/>
    <n v="0"/>
    <n v="5925.75"/>
    <n v="280.5"/>
    <n v="13.67"/>
    <n v="0"/>
    <n v="0"/>
    <n v="1361.46"/>
    <n v="2006.88"/>
    <n v="722.34"/>
    <n v="128.18"/>
    <n v="1354.53"/>
    <n v="1430.31"/>
    <n v="4311.8999999999996"/>
    <n v="0"/>
    <n v="0"/>
    <n v="0"/>
    <n v="0"/>
    <n v="0"/>
    <n v="541.84"/>
    <n v="0"/>
    <n v="0"/>
    <n v="361.66"/>
    <n v="0"/>
    <n v="-0.04"/>
    <n v="-0.03"/>
    <n v="0"/>
    <n v="0"/>
    <m/>
    <n v="0"/>
    <n v="0"/>
    <n v="0"/>
    <x v="0"/>
    <x v="1"/>
  </r>
  <r>
    <s v="CG&amp;E "/>
    <s v="E"/>
    <x v="12"/>
    <s v="DM02W   01/02/2007N"/>
    <n v="23561"/>
    <n v="1876.98"/>
    <n v="0"/>
    <n v="1876.98"/>
    <n v="573.80999999999995"/>
    <n v="0"/>
    <n v="368.23"/>
    <n v="21.09"/>
    <n v="0.36"/>
    <n v="0"/>
    <n v="0"/>
    <n v="102.4"/>
    <n v="146.94999999999999"/>
    <n v="54"/>
    <n v="9.82"/>
    <n v="101.24"/>
    <n v="107.2"/>
    <n v="324.19"/>
    <n v="0"/>
    <n v="0"/>
    <n v="0"/>
    <n v="0"/>
    <n v="0"/>
    <n v="40.5"/>
    <n v="0"/>
    <n v="0"/>
    <n v="27.19"/>
    <n v="0"/>
    <n v="0"/>
    <n v="0"/>
    <n v="0"/>
    <n v="0"/>
    <m/>
    <n v="0"/>
    <n v="0"/>
    <n v="0"/>
    <x v="0"/>
    <x v="1"/>
  </r>
  <r>
    <s v="CG&amp;E "/>
    <s v="E"/>
    <x v="6"/>
    <s v="DM02W   01/02/2007N"/>
    <n v="9061"/>
    <n v="396.57"/>
    <n v="0"/>
    <n v="396.57"/>
    <n v="0"/>
    <n v="0"/>
    <n v="238.48"/>
    <n v="8.1"/>
    <n v="0.54"/>
    <n v="0"/>
    <n v="0"/>
    <n v="40.69"/>
    <n v="73.64"/>
    <n v="0"/>
    <n v="3.79"/>
    <n v="0"/>
    <n v="0"/>
    <n v="0"/>
    <n v="0"/>
    <n v="0"/>
    <n v="0"/>
    <n v="0"/>
    <n v="0"/>
    <n v="20.88"/>
    <n v="0"/>
    <n v="0"/>
    <n v="10.45"/>
    <n v="0"/>
    <n v="0"/>
    <n v="0"/>
    <n v="0"/>
    <n v="0"/>
    <m/>
    <n v="0"/>
    <n v="0"/>
    <n v="0"/>
    <x v="0"/>
    <x v="1"/>
  </r>
  <r>
    <s v="CG&amp;E "/>
    <s v="E"/>
    <x v="10"/>
    <s v="DM02W   01/02/2007N"/>
    <n v="8134"/>
    <n v="288.56"/>
    <n v="0"/>
    <n v="288.56"/>
    <n v="0"/>
    <n v="0"/>
    <n v="159.26"/>
    <n v="7.29"/>
    <n v="0.36"/>
    <n v="0"/>
    <n v="0"/>
    <n v="35.880000000000003"/>
    <n v="56.94"/>
    <n v="0"/>
    <n v="3.39"/>
    <n v="0"/>
    <n v="0"/>
    <n v="0"/>
    <n v="0"/>
    <n v="0"/>
    <n v="0"/>
    <n v="0"/>
    <n v="0"/>
    <n v="16.05"/>
    <n v="0"/>
    <n v="0"/>
    <n v="9.39"/>
    <n v="0"/>
    <n v="0"/>
    <n v="0"/>
    <n v="0"/>
    <n v="0"/>
    <m/>
    <n v="0"/>
    <n v="0"/>
    <n v="0"/>
    <x v="0"/>
    <x v="1"/>
  </r>
  <r>
    <s v="CG&amp;E "/>
    <s v="E"/>
    <x v="11"/>
    <s v="DM02W   01/02/2007N"/>
    <n v="1733"/>
    <n v="111.92"/>
    <n v="0"/>
    <n v="111.92"/>
    <n v="0"/>
    <n v="0"/>
    <n v="59.13"/>
    <n v="1.55"/>
    <n v="0.09"/>
    <n v="0"/>
    <n v="0"/>
    <n v="8.06"/>
    <n v="17.02"/>
    <n v="6.44"/>
    <n v="0.72"/>
    <n v="12.08"/>
    <n v="0"/>
    <n v="0"/>
    <n v="0"/>
    <n v="0"/>
    <n v="0"/>
    <n v="0"/>
    <n v="0"/>
    <n v="4.83"/>
    <n v="0"/>
    <n v="0"/>
    <n v="2"/>
    <n v="0"/>
    <n v="0"/>
    <n v="0"/>
    <n v="0"/>
    <n v="0"/>
    <m/>
    <n v="0"/>
    <n v="0"/>
    <n v="0"/>
    <x v="0"/>
    <x v="1"/>
  </r>
  <r>
    <s v="CG&amp;E "/>
    <s v="E"/>
    <x v="13"/>
    <s v="DM02W   01/02/2007N"/>
    <n v="56145"/>
    <n v="1303.99"/>
    <n v="0"/>
    <n v="1303.99"/>
    <n v="0"/>
    <n v="0"/>
    <n v="580.82000000000005"/>
    <n v="50.26"/>
    <n v="0.54"/>
    <n v="0"/>
    <n v="0"/>
    <n v="239.77"/>
    <n v="273.99"/>
    <n v="0"/>
    <n v="23.42"/>
    <n v="0"/>
    <n v="0"/>
    <n v="0"/>
    <n v="0"/>
    <n v="0"/>
    <n v="0"/>
    <n v="0"/>
    <n v="0"/>
    <n v="70.39"/>
    <n v="0"/>
    <n v="0"/>
    <n v="64.8"/>
    <n v="0"/>
    <n v="0"/>
    <n v="0"/>
    <n v="0"/>
    <n v="0"/>
    <m/>
    <n v="0"/>
    <n v="0"/>
    <n v="0"/>
    <x v="0"/>
    <x v="1"/>
  </r>
  <r>
    <s v="CG&amp;E "/>
    <s v="E"/>
    <x v="4"/>
    <s v="DM02W   01/03/2006N"/>
    <n v="263"/>
    <n v="63.14"/>
    <n v="0"/>
    <n v="63.14"/>
    <n v="10.39"/>
    <n v="0"/>
    <n v="39.93"/>
    <n v="0.25"/>
    <n v="0.4"/>
    <n v="0"/>
    <n v="0"/>
    <n v="1.22"/>
    <n v="2.59"/>
    <n v="0.98"/>
    <n v="0"/>
    <n v="1.84"/>
    <n v="2.41"/>
    <n v="2.86"/>
    <n v="0"/>
    <n v="0"/>
    <n v="0"/>
    <n v="0"/>
    <n v="-0.41"/>
    <n v="0.49"/>
    <n v="0"/>
    <n v="0"/>
    <n v="0.3"/>
    <n v="0"/>
    <n v="-0.05"/>
    <n v="-0.06"/>
    <n v="0"/>
    <n v="0"/>
    <m/>
    <n v="0"/>
    <n v="0"/>
    <n v="0"/>
    <x v="0"/>
    <x v="1"/>
  </r>
  <r>
    <s v="CG&amp;E "/>
    <s v="E"/>
    <x v="12"/>
    <s v="DPGS    01/02/2007 "/>
    <n v="18202655"/>
    <n v="931724.99"/>
    <n v="0"/>
    <n v="931724.99"/>
    <n v="368675.83"/>
    <n v="0"/>
    <n v="94682.07"/>
    <n v="8891.99"/>
    <n v="0.09"/>
    <n v="0"/>
    <n v="0"/>
    <n v="0"/>
    <n v="34220.269999999997"/>
    <n v="34531.160000000003"/>
    <n v="7590.51"/>
    <n v="64729.24"/>
    <n v="33911.980000000003"/>
    <n v="249677.53"/>
    <n v="0"/>
    <n v="0"/>
    <n v="0"/>
    <n v="0"/>
    <n v="0"/>
    <n v="25895.02"/>
    <n v="0"/>
    <n v="0"/>
    <n v="8919.2999999999993"/>
    <n v="0"/>
    <n v="0"/>
    <n v="0"/>
    <n v="0"/>
    <n v="0"/>
    <m/>
    <n v="0"/>
    <n v="0"/>
    <n v="0"/>
    <x v="0"/>
    <x v="2"/>
  </r>
  <r>
    <s v="CG&amp;E "/>
    <s v="E"/>
    <x v="2"/>
    <s v="DP01    01/02/2007N"/>
    <n v="16800"/>
    <n v="1780.23"/>
    <n v="0"/>
    <n v="1780.23"/>
    <n v="667.52"/>
    <n v="0"/>
    <n v="326.22000000000003"/>
    <n v="15.04"/>
    <n v="0.09"/>
    <n v="0"/>
    <n v="0"/>
    <n v="70.3"/>
    <n v="115.08"/>
    <n v="62.83"/>
    <n v="7.01"/>
    <n v="117.8"/>
    <n v="111.82"/>
    <n v="231.17"/>
    <n v="0"/>
    <n v="0"/>
    <n v="0"/>
    <n v="0"/>
    <n v="0"/>
    <n v="47.12"/>
    <n v="0"/>
    <n v="0"/>
    <n v="8.23"/>
    <n v="0"/>
    <n v="0"/>
    <n v="0"/>
    <n v="0"/>
    <n v="0"/>
    <m/>
    <n v="0"/>
    <n v="0"/>
    <n v="0"/>
    <x v="0"/>
    <x v="2"/>
  </r>
  <r>
    <s v="CG&amp;E "/>
    <s v="E"/>
    <x v="14"/>
    <s v="DP01    01/02/2007N"/>
    <n v="774322"/>
    <n v="66066.17"/>
    <n v="0"/>
    <n v="66066.17"/>
    <n v="26620.47"/>
    <n v="0"/>
    <n v="7044.2"/>
    <n v="693.1"/>
    <n v="0.45"/>
    <n v="0"/>
    <n v="0"/>
    <n v="2857.39"/>
    <n v="4417.16"/>
    <n v="2505.58"/>
    <n v="322.89999999999998"/>
    <n v="4697.6099999999997"/>
    <n v="3994.04"/>
    <n v="10654.68"/>
    <n v="0"/>
    <n v="0"/>
    <n v="0"/>
    <n v="0"/>
    <n v="0"/>
    <n v="1879.18"/>
    <n v="0"/>
    <n v="0"/>
    <n v="379.41"/>
    <n v="0"/>
    <n v="0"/>
    <n v="0"/>
    <n v="0"/>
    <n v="0"/>
    <m/>
    <n v="0"/>
    <n v="0"/>
    <n v="0"/>
    <x v="0"/>
    <x v="2"/>
  </r>
  <r>
    <s v="CG&amp;E "/>
    <s v="E"/>
    <x v="15"/>
    <s v="DP01    01/02/2007N"/>
    <n v="2395220"/>
    <n v="163595.95000000001"/>
    <n v="0"/>
    <n v="163595.95000000001"/>
    <n v="64628.57"/>
    <n v="0"/>
    <n v="13952.1"/>
    <n v="1634.7"/>
    <n v="0.27"/>
    <n v="0"/>
    <n v="0"/>
    <n v="8716.52"/>
    <n v="8915.2000000000007"/>
    <n v="6083.3"/>
    <n v="998.81"/>
    <n v="11404.53"/>
    <n v="8567.8799999999992"/>
    <n v="32958.22"/>
    <n v="0"/>
    <n v="0"/>
    <n v="0"/>
    <n v="0"/>
    <n v="0"/>
    <n v="4562.2"/>
    <n v="0"/>
    <n v="0"/>
    <n v="1173.6500000000001"/>
    <n v="0"/>
    <n v="0"/>
    <n v="0"/>
    <n v="0"/>
    <n v="0"/>
    <m/>
    <n v="0"/>
    <n v="0"/>
    <n v="0"/>
    <x v="0"/>
    <x v="2"/>
  </r>
  <r>
    <s v="CG&amp;E "/>
    <s v="E"/>
    <x v="12"/>
    <s v="DP01    01/02/2007N"/>
    <n v="86350"/>
    <n v="9047.48"/>
    <n v="0"/>
    <n v="9047.48"/>
    <n v="3689.22"/>
    <n v="0"/>
    <n v="1184.79"/>
    <n v="77.290000000000006"/>
    <n v="0.09"/>
    <n v="0"/>
    <n v="0"/>
    <n v="322.77"/>
    <n v="591.5"/>
    <n v="347.23"/>
    <n v="36.01"/>
    <n v="651.03"/>
    <n v="656.64"/>
    <n v="1188.18"/>
    <n v="0"/>
    <n v="0"/>
    <n v="0"/>
    <n v="0"/>
    <n v="0"/>
    <n v="260.42"/>
    <n v="0"/>
    <n v="0"/>
    <n v="42.31"/>
    <n v="0"/>
    <n v="0"/>
    <n v="0"/>
    <n v="0"/>
    <n v="0"/>
    <m/>
    <n v="0"/>
    <n v="0"/>
    <n v="0"/>
    <x v="0"/>
    <x v="2"/>
  </r>
  <r>
    <s v="CG&amp;E "/>
    <s v="E"/>
    <x v="16"/>
    <s v="DP01    01/02/2007N"/>
    <n v="1785980"/>
    <n v="128274.05"/>
    <n v="0"/>
    <n v="128274.05"/>
    <n v="53741.4"/>
    <n v="0"/>
    <n v="12489.27"/>
    <n v="1592.08"/>
    <n v="0.36"/>
    <n v="0"/>
    <n v="0"/>
    <n v="0"/>
    <n v="8376"/>
    <n v="5058.3999999999996"/>
    <n v="744.76"/>
    <n v="9483.4599999999991"/>
    <n v="7544.44"/>
    <n v="24575.09"/>
    <n v="0"/>
    <n v="0"/>
    <n v="0"/>
    <n v="0"/>
    <n v="0"/>
    <n v="3793.67"/>
    <n v="0"/>
    <n v="0"/>
    <n v="875.12"/>
    <n v="0"/>
    <n v="0"/>
    <n v="0"/>
    <n v="0"/>
    <n v="0"/>
    <m/>
    <n v="0"/>
    <n v="0"/>
    <n v="0"/>
    <x v="0"/>
    <x v="2"/>
  </r>
  <r>
    <s v="CG&amp;E "/>
    <s v="E"/>
    <x v="11"/>
    <s v="DP01    01/02/2007N"/>
    <n v="7489947"/>
    <n v="139670.41"/>
    <n v="0"/>
    <n v="139670.41"/>
    <n v="0"/>
    <n v="0"/>
    <n v="51558.95"/>
    <n v="6704.25"/>
    <n v="2.79"/>
    <n v="0"/>
    <n v="0"/>
    <n v="27477.4"/>
    <n v="32705.79"/>
    <n v="604.32000000000005"/>
    <n v="0"/>
    <n v="1132.96"/>
    <n v="0"/>
    <n v="0"/>
    <n v="0"/>
    <n v="0"/>
    <n v="0"/>
    <n v="0"/>
    <n v="0"/>
    <n v="15813.9"/>
    <n v="0"/>
    <n v="0"/>
    <n v="3670.05"/>
    <n v="0"/>
    <n v="0"/>
    <n v="0"/>
    <n v="0"/>
    <n v="0"/>
    <m/>
    <n v="0"/>
    <n v="0"/>
    <n v="0"/>
    <x v="0"/>
    <x v="2"/>
  </r>
  <r>
    <s v="CG&amp;E "/>
    <s v="E"/>
    <x v="14"/>
    <s v="DP02    01/02/2007 "/>
    <n v="5307858"/>
    <n v="455106.75"/>
    <n v="0"/>
    <n v="455106.75"/>
    <n v="146083.49"/>
    <n v="0"/>
    <n v="32985.870000000003"/>
    <n v="6726.14"/>
    <n v="0.27"/>
    <n v="0"/>
    <n v="0"/>
    <n v="6750.11"/>
    <n v="48427.61"/>
    <n v="30267.040000000001"/>
    <n v="5099.2"/>
    <n v="56742.49"/>
    <n v="20297.560000000001"/>
    <n v="73036.13"/>
    <n v="0"/>
    <n v="0"/>
    <n v="0"/>
    <n v="0"/>
    <n v="0"/>
    <n v="22698.97"/>
    <n v="0"/>
    <n v="0"/>
    <n v="5991.87"/>
    <n v="0"/>
    <n v="0"/>
    <n v="0"/>
    <n v="0"/>
    <n v="0"/>
    <m/>
    <n v="0"/>
    <n v="0"/>
    <n v="0"/>
    <x v="0"/>
    <x v="2"/>
  </r>
  <r>
    <s v="CG&amp;E "/>
    <s v="E"/>
    <x v="15"/>
    <s v="DP02    01/02/2007 "/>
    <n v="5656855"/>
    <n v="382218.43"/>
    <n v="0"/>
    <n v="382218.43"/>
    <n v="150744.01999999999"/>
    <n v="0"/>
    <n v="33012.31"/>
    <n v="3100.73"/>
    <n v="0.27"/>
    <n v="0"/>
    <n v="0"/>
    <n v="5238.1499999999996"/>
    <n v="26003.01"/>
    <n v="16962.04"/>
    <n v="2060.81"/>
    <n v="31801.59"/>
    <n v="20314.330000000002"/>
    <n v="77838.33"/>
    <n v="0"/>
    <n v="0"/>
    <n v="0"/>
    <n v="0"/>
    <n v="0"/>
    <n v="12721.26"/>
    <n v="0"/>
    <n v="0"/>
    <n v="2421.58"/>
    <n v="0"/>
    <n v="0"/>
    <n v="0"/>
    <n v="0"/>
    <n v="0"/>
    <m/>
    <n v="0"/>
    <n v="0"/>
    <n v="0"/>
    <x v="0"/>
    <x v="2"/>
  </r>
  <r>
    <s v="CG&amp;E "/>
    <s v="E"/>
    <x v="12"/>
    <s v="DP02    01/02/2007 "/>
    <n v="531949"/>
    <n v="54384.74"/>
    <n v="0"/>
    <n v="54384.74"/>
    <n v="18369.98"/>
    <n v="0"/>
    <n v="5357.51"/>
    <n v="895.61"/>
    <n v="0.27"/>
    <n v="0"/>
    <n v="0"/>
    <n v="3659.99"/>
    <n v="4684.67"/>
    <n v="2875.74"/>
    <n v="417.24"/>
    <n v="5391.39"/>
    <n v="2765.72"/>
    <n v="7319.62"/>
    <n v="0"/>
    <n v="0"/>
    <n v="0"/>
    <n v="0"/>
    <n v="0"/>
    <n v="2156.7199999999998"/>
    <n v="0"/>
    <n v="0"/>
    <n v="490.28"/>
    <n v="0"/>
    <n v="0"/>
    <n v="0"/>
    <n v="0"/>
    <n v="0"/>
    <m/>
    <n v="0"/>
    <n v="0"/>
    <n v="0"/>
    <x v="0"/>
    <x v="2"/>
  </r>
  <r>
    <s v="CG&amp;E "/>
    <s v="E"/>
    <x v="2"/>
    <s v="DP02    01/02/2007N"/>
    <n v="59690"/>
    <n v="9996.83"/>
    <n v="0"/>
    <n v="9996.83"/>
    <n v="4116.33"/>
    <n v="0"/>
    <n v="1947.87"/>
    <n v="53.42"/>
    <n v="0.27"/>
    <n v="0"/>
    <n v="0"/>
    <n v="239.71"/>
    <n v="408.87"/>
    <n v="387.43"/>
    <n v="24.89"/>
    <n v="726.41"/>
    <n v="950.48"/>
    <n v="821.33"/>
    <n v="0"/>
    <n v="0"/>
    <n v="0"/>
    <n v="0"/>
    <n v="0"/>
    <n v="290.57"/>
    <n v="0"/>
    <n v="0"/>
    <n v="29.25"/>
    <n v="0"/>
    <n v="0"/>
    <n v="0"/>
    <n v="0"/>
    <n v="0"/>
    <m/>
    <n v="0"/>
    <n v="0"/>
    <n v="0"/>
    <x v="0"/>
    <x v="2"/>
  </r>
  <r>
    <s v="CG&amp;E "/>
    <s v="E"/>
    <x v="3"/>
    <s v="DP02    01/02/2007N"/>
    <n v="424338"/>
    <n v="31706.83"/>
    <n v="0"/>
    <n v="31706.83"/>
    <n v="12560.72"/>
    <n v="0"/>
    <n v="3197.48"/>
    <n v="379.82"/>
    <n v="0.36"/>
    <n v="0"/>
    <n v="0"/>
    <n v="1577.62"/>
    <n v="1833.34"/>
    <n v="1182.29"/>
    <n v="176.95"/>
    <n v="2216.5100000000002"/>
    <n v="1648.27"/>
    <n v="5838.89"/>
    <n v="0"/>
    <n v="0"/>
    <n v="0"/>
    <n v="0"/>
    <n v="0"/>
    <n v="886.66"/>
    <n v="0"/>
    <n v="0"/>
    <n v="207.92"/>
    <n v="0"/>
    <n v="0"/>
    <n v="0"/>
    <n v="0"/>
    <n v="0"/>
    <m/>
    <n v="0"/>
    <n v="0"/>
    <n v="0"/>
    <x v="0"/>
    <x v="2"/>
  </r>
  <r>
    <s v="CG&amp;E "/>
    <s v="E"/>
    <x v="4"/>
    <s v="DP02    01/02/2007N"/>
    <n v="86286"/>
    <n v="7646.69"/>
    <n v="0"/>
    <n v="7646.69"/>
    <n v="2995.97"/>
    <n v="0"/>
    <n v="1016.63"/>
    <n v="77.239999999999995"/>
    <n v="0.18"/>
    <n v="0"/>
    <n v="0"/>
    <n v="323.75"/>
    <n v="490.46"/>
    <n v="281.99"/>
    <n v="35.979999999999997"/>
    <n v="528.69000000000005"/>
    <n v="454.75"/>
    <n v="1187.29"/>
    <n v="0"/>
    <n v="0"/>
    <n v="0"/>
    <n v="0"/>
    <n v="0"/>
    <n v="211.48"/>
    <n v="0"/>
    <n v="0"/>
    <n v="42.28"/>
    <n v="0"/>
    <n v="0"/>
    <n v="0"/>
    <n v="0"/>
    <n v="0"/>
    <m/>
    <n v="0"/>
    <n v="0"/>
    <n v="0"/>
    <x v="0"/>
    <x v="2"/>
  </r>
  <r>
    <s v="CG&amp;E "/>
    <s v="E"/>
    <x v="14"/>
    <s v="DP02    01/02/2007N"/>
    <n v="32844161"/>
    <n v="2477766.61"/>
    <n v="0"/>
    <n v="2477766.61"/>
    <n v="986303.98"/>
    <n v="0"/>
    <n v="234130.98"/>
    <n v="26759.95"/>
    <n v="5.26"/>
    <n v="0"/>
    <n v="0"/>
    <n v="119745.97"/>
    <n v="149686.69"/>
    <n v="92835.93"/>
    <n v="13590.49"/>
    <n v="174047.75"/>
    <n v="143006.22"/>
    <n v="451935.65"/>
    <n v="0"/>
    <n v="0"/>
    <n v="0"/>
    <n v="0"/>
    <n v="0"/>
    <n v="69624.11"/>
    <n v="0"/>
    <n v="0"/>
    <n v="16093.63"/>
    <n v="0"/>
    <n v="0"/>
    <n v="0"/>
    <n v="0"/>
    <n v="0"/>
    <m/>
    <n v="0"/>
    <n v="0"/>
    <n v="0"/>
    <x v="0"/>
    <x v="2"/>
  </r>
  <r>
    <s v="CG&amp;E "/>
    <s v="E"/>
    <x v="15"/>
    <s v="DP02    01/02/2007N"/>
    <n v="47497690"/>
    <n v="3478047.94"/>
    <n v="0"/>
    <n v="3478047.94"/>
    <n v="1372989.07"/>
    <n v="0"/>
    <n v="319271.45"/>
    <n v="33983.72"/>
    <n v="4.7699999999999996"/>
    <n v="0"/>
    <n v="0"/>
    <n v="172901.24"/>
    <n v="216259.78"/>
    <n v="129233.12"/>
    <n v="19806.55"/>
    <n v="242283.47"/>
    <n v="197551.86"/>
    <n v="653568.21"/>
    <n v="0"/>
    <n v="0"/>
    <n v="0"/>
    <n v="0"/>
    <n v="0"/>
    <n v="96920.8"/>
    <n v="0"/>
    <n v="0"/>
    <n v="23273.9"/>
    <n v="0"/>
    <n v="0"/>
    <n v="0"/>
    <n v="0"/>
    <n v="0"/>
    <m/>
    <n v="0"/>
    <n v="0"/>
    <n v="0"/>
    <x v="0"/>
    <x v="2"/>
  </r>
  <r>
    <s v="CG&amp;E "/>
    <s v="E"/>
    <x v="12"/>
    <s v="DP02    01/02/2007N"/>
    <n v="8611986"/>
    <n v="672021.28"/>
    <n v="0"/>
    <n v="672021.28"/>
    <n v="268216.05"/>
    <n v="0"/>
    <n v="64666"/>
    <n v="7334.01"/>
    <n v="1.71"/>
    <n v="0"/>
    <n v="0"/>
    <n v="31438.59"/>
    <n v="43316.9"/>
    <n v="25245.63"/>
    <n v="3591.21"/>
    <n v="47330.83"/>
    <n v="39225.9"/>
    <n v="118500.93"/>
    <n v="0"/>
    <n v="0"/>
    <n v="0"/>
    <n v="0"/>
    <n v="0"/>
    <n v="18933.62"/>
    <n v="0"/>
    <n v="0"/>
    <n v="4219.8999999999996"/>
    <n v="0"/>
    <n v="0"/>
    <n v="0"/>
    <n v="0"/>
    <n v="0"/>
    <m/>
    <n v="0"/>
    <n v="0"/>
    <n v="0"/>
    <x v="0"/>
    <x v="2"/>
  </r>
  <r>
    <s v="CG&amp;E "/>
    <s v="E"/>
    <x v="17"/>
    <s v="DP02    01/02/2007N"/>
    <n v="446369"/>
    <n v="44026.74"/>
    <n v="0"/>
    <n v="44026.74"/>
    <n v="17752.330000000002"/>
    <n v="0"/>
    <n v="5309.72"/>
    <n v="399.54"/>
    <n v="0.09"/>
    <n v="0"/>
    <n v="0"/>
    <n v="1629.64"/>
    <n v="3057.63"/>
    <n v="1670.86"/>
    <n v="186.14"/>
    <n v="3132.73"/>
    <n v="3274.15"/>
    <n v="6142.04"/>
    <n v="0"/>
    <n v="0"/>
    <n v="0"/>
    <n v="0"/>
    <n v="0"/>
    <n v="1253.1500000000001"/>
    <n v="0"/>
    <n v="0"/>
    <n v="218.72"/>
    <n v="0"/>
    <n v="0"/>
    <n v="0"/>
    <n v="0"/>
    <n v="0"/>
    <m/>
    <n v="0"/>
    <n v="0"/>
    <n v="0"/>
    <x v="0"/>
    <x v="2"/>
  </r>
  <r>
    <s v="CG&amp;E "/>
    <s v="E"/>
    <x v="16"/>
    <s v="DP02    01/02/2007N"/>
    <n v="2459018"/>
    <n v="181016.59"/>
    <n v="0"/>
    <n v="181016.59"/>
    <n v="74934.990000000005"/>
    <n v="0"/>
    <n v="18505.2"/>
    <n v="1863.17"/>
    <n v="0.18"/>
    <n v="0"/>
    <n v="0"/>
    <n v="0"/>
    <n v="12527.98"/>
    <n v="7053.2"/>
    <n v="1025.4100000000001"/>
    <n v="13223.43"/>
    <n v="11552.28"/>
    <n v="33836.089999999997"/>
    <n v="0"/>
    <n v="0"/>
    <n v="0"/>
    <n v="0"/>
    <n v="0"/>
    <n v="5289.74"/>
    <n v="0"/>
    <n v="0"/>
    <n v="1204.92"/>
    <n v="0"/>
    <n v="0"/>
    <n v="0"/>
    <n v="0"/>
    <n v="0"/>
    <m/>
    <n v="0"/>
    <n v="0"/>
    <n v="0"/>
    <x v="0"/>
    <x v="2"/>
  </r>
  <r>
    <s v="CG&amp;E "/>
    <s v="E"/>
    <x v="9"/>
    <s v="DP02    01/02/2007N"/>
    <n v="35066"/>
    <n v="1041.57"/>
    <n v="0"/>
    <n v="1041.57"/>
    <n v="0"/>
    <n v="0"/>
    <n v="564.62"/>
    <n v="31.39"/>
    <n v="0.18"/>
    <n v="0"/>
    <n v="0"/>
    <n v="145.93"/>
    <n v="185.96"/>
    <n v="0"/>
    <n v="14.63"/>
    <n v="0"/>
    <n v="0"/>
    <n v="0"/>
    <n v="0"/>
    <n v="0"/>
    <n v="0"/>
    <n v="0"/>
    <n v="0"/>
    <n v="81.67"/>
    <n v="0"/>
    <n v="0"/>
    <n v="17.190000000000001"/>
    <n v="0"/>
    <n v="0"/>
    <n v="0"/>
    <n v="0"/>
    <n v="0"/>
    <m/>
    <n v="0"/>
    <n v="0"/>
    <n v="0"/>
    <x v="0"/>
    <x v="2"/>
  </r>
  <r>
    <s v="CG&amp;E "/>
    <s v="E"/>
    <x v="11"/>
    <s v="DP02    01/02/2007N"/>
    <n v="1244901"/>
    <n v="24749.57"/>
    <n v="0"/>
    <n v="24749.57"/>
    <n v="0"/>
    <n v="0"/>
    <n v="8184.34"/>
    <n v="1114.31"/>
    <n v="0.45"/>
    <n v="0"/>
    <n v="0"/>
    <n v="4558.8"/>
    <n v="5250.31"/>
    <n v="855.77"/>
    <n v="1.21"/>
    <n v="1604.36"/>
    <n v="0"/>
    <n v="0"/>
    <n v="0"/>
    <n v="0"/>
    <n v="0"/>
    <n v="0"/>
    <n v="0"/>
    <n v="2570.0100000000002"/>
    <n v="0"/>
    <n v="0"/>
    <n v="610.01"/>
    <n v="0"/>
    <n v="0"/>
    <n v="0"/>
    <n v="0"/>
    <n v="0"/>
    <m/>
    <n v="0"/>
    <n v="0"/>
    <n v="0"/>
    <x v="0"/>
    <x v="2"/>
  </r>
  <r>
    <s v="CG&amp;E "/>
    <s v="E"/>
    <x v="18"/>
    <s v="DP02    01/02/2007N"/>
    <n v="1559670"/>
    <n v="37187.99"/>
    <n v="0"/>
    <n v="37187.99"/>
    <n v="0"/>
    <n v="0"/>
    <n v="16888.02"/>
    <n v="1385.84"/>
    <n v="0.36"/>
    <n v="0"/>
    <n v="0"/>
    <n v="5698.89"/>
    <n v="8297.33"/>
    <n v="0"/>
    <n v="85.45"/>
    <n v="0"/>
    <n v="0"/>
    <n v="0"/>
    <n v="0"/>
    <n v="0"/>
    <n v="0"/>
    <n v="0"/>
    <n v="0"/>
    <n v="4067.86"/>
    <n v="0"/>
    <n v="0"/>
    <n v="764.24"/>
    <n v="0"/>
    <n v="0"/>
    <n v="0"/>
    <n v="0"/>
    <n v="0"/>
    <m/>
    <n v="0"/>
    <n v="0"/>
    <n v="0"/>
    <x v="0"/>
    <x v="2"/>
  </r>
  <r>
    <s v="CG&amp;E "/>
    <s v="E"/>
    <x v="13"/>
    <s v="DP02    01/02/2007N"/>
    <n v="67761"/>
    <n v="1855.92"/>
    <n v="0"/>
    <n v="1855.92"/>
    <n v="0"/>
    <n v="0"/>
    <n v="828.74"/>
    <n v="60.65"/>
    <n v="0.09"/>
    <n v="0"/>
    <n v="0"/>
    <n v="255.29"/>
    <n v="464.16"/>
    <n v="0"/>
    <n v="28.26"/>
    <n v="0"/>
    <n v="0"/>
    <n v="0"/>
    <n v="0"/>
    <n v="0"/>
    <n v="0"/>
    <n v="0"/>
    <n v="0"/>
    <n v="185.53"/>
    <n v="0"/>
    <n v="0"/>
    <n v="33.200000000000003"/>
    <n v="0"/>
    <n v="0"/>
    <n v="0"/>
    <n v="0"/>
    <n v="0"/>
    <m/>
    <n v="0"/>
    <n v="0"/>
    <n v="0"/>
    <x v="0"/>
    <x v="2"/>
  </r>
  <r>
    <s v="CG&amp;E "/>
    <s v="E"/>
    <x v="3"/>
    <s v="DP03    01/02/2007N"/>
    <n v="38400"/>
    <n v="3437.07"/>
    <n v="0"/>
    <n v="3437.07"/>
    <n v="1337.78"/>
    <n v="0"/>
    <n v="469.55"/>
    <n v="34.369999999999997"/>
    <n v="0.09"/>
    <n v="0"/>
    <n v="0"/>
    <n v="148.71"/>
    <n v="224.16"/>
    <n v="125.92"/>
    <n v="16.010000000000002"/>
    <n v="236.08"/>
    <n v="202.77"/>
    <n v="528.38"/>
    <n v="0"/>
    <n v="0"/>
    <n v="0"/>
    <n v="0"/>
    <n v="0"/>
    <n v="94.43"/>
    <n v="0"/>
    <n v="0"/>
    <n v="18.82"/>
    <n v="0"/>
    <n v="0"/>
    <n v="0"/>
    <n v="0"/>
    <n v="0"/>
    <m/>
    <n v="0"/>
    <n v="0"/>
    <n v="0"/>
    <x v="0"/>
    <x v="2"/>
  </r>
  <r>
    <s v="CG&amp;E "/>
    <s v="E"/>
    <x v="14"/>
    <s v="DP03    01/02/2007N"/>
    <n v="2703412"/>
    <n v="178924.07"/>
    <n v="0"/>
    <n v="178924.07"/>
    <n v="70476.539999999994"/>
    <n v="0"/>
    <n v="14275.92"/>
    <n v="1868.2"/>
    <n v="0.18"/>
    <n v="0"/>
    <n v="0"/>
    <n v="9832.0300000000007"/>
    <n v="9906.44"/>
    <n v="6633.79"/>
    <n v="1127.32"/>
    <n v="12436.45"/>
    <n v="8868.5400000000009"/>
    <n v="37198.949999999997"/>
    <n v="0"/>
    <n v="0"/>
    <n v="0"/>
    <n v="0"/>
    <n v="0"/>
    <n v="4975.03"/>
    <n v="0"/>
    <n v="0"/>
    <n v="1324.68"/>
    <n v="0"/>
    <n v="0"/>
    <n v="0"/>
    <n v="0"/>
    <n v="0"/>
    <m/>
    <n v="0"/>
    <n v="0"/>
    <n v="0"/>
    <x v="0"/>
    <x v="2"/>
  </r>
  <r>
    <s v="CG&amp;E "/>
    <s v="E"/>
    <x v="15"/>
    <s v="DP03    01/02/2007N"/>
    <n v="3709552"/>
    <n v="263317.53999999998"/>
    <n v="0"/>
    <n v="263317.53999999998"/>
    <n v="104022.32"/>
    <n v="0"/>
    <n v="23000.87"/>
    <n v="2862.03"/>
    <n v="0.36"/>
    <n v="0"/>
    <n v="0"/>
    <n v="13502.95"/>
    <n v="15815.89"/>
    <n v="9791.2199999999993"/>
    <n v="1546.88"/>
    <n v="18356.16"/>
    <n v="14214.69"/>
    <n v="51043.44"/>
    <n v="0"/>
    <n v="0"/>
    <n v="0"/>
    <n v="0"/>
    <n v="0"/>
    <n v="7343.04"/>
    <n v="0"/>
    <n v="0"/>
    <n v="1817.69"/>
    <n v="0"/>
    <n v="0"/>
    <n v="0"/>
    <n v="0"/>
    <n v="0"/>
    <m/>
    <n v="0"/>
    <n v="0"/>
    <n v="0"/>
    <x v="0"/>
    <x v="2"/>
  </r>
  <r>
    <s v="CG&amp;E "/>
    <s v="E"/>
    <x v="12"/>
    <s v="DP03    01/02/2007N"/>
    <n v="29901"/>
    <n v="3840.84"/>
    <n v="0"/>
    <n v="3840.84"/>
    <n v="1557.24"/>
    <n v="0"/>
    <n v="648.12"/>
    <n v="26.76"/>
    <n v="0.09"/>
    <n v="0"/>
    <n v="0"/>
    <n v="117.86"/>
    <n v="204.82"/>
    <n v="146.57"/>
    <n v="12.47"/>
    <n v="274.81"/>
    <n v="316.08"/>
    <n v="411.44"/>
    <n v="0"/>
    <n v="0"/>
    <n v="0"/>
    <n v="0"/>
    <n v="0"/>
    <n v="109.93"/>
    <n v="0"/>
    <n v="0"/>
    <n v="14.65"/>
    <n v="0"/>
    <n v="0"/>
    <n v="0"/>
    <n v="0"/>
    <n v="0"/>
    <m/>
    <n v="0"/>
    <n v="0"/>
    <n v="0"/>
    <x v="0"/>
    <x v="2"/>
  </r>
  <r>
    <s v="CG&amp;E "/>
    <s v="E"/>
    <x v="17"/>
    <s v="DP03    01/02/2007N"/>
    <n v="50117"/>
    <n v="5562.49"/>
    <n v="0"/>
    <n v="5562.49"/>
    <n v="2180.63"/>
    <n v="0"/>
    <n v="920.29"/>
    <n v="44.86"/>
    <n v="0.18"/>
    <n v="0"/>
    <n v="0"/>
    <n v="200.56"/>
    <n v="343.3"/>
    <n v="205.23"/>
    <n v="20.9"/>
    <n v="384.81"/>
    <n v="393.62"/>
    <n v="689.61"/>
    <n v="0"/>
    <n v="0"/>
    <n v="0"/>
    <n v="0"/>
    <n v="0"/>
    <n v="153.94"/>
    <n v="0"/>
    <n v="0"/>
    <n v="24.56"/>
    <n v="0"/>
    <n v="0"/>
    <n v="0"/>
    <n v="0"/>
    <n v="0"/>
    <m/>
    <n v="0"/>
    <n v="0"/>
    <n v="0"/>
    <x v="0"/>
    <x v="2"/>
  </r>
  <r>
    <s v="CG&amp;E "/>
    <s v="E"/>
    <x v="6"/>
    <s v="DP03    01/02/2007N"/>
    <n v="17280"/>
    <n v="676.92"/>
    <n v="0"/>
    <n v="676.92"/>
    <n v="0"/>
    <n v="0"/>
    <n v="403.76"/>
    <n v="15.47"/>
    <n v="0.09"/>
    <n v="0"/>
    <n v="0"/>
    <n v="72.05"/>
    <n v="118.37"/>
    <n v="0"/>
    <n v="0"/>
    <n v="0"/>
    <n v="0"/>
    <n v="0"/>
    <n v="0"/>
    <n v="0"/>
    <n v="0"/>
    <n v="0"/>
    <n v="0"/>
    <n v="58.71"/>
    <n v="0"/>
    <n v="0"/>
    <n v="8.4700000000000006"/>
    <n v="0"/>
    <n v="0"/>
    <n v="0"/>
    <n v="0"/>
    <n v="0"/>
    <m/>
    <n v="0"/>
    <n v="0"/>
    <n v="0"/>
    <x v="0"/>
    <x v="2"/>
  </r>
  <r>
    <s v="CG&amp;E "/>
    <s v="E"/>
    <x v="11"/>
    <s v="DP03    01/02/2007N"/>
    <n v="1832931"/>
    <n v="33652.089999999997"/>
    <n v="0"/>
    <n v="33652.089999999997"/>
    <n v="0"/>
    <n v="0"/>
    <n v="12535.84"/>
    <n v="1640.65"/>
    <n v="0.72"/>
    <n v="0"/>
    <n v="0"/>
    <n v="6728.1"/>
    <n v="7999.13"/>
    <n v="0"/>
    <n v="0"/>
    <n v="0"/>
    <n v="0"/>
    <n v="0"/>
    <n v="0"/>
    <n v="0"/>
    <n v="0"/>
    <n v="0"/>
    <n v="0"/>
    <n v="3849.52"/>
    <n v="0"/>
    <n v="0"/>
    <n v="898.13"/>
    <n v="0"/>
    <n v="0"/>
    <n v="0"/>
    <n v="0"/>
    <n v="0"/>
    <m/>
    <n v="0"/>
    <n v="0"/>
    <n v="0"/>
    <x v="0"/>
    <x v="2"/>
  </r>
  <r>
    <s v="CG&amp;E "/>
    <s v="E"/>
    <x v="14"/>
    <s v="DP04    01/02/2007 "/>
    <n v="5475"/>
    <n v="37350.449999999997"/>
    <n v="0"/>
    <n v="37350.449999999997"/>
    <n v="7742.39"/>
    <n v="0"/>
    <n v="4386.0600000000004"/>
    <n v="791.02"/>
    <n v="0.09"/>
    <n v="0"/>
    <n v="0"/>
    <n v="3384.51"/>
    <n v="6325.93"/>
    <n v="3097.98"/>
    <n v="387.73"/>
    <n v="5808.4"/>
    <n v="2571.91"/>
    <n v="75.34"/>
    <n v="0"/>
    <n v="0"/>
    <n v="0"/>
    <n v="0"/>
    <n v="0"/>
    <n v="2323.4899999999998"/>
    <n v="0"/>
    <n v="0"/>
    <n v="455.6"/>
    <n v="0"/>
    <n v="0"/>
    <n v="0"/>
    <n v="0"/>
    <n v="0"/>
    <m/>
    <n v="0"/>
    <n v="0"/>
    <n v="0"/>
    <x v="0"/>
    <x v="2"/>
  </r>
  <r>
    <s v="CG&amp;E "/>
    <s v="E"/>
    <x v="14"/>
    <s v="DP04    01/02/2007N"/>
    <n v="189335"/>
    <n v="28293.97"/>
    <n v="0"/>
    <n v="28293.97"/>
    <n v="11952.41"/>
    <n v="0"/>
    <n v="4649.33"/>
    <n v="169.47"/>
    <n v="0.27"/>
    <n v="0"/>
    <n v="0"/>
    <n v="705.93"/>
    <n v="1296.94"/>
    <n v="1124.96"/>
    <n v="78.95"/>
    <n v="2109.2600000000002"/>
    <n v="2664.72"/>
    <n v="2605.25"/>
    <n v="0"/>
    <n v="0"/>
    <n v="0"/>
    <n v="0"/>
    <n v="0"/>
    <n v="843.71"/>
    <n v="0"/>
    <n v="0"/>
    <n v="92.77"/>
    <n v="0"/>
    <n v="0"/>
    <n v="0"/>
    <n v="0"/>
    <n v="0"/>
    <m/>
    <n v="0"/>
    <n v="0"/>
    <n v="0"/>
    <x v="0"/>
    <x v="2"/>
  </r>
  <r>
    <s v="CG&amp;E "/>
    <s v="E"/>
    <x v="15"/>
    <s v="DP04    01/02/2007N"/>
    <n v="7734816"/>
    <n v="594298.57999999996"/>
    <n v="0"/>
    <n v="594298.57999999996"/>
    <n v="234137.37"/>
    <n v="0"/>
    <n v="57594.55"/>
    <n v="5642.37"/>
    <n v="0.72"/>
    <n v="0"/>
    <n v="0"/>
    <n v="28151.94"/>
    <n v="39656.35"/>
    <n v="22037.99"/>
    <n v="3225.43"/>
    <n v="41317.07"/>
    <n v="35785.67"/>
    <n v="106431.06"/>
    <n v="0"/>
    <n v="0"/>
    <n v="0"/>
    <n v="0"/>
    <n v="0"/>
    <n v="16528"/>
    <n v="0"/>
    <n v="0"/>
    <n v="3790.06"/>
    <n v="0"/>
    <n v="0"/>
    <n v="0"/>
    <n v="0"/>
    <n v="0"/>
    <m/>
    <n v="0"/>
    <n v="0"/>
    <n v="0"/>
    <x v="0"/>
    <x v="2"/>
  </r>
  <r>
    <s v="CG&amp;E "/>
    <s v="E"/>
    <x v="11"/>
    <s v="DP04    01/02/2007N"/>
    <n v="52755"/>
    <n v="1869.97"/>
    <n v="0"/>
    <n v="1869.97"/>
    <n v="0"/>
    <n v="0"/>
    <n v="1019.94"/>
    <n v="47.22"/>
    <n v="0.09"/>
    <n v="0"/>
    <n v="0"/>
    <n v="200.82"/>
    <n v="361.37"/>
    <n v="0"/>
    <n v="22"/>
    <n v="0"/>
    <n v="0"/>
    <n v="0"/>
    <n v="0"/>
    <n v="0"/>
    <n v="0"/>
    <n v="0"/>
    <n v="0"/>
    <n v="192.68"/>
    <n v="0"/>
    <n v="0"/>
    <n v="25.85"/>
    <n v="0"/>
    <n v="0"/>
    <n v="0"/>
    <n v="0"/>
    <n v="0"/>
    <m/>
    <n v="0"/>
    <n v="0"/>
    <n v="0"/>
    <x v="0"/>
    <x v="2"/>
  </r>
  <r>
    <s v="CG&amp;E "/>
    <s v="E"/>
    <x v="14"/>
    <s v="DP06    01/02/2007 "/>
    <n v="6920455"/>
    <n v="370769.27"/>
    <n v="0"/>
    <n v="370769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2"/>
  </r>
  <r>
    <s v="CG&amp;E "/>
    <s v="E"/>
    <x v="15"/>
    <s v="DP06    01/02/2007 "/>
    <n v="-714864"/>
    <n v="-22192.28"/>
    <n v="0"/>
    <n v="-2219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2"/>
  </r>
  <r>
    <s v="CG&amp;E "/>
    <s v="E"/>
    <x v="12"/>
    <s v="DP06    01/02/2007 "/>
    <n v="468611"/>
    <n v="25091.98"/>
    <n v="0"/>
    <n v="2509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2"/>
  </r>
  <r>
    <s v="CG&amp;E "/>
    <s v="E"/>
    <x v="14"/>
    <s v="DP08    01/02/2007 "/>
    <n v="924330"/>
    <n v="51172.94"/>
    <n v="0"/>
    <n v="51172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2"/>
  </r>
  <r>
    <s v="CG&amp;E "/>
    <s v="E"/>
    <x v="14"/>
    <s v="DP10    01/02/2007 "/>
    <n v="1373090"/>
    <n v="113517.26"/>
    <n v="0"/>
    <n v="113517.26"/>
    <n v="33378.74"/>
    <n v="0"/>
    <n v="6357"/>
    <n v="1587.63"/>
    <n v="0.09"/>
    <n v="0"/>
    <n v="0"/>
    <n v="9550.18"/>
    <n v="12186.03"/>
    <n v="7021.89"/>
    <n v="1096.02"/>
    <n v="13164.48"/>
    <n v="3727.4"/>
    <n v="18893.72"/>
    <n v="0"/>
    <n v="0"/>
    <n v="0"/>
    <n v="0"/>
    <n v="0"/>
    <n v="5266.2"/>
    <n v="0"/>
    <n v="0"/>
    <n v="1287.8800000000001"/>
    <n v="0"/>
    <n v="0"/>
    <n v="0"/>
    <n v="0"/>
    <n v="0"/>
    <m/>
    <n v="0"/>
    <n v="0"/>
    <n v="0"/>
    <x v="0"/>
    <x v="2"/>
  </r>
  <r>
    <s v="CG&amp;E "/>
    <s v="E"/>
    <x v="15"/>
    <s v="DP10    01/02/2007 "/>
    <n v="3600866"/>
    <n v="258934"/>
    <n v="0"/>
    <n v="258934"/>
    <n v="97974.99"/>
    <n v="0"/>
    <n v="22097.71"/>
    <n v="2529.44"/>
    <n v="0.18"/>
    <n v="0"/>
    <n v="0"/>
    <n v="14101.75"/>
    <n v="17820.96"/>
    <n v="10464.969999999999"/>
    <n v="1617.81"/>
    <n v="19619.509999999998"/>
    <n v="13409.32"/>
    <n v="49547.92"/>
    <n v="0"/>
    <n v="0"/>
    <n v="0"/>
    <n v="0"/>
    <n v="0"/>
    <n v="7848.41"/>
    <n v="0"/>
    <n v="0"/>
    <n v="1901.03"/>
    <n v="0"/>
    <n v="0"/>
    <n v="0"/>
    <n v="0"/>
    <n v="0"/>
    <m/>
    <n v="0"/>
    <n v="0"/>
    <n v="0"/>
    <x v="0"/>
    <x v="2"/>
  </r>
  <r>
    <s v="CG&amp;E "/>
    <s v="E"/>
    <x v="2"/>
    <s v="DP10    01/02/2007N"/>
    <n v="23640"/>
    <n v="2408.5500000000002"/>
    <n v="0"/>
    <n v="2408.5500000000002"/>
    <n v="858.67"/>
    <n v="0"/>
    <n v="511.46"/>
    <n v="21.16"/>
    <n v="0.09"/>
    <n v="0"/>
    <n v="0"/>
    <n v="95.13"/>
    <n v="148.16"/>
    <n v="80.819999999999993"/>
    <n v="9.86"/>
    <n v="151.53"/>
    <n v="134.19"/>
    <n v="325.29000000000002"/>
    <n v="0"/>
    <n v="0"/>
    <n v="0"/>
    <n v="0"/>
    <n v="0"/>
    <n v="60.61"/>
    <n v="0"/>
    <n v="0"/>
    <n v="11.58"/>
    <n v="0"/>
    <n v="0"/>
    <n v="0"/>
    <n v="0"/>
    <n v="0"/>
    <m/>
    <n v="0"/>
    <n v="0"/>
    <n v="0"/>
    <x v="0"/>
    <x v="2"/>
  </r>
  <r>
    <s v="CG&amp;E "/>
    <s v="E"/>
    <x v="3"/>
    <s v="DP10    01/02/2007N"/>
    <n v="0"/>
    <n v="-2093.09"/>
    <n v="0"/>
    <n v="-2093.09"/>
    <n v="-500.73"/>
    <n v="0"/>
    <n v="-1139.7"/>
    <n v="0"/>
    <n v="-0.27"/>
    <n v="0"/>
    <n v="0"/>
    <n v="0"/>
    <n v="0"/>
    <n v="-47.13"/>
    <n v="0"/>
    <n v="-88.36"/>
    <n v="-281.55"/>
    <n v="0"/>
    <n v="0"/>
    <n v="0"/>
    <n v="0"/>
    <n v="0"/>
    <n v="0"/>
    <n v="-35.35"/>
    <n v="0"/>
    <n v="0"/>
    <n v="0"/>
    <n v="0"/>
    <n v="0"/>
    <n v="0"/>
    <n v="0"/>
    <n v="0"/>
    <m/>
    <n v="0"/>
    <n v="0"/>
    <n v="0"/>
    <x v="0"/>
    <x v="2"/>
  </r>
  <r>
    <s v="CG&amp;E "/>
    <s v="E"/>
    <x v="14"/>
    <s v="DP10    01/02/2007N"/>
    <n v="10939357"/>
    <n v="751204.99"/>
    <n v="0"/>
    <n v="751204.99"/>
    <n v="295002.11"/>
    <n v="0"/>
    <n v="65006.58"/>
    <n v="7561.23"/>
    <n v="0.99"/>
    <n v="0"/>
    <n v="0"/>
    <n v="39809.050000000003"/>
    <n v="43571.94"/>
    <n v="27767.599999999999"/>
    <n v="4561.71"/>
    <n v="52056.93"/>
    <n v="39156.46"/>
    <n v="150525.54999999999"/>
    <n v="0"/>
    <n v="0"/>
    <n v="0"/>
    <n v="0"/>
    <n v="0"/>
    <n v="20824.53"/>
    <n v="0"/>
    <n v="0"/>
    <n v="5360.31"/>
    <n v="0"/>
    <n v="0"/>
    <n v="0"/>
    <n v="0"/>
    <n v="0"/>
    <m/>
    <n v="0"/>
    <n v="0"/>
    <n v="0"/>
    <x v="0"/>
    <x v="2"/>
  </r>
  <r>
    <s v="CG&amp;E "/>
    <s v="E"/>
    <x v="15"/>
    <s v="DP10    01/02/2007N"/>
    <n v="13533692"/>
    <n v="990745.2"/>
    <n v="0"/>
    <n v="990745.2"/>
    <n v="391239.34"/>
    <n v="0"/>
    <n v="91961.85"/>
    <n v="10491.41"/>
    <n v="1.62"/>
    <n v="0"/>
    <n v="0"/>
    <n v="49295.07"/>
    <n v="60845.35"/>
    <n v="36825.58"/>
    <n v="5643.56"/>
    <n v="69039.73"/>
    <n v="54928.58"/>
    <n v="186223.6"/>
    <n v="0"/>
    <n v="0"/>
    <n v="0"/>
    <n v="0"/>
    <n v="0"/>
    <n v="27618.01"/>
    <n v="0"/>
    <n v="0"/>
    <n v="6631.5"/>
    <n v="0"/>
    <n v="0"/>
    <n v="0"/>
    <n v="0"/>
    <n v="0"/>
    <m/>
    <n v="0"/>
    <n v="0"/>
    <n v="0"/>
    <x v="0"/>
    <x v="2"/>
  </r>
  <r>
    <s v="CG&amp;E "/>
    <s v="E"/>
    <x v="12"/>
    <s v="DP10    01/02/2007N"/>
    <n v="11809539"/>
    <n v="832060.45"/>
    <n v="0"/>
    <n v="832060.45"/>
    <n v="327118"/>
    <n v="0"/>
    <n v="73713.240000000005"/>
    <n v="8253.7800000000007"/>
    <n v="0.81"/>
    <n v="0"/>
    <n v="0"/>
    <n v="42952.5"/>
    <n v="50143.12"/>
    <n v="30790.36"/>
    <n v="4924.59"/>
    <n v="57724.39"/>
    <n v="45062.1"/>
    <n v="162499.24"/>
    <n v="0"/>
    <n v="0"/>
    <n v="0"/>
    <n v="0"/>
    <n v="0"/>
    <n v="23091.64"/>
    <n v="0"/>
    <n v="0"/>
    <n v="5786.68"/>
    <n v="0"/>
    <n v="0"/>
    <n v="0"/>
    <n v="0"/>
    <n v="0"/>
    <m/>
    <n v="0"/>
    <n v="0"/>
    <n v="0"/>
    <x v="0"/>
    <x v="2"/>
  </r>
  <r>
    <s v="CG&amp;E "/>
    <s v="E"/>
    <x v="17"/>
    <s v="DP10    01/02/2007N"/>
    <n v="596584"/>
    <n v="41757.35"/>
    <n v="0"/>
    <n v="41757.35"/>
    <n v="16634.37"/>
    <n v="0"/>
    <n v="3582.6"/>
    <n v="534"/>
    <n v="0.09"/>
    <n v="0"/>
    <n v="0"/>
    <n v="2174.92"/>
    <n v="2322.94"/>
    <n v="1565.74"/>
    <n v="248.78"/>
    <n v="2935.35"/>
    <n v="2083"/>
    <n v="8209"/>
    <n v="0"/>
    <n v="0"/>
    <n v="0"/>
    <n v="0"/>
    <n v="0"/>
    <n v="1174.23"/>
    <n v="0"/>
    <n v="0"/>
    <n v="292.33"/>
    <n v="0"/>
    <n v="0"/>
    <n v="0"/>
    <n v="0"/>
    <n v="0"/>
    <m/>
    <n v="0"/>
    <n v="0"/>
    <n v="0"/>
    <x v="0"/>
    <x v="2"/>
  </r>
  <r>
    <s v="CG&amp;E "/>
    <s v="E"/>
    <x v="16"/>
    <s v="DP10    01/02/2007N"/>
    <n v="1310346"/>
    <n v="85814.51"/>
    <n v="0"/>
    <n v="85814.51"/>
    <n v="35616.379999999997"/>
    <n v="0"/>
    <n v="7798.6"/>
    <n v="969.5"/>
    <n v="0.09"/>
    <n v="0"/>
    <n v="0"/>
    <n v="0"/>
    <n v="5301.16"/>
    <n v="3352.45"/>
    <n v="546.41"/>
    <n v="6284.97"/>
    <n v="4758.3100000000004"/>
    <n v="18030.36"/>
    <n v="0"/>
    <n v="0"/>
    <n v="0"/>
    <n v="0"/>
    <n v="0"/>
    <n v="2514.21"/>
    <n v="0"/>
    <n v="0"/>
    <n v="642.07000000000005"/>
    <n v="0"/>
    <n v="0"/>
    <n v="0"/>
    <n v="0"/>
    <n v="0"/>
    <m/>
    <n v="0"/>
    <n v="0"/>
    <n v="0"/>
    <x v="0"/>
    <x v="2"/>
  </r>
  <r>
    <s v="CG&amp;E "/>
    <s v="E"/>
    <x v="11"/>
    <s v="DP10    01/02/2007N"/>
    <n v="1450255"/>
    <n v="39107.1"/>
    <n v="0"/>
    <n v="39107.1"/>
    <n v="0"/>
    <n v="0"/>
    <n v="17612.88"/>
    <n v="1035.1099999999999"/>
    <n v="0.09"/>
    <n v="0"/>
    <n v="0"/>
    <n v="5273.75"/>
    <n v="9934.25"/>
    <n v="0"/>
    <n v="604.76"/>
    <n v="0"/>
    <n v="0"/>
    <n v="0"/>
    <n v="0"/>
    <n v="0"/>
    <n v="0"/>
    <n v="0"/>
    <n v="0"/>
    <n v="3935.64"/>
    <n v="0"/>
    <n v="0"/>
    <n v="710.62"/>
    <n v="0"/>
    <n v="0"/>
    <n v="0"/>
    <n v="0"/>
    <n v="0"/>
    <m/>
    <n v="0"/>
    <n v="0"/>
    <n v="0"/>
    <x v="0"/>
    <x v="2"/>
  </r>
  <r>
    <s v="CG&amp;E "/>
    <s v="E"/>
    <x v="18"/>
    <s v="DP10    01/02/2007N"/>
    <n v="324088"/>
    <n v="11962.64"/>
    <n v="0"/>
    <n v="11962.64"/>
    <n v="0"/>
    <n v="0"/>
    <n v="6721"/>
    <n v="290.08999999999997"/>
    <n v="0.18"/>
    <n v="0"/>
    <n v="0"/>
    <n v="1195.08"/>
    <n v="2220"/>
    <n v="0"/>
    <n v="135.15"/>
    <n v="0"/>
    <n v="0"/>
    <n v="0"/>
    <n v="0"/>
    <n v="0"/>
    <n v="0"/>
    <n v="0"/>
    <n v="0"/>
    <n v="1242.3399999999999"/>
    <n v="0"/>
    <n v="0"/>
    <n v="158.80000000000001"/>
    <n v="0"/>
    <n v="0"/>
    <n v="0"/>
    <n v="0"/>
    <n v="0"/>
    <m/>
    <n v="0"/>
    <n v="0"/>
    <n v="0"/>
    <x v="0"/>
    <x v="2"/>
  </r>
  <r>
    <s v="CG&amp;E "/>
    <s v="E"/>
    <x v="14"/>
    <s v="DP11    01/02/2007 "/>
    <n v="585300"/>
    <n v="49340.74"/>
    <n v="0"/>
    <n v="49340.74"/>
    <n v="18847.21"/>
    <n v="0"/>
    <n v="4982.4799999999996"/>
    <n v="588.19000000000005"/>
    <n v="0.09"/>
    <n v="0"/>
    <n v="0"/>
    <n v="2394.69"/>
    <n v="3704.64"/>
    <n v="2018.99"/>
    <n v="274.02"/>
    <n v="3785.3"/>
    <n v="2855.19"/>
    <n v="8053.73"/>
    <n v="0"/>
    <n v="0"/>
    <n v="0"/>
    <n v="0"/>
    <n v="0"/>
    <n v="1514.22"/>
    <n v="0"/>
    <n v="0"/>
    <n v="321.99"/>
    <n v="0"/>
    <n v="0"/>
    <n v="0"/>
    <n v="0"/>
    <n v="0"/>
    <m/>
    <n v="0"/>
    <n v="0"/>
    <n v="0"/>
    <x v="0"/>
    <x v="2"/>
  </r>
  <r>
    <s v="CG&amp;E "/>
    <s v="E"/>
    <x v="15"/>
    <s v="DP11    01/02/2007N"/>
    <n v="2627356"/>
    <n v="175398.76"/>
    <n v="0"/>
    <n v="175398.76"/>
    <n v="68631.09"/>
    <n v="0"/>
    <n v="14551.06"/>
    <n v="1587.17"/>
    <n v="0.09"/>
    <n v="0"/>
    <n v="0"/>
    <n v="9546.6200000000008"/>
    <n v="10088.549999999999"/>
    <n v="6460.06"/>
    <n v="1095.5999999999999"/>
    <n v="12110.81"/>
    <n v="9043.14"/>
    <n v="36152.410000000003"/>
    <n v="0"/>
    <n v="0"/>
    <n v="0"/>
    <n v="0"/>
    <n v="0"/>
    <n v="4844.75"/>
    <n v="0"/>
    <n v="0"/>
    <n v="1287.4100000000001"/>
    <n v="0"/>
    <n v="0"/>
    <n v="0"/>
    <n v="0"/>
    <n v="0"/>
    <m/>
    <n v="0"/>
    <n v="0"/>
    <n v="0"/>
    <x v="0"/>
    <x v="2"/>
  </r>
  <r>
    <s v="CG&amp;E "/>
    <s v="E"/>
    <x v="17"/>
    <s v="DP11    01/02/2007N"/>
    <n v="1258202"/>
    <n v="84522.22"/>
    <n v="0"/>
    <n v="84522.22"/>
    <n v="33241.300000000003"/>
    <n v="0"/>
    <n v="6985.79"/>
    <n v="945.04"/>
    <n v="0.09"/>
    <n v="0"/>
    <n v="0"/>
    <n v="4576.59"/>
    <n v="4735.53"/>
    <n v="3128.91"/>
    <n v="524.66999999999996"/>
    <n v="5865.85"/>
    <n v="4242.53"/>
    <n v="17312.86"/>
    <n v="0"/>
    <n v="0"/>
    <n v="0"/>
    <n v="0"/>
    <n v="0"/>
    <n v="2346.54"/>
    <n v="0"/>
    <n v="0"/>
    <n v="616.52"/>
    <n v="0"/>
    <n v="0"/>
    <n v="0"/>
    <n v="0"/>
    <n v="0"/>
    <m/>
    <n v="0"/>
    <n v="0"/>
    <n v="0"/>
    <x v="0"/>
    <x v="2"/>
  </r>
  <r>
    <s v="CG&amp;E "/>
    <s v="E"/>
    <x v="14"/>
    <s v="DP12    01/02/2007N"/>
    <n v="1000000"/>
    <n v="69338.78"/>
    <n v="0"/>
    <n v="69338.78"/>
    <n v="27340.400000000001"/>
    <n v="0"/>
    <n v="5953.96"/>
    <n v="823.94"/>
    <n v="0.09"/>
    <n v="0"/>
    <n v="0"/>
    <n v="3639.32"/>
    <n v="3998.29"/>
    <n v="2573.4499999999998"/>
    <n v="417"/>
    <n v="4824.57"/>
    <n v="3587.77"/>
    <n v="13760"/>
    <n v="0"/>
    <n v="0"/>
    <n v="0"/>
    <n v="0"/>
    <n v="0"/>
    <n v="1929.99"/>
    <n v="0"/>
    <n v="0"/>
    <n v="490"/>
    <n v="0"/>
    <n v="0"/>
    <n v="0"/>
    <n v="0"/>
    <n v="0"/>
    <m/>
    <n v="0"/>
    <n v="0"/>
    <n v="0"/>
    <x v="0"/>
    <x v="2"/>
  </r>
  <r>
    <s v="CG&amp;E "/>
    <s v="E"/>
    <x v="15"/>
    <s v="DP12    01/02/2007N"/>
    <n v="1462575"/>
    <n v="99428.96"/>
    <n v="0"/>
    <n v="99428.96"/>
    <n v="39049.07"/>
    <n v="0"/>
    <n v="8453.2099999999991"/>
    <n v="1043.2"/>
    <n v="0.11"/>
    <n v="0"/>
    <n v="0"/>
    <n v="5321.04"/>
    <n v="5666.81"/>
    <n v="3675.57"/>
    <n v="609.89"/>
    <n v="6890.71"/>
    <n v="5121.1499999999996"/>
    <n v="20125.03"/>
    <n v="0"/>
    <n v="0"/>
    <n v="0"/>
    <n v="0"/>
    <n v="0"/>
    <n v="2756.51"/>
    <n v="0"/>
    <n v="0"/>
    <n v="716.66"/>
    <n v="0"/>
    <n v="0"/>
    <n v="0"/>
    <n v="0"/>
    <n v="0"/>
    <m/>
    <n v="0"/>
    <n v="0"/>
    <n v="0"/>
    <x v="0"/>
    <x v="2"/>
  </r>
  <r>
    <s v="CG&amp;E "/>
    <s v="E"/>
    <x v="14"/>
    <s v="DP14    01/02/2007 "/>
    <n v="1255245"/>
    <n v="61325.26"/>
    <n v="0"/>
    <n v="61325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2"/>
  </r>
  <r>
    <s v="CG&amp;E "/>
    <s v="E"/>
    <x v="15"/>
    <s v="DP14    01/02/2007 "/>
    <n v="278779"/>
    <n v="13633.61"/>
    <n v="0"/>
    <n v="1363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2"/>
  </r>
  <r>
    <s v="CG&amp;E "/>
    <s v="E"/>
    <x v="14"/>
    <s v="DP15    01/02/2007 "/>
    <n v="71827"/>
    <n v="4248.24"/>
    <n v="0"/>
    <n v="4248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2"/>
  </r>
  <r>
    <s v="CG&amp;E "/>
    <s v="E"/>
    <x v="14"/>
    <s v="DS01    01/02/2007 "/>
    <n v="311239"/>
    <n v="32359.8"/>
    <n v="0"/>
    <n v="32359.8"/>
    <n v="10340.01"/>
    <n v="0"/>
    <n v="3904.25"/>
    <n v="441.77"/>
    <n v="0.36"/>
    <n v="0"/>
    <n v="0"/>
    <n v="1827.6"/>
    <n v="3624.47"/>
    <n v="1692.65"/>
    <n v="205.82"/>
    <n v="3173.68"/>
    <n v="1274.1099999999999"/>
    <n v="4282.6499999999996"/>
    <n v="0"/>
    <n v="0"/>
    <n v="0"/>
    <n v="0"/>
    <n v="0"/>
    <n v="1269.6500000000001"/>
    <n v="0"/>
    <n v="0"/>
    <n v="322.77999999999997"/>
    <n v="0"/>
    <n v="0"/>
    <n v="0"/>
    <n v="0"/>
    <n v="0"/>
    <m/>
    <n v="0"/>
    <n v="0"/>
    <n v="0"/>
    <x v="0"/>
    <x v="3"/>
  </r>
  <r>
    <s v="CG&amp;E "/>
    <s v="E"/>
    <x v="15"/>
    <s v="DS01    01/02/2007 "/>
    <n v="1533249"/>
    <n v="123613.98"/>
    <n v="0"/>
    <n v="123613.98"/>
    <n v="46745.53"/>
    <n v="0"/>
    <n v="14307.08"/>
    <n v="1329.42"/>
    <n v="0.45"/>
    <n v="0"/>
    <n v="0"/>
    <n v="5437.96"/>
    <n v="10816.25"/>
    <n v="4644.71"/>
    <n v="619.33000000000004"/>
    <n v="8708.58"/>
    <n v="5451.83"/>
    <n v="21097.51"/>
    <n v="0"/>
    <n v="0"/>
    <n v="0"/>
    <n v="0"/>
    <n v="0"/>
    <n v="3484"/>
    <n v="0"/>
    <n v="0"/>
    <n v="971.33"/>
    <n v="0"/>
    <n v="0"/>
    <n v="0"/>
    <n v="0"/>
    <n v="0"/>
    <m/>
    <n v="0"/>
    <n v="0"/>
    <n v="0"/>
    <x v="0"/>
    <x v="3"/>
  </r>
  <r>
    <s v="CG&amp;E "/>
    <s v="E"/>
    <x v="12"/>
    <s v="DS01    01/02/2007 "/>
    <n v="313094"/>
    <n v="29359.79"/>
    <n v="0"/>
    <n v="29359.79"/>
    <n v="10395.76"/>
    <n v="0"/>
    <n v="3595.44"/>
    <n v="349.6"/>
    <n v="0.18"/>
    <n v="0"/>
    <n v="0"/>
    <n v="1436.41"/>
    <n v="2708.67"/>
    <n v="1334.45"/>
    <n v="162.87"/>
    <n v="2502.0500000000002"/>
    <n v="1309.8"/>
    <n v="4308.18"/>
    <n v="0"/>
    <n v="0"/>
    <n v="0"/>
    <n v="0"/>
    <n v="0"/>
    <n v="1000.95"/>
    <n v="0"/>
    <n v="0"/>
    <n v="255.43"/>
    <n v="0"/>
    <n v="0"/>
    <n v="0"/>
    <n v="0"/>
    <n v="0"/>
    <m/>
    <n v="0"/>
    <n v="0"/>
    <n v="0"/>
    <x v="0"/>
    <x v="3"/>
  </r>
  <r>
    <s v="CG&amp;E "/>
    <s v="E"/>
    <x v="19"/>
    <s v="DS01    01/02/2007N"/>
    <n v="-40"/>
    <n v="-5.54"/>
    <n v="0"/>
    <n v="-5.54"/>
    <n v="-1.5"/>
    <n v="0"/>
    <n v="-2.2000000000000002"/>
    <n v="-0.04"/>
    <n v="-0.03"/>
    <n v="0"/>
    <n v="0"/>
    <n v="-0.19"/>
    <n v="-0.26"/>
    <n v="-0.11"/>
    <n v="-7.0000000000000007E-2"/>
    <n v="-0.27"/>
    <n v="-0.21"/>
    <n v="-0.55000000000000004"/>
    <n v="0"/>
    <n v="0"/>
    <n v="0"/>
    <n v="0"/>
    <n v="0"/>
    <n v="-0.11"/>
    <n v="0"/>
    <n v="0"/>
    <n v="0"/>
    <n v="0"/>
    <n v="0"/>
    <n v="0"/>
    <n v="0"/>
    <n v="0"/>
    <m/>
    <n v="0"/>
    <n v="0"/>
    <n v="0"/>
    <x v="0"/>
    <x v="3"/>
  </r>
  <r>
    <s v="CG&amp;E "/>
    <s v="E"/>
    <x v="1"/>
    <s v="DS01    01/02/2007N"/>
    <n v="1222146"/>
    <n v="120771.66"/>
    <n v="0"/>
    <n v="120771.66"/>
    <n v="46948.84"/>
    <n v="0"/>
    <n v="17340.54"/>
    <n v="1093.93"/>
    <n v="12.47"/>
    <n v="0"/>
    <n v="0"/>
    <n v="5161.46"/>
    <n v="9532.43"/>
    <n v="4422.3"/>
    <n v="508.7"/>
    <n v="8291.6299999999992"/>
    <n v="6464.89"/>
    <n v="16877.95"/>
    <n v="0"/>
    <n v="0"/>
    <n v="0"/>
    <n v="0"/>
    <n v="0"/>
    <n v="3317.25"/>
    <n v="0"/>
    <n v="0"/>
    <n v="799.27"/>
    <n v="0"/>
    <n v="0"/>
    <n v="0"/>
    <n v="0"/>
    <n v="0"/>
    <m/>
    <n v="0"/>
    <n v="0"/>
    <n v="0"/>
    <x v="0"/>
    <x v="3"/>
  </r>
  <r>
    <s v="CG&amp;E "/>
    <s v="E"/>
    <x v="2"/>
    <s v="DS01    01/02/2007N"/>
    <n v="183943939"/>
    <n v="18767636.48"/>
    <n v="0"/>
    <n v="18767636.48"/>
    <n v="7389534.2199999997"/>
    <n v="0"/>
    <n v="2754248.99"/>
    <n v="164648.29999999999"/>
    <n v="1335"/>
    <n v="0"/>
    <n v="0"/>
    <n v="744310.97"/>
    <n v="1448872.53"/>
    <n v="695465.75"/>
    <n v="76738.34"/>
    <n v="1303957.52"/>
    <n v="1047669.95"/>
    <n v="2530349.15"/>
    <n v="0"/>
    <n v="0"/>
    <n v="0"/>
    <n v="0"/>
    <n v="0"/>
    <n v="521655.16"/>
    <n v="0"/>
    <n v="0"/>
    <n v="120299.54"/>
    <n v="0"/>
    <n v="-0.67"/>
    <n v="-0.62"/>
    <n v="0"/>
    <n v="0"/>
    <m/>
    <n v="0"/>
    <n v="0"/>
    <n v="0"/>
    <x v="0"/>
    <x v="3"/>
  </r>
  <r>
    <s v="CG&amp;E "/>
    <s v="E"/>
    <x v="3"/>
    <s v="DS01    01/02/2007N"/>
    <n v="20342437"/>
    <n v="2185881.35"/>
    <n v="0"/>
    <n v="2185881.35"/>
    <n v="868723.42"/>
    <n v="0"/>
    <n v="325673.48"/>
    <n v="18208.45"/>
    <n v="89.75"/>
    <n v="0"/>
    <n v="0"/>
    <n v="79956.600000000006"/>
    <n v="167546.60999999999"/>
    <n v="81760.17"/>
    <n v="8482.7900000000009"/>
    <n v="153294.69"/>
    <n v="127582.16"/>
    <n v="279933.44"/>
    <n v="0"/>
    <n v="0"/>
    <n v="0"/>
    <n v="0"/>
    <n v="0"/>
    <n v="61325.87"/>
    <n v="0"/>
    <n v="0"/>
    <n v="13303.92"/>
    <n v="0"/>
    <n v="0"/>
    <n v="0"/>
    <n v="0"/>
    <n v="0"/>
    <m/>
    <n v="0"/>
    <n v="0"/>
    <n v="0"/>
    <x v="0"/>
    <x v="3"/>
  </r>
  <r>
    <s v="CG&amp;E "/>
    <s v="E"/>
    <x v="7"/>
    <s v="DS01    01/02/2007N"/>
    <n v="103920"/>
    <n v="7662.03"/>
    <n v="0"/>
    <n v="7662.03"/>
    <n v="2954.46"/>
    <n v="0"/>
    <n v="797.42"/>
    <n v="93.02"/>
    <n v="0.09"/>
    <n v="0"/>
    <n v="0"/>
    <n v="386.55"/>
    <n v="560.98"/>
    <n v="278.05"/>
    <n v="43.33"/>
    <n v="521.35"/>
    <n v="320.31"/>
    <n v="1429.94"/>
    <n v="0"/>
    <n v="0"/>
    <n v="0"/>
    <n v="0"/>
    <n v="0"/>
    <n v="208.57"/>
    <n v="0"/>
    <n v="0"/>
    <n v="67.959999999999994"/>
    <n v="0"/>
    <n v="0"/>
    <n v="0"/>
    <n v="0"/>
    <n v="0"/>
    <m/>
    <n v="0"/>
    <n v="0"/>
    <n v="0"/>
    <x v="0"/>
    <x v="3"/>
  </r>
  <r>
    <s v="CG&amp;E "/>
    <s v="E"/>
    <x v="4"/>
    <s v="DS01    01/02/2007N"/>
    <n v="15996018"/>
    <n v="1668329.58"/>
    <n v="0"/>
    <n v="1668329.58"/>
    <n v="660181.43999999994"/>
    <n v="0"/>
    <n v="244256.77"/>
    <n v="14317.93"/>
    <n v="81.209999999999994"/>
    <n v="0"/>
    <n v="0"/>
    <n v="63501.3"/>
    <n v="128909.49"/>
    <n v="62132.959999999999"/>
    <n v="6672.29"/>
    <n v="116495.37"/>
    <n v="95070.07"/>
    <n v="219644.77"/>
    <n v="0"/>
    <n v="0"/>
    <n v="0"/>
    <n v="0"/>
    <n v="0"/>
    <n v="46604.43"/>
    <n v="0"/>
    <n v="0"/>
    <n v="10461.549999999999"/>
    <n v="0"/>
    <n v="0"/>
    <n v="0"/>
    <n v="0"/>
    <n v="0"/>
    <m/>
    <n v="0"/>
    <n v="0"/>
    <n v="0"/>
    <x v="0"/>
    <x v="3"/>
  </r>
  <r>
    <s v="CG&amp;E "/>
    <s v="E"/>
    <x v="8"/>
    <s v="DS01    01/02/2007N"/>
    <n v="934593"/>
    <n v="89569.08"/>
    <n v="0"/>
    <n v="89569.08"/>
    <n v="35208.620000000003"/>
    <n v="0"/>
    <n v="12251.91"/>
    <n v="836.55"/>
    <n v="3.42"/>
    <n v="0"/>
    <n v="0"/>
    <n v="3626.16"/>
    <n v="6974.65"/>
    <n v="3313.65"/>
    <n v="389.74"/>
    <n v="6212.94"/>
    <n v="4794.6899999999996"/>
    <n v="12859.99"/>
    <n v="0"/>
    <n v="0"/>
    <n v="0"/>
    <n v="0"/>
    <n v="0"/>
    <n v="2485.5100000000002"/>
    <n v="0"/>
    <n v="0"/>
    <n v="611.25"/>
    <n v="0"/>
    <n v="0"/>
    <n v="0"/>
    <n v="0"/>
    <n v="0"/>
    <m/>
    <n v="0"/>
    <n v="0"/>
    <n v="0"/>
    <x v="0"/>
    <x v="3"/>
  </r>
  <r>
    <s v="CG&amp;E "/>
    <s v="E"/>
    <x v="5"/>
    <s v="DS01    01/02/2007N"/>
    <n v="995356"/>
    <n v="94959.360000000001"/>
    <n v="0"/>
    <n v="94959.360000000001"/>
    <n v="38624.9"/>
    <n v="0"/>
    <n v="13801.04"/>
    <n v="890.94"/>
    <n v="5.13"/>
    <n v="0"/>
    <n v="0"/>
    <n v="198.04"/>
    <n v="8181.12"/>
    <n v="3635.18"/>
    <n v="415.08"/>
    <n v="6815.75"/>
    <n v="5318.38"/>
    <n v="13696.08"/>
    <n v="0"/>
    <n v="0"/>
    <n v="0"/>
    <n v="0"/>
    <n v="0"/>
    <n v="2726.77"/>
    <n v="0"/>
    <n v="0"/>
    <n v="650.95000000000005"/>
    <n v="0"/>
    <n v="0"/>
    <n v="0"/>
    <n v="0"/>
    <n v="0"/>
    <m/>
    <n v="0"/>
    <n v="0"/>
    <n v="0"/>
    <x v="0"/>
    <x v="3"/>
  </r>
  <r>
    <s v="CG&amp;E "/>
    <s v="E"/>
    <x v="20"/>
    <s v="DS01    01/02/2007N"/>
    <n v="120009"/>
    <n v="10555.65"/>
    <n v="0"/>
    <n v="10555.65"/>
    <n v="4115.88"/>
    <n v="0"/>
    <n v="1281.51"/>
    <n v="107.42"/>
    <n v="0.09"/>
    <n v="0"/>
    <n v="0"/>
    <n v="444.95"/>
    <n v="903.25"/>
    <n v="387.36"/>
    <n v="50.04"/>
    <n v="726.29"/>
    <n v="518.49"/>
    <n v="1651.32"/>
    <n v="0"/>
    <n v="0"/>
    <n v="0"/>
    <n v="0"/>
    <n v="0"/>
    <n v="290.56"/>
    <n v="0"/>
    <n v="0"/>
    <n v="78.489999999999995"/>
    <n v="0"/>
    <n v="0"/>
    <n v="0"/>
    <n v="0"/>
    <n v="0"/>
    <m/>
    <n v="0"/>
    <n v="0"/>
    <n v="0"/>
    <x v="0"/>
    <x v="3"/>
  </r>
  <r>
    <s v="CG&amp;E "/>
    <s v="E"/>
    <x v="14"/>
    <s v="DS01    01/02/2007N"/>
    <n v="132752779"/>
    <n v="10966392.369999999"/>
    <n v="0"/>
    <n v="10966392.369999999"/>
    <n v="4262080.62"/>
    <n v="0"/>
    <n v="1292047.1499999999"/>
    <n v="116258.76"/>
    <n v="75.34"/>
    <n v="0"/>
    <n v="0"/>
    <n v="471305.29"/>
    <n v="877983.88"/>
    <n v="401118.07"/>
    <n v="55357.760000000002"/>
    <n v="752086.1"/>
    <n v="523701.61"/>
    <n v="1826678.1"/>
    <n v="0"/>
    <n v="0"/>
    <n v="0"/>
    <n v="0"/>
    <n v="0"/>
    <n v="300879.28000000003"/>
    <n v="0"/>
    <n v="0"/>
    <n v="86820.41"/>
    <n v="0"/>
    <n v="0"/>
    <n v="0"/>
    <n v="0"/>
    <n v="0"/>
    <m/>
    <n v="0"/>
    <n v="0"/>
    <n v="0"/>
    <x v="0"/>
    <x v="3"/>
  </r>
  <r>
    <s v="CG&amp;E "/>
    <s v="E"/>
    <x v="15"/>
    <s v="DS01    01/02/2007N"/>
    <n v="76019151"/>
    <n v="6233696.54"/>
    <n v="0"/>
    <n v="6233696.54"/>
    <n v="2410987.92"/>
    <n v="0"/>
    <n v="733109.45"/>
    <n v="65882.14"/>
    <n v="27.07"/>
    <n v="0"/>
    <n v="0"/>
    <n v="277831.59000000003"/>
    <n v="497794.79"/>
    <n v="226905.74"/>
    <n v="31485.79"/>
    <n v="425442.8"/>
    <n v="298286.82"/>
    <n v="1046023.51"/>
    <n v="0"/>
    <n v="0"/>
    <n v="0"/>
    <n v="0"/>
    <n v="0"/>
    <n v="170202.45"/>
    <n v="0"/>
    <n v="0"/>
    <n v="49716.47"/>
    <n v="0"/>
    <n v="0"/>
    <n v="0"/>
    <n v="0"/>
    <n v="0"/>
    <m/>
    <n v="0"/>
    <n v="0"/>
    <n v="0"/>
    <x v="0"/>
    <x v="3"/>
  </r>
  <r>
    <s v="CG&amp;E "/>
    <s v="E"/>
    <x v="12"/>
    <s v="DS01    01/02/2007N"/>
    <n v="16792316"/>
    <n v="1591894.95"/>
    <n v="0"/>
    <n v="1591894.95"/>
    <n v="626979.32999999996"/>
    <n v="0"/>
    <n v="209166.75"/>
    <n v="15004.07"/>
    <n v="12.41"/>
    <n v="0"/>
    <n v="0"/>
    <n v="62235.1"/>
    <n v="130756.18"/>
    <n v="59007.92"/>
    <n v="7002.4"/>
    <n v="110636.19"/>
    <n v="84789.119999999995"/>
    <n v="231062.28"/>
    <n v="0"/>
    <n v="0"/>
    <n v="0"/>
    <n v="0"/>
    <n v="0"/>
    <n v="44260.99"/>
    <n v="0"/>
    <n v="0"/>
    <n v="10982.21"/>
    <n v="0"/>
    <n v="0"/>
    <n v="0"/>
    <n v="0"/>
    <n v="0"/>
    <m/>
    <n v="0"/>
    <n v="0"/>
    <n v="0"/>
    <x v="0"/>
    <x v="3"/>
  </r>
  <r>
    <s v="CG&amp;E "/>
    <s v="E"/>
    <x v="17"/>
    <s v="DS01    01/02/2007N"/>
    <n v="1041098"/>
    <n v="79505.16"/>
    <n v="0"/>
    <n v="79505.16"/>
    <n v="30776.87"/>
    <n v="0"/>
    <n v="8540.11"/>
    <n v="931.88"/>
    <n v="0.54"/>
    <n v="0"/>
    <n v="0"/>
    <n v="3830.65"/>
    <n v="6025.19"/>
    <n v="2896.47"/>
    <n v="434.14"/>
    <n v="5430.89"/>
    <n v="3459.36"/>
    <n v="14325.51"/>
    <n v="0"/>
    <n v="0"/>
    <n v="0"/>
    <n v="0"/>
    <n v="0"/>
    <n v="2172.66"/>
    <n v="0"/>
    <n v="0"/>
    <n v="680.89"/>
    <n v="0"/>
    <n v="0"/>
    <n v="0"/>
    <n v="0"/>
    <n v="0"/>
    <m/>
    <n v="0"/>
    <n v="0"/>
    <n v="0"/>
    <x v="0"/>
    <x v="3"/>
  </r>
  <r>
    <s v="CG&amp;E "/>
    <s v="E"/>
    <x v="16"/>
    <s v="DS01    01/02/2007N"/>
    <n v="2186049"/>
    <n v="181276.01"/>
    <n v="0"/>
    <n v="181276.01"/>
    <n v="73256.429999999993"/>
    <n v="0"/>
    <n v="23297.77"/>
    <n v="1956.74"/>
    <n v="0.54"/>
    <n v="0"/>
    <n v="0"/>
    <n v="331.73"/>
    <n v="15517.84"/>
    <n v="6894.44"/>
    <n v="911.58"/>
    <n v="12926.79"/>
    <n v="9500.92"/>
    <n v="30080.03"/>
    <n v="0"/>
    <n v="0"/>
    <n v="0"/>
    <n v="0"/>
    <n v="0"/>
    <n v="5171.5200000000004"/>
    <n v="0"/>
    <n v="0"/>
    <n v="1429.68"/>
    <n v="0"/>
    <n v="0"/>
    <n v="0"/>
    <n v="0"/>
    <n v="0"/>
    <m/>
    <n v="0"/>
    <n v="0"/>
    <n v="0"/>
    <x v="0"/>
    <x v="3"/>
  </r>
  <r>
    <s v="CG&amp;E "/>
    <s v="E"/>
    <x v="21"/>
    <s v="DS01    01/02/2007N"/>
    <n v="378"/>
    <n v="-51.29"/>
    <n v="0"/>
    <n v="-51.29"/>
    <n v="0"/>
    <n v="0"/>
    <n v="-49.86"/>
    <n v="0.34"/>
    <n v="0.09"/>
    <n v="0"/>
    <n v="0"/>
    <n v="1.76"/>
    <n v="3.4"/>
    <n v="0"/>
    <n v="0.16"/>
    <n v="0"/>
    <n v="0"/>
    <n v="0"/>
    <n v="0"/>
    <n v="0"/>
    <n v="0"/>
    <n v="0"/>
    <n v="0"/>
    <n v="-7.43"/>
    <n v="0"/>
    <n v="0"/>
    <n v="0.25"/>
    <n v="0"/>
    <n v="0"/>
    <n v="0"/>
    <n v="0"/>
    <n v="0"/>
    <m/>
    <n v="0"/>
    <n v="0"/>
    <n v="0"/>
    <x v="0"/>
    <x v="3"/>
  </r>
  <r>
    <s v="CG&amp;E "/>
    <s v="E"/>
    <x v="6"/>
    <s v="DS01    01/02/2007N"/>
    <n v="3988863"/>
    <n v="184627.28"/>
    <n v="0"/>
    <n v="184627.28"/>
    <n v="0"/>
    <n v="0"/>
    <n v="99882.52"/>
    <n v="3570.47"/>
    <n v="53.72"/>
    <n v="0"/>
    <n v="0"/>
    <n v="16937.93"/>
    <n v="35100.089999999997"/>
    <n v="3148.5"/>
    <n v="1591.51"/>
    <n v="5903.27"/>
    <n v="0"/>
    <n v="0"/>
    <n v="0"/>
    <n v="0"/>
    <n v="0"/>
    <n v="0"/>
    <n v="0"/>
    <n v="15830.54"/>
    <n v="0"/>
    <n v="0"/>
    <n v="2608.73"/>
    <n v="0"/>
    <n v="0"/>
    <n v="0"/>
    <n v="0"/>
    <n v="0"/>
    <m/>
    <n v="0"/>
    <n v="0"/>
    <n v="0"/>
    <x v="0"/>
    <x v="3"/>
  </r>
  <r>
    <s v="CG&amp;E "/>
    <s v="E"/>
    <x v="9"/>
    <s v="DS01    01/02/2007N"/>
    <n v="504763"/>
    <n v="24879.88"/>
    <n v="0"/>
    <n v="24879.88"/>
    <n v="0"/>
    <n v="0"/>
    <n v="14066.37"/>
    <n v="451.8"/>
    <n v="6.48"/>
    <n v="0"/>
    <n v="0"/>
    <n v="2165.12"/>
    <n v="4530.01"/>
    <n v="329.53"/>
    <n v="210.45"/>
    <n v="617.83000000000004"/>
    <n v="0"/>
    <n v="0"/>
    <n v="0"/>
    <n v="0"/>
    <n v="0"/>
    <n v="0"/>
    <n v="0"/>
    <n v="2172.1999999999998"/>
    <n v="0"/>
    <n v="0"/>
    <n v="330.09"/>
    <n v="0"/>
    <n v="0"/>
    <n v="0"/>
    <n v="0"/>
    <n v="0"/>
    <m/>
    <n v="0"/>
    <n v="0"/>
    <n v="0"/>
    <x v="0"/>
    <x v="3"/>
  </r>
  <r>
    <s v="CG&amp;E "/>
    <s v="E"/>
    <x v="10"/>
    <s v="DS01    01/02/2007N"/>
    <n v="1179648"/>
    <n v="45969.68"/>
    <n v="0"/>
    <n v="45969.68"/>
    <n v="0"/>
    <n v="0"/>
    <n v="21289.9"/>
    <n v="1055.94"/>
    <n v="8.8000000000000007"/>
    <n v="0"/>
    <n v="0"/>
    <n v="4900.05"/>
    <n v="10243.51"/>
    <n v="1191.46"/>
    <n v="458.93"/>
    <n v="2233.94"/>
    <n v="0"/>
    <n v="0"/>
    <n v="0"/>
    <n v="0"/>
    <n v="0"/>
    <n v="0"/>
    <n v="0"/>
    <n v="3815.69"/>
    <n v="0"/>
    <n v="0"/>
    <n v="771.46"/>
    <n v="0"/>
    <n v="0"/>
    <n v="0"/>
    <n v="0"/>
    <n v="0"/>
    <m/>
    <n v="0"/>
    <n v="0"/>
    <n v="0"/>
    <x v="0"/>
    <x v="3"/>
  </r>
  <r>
    <s v="CG&amp;E "/>
    <s v="E"/>
    <x v="22"/>
    <s v="DS01    01/02/2007N"/>
    <n v="-4120"/>
    <n v="-9.9499999999999993"/>
    <n v="0"/>
    <n v="-9.9499999999999993"/>
    <n v="0"/>
    <n v="0"/>
    <n v="52.09"/>
    <n v="-3.69"/>
    <n v="0.09"/>
    <n v="0"/>
    <n v="0"/>
    <n v="-16.329999999999998"/>
    <n v="-37.04"/>
    <n v="-0.45"/>
    <n v="-0.68"/>
    <n v="-0.86"/>
    <n v="0"/>
    <n v="0"/>
    <n v="0"/>
    <n v="0"/>
    <n v="0"/>
    <n v="0"/>
    <n v="0"/>
    <n v="-0.38"/>
    <n v="0"/>
    <n v="0"/>
    <n v="-2.7"/>
    <n v="0"/>
    <n v="0"/>
    <n v="0"/>
    <n v="0"/>
    <n v="0"/>
    <m/>
    <n v="0"/>
    <n v="0"/>
    <n v="0"/>
    <x v="0"/>
    <x v="3"/>
  </r>
  <r>
    <s v="CG&amp;E "/>
    <s v="E"/>
    <x v="11"/>
    <s v="DS01    01/02/2007N"/>
    <n v="12718311"/>
    <n v="406589.08"/>
    <n v="0"/>
    <n v="406589.08"/>
    <n v="0"/>
    <n v="0"/>
    <n v="173247.84"/>
    <n v="11384.18"/>
    <n v="14.97"/>
    <n v="0"/>
    <n v="0"/>
    <n v="47627.83"/>
    <n v="95799.11"/>
    <n v="11002.59"/>
    <n v="3580.88"/>
    <n v="20629.12"/>
    <n v="0"/>
    <n v="0"/>
    <n v="0"/>
    <n v="0"/>
    <n v="0"/>
    <n v="0"/>
    <n v="0"/>
    <n v="34984.769999999997"/>
    <n v="0"/>
    <n v="0"/>
    <n v="8317.7900000000009"/>
    <n v="0"/>
    <n v="0"/>
    <n v="0"/>
    <n v="0"/>
    <n v="0"/>
    <m/>
    <n v="0"/>
    <n v="0"/>
    <n v="0"/>
    <x v="0"/>
    <x v="3"/>
  </r>
  <r>
    <s v="CG&amp;E "/>
    <s v="E"/>
    <x v="18"/>
    <s v="DS01    01/02/2007N"/>
    <n v="4240623"/>
    <n v="151092.74"/>
    <n v="0"/>
    <n v="151092.74"/>
    <n v="0"/>
    <n v="0"/>
    <n v="74680.350000000006"/>
    <n v="3795.77"/>
    <n v="5.4"/>
    <n v="0"/>
    <n v="0"/>
    <n v="15940.76"/>
    <n v="35113.07"/>
    <n v="1191.7"/>
    <n v="1499.61"/>
    <n v="2234.39"/>
    <n v="0"/>
    <n v="0"/>
    <n v="0"/>
    <n v="0"/>
    <n v="0"/>
    <n v="0"/>
    <n v="0"/>
    <n v="13858.3"/>
    <n v="0"/>
    <n v="0"/>
    <n v="2773.39"/>
    <n v="0"/>
    <n v="0"/>
    <n v="0"/>
    <n v="0"/>
    <n v="0"/>
    <m/>
    <n v="0"/>
    <n v="0"/>
    <n v="0"/>
    <x v="0"/>
    <x v="3"/>
  </r>
  <r>
    <s v="CG&amp;E "/>
    <s v="E"/>
    <x v="13"/>
    <s v="DS01    01/02/2007N"/>
    <n v="7561958"/>
    <n v="230142.67"/>
    <n v="0"/>
    <n v="230142.67"/>
    <n v="0"/>
    <n v="0"/>
    <n v="103708.23"/>
    <n v="6768.69"/>
    <n v="7.71"/>
    <n v="0"/>
    <n v="0"/>
    <n v="28247.96"/>
    <n v="62432.12"/>
    <n v="0"/>
    <n v="3023.24"/>
    <n v="0"/>
    <n v="0"/>
    <n v="0"/>
    <n v="0"/>
    <n v="0"/>
    <n v="0"/>
    <n v="0"/>
    <n v="0"/>
    <n v="21009.24"/>
    <n v="0"/>
    <n v="0"/>
    <n v="4945.4799999999996"/>
    <n v="0"/>
    <n v="0"/>
    <n v="0"/>
    <n v="0"/>
    <n v="0"/>
    <m/>
    <n v="0"/>
    <n v="0"/>
    <n v="0"/>
    <x v="0"/>
    <x v="3"/>
  </r>
  <r>
    <s v="CG&amp;E "/>
    <s v="E"/>
    <x v="23"/>
    <s v="DS01    01/02/2007N"/>
    <n v="13116"/>
    <n v="1015.24"/>
    <n v="0"/>
    <n v="1015.24"/>
    <n v="0"/>
    <n v="0"/>
    <n v="715.27"/>
    <n v="11.74"/>
    <n v="0.09"/>
    <n v="0"/>
    <n v="0"/>
    <n v="55.88"/>
    <n v="117.94"/>
    <n v="0"/>
    <n v="5.47"/>
    <n v="0"/>
    <n v="0"/>
    <n v="0"/>
    <n v="0"/>
    <n v="0"/>
    <n v="0"/>
    <n v="0"/>
    <n v="0"/>
    <n v="100.27"/>
    <n v="0"/>
    <n v="0"/>
    <n v="8.58"/>
    <n v="0"/>
    <n v="0"/>
    <n v="0"/>
    <n v="0"/>
    <n v="0"/>
    <m/>
    <n v="0"/>
    <n v="0"/>
    <n v="0"/>
    <x v="0"/>
    <x v="3"/>
  </r>
  <r>
    <s v="CG&amp;E "/>
    <s v="E"/>
    <x v="2"/>
    <s v="DS01    01/02/2007Y"/>
    <n v="26532"/>
    <n v="2123.89"/>
    <n v="0"/>
    <n v="2123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3"/>
  </r>
  <r>
    <s v="CG&amp;E "/>
    <s v="E"/>
    <x v="4"/>
    <s v="DS01    01/02/2007Y"/>
    <n v="5810"/>
    <n v="432.28"/>
    <n v="0"/>
    <n v="43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3"/>
  </r>
  <r>
    <s v="CG&amp;E "/>
    <s v="E"/>
    <x v="2"/>
    <s v="DS01    01/03/2006N"/>
    <n v="3531"/>
    <n v="725.24"/>
    <n v="0"/>
    <n v="725.24"/>
    <n v="303.88"/>
    <n v="0"/>
    <n v="175.7"/>
    <n v="3.17"/>
    <n v="0.42"/>
    <n v="0"/>
    <n v="0"/>
    <n v="16.43"/>
    <n v="31.74"/>
    <n v="28.58"/>
    <n v="0"/>
    <n v="53.61"/>
    <n v="89.45"/>
    <n v="25.74"/>
    <n v="0"/>
    <n v="0"/>
    <n v="0"/>
    <n v="0"/>
    <n v="-15.62"/>
    <n v="12.91"/>
    <n v="0"/>
    <n v="0"/>
    <n v="2.3199999999999998"/>
    <n v="0"/>
    <n v="-1.49"/>
    <n v="-1.6"/>
    <n v="0"/>
    <n v="0"/>
    <m/>
    <n v="0"/>
    <n v="0"/>
    <n v="0"/>
    <x v="0"/>
    <x v="3"/>
  </r>
  <r>
    <s v="CG&amp;E "/>
    <s v="E"/>
    <x v="1"/>
    <s v="DS02    01/02/2007N"/>
    <n v="27926"/>
    <n v="2799.99"/>
    <n v="0"/>
    <n v="2799.99"/>
    <n v="1067.92"/>
    <n v="0"/>
    <n v="429.91"/>
    <n v="25"/>
    <n v="0.45"/>
    <n v="0"/>
    <n v="0"/>
    <n v="121.18"/>
    <n v="231.71"/>
    <n v="100.52"/>
    <n v="11.64"/>
    <n v="188.45"/>
    <n v="145.29"/>
    <n v="384.26"/>
    <n v="0"/>
    <n v="0"/>
    <n v="0"/>
    <n v="0"/>
    <n v="0"/>
    <n v="75.400000000000006"/>
    <n v="0"/>
    <n v="0"/>
    <n v="18.260000000000002"/>
    <n v="0"/>
    <n v="0"/>
    <n v="0"/>
    <n v="0"/>
    <n v="0"/>
    <m/>
    <n v="0"/>
    <n v="0"/>
    <n v="0"/>
    <x v="0"/>
    <x v="3"/>
  </r>
  <r>
    <s v="CG&amp;E "/>
    <s v="E"/>
    <x v="2"/>
    <s v="DS02    01/02/2007N"/>
    <n v="700526"/>
    <n v="60198.37"/>
    <n v="0"/>
    <n v="60198.37"/>
    <n v="23431.14"/>
    <n v="0"/>
    <n v="7593.78"/>
    <n v="627.04"/>
    <n v="2.52"/>
    <n v="0"/>
    <n v="0"/>
    <n v="2715.45"/>
    <n v="4502.0600000000004"/>
    <n v="2205.19"/>
    <n v="292.11"/>
    <n v="4134.68"/>
    <n v="2942.96"/>
    <n v="9639.24"/>
    <n v="0"/>
    <n v="0"/>
    <n v="0"/>
    <n v="0"/>
    <n v="0"/>
    <n v="1654.08"/>
    <n v="0"/>
    <n v="0"/>
    <n v="458.12"/>
    <n v="0"/>
    <n v="0"/>
    <n v="0"/>
    <n v="0"/>
    <n v="0"/>
    <m/>
    <n v="0"/>
    <n v="0"/>
    <n v="0"/>
    <x v="0"/>
    <x v="3"/>
  </r>
  <r>
    <s v="CG&amp;E "/>
    <s v="E"/>
    <x v="3"/>
    <s v="DS02    01/02/2007N"/>
    <n v="60636"/>
    <n v="7201.28"/>
    <n v="0"/>
    <n v="7201.28"/>
    <n v="2880.2"/>
    <n v="0"/>
    <n v="1155.6500000000001"/>
    <n v="54.28"/>
    <n v="0.39"/>
    <n v="0"/>
    <n v="0"/>
    <n v="242.37"/>
    <n v="539.89"/>
    <n v="271.08"/>
    <n v="25.28"/>
    <n v="508.25"/>
    <n v="446.56"/>
    <n v="834.35"/>
    <n v="0"/>
    <n v="0"/>
    <n v="0"/>
    <n v="0"/>
    <n v="0"/>
    <n v="203.32"/>
    <n v="0"/>
    <n v="0"/>
    <n v="39.659999999999997"/>
    <n v="0"/>
    <n v="0"/>
    <n v="0"/>
    <n v="0"/>
    <n v="0"/>
    <m/>
    <n v="0"/>
    <n v="0"/>
    <n v="0"/>
    <x v="0"/>
    <x v="3"/>
  </r>
  <r>
    <s v="CG&amp;E "/>
    <s v="E"/>
    <x v="4"/>
    <s v="DS02    01/02/2007N"/>
    <n v="86226"/>
    <n v="8653.2800000000007"/>
    <n v="0"/>
    <n v="8653.2800000000007"/>
    <n v="3402.62"/>
    <n v="0"/>
    <n v="1180.1300000000001"/>
    <n v="77.180000000000007"/>
    <n v="0.18"/>
    <n v="0"/>
    <n v="0"/>
    <n v="329.33"/>
    <n v="753.35"/>
    <n v="320.23"/>
    <n v="35.950000000000003"/>
    <n v="600.41"/>
    <n v="470.84"/>
    <n v="1186.47"/>
    <n v="0"/>
    <n v="0"/>
    <n v="0"/>
    <n v="0"/>
    <n v="0"/>
    <n v="240.2"/>
    <n v="0"/>
    <n v="0"/>
    <n v="56.39"/>
    <n v="0"/>
    <n v="0"/>
    <n v="0"/>
    <n v="0"/>
    <n v="0"/>
    <m/>
    <n v="0"/>
    <n v="0"/>
    <n v="0"/>
    <x v="0"/>
    <x v="3"/>
  </r>
  <r>
    <s v="CG&amp;E "/>
    <s v="E"/>
    <x v="8"/>
    <s v="DS02    01/02/2007N"/>
    <n v="57839"/>
    <n v="5959.51"/>
    <n v="0"/>
    <n v="5959.51"/>
    <n v="2352.1999999999998"/>
    <n v="0"/>
    <n v="824.41"/>
    <n v="51.77"/>
    <n v="0.09"/>
    <n v="0"/>
    <n v="0"/>
    <n v="219.28"/>
    <n v="520.09"/>
    <n v="221.38"/>
    <n v="24.12"/>
    <n v="415.07"/>
    <n v="331.36"/>
    <n v="795.86"/>
    <n v="0"/>
    <n v="0"/>
    <n v="0"/>
    <n v="0"/>
    <n v="0"/>
    <n v="166.05"/>
    <n v="0"/>
    <n v="0"/>
    <n v="37.83"/>
    <n v="0"/>
    <n v="0"/>
    <n v="0"/>
    <n v="0"/>
    <n v="0"/>
    <m/>
    <n v="0"/>
    <n v="0"/>
    <n v="0"/>
    <x v="0"/>
    <x v="3"/>
  </r>
  <r>
    <s v="CG&amp;E "/>
    <s v="E"/>
    <x v="14"/>
    <s v="DS02    01/02/2007N"/>
    <n v="2978557"/>
    <n v="236099.37"/>
    <n v="0"/>
    <n v="236099.37"/>
    <n v="91797.4"/>
    <n v="0"/>
    <n v="26329.53"/>
    <n v="2666.11"/>
    <n v="1.35"/>
    <n v="0"/>
    <n v="0"/>
    <n v="10943.32"/>
    <n v="18607.62"/>
    <n v="8639.33"/>
    <n v="1242.06"/>
    <n v="16198.6"/>
    <n v="10686.84"/>
    <n v="40984.97"/>
    <n v="0"/>
    <n v="0"/>
    <n v="0"/>
    <n v="0"/>
    <n v="0"/>
    <n v="6480.37"/>
    <n v="0"/>
    <n v="0"/>
    <n v="1947.98"/>
    <n v="0"/>
    <n v="0"/>
    <n v="0"/>
    <n v="0"/>
    <n v="0"/>
    <m/>
    <n v="0"/>
    <n v="0"/>
    <n v="0"/>
    <x v="0"/>
    <x v="3"/>
  </r>
  <r>
    <s v="CG&amp;E "/>
    <s v="E"/>
    <x v="15"/>
    <s v="DS02    01/02/2007N"/>
    <n v="967071"/>
    <n v="71703.45"/>
    <n v="0"/>
    <n v="71703.45"/>
    <n v="27384.66"/>
    <n v="0"/>
    <n v="7654.74"/>
    <n v="865.63"/>
    <n v="0.18"/>
    <n v="0"/>
    <n v="0"/>
    <n v="3529.11"/>
    <n v="5462.26"/>
    <n v="2577.2199999999998"/>
    <n v="403.27"/>
    <n v="4832.33"/>
    <n v="3121.46"/>
    <n v="13306.9"/>
    <n v="0"/>
    <n v="0"/>
    <n v="0"/>
    <n v="0"/>
    <n v="0"/>
    <n v="1933.22"/>
    <n v="0"/>
    <n v="0"/>
    <n v="632.47"/>
    <n v="0"/>
    <n v="0"/>
    <n v="0"/>
    <n v="0"/>
    <n v="0"/>
    <m/>
    <n v="0"/>
    <n v="0"/>
    <n v="0"/>
    <x v="0"/>
    <x v="3"/>
  </r>
  <r>
    <s v="CG&amp;E "/>
    <s v="E"/>
    <x v="12"/>
    <s v="DS02    01/02/2007N"/>
    <n v="77693"/>
    <n v="8452.56"/>
    <n v="0"/>
    <n v="8452.56"/>
    <n v="3370.42"/>
    <n v="0"/>
    <n v="1225.02"/>
    <n v="69.540000000000006"/>
    <n v="0.09"/>
    <n v="0"/>
    <n v="0"/>
    <n v="291.35000000000002"/>
    <n v="698.62"/>
    <n v="317.20999999999998"/>
    <n v="32.4"/>
    <n v="594.74"/>
    <n v="495.37"/>
    <n v="1069.06"/>
    <n v="0"/>
    <n v="0"/>
    <n v="0"/>
    <n v="0"/>
    <n v="0"/>
    <n v="237.93"/>
    <n v="0"/>
    <n v="0"/>
    <n v="50.81"/>
    <n v="0"/>
    <n v="0"/>
    <n v="0"/>
    <n v="0"/>
    <n v="0"/>
    <m/>
    <n v="0"/>
    <n v="0"/>
    <n v="0"/>
    <x v="0"/>
    <x v="3"/>
  </r>
  <r>
    <s v="CG&amp;E "/>
    <s v="E"/>
    <x v="6"/>
    <s v="DS02    01/02/2007N"/>
    <n v="5989"/>
    <n v="252.49"/>
    <n v="0"/>
    <n v="252.49"/>
    <n v="0"/>
    <n v="0"/>
    <n v="138.72999999999999"/>
    <n v="5.36"/>
    <n v="0.09"/>
    <n v="0"/>
    <n v="0"/>
    <n v="26.01"/>
    <n v="53.85"/>
    <n v="0"/>
    <n v="2.5"/>
    <n v="0"/>
    <n v="0"/>
    <n v="0"/>
    <n v="0"/>
    <n v="0"/>
    <n v="0"/>
    <n v="0"/>
    <n v="0"/>
    <n v="22.03"/>
    <n v="0"/>
    <n v="0"/>
    <n v="3.92"/>
    <n v="0"/>
    <n v="0"/>
    <n v="0"/>
    <n v="0"/>
    <n v="0"/>
    <m/>
    <n v="0"/>
    <n v="0"/>
    <n v="0"/>
    <x v="0"/>
    <x v="3"/>
  </r>
  <r>
    <s v="CG&amp;E "/>
    <s v="E"/>
    <x v="11"/>
    <s v="DS02    01/02/2007N"/>
    <n v="0"/>
    <n v="-7028.01"/>
    <n v="0"/>
    <n v="-7028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3"/>
  </r>
  <r>
    <s v="CG&amp;E "/>
    <s v="E"/>
    <x v="15"/>
    <s v="DS03 ON 01/02/2007 "/>
    <n v="62994"/>
    <n v="8708.92"/>
    <n v="0"/>
    <n v="8708.92"/>
    <n v="2363.62"/>
    <n v="0"/>
    <n v="1117.53"/>
    <n v="139.63"/>
    <n v="0.09"/>
    <n v="0"/>
    <n v="0"/>
    <n v="575.59"/>
    <n v="1258.7"/>
    <n v="525.47"/>
    <n v="65.05"/>
    <n v="985.22"/>
    <n v="315.04000000000002"/>
    <n v="866.8"/>
    <n v="0"/>
    <n v="0"/>
    <n v="0"/>
    <n v="0"/>
    <n v="0"/>
    <n v="394.16"/>
    <n v="0"/>
    <n v="0"/>
    <n v="102.02"/>
    <n v="0"/>
    <n v="0"/>
    <n v="0"/>
    <n v="0"/>
    <n v="0"/>
    <m/>
    <n v="0"/>
    <n v="0"/>
    <n v="0"/>
    <x v="0"/>
    <x v="3"/>
  </r>
  <r>
    <s v="CG&amp;E "/>
    <s v="E"/>
    <x v="12"/>
    <s v="DS03 ON 01/02/2007 "/>
    <n v="131947"/>
    <n v="20047.27"/>
    <n v="0"/>
    <n v="20047.27"/>
    <n v="7057.67"/>
    <n v="0"/>
    <n v="3179.73"/>
    <n v="215.76"/>
    <n v="0.09"/>
    <n v="0"/>
    <n v="0"/>
    <n v="884.31"/>
    <n v="2167.4699999999998"/>
    <n v="912.88"/>
    <n v="100.52"/>
    <n v="1711.59"/>
    <n v="1159.27"/>
    <n v="1815.59"/>
    <n v="0"/>
    <n v="0"/>
    <n v="0"/>
    <n v="0"/>
    <n v="0"/>
    <n v="684.75"/>
    <n v="0"/>
    <n v="0"/>
    <n v="157.63999999999999"/>
    <n v="0"/>
    <n v="0"/>
    <n v="0"/>
    <n v="0"/>
    <n v="0"/>
    <m/>
    <n v="0"/>
    <n v="0"/>
    <n v="0"/>
    <x v="0"/>
    <x v="3"/>
  </r>
  <r>
    <s v="CG&amp;E "/>
    <s v="E"/>
    <x v="2"/>
    <s v="DS03 ON 01/02/2007N"/>
    <n v="109780"/>
    <n v="11729.57"/>
    <n v="0"/>
    <n v="11729.57"/>
    <n v="4361.38"/>
    <n v="0"/>
    <n v="2137.84"/>
    <n v="98.26"/>
    <n v="0.36"/>
    <n v="0"/>
    <n v="0"/>
    <n v="432.43"/>
    <n v="978.2"/>
    <n v="410.46"/>
    <n v="45.77"/>
    <n v="769.6"/>
    <n v="605.01"/>
    <n v="1510.57"/>
    <n v="0"/>
    <n v="0"/>
    <n v="0"/>
    <n v="0"/>
    <n v="0"/>
    <n v="307.89"/>
    <n v="0"/>
    <n v="0"/>
    <n v="71.8"/>
    <n v="0"/>
    <n v="0"/>
    <n v="0"/>
    <n v="0"/>
    <n v="0"/>
    <m/>
    <n v="0"/>
    <n v="0"/>
    <n v="0"/>
    <x v="0"/>
    <x v="3"/>
  </r>
  <r>
    <s v="CG&amp;E "/>
    <s v="E"/>
    <x v="14"/>
    <s v="DS03 ON 01/02/2007N"/>
    <n v="12373036"/>
    <n v="998030.67"/>
    <n v="0"/>
    <n v="998030.67"/>
    <n v="380042.98"/>
    <n v="0"/>
    <n v="121287.49"/>
    <n v="10271.66"/>
    <n v="2.61"/>
    <n v="0"/>
    <n v="0"/>
    <n v="45183.41"/>
    <n v="80385.39"/>
    <n v="35766.93"/>
    <n v="5159.5600000000004"/>
    <n v="67062.27"/>
    <n v="47694.45"/>
    <n v="170252.98"/>
    <n v="0"/>
    <n v="0"/>
    <n v="0"/>
    <n v="0"/>
    <n v="0"/>
    <n v="26828.98"/>
    <n v="0"/>
    <n v="0"/>
    <n v="8091.96"/>
    <n v="0"/>
    <n v="0"/>
    <n v="0"/>
    <n v="0"/>
    <n v="0"/>
    <m/>
    <n v="0"/>
    <n v="0"/>
    <n v="0"/>
    <x v="0"/>
    <x v="3"/>
  </r>
  <r>
    <s v="CG&amp;E "/>
    <s v="E"/>
    <x v="15"/>
    <s v="DS03 ON 01/02/2007N"/>
    <n v="8448151"/>
    <n v="690832.55"/>
    <n v="0"/>
    <n v="690832.55"/>
    <n v="264635.32"/>
    <n v="0"/>
    <n v="84542.29"/>
    <n v="7247.73"/>
    <n v="2.0699999999999998"/>
    <n v="0"/>
    <n v="0"/>
    <n v="30874.7"/>
    <n v="54894.17"/>
    <n v="24905.63"/>
    <n v="3522.87"/>
    <n v="46697.52"/>
    <n v="33056.81"/>
    <n v="116246.55"/>
    <n v="0"/>
    <n v="0"/>
    <n v="0"/>
    <n v="0"/>
    <n v="0"/>
    <n v="18681.82"/>
    <n v="0"/>
    <n v="0"/>
    <n v="5525.07"/>
    <n v="0"/>
    <n v="0"/>
    <n v="0"/>
    <n v="0"/>
    <n v="0"/>
    <m/>
    <n v="0"/>
    <n v="0"/>
    <n v="0"/>
    <x v="0"/>
    <x v="3"/>
  </r>
  <r>
    <s v="CG&amp;E "/>
    <s v="E"/>
    <x v="12"/>
    <s v="DS03 ON 01/02/2007N"/>
    <n v="2847842"/>
    <n v="241725.51"/>
    <n v="0"/>
    <n v="241725.51"/>
    <n v="93594.85"/>
    <n v="0"/>
    <n v="31369.040000000001"/>
    <n v="2549.12"/>
    <n v="1.1599999999999999"/>
    <n v="0"/>
    <n v="0"/>
    <n v="10456.15"/>
    <n v="17612.45"/>
    <n v="8808.51"/>
    <n v="1187.56"/>
    <n v="16515.849999999999"/>
    <n v="11974.84"/>
    <n v="39186.31"/>
    <n v="0"/>
    <n v="0"/>
    <n v="0"/>
    <n v="0"/>
    <n v="0"/>
    <n v="6607.19"/>
    <n v="0"/>
    <n v="0"/>
    <n v="1862.48"/>
    <n v="0"/>
    <n v="0"/>
    <n v="0"/>
    <n v="0"/>
    <n v="0"/>
    <m/>
    <n v="0"/>
    <n v="0"/>
    <n v="0"/>
    <x v="0"/>
    <x v="3"/>
  </r>
  <r>
    <s v="CG&amp;E "/>
    <s v="E"/>
    <x v="11"/>
    <s v="DS03 ON 01/02/2007N"/>
    <n v="1001722"/>
    <n v="32095.38"/>
    <n v="0"/>
    <n v="32095.38"/>
    <n v="0"/>
    <n v="0"/>
    <n v="10949"/>
    <n v="881.74"/>
    <n v="0.27"/>
    <n v="0"/>
    <n v="0"/>
    <n v="3664.21"/>
    <n v="6467.75"/>
    <n v="2352.3000000000002"/>
    <n v="417.72"/>
    <n v="4410.55"/>
    <n v="0"/>
    <n v="0"/>
    <n v="0"/>
    <n v="0"/>
    <n v="0"/>
    <n v="0"/>
    <n v="0"/>
    <n v="2296.7199999999998"/>
    <n v="0"/>
    <n v="0"/>
    <n v="655.12"/>
    <n v="0"/>
    <n v="0"/>
    <n v="0"/>
    <n v="0"/>
    <n v="0"/>
    <m/>
    <n v="0"/>
    <n v="0"/>
    <n v="0"/>
    <x v="0"/>
    <x v="3"/>
  </r>
  <r>
    <s v="CG&amp;E "/>
    <s v="E"/>
    <x v="13"/>
    <s v="DS03 ON 01/02/2007N"/>
    <n v="778807"/>
    <n v="22700.76"/>
    <n v="0"/>
    <n v="22700.76"/>
    <n v="0"/>
    <n v="0"/>
    <n v="9874.5"/>
    <n v="697.11"/>
    <n v="0.27"/>
    <n v="0"/>
    <n v="0"/>
    <n v="2855.02"/>
    <n v="6402.83"/>
    <n v="0"/>
    <n v="324.77"/>
    <n v="0"/>
    <n v="0"/>
    <n v="0"/>
    <n v="0"/>
    <n v="0"/>
    <n v="0"/>
    <n v="0"/>
    <n v="0"/>
    <n v="2036.91"/>
    <n v="0"/>
    <n v="0"/>
    <n v="509.35"/>
    <n v="0"/>
    <n v="0"/>
    <n v="0"/>
    <n v="0"/>
    <n v="0"/>
    <m/>
    <n v="0"/>
    <n v="0"/>
    <n v="0"/>
    <x v="0"/>
    <x v="3"/>
  </r>
  <r>
    <s v="CG&amp;E "/>
    <s v="E"/>
    <x v="2"/>
    <s v="DS07 ON 01/02/2007N"/>
    <n v="6420534"/>
    <n v="649008.06999999995"/>
    <n v="0"/>
    <n v="649008.06999999995"/>
    <n v="255892.55"/>
    <n v="0"/>
    <n v="95159.96"/>
    <n v="5747.09"/>
    <n v="27.81"/>
    <n v="0"/>
    <n v="0"/>
    <n v="25105.7"/>
    <n v="48029.04"/>
    <n v="24083.24"/>
    <n v="2677.39"/>
    <n v="45154.87"/>
    <n v="36271.589999999997"/>
    <n v="88595.53"/>
    <n v="0"/>
    <n v="0"/>
    <n v="0"/>
    <n v="0"/>
    <n v="0"/>
    <n v="18064.27"/>
    <n v="0"/>
    <n v="0"/>
    <n v="4199.03"/>
    <n v="0"/>
    <n v="0"/>
    <n v="0"/>
    <n v="0"/>
    <n v="0"/>
    <m/>
    <n v="0"/>
    <n v="0"/>
    <n v="0"/>
    <x v="0"/>
    <x v="3"/>
  </r>
  <r>
    <s v="CG&amp;E "/>
    <s v="E"/>
    <x v="3"/>
    <s v="DS07 ON 01/02/2007N"/>
    <n v="1528506"/>
    <n v="152750.39000000001"/>
    <n v="0"/>
    <n v="152750.39000000001"/>
    <n v="60364.37"/>
    <n v="0"/>
    <n v="21698.85"/>
    <n v="1368.14"/>
    <n v="4"/>
    <n v="0"/>
    <n v="0"/>
    <n v="5869.63"/>
    <n v="11698.97"/>
    <n v="5681.22"/>
    <n v="637.4"/>
    <n v="10651.88"/>
    <n v="8482.73"/>
    <n v="21032.22"/>
    <n v="0"/>
    <n v="0"/>
    <n v="0"/>
    <n v="0"/>
    <n v="0"/>
    <n v="4261.33"/>
    <n v="0"/>
    <n v="0"/>
    <n v="999.65"/>
    <n v="0"/>
    <n v="0"/>
    <n v="0"/>
    <n v="0"/>
    <n v="0"/>
    <m/>
    <n v="0"/>
    <n v="0"/>
    <n v="0"/>
    <x v="0"/>
    <x v="3"/>
  </r>
  <r>
    <s v="CG&amp;E "/>
    <s v="E"/>
    <x v="4"/>
    <s v="DS07 ON 01/02/2007N"/>
    <n v="725002"/>
    <n v="76197"/>
    <n v="0"/>
    <n v="76197"/>
    <n v="30312.1"/>
    <n v="0"/>
    <n v="11614.86"/>
    <n v="648.95000000000005"/>
    <n v="3"/>
    <n v="0"/>
    <n v="0"/>
    <n v="2847.7"/>
    <n v="5228.16"/>
    <n v="2852.76"/>
    <n v="302.33999999999997"/>
    <n v="5348.9"/>
    <n v="4448.2700000000004"/>
    <n v="9976.0300000000007"/>
    <n v="0"/>
    <n v="0"/>
    <n v="0"/>
    <n v="0"/>
    <n v="0"/>
    <n v="2139.79"/>
    <n v="0"/>
    <n v="0"/>
    <n v="474.14"/>
    <n v="0"/>
    <n v="0"/>
    <n v="0"/>
    <n v="0"/>
    <n v="0"/>
    <m/>
    <n v="0"/>
    <n v="0"/>
    <n v="0"/>
    <x v="0"/>
    <x v="3"/>
  </r>
  <r>
    <s v="CG&amp;E "/>
    <s v="E"/>
    <x v="8"/>
    <s v="DS07 ON 01/02/2007N"/>
    <n v="78000"/>
    <n v="5747.18"/>
    <n v="0"/>
    <n v="5747.18"/>
    <n v="2195.92"/>
    <n v="0"/>
    <n v="610.85"/>
    <n v="69.819999999999993"/>
    <n v="0.15"/>
    <n v="0"/>
    <n v="0"/>
    <n v="298.89"/>
    <n v="431.06"/>
    <n v="206.66"/>
    <n v="32.53"/>
    <n v="387.49"/>
    <n v="234.5"/>
    <n v="1073.28"/>
    <n v="0"/>
    <n v="0"/>
    <n v="0"/>
    <n v="0"/>
    <n v="0"/>
    <n v="155.02000000000001"/>
    <n v="0"/>
    <n v="0"/>
    <n v="51.01"/>
    <n v="0"/>
    <n v="0"/>
    <n v="0"/>
    <n v="0"/>
    <n v="0"/>
    <m/>
    <n v="0"/>
    <n v="0"/>
    <n v="0"/>
    <x v="0"/>
    <x v="3"/>
  </r>
  <r>
    <s v="CG&amp;E "/>
    <s v="E"/>
    <x v="14"/>
    <s v="DS07 ON 01/02/2007N"/>
    <n v="3618388"/>
    <n v="306262.5"/>
    <n v="0"/>
    <n v="306262.5"/>
    <n v="118577.71"/>
    <n v="0"/>
    <n v="37804.629999999997"/>
    <n v="3102.81"/>
    <n v="4.41"/>
    <n v="0"/>
    <n v="0"/>
    <n v="13585.94"/>
    <n v="24048.799999999999"/>
    <n v="11159.71"/>
    <n v="1508.85"/>
    <n v="20924.189999999999"/>
    <n v="15019.17"/>
    <n v="49788.959999999999"/>
    <n v="0"/>
    <n v="0"/>
    <n v="0"/>
    <n v="0"/>
    <n v="0"/>
    <n v="8370.89"/>
    <n v="0"/>
    <n v="0"/>
    <n v="2366.4299999999998"/>
    <n v="0"/>
    <n v="0"/>
    <n v="0"/>
    <n v="0"/>
    <n v="0"/>
    <m/>
    <n v="0"/>
    <n v="0"/>
    <n v="0"/>
    <x v="0"/>
    <x v="3"/>
  </r>
  <r>
    <s v="CG&amp;E "/>
    <s v="E"/>
    <x v="15"/>
    <s v="DS07 ON 01/02/2007N"/>
    <n v="44161"/>
    <n v="4548.66"/>
    <n v="0"/>
    <n v="4548.66"/>
    <n v="1785.62"/>
    <n v="0"/>
    <n v="641.99"/>
    <n v="39.53"/>
    <n v="0.09"/>
    <n v="0"/>
    <n v="0"/>
    <n v="169.62"/>
    <n v="397.1"/>
    <n v="168.06"/>
    <n v="18.420000000000002"/>
    <n v="315.08999999999997"/>
    <n v="250.54"/>
    <n v="607.66"/>
    <n v="0"/>
    <n v="0"/>
    <n v="0"/>
    <n v="0"/>
    <n v="0"/>
    <n v="126.06"/>
    <n v="0"/>
    <n v="0"/>
    <n v="28.88"/>
    <n v="0"/>
    <n v="0"/>
    <n v="0"/>
    <n v="0"/>
    <n v="0"/>
    <m/>
    <n v="0"/>
    <n v="0"/>
    <n v="0"/>
    <x v="0"/>
    <x v="3"/>
  </r>
  <r>
    <s v="CG&amp;E "/>
    <s v="E"/>
    <x v="12"/>
    <s v="DS07 ON 01/02/2007N"/>
    <n v="151120"/>
    <n v="17831.689999999999"/>
    <n v="0"/>
    <n v="17831.689999999999"/>
    <n v="7226.8"/>
    <n v="0"/>
    <n v="2817.81"/>
    <n v="135.27000000000001"/>
    <n v="0.18"/>
    <n v="0"/>
    <n v="0"/>
    <n v="567.21"/>
    <n v="1245.52"/>
    <n v="680.16"/>
    <n v="63.02"/>
    <n v="1275.25"/>
    <n v="1132.08"/>
    <n v="2079.41"/>
    <n v="0"/>
    <n v="0"/>
    <n v="0"/>
    <n v="0"/>
    <n v="0"/>
    <n v="510.15"/>
    <n v="0"/>
    <n v="0"/>
    <n v="98.83"/>
    <n v="0"/>
    <n v="0"/>
    <n v="0"/>
    <n v="0"/>
    <n v="0"/>
    <m/>
    <n v="0"/>
    <n v="0"/>
    <n v="0"/>
    <x v="0"/>
    <x v="3"/>
  </r>
  <r>
    <s v="CG&amp;E "/>
    <s v="E"/>
    <x v="6"/>
    <s v="DS07 ON 01/02/2007N"/>
    <n v="37572"/>
    <n v="2218.1"/>
    <n v="0"/>
    <n v="2218.1"/>
    <n v="0"/>
    <n v="0"/>
    <n v="1441.22"/>
    <n v="33.619999999999997"/>
    <n v="0.9"/>
    <n v="0"/>
    <n v="0"/>
    <n v="166.37"/>
    <n v="337.84"/>
    <n v="0"/>
    <n v="15.67"/>
    <n v="0"/>
    <n v="0"/>
    <n v="0"/>
    <n v="0"/>
    <n v="0"/>
    <n v="0"/>
    <n v="0"/>
    <n v="0"/>
    <n v="197.9"/>
    <n v="0"/>
    <n v="0"/>
    <n v="24.58"/>
    <n v="0"/>
    <n v="0"/>
    <n v="0"/>
    <n v="0"/>
    <n v="0"/>
    <m/>
    <n v="0"/>
    <n v="0"/>
    <n v="0"/>
    <x v="0"/>
    <x v="3"/>
  </r>
  <r>
    <s v="CG&amp;E "/>
    <s v="E"/>
    <x v="10"/>
    <s v="DS07 ON 01/02/2007N"/>
    <n v="12400"/>
    <n v="336.19"/>
    <n v="0"/>
    <n v="336.19"/>
    <n v="0"/>
    <n v="0"/>
    <n v="143.65"/>
    <n v="11.1"/>
    <n v="0.09"/>
    <n v="0"/>
    <n v="0"/>
    <n v="52.88"/>
    <n v="86.5"/>
    <n v="0"/>
    <n v="5.17"/>
    <n v="0"/>
    <n v="0"/>
    <n v="0"/>
    <n v="0"/>
    <n v="0"/>
    <n v="0"/>
    <n v="0"/>
    <n v="0"/>
    <n v="28.69"/>
    <n v="0"/>
    <n v="0"/>
    <n v="8.11"/>
    <n v="0"/>
    <n v="0"/>
    <n v="0"/>
    <n v="0"/>
    <n v="0"/>
    <m/>
    <n v="0"/>
    <n v="0"/>
    <n v="0"/>
    <x v="0"/>
    <x v="3"/>
  </r>
  <r>
    <s v="CG&amp;E "/>
    <s v="E"/>
    <x v="11"/>
    <s v="DS07 ON 01/02/2007N"/>
    <n v="90577"/>
    <n v="2561.4899999999998"/>
    <n v="0"/>
    <n v="2561.4899999999998"/>
    <n v="0"/>
    <n v="0"/>
    <n v="1161.9000000000001"/>
    <n v="81.08"/>
    <n v="0.27"/>
    <n v="0"/>
    <n v="0"/>
    <n v="356.64"/>
    <n v="629.67999999999995"/>
    <n v="0"/>
    <n v="37.770000000000003"/>
    <n v="0"/>
    <n v="0"/>
    <n v="0"/>
    <n v="0"/>
    <n v="0"/>
    <n v="0"/>
    <n v="0"/>
    <n v="0"/>
    <n v="234.92"/>
    <n v="0"/>
    <n v="0"/>
    <n v="59.23"/>
    <n v="0"/>
    <n v="0"/>
    <n v="0"/>
    <n v="0"/>
    <n v="0"/>
    <m/>
    <n v="0"/>
    <n v="0"/>
    <n v="0"/>
    <x v="0"/>
    <x v="3"/>
  </r>
  <r>
    <s v="CG&amp;E "/>
    <s v="E"/>
    <x v="18"/>
    <s v="DS07 ON 01/02/2007N"/>
    <n v="46908"/>
    <n v="3051.23"/>
    <n v="0"/>
    <n v="3051.23"/>
    <n v="0"/>
    <n v="0"/>
    <n v="2049.9899999999998"/>
    <n v="41.99"/>
    <n v="0.18"/>
    <n v="0"/>
    <n v="0"/>
    <n v="188.92"/>
    <n v="421.8"/>
    <n v="0"/>
    <n v="19.57"/>
    <n v="0"/>
    <n v="0"/>
    <n v="0"/>
    <n v="0"/>
    <n v="0"/>
    <n v="0"/>
    <n v="0"/>
    <n v="0"/>
    <n v="298.10000000000002"/>
    <n v="0"/>
    <n v="0"/>
    <n v="30.68"/>
    <n v="0"/>
    <n v="0"/>
    <n v="0"/>
    <n v="0"/>
    <n v="0"/>
    <m/>
    <n v="0"/>
    <n v="0"/>
    <n v="0"/>
    <x v="0"/>
    <x v="3"/>
  </r>
  <r>
    <s v="CG&amp;E "/>
    <s v="E"/>
    <x v="13"/>
    <s v="DS07 ON 01/02/2007N"/>
    <n v="196990"/>
    <n v="5734.28"/>
    <n v="0"/>
    <n v="5734.28"/>
    <n v="0"/>
    <n v="0"/>
    <n v="2409.9"/>
    <n v="176.33"/>
    <n v="0.09"/>
    <n v="0"/>
    <n v="0"/>
    <n v="724.39"/>
    <n v="1694.44"/>
    <n v="0"/>
    <n v="82.14"/>
    <n v="0"/>
    <n v="0"/>
    <n v="0"/>
    <n v="0"/>
    <n v="0"/>
    <n v="0"/>
    <n v="0"/>
    <n v="0"/>
    <n v="518.16"/>
    <n v="0"/>
    <n v="0"/>
    <n v="128.83000000000001"/>
    <n v="0"/>
    <n v="0"/>
    <n v="0"/>
    <n v="0"/>
    <n v="0"/>
    <m/>
    <n v="0"/>
    <n v="0"/>
    <n v="0"/>
    <x v="0"/>
    <x v="3"/>
  </r>
  <r>
    <s v="CG&amp;E "/>
    <s v="E"/>
    <x v="2"/>
    <s v="DS07 ON 01/02/2007Y"/>
    <n v="1142"/>
    <n v="270.42"/>
    <n v="0"/>
    <n v="270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3"/>
  </r>
  <r>
    <s v="CG&amp;E "/>
    <s v="E"/>
    <x v="2"/>
    <s v="DS08 ON 01/02/2007N"/>
    <n v="3743378"/>
    <n v="508875.75"/>
    <n v="0"/>
    <n v="508875.75"/>
    <n v="205876.01"/>
    <n v="0"/>
    <n v="92289.83"/>
    <n v="3350.73"/>
    <n v="36.42"/>
    <n v="0"/>
    <n v="0"/>
    <n v="15314.56"/>
    <n v="31912.07"/>
    <n v="19376.189999999999"/>
    <n v="1561.2"/>
    <n v="36329.1"/>
    <n v="34367.24"/>
    <n v="51481.18"/>
    <n v="0"/>
    <n v="0"/>
    <n v="0"/>
    <n v="0"/>
    <n v="0"/>
    <n v="14533.05"/>
    <n v="0"/>
    <n v="0"/>
    <n v="2448.17"/>
    <n v="0"/>
    <n v="0"/>
    <n v="0"/>
    <n v="0"/>
    <n v="0"/>
    <m/>
    <n v="0"/>
    <n v="0"/>
    <n v="0"/>
    <x v="0"/>
    <x v="3"/>
  </r>
  <r>
    <s v="CG&amp;E "/>
    <s v="E"/>
    <x v="14"/>
    <s v="DS08 ON 01/02/2007N"/>
    <n v="406440"/>
    <n v="38107.230000000003"/>
    <n v="0"/>
    <n v="38107.230000000003"/>
    <n v="14938.46"/>
    <n v="0"/>
    <n v="4964.33"/>
    <n v="363.8"/>
    <n v="0.5"/>
    <n v="0"/>
    <n v="0"/>
    <n v="1526.76"/>
    <n v="3205.88"/>
    <n v="1405.91"/>
    <n v="169.49"/>
    <n v="2636.01"/>
    <n v="1983.11"/>
    <n v="5592.61"/>
    <n v="0"/>
    <n v="0"/>
    <n v="0"/>
    <n v="0"/>
    <n v="0"/>
    <n v="1054.56"/>
    <n v="0"/>
    <n v="0"/>
    <n v="265.81"/>
    <n v="0"/>
    <n v="0"/>
    <n v="0"/>
    <n v="0"/>
    <n v="0"/>
    <m/>
    <n v="0"/>
    <n v="0"/>
    <n v="0"/>
    <x v="0"/>
    <x v="3"/>
  </r>
  <r>
    <s v="CG&amp;E "/>
    <s v="E"/>
    <x v="6"/>
    <s v="DS08 ON 01/02/2007N"/>
    <n v="247738"/>
    <n v="14015.82"/>
    <n v="0"/>
    <n v="14015.82"/>
    <n v="0"/>
    <n v="0"/>
    <n v="8602.24"/>
    <n v="221.73"/>
    <n v="3.85"/>
    <n v="0"/>
    <n v="0"/>
    <n v="1069.92"/>
    <n v="2227.6799999999998"/>
    <n v="141.63"/>
    <n v="103.3"/>
    <n v="265.52"/>
    <n v="0"/>
    <n v="0"/>
    <n v="0"/>
    <n v="0"/>
    <n v="0"/>
    <n v="0"/>
    <n v="0"/>
    <n v="1217.92"/>
    <n v="0"/>
    <n v="0"/>
    <n v="162.03"/>
    <n v="0"/>
    <n v="0"/>
    <n v="0"/>
    <n v="0"/>
    <n v="0"/>
    <m/>
    <n v="0"/>
    <n v="0"/>
    <n v="0"/>
    <x v="0"/>
    <x v="3"/>
  </r>
  <r>
    <s v="CG&amp;E "/>
    <s v="E"/>
    <x v="11"/>
    <s v="DS08 ON 01/02/2007N"/>
    <n v="446474"/>
    <n v="17533.310000000001"/>
    <n v="0"/>
    <n v="17533.310000000001"/>
    <n v="0"/>
    <n v="0"/>
    <n v="9283.59"/>
    <n v="399.62"/>
    <n v="1.46"/>
    <n v="0"/>
    <n v="0"/>
    <n v="1769.88"/>
    <n v="3974.8"/>
    <n v="8"/>
    <n v="186.18"/>
    <n v="14.98"/>
    <n v="0"/>
    <n v="0"/>
    <n v="0"/>
    <n v="0"/>
    <n v="0"/>
    <n v="0"/>
    <n v="0"/>
    <n v="1602.82"/>
    <n v="0"/>
    <n v="0"/>
    <n v="291.98"/>
    <n v="0"/>
    <n v="0"/>
    <n v="0"/>
    <n v="0"/>
    <n v="0"/>
    <m/>
    <n v="0"/>
    <n v="0"/>
    <n v="0"/>
    <x v="0"/>
    <x v="3"/>
  </r>
  <r>
    <s v="CG&amp;E "/>
    <s v="E"/>
    <x v="14"/>
    <s v="DS12    01/02/2007 "/>
    <n v="182308"/>
    <n v="11765.5"/>
    <n v="0"/>
    <n v="1176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3"/>
  </r>
  <r>
    <s v="CG&amp;E "/>
    <s v="E"/>
    <x v="15"/>
    <s v="DS12    01/02/2007 "/>
    <n v="-48026"/>
    <n v="394.37"/>
    <n v="0"/>
    <n v="394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3"/>
  </r>
  <r>
    <s v="CG&amp;E "/>
    <s v="E"/>
    <x v="12"/>
    <s v="DS12    01/02/2007 "/>
    <n v="77476"/>
    <n v="5398.65"/>
    <n v="0"/>
    <n v="539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3"/>
  </r>
  <r>
    <s v="CG&amp;E "/>
    <s v="E"/>
    <x v="15"/>
    <s v="DS14    01/02/2007 "/>
    <n v="93002"/>
    <n v="6516.81"/>
    <n v="0"/>
    <n v="651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3"/>
  </r>
  <r>
    <s v="CG&amp;E "/>
    <s v="E"/>
    <x v="12"/>
    <s v="DS14    01/02/2007 "/>
    <n v="109097"/>
    <n v="7819.25"/>
    <n v="0"/>
    <n v="781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3"/>
  </r>
  <r>
    <s v="CG&amp;E "/>
    <s v="E"/>
    <x v="14"/>
    <s v="DS51    01/02/2007 "/>
    <n v="12109"/>
    <n v="1635.4"/>
    <n v="0"/>
    <n v="1635.4"/>
    <n v="663.61"/>
    <n v="0"/>
    <n v="284.14999999999998"/>
    <n v="10.84"/>
    <n v="0.09"/>
    <n v="0"/>
    <n v="0"/>
    <n v="51.66"/>
    <n v="108.88"/>
    <n v="62.45"/>
    <n v="5.05"/>
    <n v="117.1"/>
    <n v="110.18"/>
    <n v="166.62"/>
    <n v="0"/>
    <n v="0"/>
    <n v="0"/>
    <n v="0"/>
    <n v="0"/>
    <n v="46.85"/>
    <n v="0"/>
    <n v="0"/>
    <n v="7.92"/>
    <n v="0"/>
    <n v="0"/>
    <n v="0"/>
    <n v="0"/>
    <n v="0"/>
    <m/>
    <n v="0"/>
    <n v="0"/>
    <n v="0"/>
    <x v="0"/>
    <x v="3"/>
  </r>
  <r>
    <s v="CG&amp;E "/>
    <s v="E"/>
    <x v="1"/>
    <s v="EH      01/02/2007N"/>
    <n v="2640"/>
    <n v="216.44"/>
    <n v="0"/>
    <n v="216.44"/>
    <n v="59.88"/>
    <n v="0"/>
    <n v="52.48"/>
    <n v="2.36"/>
    <n v="0.18"/>
    <n v="0"/>
    <n v="0"/>
    <n v="12.27"/>
    <n v="17.739999999999998"/>
    <n v="5.63"/>
    <n v="1.1000000000000001"/>
    <n v="10.57"/>
    <n v="11.76"/>
    <n v="36.33"/>
    <n v="0"/>
    <n v="0"/>
    <n v="0"/>
    <n v="0"/>
    <n v="0"/>
    <n v="4.2300000000000004"/>
    <n v="0"/>
    <n v="0"/>
    <n v="1.91"/>
    <n v="0"/>
    <n v="0"/>
    <n v="0"/>
    <n v="0"/>
    <n v="0"/>
    <m/>
    <n v="0"/>
    <n v="0"/>
    <n v="0"/>
    <x v="0"/>
    <x v="4"/>
  </r>
  <r>
    <s v="CG&amp;E "/>
    <s v="E"/>
    <x v="2"/>
    <s v="EH      01/02/2007N"/>
    <n v="2277410"/>
    <n v="171152.18"/>
    <n v="0"/>
    <n v="171152.18"/>
    <n v="51658.42"/>
    <n v="0"/>
    <n v="30958.400000000001"/>
    <n v="2038.5"/>
    <n v="41.11"/>
    <n v="0"/>
    <n v="0"/>
    <n v="9451.65"/>
    <n v="15302.12"/>
    <n v="4862.3500000000004"/>
    <n v="947.62"/>
    <n v="9116.39"/>
    <n v="10141.280000000001"/>
    <n v="31337.13"/>
    <n v="0"/>
    <n v="0"/>
    <n v="0"/>
    <n v="0"/>
    <n v="0"/>
    <n v="3646.02"/>
    <n v="0"/>
    <n v="0"/>
    <n v="1651.19"/>
    <n v="0"/>
    <n v="0"/>
    <n v="0"/>
    <n v="0"/>
    <n v="0"/>
    <m/>
    <n v="0"/>
    <n v="0"/>
    <n v="0"/>
    <x v="0"/>
    <x v="4"/>
  </r>
  <r>
    <s v="CG&amp;E "/>
    <s v="E"/>
    <x v="3"/>
    <s v="EH      01/02/2007N"/>
    <n v="4711"/>
    <n v="428.61"/>
    <n v="0"/>
    <n v="428.61"/>
    <n v="106.87"/>
    <n v="0"/>
    <n v="136"/>
    <n v="4.21"/>
    <n v="0.54"/>
    <n v="0"/>
    <n v="0"/>
    <n v="21.74"/>
    <n v="31.66"/>
    <n v="10.050000000000001"/>
    <n v="1.96"/>
    <n v="18.850000000000001"/>
    <n v="20.97"/>
    <n v="64.81"/>
    <n v="0"/>
    <n v="0"/>
    <n v="0"/>
    <n v="0"/>
    <n v="0"/>
    <n v="7.54"/>
    <n v="0"/>
    <n v="0"/>
    <n v="3.41"/>
    <n v="0"/>
    <n v="0"/>
    <n v="0"/>
    <n v="0"/>
    <n v="0"/>
    <m/>
    <n v="0"/>
    <n v="0"/>
    <n v="0"/>
    <x v="0"/>
    <x v="4"/>
  </r>
  <r>
    <s v="CG&amp;E "/>
    <s v="E"/>
    <x v="4"/>
    <s v="EH      01/02/2007N"/>
    <n v="1253853"/>
    <n v="92145.86"/>
    <n v="0"/>
    <n v="92145.86"/>
    <n v="28441.14"/>
    <n v="0"/>
    <n v="15221.27"/>
    <n v="1122.31"/>
    <n v="7.38"/>
    <n v="0"/>
    <n v="0"/>
    <n v="4961.22"/>
    <n v="8424.64"/>
    <n v="2676.95"/>
    <n v="518.91"/>
    <n v="5019.1899999999996"/>
    <n v="5583.35"/>
    <n v="17253.02"/>
    <n v="0"/>
    <n v="0"/>
    <n v="0"/>
    <n v="0"/>
    <n v="0"/>
    <n v="2007.4"/>
    <n v="0"/>
    <n v="0"/>
    <n v="909.08"/>
    <n v="0"/>
    <n v="0"/>
    <n v="0"/>
    <n v="0"/>
    <n v="0"/>
    <m/>
    <n v="0"/>
    <n v="0"/>
    <n v="0"/>
    <x v="0"/>
    <x v="4"/>
  </r>
  <r>
    <s v="CG&amp;E "/>
    <s v="E"/>
    <x v="5"/>
    <s v="EH      01/02/2007N"/>
    <n v="420"/>
    <n v="36.47"/>
    <n v="0"/>
    <n v="36.47"/>
    <n v="9.5299999999999994"/>
    <n v="0"/>
    <n v="12.27"/>
    <n v="0.38"/>
    <n v="0.09"/>
    <n v="0"/>
    <n v="0"/>
    <n v="0"/>
    <n v="2.82"/>
    <n v="0.9"/>
    <n v="0.18"/>
    <n v="1.68"/>
    <n v="1.87"/>
    <n v="5.78"/>
    <n v="0"/>
    <n v="0"/>
    <n v="0"/>
    <n v="0"/>
    <n v="0"/>
    <n v="0.67"/>
    <n v="0"/>
    <n v="0"/>
    <n v="0.3"/>
    <n v="0"/>
    <n v="0"/>
    <n v="0"/>
    <n v="0"/>
    <n v="0"/>
    <m/>
    <n v="0"/>
    <n v="0"/>
    <n v="0"/>
    <x v="0"/>
    <x v="4"/>
  </r>
  <r>
    <s v="CG&amp;E "/>
    <s v="E"/>
    <x v="14"/>
    <s v="EH      01/02/2007N"/>
    <n v="422959"/>
    <n v="30792.720000000001"/>
    <n v="0"/>
    <n v="30792.720000000001"/>
    <n v="9593.98"/>
    <n v="0"/>
    <n v="4923.12"/>
    <n v="378.59"/>
    <n v="0.72"/>
    <n v="0"/>
    <n v="0"/>
    <n v="1594.77"/>
    <n v="2841.86"/>
    <n v="903.02"/>
    <n v="176.38"/>
    <n v="1693.12"/>
    <n v="1883.43"/>
    <n v="5819.92"/>
    <n v="0"/>
    <n v="0"/>
    <n v="0"/>
    <n v="0"/>
    <n v="0"/>
    <n v="677.16"/>
    <n v="0"/>
    <n v="0"/>
    <n v="306.64999999999998"/>
    <n v="0"/>
    <n v="0"/>
    <n v="0"/>
    <n v="0"/>
    <n v="0"/>
    <m/>
    <n v="0"/>
    <n v="0"/>
    <n v="0"/>
    <x v="0"/>
    <x v="4"/>
  </r>
  <r>
    <s v="CG&amp;E "/>
    <s v="E"/>
    <x v="12"/>
    <s v="EH      01/02/2007N"/>
    <n v="3348276"/>
    <n v="243119.49"/>
    <n v="0"/>
    <n v="243119.49"/>
    <n v="75948.95"/>
    <n v="0"/>
    <n v="38503.050000000003"/>
    <n v="2997.02"/>
    <n v="2.88"/>
    <n v="0"/>
    <n v="0"/>
    <n v="12452.31"/>
    <n v="22497.08"/>
    <n v="7148.56"/>
    <n v="1396.22"/>
    <n v="13403.15"/>
    <n v="14909.89"/>
    <n v="46072.31"/>
    <n v="0"/>
    <n v="0"/>
    <n v="0"/>
    <n v="0"/>
    <n v="0"/>
    <n v="5360.59"/>
    <n v="0"/>
    <n v="0"/>
    <n v="2427.48"/>
    <n v="0"/>
    <n v="0"/>
    <n v="0"/>
    <n v="0"/>
    <n v="0"/>
    <m/>
    <n v="0"/>
    <n v="0"/>
    <n v="0"/>
    <x v="0"/>
    <x v="4"/>
  </r>
  <r>
    <s v="CG&amp;E "/>
    <s v="E"/>
    <x v="6"/>
    <s v="EH      01/02/2007N"/>
    <n v="17552"/>
    <n v="544.66"/>
    <n v="0"/>
    <n v="544.66"/>
    <n v="0"/>
    <n v="0"/>
    <n v="244.32"/>
    <n v="15.7"/>
    <n v="0.27"/>
    <n v="0"/>
    <n v="0"/>
    <n v="76.31"/>
    <n v="117.93"/>
    <n v="14.6"/>
    <n v="7.32"/>
    <n v="27.38"/>
    <n v="0"/>
    <n v="0"/>
    <n v="0"/>
    <n v="0"/>
    <n v="0"/>
    <n v="0"/>
    <n v="0"/>
    <n v="28.1"/>
    <n v="0"/>
    <n v="0"/>
    <n v="12.73"/>
    <n v="0"/>
    <n v="0"/>
    <n v="0"/>
    <n v="0"/>
    <n v="0"/>
    <m/>
    <n v="0"/>
    <n v="0"/>
    <n v="0"/>
    <x v="0"/>
    <x v="4"/>
  </r>
  <r>
    <s v="CG&amp;E "/>
    <s v="E"/>
    <x v="10"/>
    <s v="EH      01/02/2007N"/>
    <n v="11720"/>
    <n v="341.31"/>
    <n v="0"/>
    <n v="341.31"/>
    <n v="0"/>
    <n v="0"/>
    <n v="170.59"/>
    <n v="10.49"/>
    <n v="0.36"/>
    <n v="0"/>
    <n v="0"/>
    <n v="51.44"/>
    <n v="78.75"/>
    <n v="0"/>
    <n v="2.42"/>
    <n v="0"/>
    <n v="0"/>
    <n v="0"/>
    <n v="0"/>
    <n v="0"/>
    <n v="0"/>
    <n v="0"/>
    <n v="0"/>
    <n v="18.77"/>
    <n v="0"/>
    <n v="0"/>
    <n v="8.49"/>
    <n v="0"/>
    <n v="0"/>
    <n v="0"/>
    <n v="0"/>
    <n v="0"/>
    <m/>
    <n v="0"/>
    <n v="0"/>
    <n v="0"/>
    <x v="0"/>
    <x v="4"/>
  </r>
  <r>
    <s v="CG&amp;E "/>
    <s v="E"/>
    <x v="11"/>
    <s v="EH      01/02/2007N"/>
    <n v="39788"/>
    <n v="1054.76"/>
    <n v="0"/>
    <n v="1054.76"/>
    <n v="0"/>
    <n v="0"/>
    <n v="481.83"/>
    <n v="35.61"/>
    <n v="0.18"/>
    <n v="0"/>
    <n v="0"/>
    <n v="160.66999999999999"/>
    <n v="267.33"/>
    <n v="0"/>
    <n v="16.59"/>
    <n v="0"/>
    <n v="0"/>
    <n v="0"/>
    <n v="0"/>
    <n v="0"/>
    <n v="0"/>
    <n v="0"/>
    <n v="0"/>
    <n v="63.7"/>
    <n v="0"/>
    <n v="0"/>
    <n v="28.85"/>
    <n v="0"/>
    <n v="0"/>
    <n v="0"/>
    <n v="0"/>
    <n v="0"/>
    <m/>
    <n v="0"/>
    <n v="0"/>
    <n v="0"/>
    <x v="0"/>
    <x v="4"/>
  </r>
  <r>
    <s v="CG&amp;E "/>
    <s v="E"/>
    <x v="13"/>
    <s v="EH      01/02/2007N"/>
    <n v="618498"/>
    <n v="15772.3"/>
    <n v="0"/>
    <n v="15772.3"/>
    <n v="0"/>
    <n v="0"/>
    <n v="7083.66"/>
    <n v="553.62"/>
    <n v="0.36"/>
    <n v="0"/>
    <n v="0"/>
    <n v="2282.4299999999998"/>
    <n v="4155.6899999999996"/>
    <n v="0"/>
    <n v="257.92"/>
    <n v="0"/>
    <n v="0"/>
    <n v="0"/>
    <n v="0"/>
    <n v="0"/>
    <n v="0"/>
    <n v="0"/>
    <n v="0"/>
    <n v="990.22"/>
    <n v="0"/>
    <n v="0"/>
    <n v="448.4"/>
    <n v="0"/>
    <n v="0"/>
    <n v="0"/>
    <n v="0"/>
    <n v="0"/>
    <m/>
    <n v="0"/>
    <n v="0"/>
    <n v="0"/>
    <x v="0"/>
    <x v="4"/>
  </r>
  <r>
    <s v="CG&amp;E "/>
    <s v="E"/>
    <x v="2"/>
    <s v="GFL1    01/31/2007N"/>
    <n v="4693"/>
    <n v="631.13"/>
    <n v="0"/>
    <n v="631.13"/>
    <n v="298.27"/>
    <n v="0"/>
    <n v="82.56"/>
    <n v="4.08"/>
    <n v="0.27"/>
    <n v="0"/>
    <n v="0"/>
    <n v="21.66"/>
    <n v="31.6"/>
    <n v="27.99"/>
    <n v="1.83"/>
    <n v="52.79"/>
    <n v="20.3"/>
    <n v="64.510000000000005"/>
    <n v="0"/>
    <n v="0"/>
    <n v="0"/>
    <n v="0"/>
    <n v="0"/>
    <n v="21.19"/>
    <n v="0"/>
    <n v="0"/>
    <n v="4.08"/>
    <n v="0"/>
    <n v="0"/>
    <n v="0"/>
    <n v="0"/>
    <n v="0"/>
    <m/>
    <n v="0"/>
    <n v="0"/>
    <n v="0"/>
    <x v="0"/>
    <x v="5"/>
  </r>
  <r>
    <s v="CG&amp;E "/>
    <s v="E"/>
    <x v="4"/>
    <s v="GFL1    01/31/2007N"/>
    <n v="410"/>
    <n v="60.3"/>
    <n v="0"/>
    <n v="60.3"/>
    <n v="26.11"/>
    <n v="0"/>
    <n v="7.22"/>
    <n v="0.37"/>
    <n v="0.27"/>
    <n v="0"/>
    <n v="0"/>
    <n v="1.9"/>
    <n v="2.78"/>
    <n v="2.4700000000000002"/>
    <n v="0.18"/>
    <n v="4.6100000000000003"/>
    <n v="1.77"/>
    <n v="5.63"/>
    <n v="0"/>
    <n v="0"/>
    <n v="0"/>
    <n v="0"/>
    <n v="0"/>
    <n v="1.83"/>
    <n v="0"/>
    <n v="0"/>
    <n v="0.37"/>
    <n v="0"/>
    <n v="0"/>
    <n v="0"/>
    <n v="0"/>
    <n v="0"/>
    <m/>
    <n v="0"/>
    <n v="0"/>
    <n v="0"/>
    <x v="0"/>
    <x v="5"/>
  </r>
  <r>
    <s v="CG&amp;E "/>
    <s v="E"/>
    <x v="1"/>
    <s v="GFL2    01/31/2007N"/>
    <n v="3023"/>
    <n v="366.15"/>
    <n v="0"/>
    <n v="366.15"/>
    <n v="167.13"/>
    <n v="0"/>
    <n v="46.34"/>
    <n v="2.7"/>
    <n v="0"/>
    <n v="0"/>
    <n v="0"/>
    <n v="14.07"/>
    <n v="20.3"/>
    <n v="15.75"/>
    <n v="1.26"/>
    <n v="29.49"/>
    <n v="13.05"/>
    <n v="41.59"/>
    <n v="0"/>
    <n v="0"/>
    <n v="0"/>
    <n v="0"/>
    <n v="0"/>
    <n v="11.8"/>
    <n v="0"/>
    <n v="0"/>
    <n v="2.67"/>
    <n v="0"/>
    <n v="0"/>
    <n v="0"/>
    <n v="0"/>
    <n v="0"/>
    <m/>
    <n v="0"/>
    <n v="0"/>
    <n v="0"/>
    <x v="0"/>
    <x v="5"/>
  </r>
  <r>
    <s v="CG&amp;E "/>
    <s v="E"/>
    <x v="2"/>
    <s v="GFL2    01/31/2007N"/>
    <n v="2410711"/>
    <n v="292010.49"/>
    <n v="0"/>
    <n v="292010.49"/>
    <n v="133278.01999999999"/>
    <n v="0"/>
    <n v="36955.72"/>
    <n v="2158.67"/>
    <n v="2.88"/>
    <n v="0"/>
    <n v="0"/>
    <n v="11211.03"/>
    <n v="16198.82"/>
    <n v="12543.26"/>
    <n v="1006.37"/>
    <n v="23520.6"/>
    <n v="10403.43"/>
    <n v="33170.47"/>
    <n v="0"/>
    <n v="0"/>
    <n v="0"/>
    <n v="0"/>
    <n v="0"/>
    <n v="9408.1299999999992"/>
    <n v="0"/>
    <n v="0"/>
    <n v="2128.75"/>
    <n v="0"/>
    <n v="0"/>
    <n v="0"/>
    <n v="0"/>
    <n v="0"/>
    <m/>
    <n v="0"/>
    <n v="0"/>
    <n v="0"/>
    <x v="0"/>
    <x v="5"/>
  </r>
  <r>
    <s v="CG&amp;E "/>
    <s v="E"/>
    <x v="3"/>
    <s v="GFL2    01/31/2007N"/>
    <n v="617"/>
    <n v="74.819999999999993"/>
    <n v="0"/>
    <n v="74.819999999999993"/>
    <n v="34.11"/>
    <n v="0"/>
    <n v="9.4600000000000009"/>
    <n v="0.55000000000000004"/>
    <n v="0.09"/>
    <n v="0"/>
    <n v="0"/>
    <n v="2.87"/>
    <n v="4.1399999999999997"/>
    <n v="3.21"/>
    <n v="0.26"/>
    <n v="6.02"/>
    <n v="2.66"/>
    <n v="8.49"/>
    <n v="0"/>
    <n v="0"/>
    <n v="0"/>
    <n v="0"/>
    <n v="0"/>
    <n v="2.41"/>
    <n v="0"/>
    <n v="0"/>
    <n v="0.55000000000000004"/>
    <n v="0"/>
    <n v="0"/>
    <n v="0"/>
    <n v="0"/>
    <n v="0"/>
    <m/>
    <n v="0"/>
    <n v="0"/>
    <n v="0"/>
    <x v="0"/>
    <x v="5"/>
  </r>
  <r>
    <s v="CG&amp;E "/>
    <s v="E"/>
    <x v="7"/>
    <s v="GFL2    01/31/2007N"/>
    <n v="5876"/>
    <n v="737.56"/>
    <n v="0"/>
    <n v="737.56"/>
    <n v="325.08"/>
    <n v="0"/>
    <n v="90.21"/>
    <n v="5.13"/>
    <n v="1.35"/>
    <n v="0"/>
    <n v="0"/>
    <n v="27.41"/>
    <n v="39.6"/>
    <n v="30.59"/>
    <n v="2.37"/>
    <n v="57.26"/>
    <n v="25.46"/>
    <n v="80.760000000000005"/>
    <n v="0"/>
    <n v="0"/>
    <n v="0"/>
    <n v="0"/>
    <n v="0"/>
    <n v="23.09"/>
    <n v="0"/>
    <n v="0"/>
    <n v="5.12"/>
    <n v="0"/>
    <n v="0"/>
    <n v="0"/>
    <n v="0"/>
    <n v="0"/>
    <m/>
    <n v="0"/>
    <n v="0"/>
    <n v="0"/>
    <x v="0"/>
    <x v="5"/>
  </r>
  <r>
    <s v="CG&amp;E "/>
    <s v="E"/>
    <x v="4"/>
    <s v="GFL2    01/31/2007N"/>
    <n v="19700"/>
    <n v="3717.16"/>
    <n v="0"/>
    <n v="3717.16"/>
    <n v="1097.75"/>
    <n v="0"/>
    <n v="304.82"/>
    <n v="17.559999999999999"/>
    <n v="2.88"/>
    <n v="0"/>
    <n v="0"/>
    <n v="91.88"/>
    <n v="133.77000000000001"/>
    <n v="103.72"/>
    <n v="8.15"/>
    <n v="193.57"/>
    <n v="85.32"/>
    <n v="272.60000000000002"/>
    <n v="0"/>
    <n v="0"/>
    <n v="0"/>
    <n v="0"/>
    <n v="0"/>
    <n v="77.180000000000007"/>
    <n v="0"/>
    <n v="0"/>
    <n v="17.43"/>
    <n v="0"/>
    <n v="0"/>
    <n v="0"/>
    <n v="0"/>
    <n v="0"/>
    <m/>
    <n v="0"/>
    <n v="0"/>
    <n v="0"/>
    <x v="0"/>
    <x v="5"/>
  </r>
  <r>
    <s v="CG&amp;E "/>
    <s v="E"/>
    <x v="5"/>
    <s v="GFL2    01/31/2007N"/>
    <n v="0"/>
    <n v="5"/>
    <n v="0"/>
    <n v="5"/>
    <n v="0.06"/>
    <n v="0"/>
    <n v="0.02"/>
    <n v="0"/>
    <n v="0.09"/>
    <n v="0"/>
    <n v="0"/>
    <n v="0"/>
    <n v="0.01"/>
    <n v="0.01"/>
    <n v="0"/>
    <n v="0.01"/>
    <n v="0"/>
    <n v="0.01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5"/>
  </r>
  <r>
    <s v="CG&amp;E "/>
    <s v="E"/>
    <x v="2"/>
    <s v="MCEF    07/31/1998 "/>
    <n v="0"/>
    <n v="757.06"/>
    <n v="0"/>
    <n v="75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14"/>
    <s v="MCEF    07/31/1998 "/>
    <n v="0"/>
    <n v="2269.37"/>
    <n v="0"/>
    <n v="226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15"/>
    <s v="MCEF    07/31/1998 "/>
    <n v="0"/>
    <n v="18599.62"/>
    <n v="0"/>
    <n v="185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2"/>
    <s v="MCMP    07/31/1998 "/>
    <n v="0"/>
    <n v="689"/>
    <n v="0"/>
    <n v="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3"/>
    <s v="MCMP    07/31/1998 "/>
    <n v="0"/>
    <n v="130"/>
    <n v="0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4"/>
    <s v="MCMP    07/31/1998 "/>
    <n v="0"/>
    <n v="156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14"/>
    <s v="MCMP    07/31/1998 "/>
    <n v="0"/>
    <n v="1079"/>
    <n v="0"/>
    <n v="10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15"/>
    <s v="MCMP    07/31/1998 "/>
    <n v="0"/>
    <n v="715"/>
    <n v="0"/>
    <n v="7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12"/>
    <s v="MCMP    07/31/1998 "/>
    <n v="0"/>
    <n v="494"/>
    <n v="0"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14"/>
    <s v="MCPC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15"/>
    <s v="MCPC    07/31/1998 "/>
    <n v="0"/>
    <n v="7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12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6"/>
  </r>
  <r>
    <s v="CG&amp;E "/>
    <s v="E"/>
    <x v="19"/>
    <s v="NSOR    01/02/2007 "/>
    <n v="36593"/>
    <n v="8557.24"/>
    <n v="0"/>
    <n v="8557.24"/>
    <n v="895.73"/>
    <n v="0"/>
    <n v="6379.45"/>
    <n v="36.520000000000003"/>
    <n v="75.19"/>
    <n v="0"/>
    <n v="0"/>
    <n v="173.53"/>
    <n v="82.23"/>
    <n v="82.25"/>
    <n v="0"/>
    <n v="155.84"/>
    <n v="109.6"/>
    <n v="502.96"/>
    <n v="0"/>
    <n v="0"/>
    <n v="0"/>
    <n v="0"/>
    <n v="0"/>
    <n v="63.94"/>
    <n v="0"/>
    <n v="0"/>
    <n v="0"/>
    <n v="0"/>
    <n v="0"/>
    <n v="0"/>
    <n v="0"/>
    <n v="0"/>
    <m/>
    <n v="0"/>
    <n v="0"/>
    <n v="0"/>
    <x v="0"/>
    <x v="7"/>
  </r>
  <r>
    <s v="CG&amp;E "/>
    <s v="E"/>
    <x v="24"/>
    <s v="NSOR    01/02/2007 "/>
    <n v="560"/>
    <n v="101.32"/>
    <n v="0"/>
    <n v="101.32"/>
    <n v="0"/>
    <n v="0"/>
    <n v="94.78"/>
    <n v="0.56000000000000005"/>
    <n v="1.08"/>
    <n v="0"/>
    <n v="0"/>
    <n v="2.66"/>
    <n v="1.26"/>
    <n v="0"/>
    <n v="0"/>
    <n v="0"/>
    <n v="0"/>
    <n v="0"/>
    <n v="0"/>
    <n v="0"/>
    <n v="0"/>
    <n v="0"/>
    <n v="0"/>
    <n v="0.98"/>
    <n v="0"/>
    <n v="0"/>
    <n v="0"/>
    <n v="0"/>
    <n v="0"/>
    <n v="0"/>
    <n v="0"/>
    <n v="0"/>
    <m/>
    <n v="0"/>
    <n v="0"/>
    <n v="0"/>
    <x v="0"/>
    <x v="7"/>
  </r>
  <r>
    <s v="CG&amp;E "/>
    <s v="E"/>
    <x v="19"/>
    <s v="NSOR    01/02/2007N"/>
    <n v="0"/>
    <n v="-92.81"/>
    <n v="0"/>
    <n v="-9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7"/>
  </r>
  <r>
    <s v="CG&amp;E "/>
    <s v="E"/>
    <x v="2"/>
    <s v="NSPF    01/02/2007 "/>
    <n v="8404"/>
    <n v="697.87"/>
    <n v="0"/>
    <n v="697.87"/>
    <n v="205.7"/>
    <n v="0"/>
    <n v="197.26"/>
    <n v="7.48"/>
    <n v="0.81"/>
    <n v="0"/>
    <n v="0"/>
    <n v="35.6"/>
    <n v="19.14"/>
    <n v="19.36"/>
    <n v="0"/>
    <n v="36.299999999999997"/>
    <n v="24.64"/>
    <n v="115.72"/>
    <n v="0"/>
    <n v="0"/>
    <n v="0"/>
    <n v="0"/>
    <n v="0"/>
    <n v="14.52"/>
    <n v="0"/>
    <n v="0"/>
    <n v="21.34"/>
    <n v="0"/>
    <n v="0"/>
    <n v="0"/>
    <n v="0"/>
    <n v="0"/>
    <m/>
    <n v="0"/>
    <n v="0"/>
    <n v="0"/>
    <x v="0"/>
    <x v="7"/>
  </r>
  <r>
    <s v="CG&amp;E "/>
    <s v="E"/>
    <x v="3"/>
    <s v="NSPF    01/02/2007 "/>
    <n v="4584"/>
    <n v="365.4"/>
    <n v="0"/>
    <n v="365.4"/>
    <n v="112.2"/>
    <n v="0"/>
    <n v="94.04"/>
    <n v="4.08"/>
    <n v="0.36"/>
    <n v="0"/>
    <n v="0"/>
    <n v="17.8"/>
    <n v="10.44"/>
    <n v="10.56"/>
    <n v="0"/>
    <n v="19.8"/>
    <n v="13.44"/>
    <n v="63.12"/>
    <n v="0"/>
    <n v="0"/>
    <n v="0"/>
    <n v="0"/>
    <n v="0"/>
    <n v="7.92"/>
    <n v="0"/>
    <n v="0"/>
    <n v="11.64"/>
    <n v="0"/>
    <n v="0"/>
    <n v="0"/>
    <n v="0"/>
    <n v="0"/>
    <m/>
    <n v="0"/>
    <n v="0"/>
    <n v="0"/>
    <x v="0"/>
    <x v="7"/>
  </r>
  <r>
    <s v="CG&amp;E "/>
    <s v="E"/>
    <x v="4"/>
    <s v="NSPF    01/02/2007 "/>
    <n v="2292"/>
    <n v="189.14"/>
    <n v="0"/>
    <n v="189.14"/>
    <n v="56.1"/>
    <n v="0"/>
    <n v="51.68"/>
    <n v="2.04"/>
    <n v="0.18"/>
    <n v="0"/>
    <n v="0"/>
    <n v="10.68"/>
    <n v="5.22"/>
    <n v="5.28"/>
    <n v="0"/>
    <n v="9.9"/>
    <n v="6.72"/>
    <n v="31.56"/>
    <n v="0"/>
    <n v="0"/>
    <n v="0"/>
    <n v="0"/>
    <n v="0"/>
    <n v="3.96"/>
    <n v="0"/>
    <n v="0"/>
    <n v="5.82"/>
    <n v="0"/>
    <n v="0"/>
    <n v="0"/>
    <n v="0"/>
    <n v="0"/>
    <m/>
    <n v="0"/>
    <n v="0"/>
    <n v="0"/>
    <x v="0"/>
    <x v="7"/>
  </r>
  <r>
    <s v="CG&amp;E "/>
    <s v="E"/>
    <x v="5"/>
    <s v="NSPF    01/02/2007 "/>
    <n v="382"/>
    <n v="25.83"/>
    <n v="0"/>
    <n v="25.83"/>
    <n v="9.35"/>
    <n v="0"/>
    <n v="4.7300000000000004"/>
    <n v="0.34"/>
    <n v="0"/>
    <n v="0"/>
    <n v="0"/>
    <n v="0"/>
    <n v="0.87"/>
    <n v="0.88"/>
    <n v="0"/>
    <n v="1.65"/>
    <n v="1.1200000000000001"/>
    <n v="5.26"/>
    <n v="0"/>
    <n v="0"/>
    <n v="0"/>
    <n v="0"/>
    <n v="0"/>
    <n v="0.66"/>
    <n v="0"/>
    <n v="0"/>
    <n v="0.97"/>
    <n v="0"/>
    <n v="0"/>
    <n v="0"/>
    <n v="0"/>
    <n v="0"/>
    <m/>
    <n v="0"/>
    <n v="0"/>
    <n v="0"/>
    <x v="0"/>
    <x v="7"/>
  </r>
  <r>
    <s v="CG&amp;E "/>
    <s v="E"/>
    <x v="6"/>
    <s v="NSPF    01/02/2007 "/>
    <n v="1528"/>
    <n v="37.58"/>
    <n v="0"/>
    <n v="37.58"/>
    <n v="0"/>
    <n v="0"/>
    <n v="18.920000000000002"/>
    <n v="1.36"/>
    <n v="0.18"/>
    <n v="0"/>
    <n v="0"/>
    <n v="7.12"/>
    <n v="3.48"/>
    <n v="0"/>
    <n v="0"/>
    <n v="0"/>
    <n v="0"/>
    <n v="0"/>
    <n v="0"/>
    <n v="0"/>
    <n v="0"/>
    <n v="0"/>
    <n v="0"/>
    <n v="2.64"/>
    <n v="0"/>
    <n v="0"/>
    <n v="3.88"/>
    <n v="0"/>
    <n v="0"/>
    <n v="0"/>
    <n v="0"/>
    <n v="0"/>
    <m/>
    <n v="0"/>
    <n v="0"/>
    <n v="0"/>
    <x v="0"/>
    <x v="7"/>
  </r>
  <r>
    <s v="CG&amp;E "/>
    <s v="E"/>
    <x v="10"/>
    <s v="NSPF    01/02/2007 "/>
    <n v="382"/>
    <n v="9.44"/>
    <n v="0"/>
    <n v="9.44"/>
    <n v="0"/>
    <n v="0"/>
    <n v="4.7300000000000004"/>
    <n v="0.34"/>
    <n v="0.09"/>
    <n v="0"/>
    <n v="0"/>
    <n v="1.78"/>
    <n v="0.87"/>
    <n v="0"/>
    <n v="0"/>
    <n v="0"/>
    <n v="0"/>
    <n v="0"/>
    <n v="0"/>
    <n v="0"/>
    <n v="0"/>
    <n v="0"/>
    <n v="0"/>
    <n v="0.66"/>
    <n v="0"/>
    <n v="0"/>
    <n v="0.97"/>
    <n v="0"/>
    <n v="0"/>
    <n v="0"/>
    <n v="0"/>
    <n v="0"/>
    <m/>
    <n v="0"/>
    <n v="0"/>
    <n v="0"/>
    <x v="0"/>
    <x v="7"/>
  </r>
  <r>
    <s v="CG&amp;E "/>
    <s v="E"/>
    <x v="19"/>
    <s v="NSPO    01/02/2007 "/>
    <n v="360"/>
    <n v="94"/>
    <n v="0"/>
    <n v="94"/>
    <n v="8.82"/>
    <n v="0"/>
    <n v="72.13"/>
    <n v="0.36"/>
    <n v="0.27"/>
    <n v="0"/>
    <n v="0"/>
    <n v="1.71"/>
    <n v="0.81"/>
    <n v="0.81"/>
    <n v="0"/>
    <n v="1.53"/>
    <n v="1.08"/>
    <n v="4.95"/>
    <n v="0"/>
    <n v="0"/>
    <n v="0"/>
    <n v="0"/>
    <n v="0"/>
    <n v="0.63"/>
    <n v="0"/>
    <n v="0"/>
    <n v="0.9"/>
    <n v="0"/>
    <n v="0"/>
    <n v="0"/>
    <n v="0"/>
    <n v="0"/>
    <m/>
    <n v="0"/>
    <n v="0"/>
    <n v="0"/>
    <x v="0"/>
    <x v="7"/>
  </r>
  <r>
    <s v="CG&amp;E "/>
    <s v="E"/>
    <x v="1"/>
    <s v="NSPO    01/02/2007 "/>
    <n v="7300"/>
    <n v="1947.68"/>
    <n v="0"/>
    <n v="1947.68"/>
    <n v="177.4"/>
    <n v="0"/>
    <n v="1508"/>
    <n v="7.2"/>
    <n v="4.68"/>
    <n v="0"/>
    <n v="0"/>
    <n v="34.200000000000003"/>
    <n v="16.2"/>
    <n v="16.2"/>
    <n v="0"/>
    <n v="31.6"/>
    <n v="21.6"/>
    <n v="100"/>
    <n v="0"/>
    <n v="0"/>
    <n v="0"/>
    <n v="0"/>
    <n v="0"/>
    <n v="12.6"/>
    <n v="0"/>
    <n v="0"/>
    <n v="18"/>
    <n v="0"/>
    <n v="0"/>
    <n v="0"/>
    <n v="0"/>
    <n v="0"/>
    <m/>
    <n v="0"/>
    <n v="0"/>
    <n v="0"/>
    <x v="0"/>
    <x v="7"/>
  </r>
  <r>
    <s v="CG&amp;E "/>
    <s v="E"/>
    <x v="2"/>
    <s v="NSPO    01/02/2007 "/>
    <n v="18588"/>
    <n v="4902.1000000000004"/>
    <n v="0"/>
    <n v="4902.1000000000004"/>
    <n v="452.99"/>
    <n v="0"/>
    <n v="3779.05"/>
    <n v="18.420000000000002"/>
    <n v="12.74"/>
    <n v="0"/>
    <n v="0"/>
    <n v="87.51"/>
    <n v="41.45"/>
    <n v="41.45"/>
    <n v="0"/>
    <n v="79.95"/>
    <n v="55.27"/>
    <n v="254.97"/>
    <n v="0"/>
    <n v="0"/>
    <n v="0"/>
    <n v="0"/>
    <n v="0"/>
    <n v="32.24"/>
    <n v="0"/>
    <n v="0"/>
    <n v="46.06"/>
    <n v="0"/>
    <n v="0"/>
    <n v="0"/>
    <n v="0"/>
    <n v="0"/>
    <m/>
    <n v="0"/>
    <n v="0"/>
    <n v="0"/>
    <x v="0"/>
    <x v="7"/>
  </r>
  <r>
    <s v="CG&amp;E "/>
    <s v="E"/>
    <x v="3"/>
    <s v="NSPO    01/02/2007 "/>
    <n v="760"/>
    <n v="200.24"/>
    <n v="0"/>
    <n v="200.24"/>
    <n v="18.62"/>
    <n v="0"/>
    <n v="153.83000000000001"/>
    <n v="0.76"/>
    <n v="0.81"/>
    <n v="0"/>
    <n v="0"/>
    <n v="3.61"/>
    <n v="1.71"/>
    <n v="1.71"/>
    <n v="0"/>
    <n v="3.23"/>
    <n v="2.2799999999999998"/>
    <n v="10.45"/>
    <n v="0"/>
    <n v="0"/>
    <n v="0"/>
    <n v="0"/>
    <n v="0"/>
    <n v="1.33"/>
    <n v="0"/>
    <n v="0"/>
    <n v="1.9"/>
    <n v="0"/>
    <n v="0"/>
    <n v="0"/>
    <n v="0"/>
    <n v="0"/>
    <m/>
    <n v="0"/>
    <n v="0"/>
    <n v="0"/>
    <x v="0"/>
    <x v="7"/>
  </r>
  <r>
    <s v="CG&amp;E "/>
    <s v="E"/>
    <x v="4"/>
    <s v="NSPO    01/02/2007 "/>
    <n v="680"/>
    <n v="181.99"/>
    <n v="0"/>
    <n v="181.99"/>
    <n v="16.66"/>
    <n v="0"/>
    <n v="140.29"/>
    <n v="0.68"/>
    <n v="0.9"/>
    <n v="0"/>
    <n v="0"/>
    <n v="3.23"/>
    <n v="1.53"/>
    <n v="1.53"/>
    <n v="0"/>
    <n v="2.89"/>
    <n v="2.04"/>
    <n v="9.35"/>
    <n v="0"/>
    <n v="0"/>
    <n v="0"/>
    <n v="0"/>
    <n v="0"/>
    <n v="1.19"/>
    <n v="0"/>
    <n v="0"/>
    <n v="1.7"/>
    <n v="0"/>
    <n v="0"/>
    <n v="0"/>
    <n v="0"/>
    <n v="0"/>
    <m/>
    <n v="0"/>
    <n v="0"/>
    <n v="0"/>
    <x v="0"/>
    <x v="7"/>
  </r>
  <r>
    <s v="CG&amp;E "/>
    <s v="E"/>
    <x v="21"/>
    <s v="NSPO    01/02/2007 "/>
    <n v="240"/>
    <n v="62.1"/>
    <n v="0"/>
    <n v="62.1"/>
    <n v="0"/>
    <n v="0"/>
    <n v="57.42"/>
    <n v="0.24"/>
    <n v="0.18"/>
    <n v="0"/>
    <n v="0"/>
    <n v="1.1399999999999999"/>
    <n v="0.54"/>
    <n v="0.54"/>
    <n v="0"/>
    <n v="1.02"/>
    <n v="0"/>
    <n v="0"/>
    <n v="0"/>
    <n v="0"/>
    <n v="0"/>
    <n v="0"/>
    <n v="0"/>
    <n v="0.42"/>
    <n v="0"/>
    <n v="0"/>
    <n v="0.6"/>
    <n v="0"/>
    <n v="0"/>
    <n v="0"/>
    <n v="0"/>
    <n v="0"/>
    <m/>
    <n v="0"/>
    <n v="0"/>
    <n v="0"/>
    <x v="0"/>
    <x v="7"/>
  </r>
  <r>
    <s v="CG&amp;E "/>
    <s v="E"/>
    <x v="6"/>
    <s v="NSPO    01/02/2007 "/>
    <n v="320"/>
    <n v="61.68"/>
    <n v="0"/>
    <n v="61.68"/>
    <n v="0"/>
    <n v="0"/>
    <n v="56.96"/>
    <n v="0.32"/>
    <n v="0.54"/>
    <n v="0"/>
    <n v="0"/>
    <n v="1.52"/>
    <n v="0.72"/>
    <n v="0.09"/>
    <n v="0"/>
    <n v="0.17"/>
    <n v="0"/>
    <n v="0"/>
    <n v="0"/>
    <n v="0"/>
    <n v="0"/>
    <n v="0"/>
    <n v="0"/>
    <n v="0.56000000000000005"/>
    <n v="0"/>
    <n v="0"/>
    <n v="0.8"/>
    <n v="0"/>
    <n v="0"/>
    <n v="0"/>
    <n v="0"/>
    <n v="0"/>
    <m/>
    <n v="0"/>
    <n v="0"/>
    <n v="0"/>
    <x v="0"/>
    <x v="7"/>
  </r>
  <r>
    <s v="CG&amp;E "/>
    <s v="E"/>
    <x v="9"/>
    <s v="NSPO    01/02/2007 "/>
    <n v="40"/>
    <n v="7.35"/>
    <n v="0"/>
    <n v="7.35"/>
    <n v="0"/>
    <n v="0"/>
    <n v="6.77"/>
    <n v="0.04"/>
    <n v="0.09"/>
    <n v="0"/>
    <n v="0"/>
    <n v="0.19"/>
    <n v="0.09"/>
    <n v="0"/>
    <n v="0"/>
    <n v="0"/>
    <n v="0"/>
    <n v="0"/>
    <n v="0"/>
    <n v="0"/>
    <n v="0"/>
    <n v="0"/>
    <n v="0"/>
    <n v="7.0000000000000007E-2"/>
    <n v="0"/>
    <n v="0"/>
    <n v="0.1"/>
    <n v="0"/>
    <n v="0"/>
    <n v="0"/>
    <n v="0"/>
    <n v="0"/>
    <m/>
    <n v="0"/>
    <n v="0"/>
    <n v="0"/>
    <x v="0"/>
    <x v="7"/>
  </r>
  <r>
    <s v="CG&amp;E "/>
    <s v="E"/>
    <x v="10"/>
    <s v="NSPO    01/02/2007 "/>
    <n v="120"/>
    <n v="24.85"/>
    <n v="0"/>
    <n v="24.85"/>
    <n v="0"/>
    <n v="0"/>
    <n v="23.11"/>
    <n v="0.12"/>
    <n v="0.27"/>
    <n v="0"/>
    <n v="0"/>
    <n v="0.56999999999999995"/>
    <n v="0.27"/>
    <n v="0"/>
    <n v="0"/>
    <n v="0"/>
    <n v="0"/>
    <n v="0"/>
    <n v="0"/>
    <n v="0"/>
    <n v="0"/>
    <n v="0"/>
    <n v="0"/>
    <n v="0.21"/>
    <n v="0"/>
    <n v="0"/>
    <n v="0.3"/>
    <n v="0"/>
    <n v="0"/>
    <n v="0"/>
    <n v="0"/>
    <n v="0"/>
    <m/>
    <n v="0"/>
    <n v="0"/>
    <n v="0"/>
    <x v="0"/>
    <x v="7"/>
  </r>
  <r>
    <s v="CG&amp;E "/>
    <s v="E"/>
    <x v="19"/>
    <s v="NSPU    01/02/2007 "/>
    <n v="1136"/>
    <n v="251.32"/>
    <n v="0"/>
    <n v="251.32"/>
    <n v="27.84"/>
    <n v="0"/>
    <n v="183.32"/>
    <n v="0.96"/>
    <n v="0"/>
    <n v="0"/>
    <n v="0"/>
    <n v="5.28"/>
    <n v="2.56"/>
    <n v="2.56"/>
    <n v="0"/>
    <n v="4.96"/>
    <n v="3.36"/>
    <n v="15.68"/>
    <n v="0"/>
    <n v="0"/>
    <n v="0"/>
    <n v="0"/>
    <n v="0"/>
    <n v="1.92"/>
    <n v="0"/>
    <n v="0"/>
    <n v="2.88"/>
    <n v="0"/>
    <n v="0"/>
    <n v="0"/>
    <n v="0"/>
    <n v="0"/>
    <m/>
    <n v="0"/>
    <n v="0"/>
    <n v="0"/>
    <x v="0"/>
    <x v="7"/>
  </r>
  <r>
    <s v="CG&amp;E "/>
    <s v="E"/>
    <x v="1"/>
    <s v="NSPU    01/02/2007 "/>
    <n v="8520"/>
    <n v="1965.91"/>
    <n v="0"/>
    <n v="1965.91"/>
    <n v="208.8"/>
    <n v="0"/>
    <n v="1454.2"/>
    <n v="7.2"/>
    <n v="1.71"/>
    <n v="0"/>
    <n v="0"/>
    <n v="39.6"/>
    <n v="19.2"/>
    <n v="19.2"/>
    <n v="0"/>
    <n v="37.200000000000003"/>
    <n v="25.2"/>
    <n v="117.6"/>
    <n v="0"/>
    <n v="0"/>
    <n v="0"/>
    <n v="0"/>
    <n v="0"/>
    <n v="14.4"/>
    <n v="0"/>
    <n v="0"/>
    <n v="21.6"/>
    <n v="0"/>
    <n v="0"/>
    <n v="0"/>
    <n v="0"/>
    <n v="0"/>
    <m/>
    <n v="0"/>
    <n v="0"/>
    <n v="0"/>
    <x v="0"/>
    <x v="7"/>
  </r>
  <r>
    <s v="CG&amp;E "/>
    <s v="E"/>
    <x v="2"/>
    <s v="NSPU    01/02/2007 "/>
    <n v="25844"/>
    <n v="5892.73"/>
    <n v="0"/>
    <n v="5892.73"/>
    <n v="633.36"/>
    <n v="0"/>
    <n v="4344.38"/>
    <n v="21.84"/>
    <n v="1.35"/>
    <n v="0"/>
    <n v="0"/>
    <n v="120.12"/>
    <n v="58.24"/>
    <n v="58.24"/>
    <n v="0"/>
    <n v="112.84"/>
    <n v="76.44"/>
    <n v="356.72"/>
    <n v="0"/>
    <n v="0"/>
    <n v="0"/>
    <n v="0"/>
    <n v="0"/>
    <n v="43.68"/>
    <n v="0"/>
    <n v="0"/>
    <n v="65.52"/>
    <n v="0"/>
    <n v="0"/>
    <n v="0"/>
    <n v="0"/>
    <n v="0"/>
    <m/>
    <n v="0"/>
    <n v="0"/>
    <n v="0"/>
    <x v="0"/>
    <x v="7"/>
  </r>
  <r>
    <s v="CG&amp;E "/>
    <s v="E"/>
    <x v="19"/>
    <s v="NSUR    01/02/2007 "/>
    <n v="7100"/>
    <n v="1552.76"/>
    <n v="0"/>
    <n v="1552.76"/>
    <n v="174"/>
    <n v="0"/>
    <n v="1144.77"/>
    <n v="6"/>
    <n v="0.99"/>
    <n v="0"/>
    <n v="0"/>
    <n v="33"/>
    <n v="16"/>
    <n v="16"/>
    <n v="0"/>
    <n v="31"/>
    <n v="21"/>
    <n v="98"/>
    <n v="0"/>
    <n v="0"/>
    <n v="0"/>
    <n v="0"/>
    <n v="0"/>
    <n v="12"/>
    <n v="0"/>
    <n v="0"/>
    <n v="0"/>
    <n v="0"/>
    <n v="0"/>
    <n v="0"/>
    <n v="0"/>
    <n v="0"/>
    <m/>
    <n v="0"/>
    <n v="0"/>
    <n v="0"/>
    <x v="0"/>
    <x v="7"/>
  </r>
  <r>
    <s v="CG&amp;E "/>
    <s v="E"/>
    <x v="7"/>
    <s v="NSU1    01/31/2007N"/>
    <n v="39458"/>
    <n v="5874.41"/>
    <n v="0"/>
    <n v="5874.41"/>
    <n v="966.16"/>
    <n v="0"/>
    <n v="3534.39"/>
    <n v="35.33"/>
    <n v="0.27"/>
    <n v="0"/>
    <n v="0"/>
    <n v="159.31"/>
    <n v="90.35"/>
    <n v="90.92"/>
    <n v="0"/>
    <n v="170.5"/>
    <n v="115.46"/>
    <n v="542.95000000000005"/>
    <n v="0"/>
    <n v="0"/>
    <n v="0"/>
    <n v="0"/>
    <n v="0"/>
    <n v="68.19"/>
    <n v="0"/>
    <n v="0"/>
    <n v="100.58"/>
    <n v="0"/>
    <n v="0"/>
    <n v="0"/>
    <n v="0"/>
    <n v="0"/>
    <m/>
    <n v="0"/>
    <n v="0"/>
    <n v="0"/>
    <x v="0"/>
    <x v="7"/>
  </r>
  <r>
    <s v="CG&amp;E "/>
    <s v="E"/>
    <x v="7"/>
    <s v="NSU2    01/31/2007N"/>
    <n v="64527"/>
    <n v="10188.09"/>
    <n v="0"/>
    <n v="10188.09"/>
    <n v="1578.89"/>
    <n v="0"/>
    <n v="6344.4"/>
    <n v="57.87"/>
    <n v="0.85"/>
    <n v="0"/>
    <n v="0"/>
    <n v="287.64"/>
    <n v="147.68"/>
    <n v="148.57"/>
    <n v="0"/>
    <n v="278.89"/>
    <n v="187.83"/>
    <n v="879.51"/>
    <n v="0"/>
    <n v="0"/>
    <n v="0"/>
    <n v="0"/>
    <n v="0"/>
    <n v="111.53"/>
    <n v="0"/>
    <n v="0"/>
    <n v="164.43"/>
    <n v="0"/>
    <n v="0"/>
    <n v="0"/>
    <n v="0"/>
    <n v="0"/>
    <m/>
    <n v="0"/>
    <n v="0"/>
    <n v="0"/>
    <x v="0"/>
    <x v="7"/>
  </r>
  <r>
    <s v="CG&amp;E "/>
    <s v="E"/>
    <x v="7"/>
    <s v="NSU3    01/31/2007N"/>
    <n v="4146"/>
    <n v="250.69"/>
    <n v="0"/>
    <n v="250.69"/>
    <n v="101.53"/>
    <n v="0"/>
    <n v="3.3"/>
    <n v="3.71"/>
    <n v="0"/>
    <n v="0"/>
    <n v="0"/>
    <n v="18.29"/>
    <n v="9.49"/>
    <n v="9.5500000000000007"/>
    <n v="0"/>
    <n v="17.91"/>
    <n v="12.13"/>
    <n v="57.05"/>
    <n v="0"/>
    <n v="0"/>
    <n v="0"/>
    <n v="0"/>
    <n v="0"/>
    <n v="7.16"/>
    <n v="0"/>
    <n v="0"/>
    <n v="10.57"/>
    <n v="0"/>
    <n v="0"/>
    <n v="0"/>
    <n v="0"/>
    <n v="0"/>
    <m/>
    <n v="0"/>
    <n v="0"/>
    <n v="0"/>
    <x v="0"/>
    <x v="7"/>
  </r>
  <r>
    <s v="CG&amp;E "/>
    <s v="E"/>
    <x v="7"/>
    <s v="NSU4    01/31/2007N"/>
    <n v="2232"/>
    <n v="135.63"/>
    <n v="0"/>
    <n v="135.63"/>
    <n v="54.68"/>
    <n v="0"/>
    <n v="1.78"/>
    <n v="2"/>
    <n v="0.09"/>
    <n v="0"/>
    <n v="0"/>
    <n v="10.38"/>
    <n v="5.12"/>
    <n v="5.14"/>
    <n v="0"/>
    <n v="9.64"/>
    <n v="6.54"/>
    <n v="30.72"/>
    <n v="0"/>
    <n v="0"/>
    <n v="0"/>
    <n v="0"/>
    <n v="0"/>
    <n v="3.86"/>
    <n v="0"/>
    <n v="0"/>
    <n v="5.68"/>
    <n v="0"/>
    <n v="0"/>
    <n v="0"/>
    <n v="0"/>
    <n v="0"/>
    <m/>
    <n v="0"/>
    <n v="0"/>
    <n v="0"/>
    <x v="0"/>
    <x v="7"/>
  </r>
  <r>
    <s v="CG&amp;E "/>
    <s v="E"/>
    <x v="7"/>
    <s v="NSU5    01/31/2007N"/>
    <n v="12597"/>
    <n v="1545.23"/>
    <n v="0"/>
    <n v="1545.23"/>
    <n v="308.5"/>
    <n v="0"/>
    <n v="795.29"/>
    <n v="11.28"/>
    <n v="0.09"/>
    <n v="0"/>
    <n v="0"/>
    <n v="53.7"/>
    <n v="28.85"/>
    <n v="29.02"/>
    <n v="0"/>
    <n v="54.43"/>
    <n v="36.86"/>
    <n v="173.33"/>
    <n v="0"/>
    <n v="0"/>
    <n v="0"/>
    <n v="0"/>
    <n v="0"/>
    <n v="21.77"/>
    <n v="0"/>
    <n v="0"/>
    <n v="32.11"/>
    <n v="0"/>
    <n v="0"/>
    <n v="0"/>
    <n v="0"/>
    <n v="0"/>
    <m/>
    <n v="0"/>
    <n v="0"/>
    <n v="0"/>
    <x v="0"/>
    <x v="7"/>
  </r>
  <r>
    <s v="CG&amp;E "/>
    <s v="E"/>
    <x v="19"/>
    <s v="OLF     01/02/2007 "/>
    <n v="9750"/>
    <n v="1113.3499999999999"/>
    <n v="0"/>
    <n v="1113.3499999999999"/>
    <n v="239.27"/>
    <n v="0"/>
    <n v="526.30999999999995"/>
    <n v="8.8000000000000007"/>
    <n v="2.0699999999999998"/>
    <n v="0"/>
    <n v="0"/>
    <n v="45.32"/>
    <n v="22.22"/>
    <n v="22.46"/>
    <n v="0"/>
    <n v="42.31"/>
    <n v="28.78"/>
    <n v="134.03"/>
    <n v="0"/>
    <n v="0"/>
    <n v="0"/>
    <n v="0"/>
    <n v="0"/>
    <n v="16.95"/>
    <n v="0"/>
    <n v="0"/>
    <n v="24.83"/>
    <n v="0"/>
    <n v="0"/>
    <n v="0"/>
    <n v="0"/>
    <n v="0"/>
    <m/>
    <n v="0"/>
    <n v="0"/>
    <n v="0"/>
    <x v="0"/>
    <x v="8"/>
  </r>
  <r>
    <s v="CG&amp;E "/>
    <s v="E"/>
    <x v="1"/>
    <s v="OLF     01/02/2007 "/>
    <n v="36929"/>
    <n v="4321.6400000000003"/>
    <n v="0"/>
    <n v="4321.6400000000003"/>
    <n v="905.84"/>
    <n v="0"/>
    <n v="2094.4699999999998"/>
    <n v="33.61"/>
    <n v="8.8699999999999992"/>
    <n v="0"/>
    <n v="0"/>
    <n v="171.79"/>
    <n v="84.1"/>
    <n v="85.05"/>
    <n v="0"/>
    <n v="160.31"/>
    <n v="108.89"/>
    <n v="510.32"/>
    <n v="0"/>
    <n v="0"/>
    <n v="0"/>
    <n v="0"/>
    <n v="0"/>
    <n v="64.48"/>
    <n v="0"/>
    <n v="0"/>
    <n v="93.91"/>
    <n v="0"/>
    <n v="0"/>
    <n v="0"/>
    <n v="0"/>
    <n v="0"/>
    <m/>
    <n v="0"/>
    <n v="0"/>
    <n v="0"/>
    <x v="0"/>
    <x v="8"/>
  </r>
  <r>
    <s v="CG&amp;E "/>
    <s v="E"/>
    <x v="2"/>
    <s v="OLF     01/02/2007 "/>
    <n v="656428"/>
    <n v="74447.179999999993"/>
    <n v="0"/>
    <n v="74447.179999999993"/>
    <n v="16101.84"/>
    <n v="0"/>
    <n v="34928.03"/>
    <n v="593.09"/>
    <n v="150.85"/>
    <n v="0"/>
    <n v="0"/>
    <n v="3047.81"/>
    <n v="1497.37"/>
    <n v="1508.87"/>
    <n v="0"/>
    <n v="2847.74"/>
    <n v="1936.48"/>
    <n v="9023.9699999999993"/>
    <n v="0"/>
    <n v="0"/>
    <n v="0"/>
    <n v="0"/>
    <n v="0"/>
    <n v="1142.8800000000001"/>
    <n v="0"/>
    <n v="0"/>
    <n v="1668.25"/>
    <n v="0"/>
    <n v="0"/>
    <n v="0"/>
    <n v="0"/>
    <n v="0"/>
    <m/>
    <n v="0"/>
    <n v="0"/>
    <n v="0"/>
    <x v="0"/>
    <x v="8"/>
  </r>
  <r>
    <s v="CG&amp;E "/>
    <s v="E"/>
    <x v="3"/>
    <s v="OLF     01/02/2007 "/>
    <n v="90807"/>
    <n v="9900.64"/>
    <n v="0"/>
    <n v="9900.64"/>
    <n v="2226.79"/>
    <n v="0"/>
    <n v="4444.2700000000004"/>
    <n v="82.07"/>
    <n v="12.36"/>
    <n v="0"/>
    <n v="0"/>
    <n v="421.42"/>
    <n v="207.67"/>
    <n v="208.14"/>
    <n v="0"/>
    <n v="393.9"/>
    <n v="268.01"/>
    <n v="1247.43"/>
    <n v="0"/>
    <n v="0"/>
    <n v="0"/>
    <n v="0"/>
    <n v="0"/>
    <n v="158.54"/>
    <n v="0"/>
    <n v="0"/>
    <n v="230.04"/>
    <n v="0"/>
    <n v="0"/>
    <n v="0"/>
    <n v="0"/>
    <n v="0"/>
    <m/>
    <n v="0"/>
    <n v="0"/>
    <n v="0"/>
    <x v="0"/>
    <x v="8"/>
  </r>
  <r>
    <s v="CG&amp;E "/>
    <s v="E"/>
    <x v="7"/>
    <s v="OLF     01/02/2007 "/>
    <n v="1660"/>
    <n v="178.47"/>
    <n v="0"/>
    <n v="178.47"/>
    <n v="40.700000000000003"/>
    <n v="0"/>
    <n v="78.7"/>
    <n v="1.5"/>
    <n v="0.27"/>
    <n v="0"/>
    <n v="0"/>
    <n v="7.7"/>
    <n v="3.8"/>
    <n v="3.8"/>
    <n v="0"/>
    <n v="7.2"/>
    <n v="4.9000000000000004"/>
    <n v="22.8"/>
    <n v="0"/>
    <n v="0"/>
    <n v="0"/>
    <n v="0"/>
    <n v="0"/>
    <n v="2.9"/>
    <n v="0"/>
    <n v="0"/>
    <n v="4.2"/>
    <n v="0"/>
    <n v="0"/>
    <n v="0"/>
    <n v="0"/>
    <n v="0"/>
    <m/>
    <n v="0"/>
    <n v="0"/>
    <n v="0"/>
    <x v="0"/>
    <x v="8"/>
  </r>
  <r>
    <s v="CG&amp;E "/>
    <s v="E"/>
    <x v="4"/>
    <s v="OLF     01/02/2007 "/>
    <n v="66122"/>
    <n v="7663.02"/>
    <n v="0"/>
    <n v="7663.02"/>
    <n v="1622.43"/>
    <n v="0"/>
    <n v="3681.19"/>
    <n v="59.9"/>
    <n v="16.2"/>
    <n v="0"/>
    <n v="0"/>
    <n v="306.02"/>
    <n v="150.56"/>
    <n v="152.32"/>
    <n v="0"/>
    <n v="286.97000000000003"/>
    <n v="195.08"/>
    <n v="908.85"/>
    <n v="0"/>
    <n v="0"/>
    <n v="0"/>
    <n v="0"/>
    <n v="0"/>
    <n v="115.17"/>
    <n v="0"/>
    <n v="0"/>
    <n v="168.33"/>
    <n v="0"/>
    <n v="0"/>
    <n v="0"/>
    <n v="0"/>
    <n v="0"/>
    <m/>
    <n v="0"/>
    <n v="0"/>
    <n v="0"/>
    <x v="0"/>
    <x v="8"/>
  </r>
  <r>
    <s v="CG&amp;E "/>
    <s v="E"/>
    <x v="5"/>
    <s v="OLF     01/02/2007 "/>
    <n v="410"/>
    <n v="47.58"/>
    <n v="0"/>
    <n v="47.58"/>
    <n v="10.07"/>
    <n v="0"/>
    <n v="24.69"/>
    <n v="0.37"/>
    <n v="0.18"/>
    <n v="0"/>
    <n v="0"/>
    <n v="0"/>
    <n v="0.93"/>
    <n v="0.95"/>
    <n v="0"/>
    <n v="1.78"/>
    <n v="1.21"/>
    <n v="5.64"/>
    <n v="0"/>
    <n v="0"/>
    <n v="0"/>
    <n v="0"/>
    <n v="0"/>
    <n v="0.71"/>
    <n v="0"/>
    <n v="0"/>
    <n v="1.05"/>
    <n v="0"/>
    <n v="0"/>
    <n v="0"/>
    <n v="0"/>
    <n v="0"/>
    <m/>
    <n v="0"/>
    <n v="0"/>
    <n v="0"/>
    <x v="0"/>
    <x v="8"/>
  </r>
  <r>
    <s v="CG&amp;E "/>
    <s v="E"/>
    <x v="24"/>
    <s v="OLF     01/02/2007 "/>
    <n v="207"/>
    <n v="17.3"/>
    <n v="0"/>
    <n v="17.3"/>
    <n v="0"/>
    <n v="0"/>
    <n v="14.62"/>
    <n v="0.19"/>
    <n v="0.18"/>
    <n v="0"/>
    <n v="0"/>
    <n v="0.96"/>
    <n v="0.47"/>
    <n v="0"/>
    <n v="0"/>
    <n v="0"/>
    <n v="0"/>
    <n v="0"/>
    <n v="0"/>
    <n v="0"/>
    <n v="0"/>
    <n v="0"/>
    <n v="0"/>
    <n v="0.36"/>
    <n v="0"/>
    <n v="0"/>
    <n v="0.52"/>
    <n v="0"/>
    <n v="0"/>
    <n v="0"/>
    <n v="0"/>
    <n v="0"/>
    <m/>
    <n v="0"/>
    <n v="0"/>
    <n v="0"/>
    <x v="0"/>
    <x v="8"/>
  </r>
  <r>
    <s v="CG&amp;E "/>
    <s v="E"/>
    <x v="21"/>
    <s v="OLF     01/02/2007 "/>
    <n v="1166"/>
    <n v="77.069999999999993"/>
    <n v="0"/>
    <n v="77.069999999999993"/>
    <n v="0"/>
    <n v="0"/>
    <n v="61.52"/>
    <n v="1.06"/>
    <n v="0.27"/>
    <n v="0"/>
    <n v="0"/>
    <n v="5.42"/>
    <n v="2.66"/>
    <n v="0.4"/>
    <n v="0"/>
    <n v="0.74"/>
    <n v="0"/>
    <n v="0"/>
    <n v="0"/>
    <n v="0"/>
    <n v="0"/>
    <n v="0"/>
    <n v="0"/>
    <n v="2.04"/>
    <n v="0"/>
    <n v="0"/>
    <n v="2.96"/>
    <n v="0"/>
    <n v="0"/>
    <n v="0"/>
    <n v="0"/>
    <n v="0"/>
    <m/>
    <n v="0"/>
    <n v="0"/>
    <n v="0"/>
    <x v="0"/>
    <x v="8"/>
  </r>
  <r>
    <s v="CG&amp;E "/>
    <s v="E"/>
    <x v="6"/>
    <s v="OLF     01/02/2007 "/>
    <n v="23100"/>
    <n v="1537.75"/>
    <n v="0"/>
    <n v="1537.75"/>
    <n v="0"/>
    <n v="0"/>
    <n v="1242.1099999999999"/>
    <n v="20.78"/>
    <n v="4.7699999999999996"/>
    <n v="0"/>
    <n v="0"/>
    <n v="107.23"/>
    <n v="52.68"/>
    <n v="3.96"/>
    <n v="0"/>
    <n v="7.45"/>
    <n v="0"/>
    <n v="0"/>
    <n v="0"/>
    <n v="0"/>
    <n v="0"/>
    <n v="0"/>
    <n v="0"/>
    <n v="40.07"/>
    <n v="0"/>
    <n v="0"/>
    <n v="58.7"/>
    <n v="0"/>
    <n v="0"/>
    <n v="0"/>
    <n v="0"/>
    <n v="0"/>
    <m/>
    <n v="0"/>
    <n v="0"/>
    <n v="0"/>
    <x v="0"/>
    <x v="8"/>
  </r>
  <r>
    <s v="CG&amp;E "/>
    <s v="E"/>
    <x v="9"/>
    <s v="OLF     01/02/2007 "/>
    <n v="1159"/>
    <n v="77.819999999999993"/>
    <n v="0"/>
    <n v="77.819999999999993"/>
    <n v="0"/>
    <n v="0"/>
    <n v="63.32"/>
    <n v="1.05"/>
    <n v="0.45"/>
    <n v="0"/>
    <n v="0"/>
    <n v="5.39"/>
    <n v="2.64"/>
    <n v="0"/>
    <n v="0"/>
    <n v="0"/>
    <n v="0"/>
    <n v="0"/>
    <n v="0"/>
    <n v="0"/>
    <n v="0"/>
    <n v="0"/>
    <n v="0"/>
    <n v="2.02"/>
    <n v="0"/>
    <n v="0"/>
    <n v="2.95"/>
    <n v="0"/>
    <n v="0"/>
    <n v="0"/>
    <n v="0"/>
    <n v="0"/>
    <m/>
    <n v="0"/>
    <n v="0"/>
    <n v="0"/>
    <x v="0"/>
    <x v="8"/>
  </r>
  <r>
    <s v="CG&amp;E "/>
    <s v="E"/>
    <x v="10"/>
    <s v="OLF     01/02/2007 "/>
    <n v="7170"/>
    <n v="492.46"/>
    <n v="0"/>
    <n v="492.46"/>
    <n v="0"/>
    <n v="0"/>
    <n v="403.94"/>
    <n v="6.48"/>
    <n v="1.62"/>
    <n v="0"/>
    <n v="0"/>
    <n v="33.36"/>
    <n v="16.309999999999999"/>
    <n v="0"/>
    <n v="0"/>
    <n v="0"/>
    <n v="0"/>
    <n v="0"/>
    <n v="0"/>
    <n v="0"/>
    <n v="0"/>
    <n v="0"/>
    <n v="0"/>
    <n v="12.46"/>
    <n v="0"/>
    <n v="0"/>
    <n v="18.29"/>
    <n v="0"/>
    <n v="0"/>
    <n v="0"/>
    <n v="0"/>
    <n v="0"/>
    <m/>
    <n v="0"/>
    <n v="0"/>
    <n v="0"/>
    <x v="0"/>
    <x v="8"/>
  </r>
  <r>
    <s v="CG&amp;E "/>
    <s v="E"/>
    <x v="19"/>
    <s v="OLFR    01/02/2007 "/>
    <n v="21973"/>
    <n v="2734.68"/>
    <n v="0"/>
    <n v="2734.68"/>
    <n v="539.03"/>
    <n v="0"/>
    <n v="1453.53"/>
    <n v="19.95"/>
    <n v="12.96"/>
    <n v="0"/>
    <n v="0"/>
    <n v="102.22"/>
    <n v="49.82"/>
    <n v="50.51"/>
    <n v="0"/>
    <n v="95.47"/>
    <n v="66.36"/>
    <n v="306.75"/>
    <n v="0"/>
    <n v="0"/>
    <n v="0"/>
    <n v="0"/>
    <n v="0"/>
    <n v="38.18"/>
    <n v="0"/>
    <n v="0"/>
    <n v="0"/>
    <n v="0"/>
    <n v="-0.06"/>
    <n v="-0.04"/>
    <n v="0"/>
    <n v="0"/>
    <m/>
    <n v="0"/>
    <n v="0"/>
    <n v="0"/>
    <x v="0"/>
    <x v="8"/>
  </r>
  <r>
    <s v="CG&amp;E "/>
    <s v="E"/>
    <x v="24"/>
    <s v="OLFR    01/02/2007 "/>
    <n v="329"/>
    <n v="27.3"/>
    <n v="0"/>
    <n v="27.3"/>
    <n v="0"/>
    <n v="0"/>
    <n v="23.97"/>
    <n v="0.3"/>
    <n v="0.18"/>
    <n v="0"/>
    <n v="0"/>
    <n v="1.54"/>
    <n v="0.74"/>
    <n v="0"/>
    <n v="0"/>
    <n v="0"/>
    <n v="0"/>
    <n v="0"/>
    <n v="0"/>
    <n v="0"/>
    <n v="0"/>
    <n v="0"/>
    <n v="0"/>
    <n v="0.56999999999999995"/>
    <n v="0"/>
    <n v="0"/>
    <n v="0"/>
    <n v="0"/>
    <n v="0"/>
    <n v="0"/>
    <n v="0"/>
    <n v="0"/>
    <m/>
    <n v="0"/>
    <n v="0"/>
    <n v="0"/>
    <x v="0"/>
    <x v="8"/>
  </r>
  <r>
    <s v="CG&amp;E "/>
    <s v="E"/>
    <x v="19"/>
    <s v="OLFR    01/03/2006 "/>
    <n v="2544"/>
    <n v="307.05"/>
    <n v="0"/>
    <n v="307.05"/>
    <n v="62.62"/>
    <n v="0"/>
    <n v="171.6"/>
    <n v="1.88"/>
    <n v="1.07"/>
    <n v="0"/>
    <n v="0"/>
    <n v="11.78"/>
    <n v="5.76"/>
    <n v="5.76"/>
    <n v="0"/>
    <n v="11.04"/>
    <n v="13.84"/>
    <n v="25.02"/>
    <n v="0"/>
    <n v="0"/>
    <n v="0"/>
    <n v="0"/>
    <n v="-1.34"/>
    <n v="0"/>
    <n v="0"/>
    <n v="0"/>
    <n v="0"/>
    <n v="0"/>
    <n v="-0.88"/>
    <n v="-1.1000000000000001"/>
    <n v="0"/>
    <n v="0"/>
    <m/>
    <n v="0"/>
    <n v="0"/>
    <n v="0"/>
    <x v="0"/>
    <x v="8"/>
  </r>
  <r>
    <s v="CG&amp;E "/>
    <s v="E"/>
    <x v="19"/>
    <s v="OLFR    11/30/2005 "/>
    <n v="412"/>
    <n v="41.9"/>
    <n v="0"/>
    <n v="41.9"/>
    <n v="10.28"/>
    <n v="0"/>
    <n v="27.16"/>
    <n v="0.2"/>
    <n v="0.04"/>
    <n v="0"/>
    <n v="0"/>
    <n v="1.92"/>
    <n v="0"/>
    <n v="0"/>
    <n v="0"/>
    <n v="0"/>
    <n v="2.2999999999999998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8"/>
  </r>
  <r>
    <s v="CG&amp;E "/>
    <s v="E"/>
    <x v="19"/>
    <s v="OLO     01/02/2007 "/>
    <n v="11871"/>
    <n v="2020.07"/>
    <n v="0"/>
    <n v="2020.07"/>
    <n v="289.60000000000002"/>
    <n v="0"/>
    <n v="1304.5899999999999"/>
    <n v="10.9"/>
    <n v="6.21"/>
    <n v="0"/>
    <n v="0"/>
    <n v="55.2"/>
    <n v="26.73"/>
    <n v="26.95"/>
    <n v="0"/>
    <n v="51.68"/>
    <n v="34.81"/>
    <n v="163.01"/>
    <n v="0"/>
    <n v="0"/>
    <n v="0"/>
    <n v="0"/>
    <n v="0"/>
    <n v="20.39"/>
    <n v="0"/>
    <n v="0"/>
    <n v="30"/>
    <n v="0"/>
    <n v="0"/>
    <n v="0"/>
    <n v="0"/>
    <n v="0"/>
    <m/>
    <n v="0"/>
    <n v="0"/>
    <n v="0"/>
    <x v="0"/>
    <x v="8"/>
  </r>
  <r>
    <s v="CG&amp;E "/>
    <s v="E"/>
    <x v="1"/>
    <s v="OLO     01/02/2007 "/>
    <n v="124111"/>
    <n v="18313.14"/>
    <n v="0"/>
    <n v="18313.14"/>
    <n v="3037.99"/>
    <n v="0"/>
    <n v="10840.18"/>
    <n v="112.35"/>
    <n v="35.049999999999997"/>
    <n v="0"/>
    <n v="0"/>
    <n v="577.91999999999996"/>
    <n v="281.92"/>
    <n v="285.08"/>
    <n v="0"/>
    <n v="537.47"/>
    <n v="364.15"/>
    <n v="1710.3"/>
    <n v="0"/>
    <n v="0"/>
    <n v="0"/>
    <n v="0"/>
    <n v="0"/>
    <n v="213.75"/>
    <n v="0"/>
    <n v="0"/>
    <n v="316.98"/>
    <n v="0"/>
    <n v="0"/>
    <n v="0"/>
    <n v="0"/>
    <n v="0"/>
    <m/>
    <n v="0"/>
    <n v="0"/>
    <n v="0"/>
    <x v="0"/>
    <x v="8"/>
  </r>
  <r>
    <s v="CG&amp;E "/>
    <s v="E"/>
    <x v="2"/>
    <s v="OLO     01/02/2007 "/>
    <n v="432786"/>
    <n v="62353.19"/>
    <n v="0"/>
    <n v="62353.19"/>
    <n v="10598.75"/>
    <n v="0"/>
    <n v="36255.61"/>
    <n v="391.01"/>
    <n v="165.93"/>
    <n v="0"/>
    <n v="0"/>
    <n v="2014.85"/>
    <n v="980.29"/>
    <n v="994.78"/>
    <n v="0"/>
    <n v="1874.93"/>
    <n v="1272.48"/>
    <n v="5956.71"/>
    <n v="0"/>
    <n v="0"/>
    <n v="0"/>
    <n v="0"/>
    <n v="0"/>
    <n v="742.57"/>
    <n v="0"/>
    <n v="0"/>
    <n v="1105.28"/>
    <n v="0"/>
    <n v="0"/>
    <n v="0"/>
    <n v="0"/>
    <n v="0"/>
    <m/>
    <n v="0"/>
    <n v="0"/>
    <n v="0"/>
    <x v="0"/>
    <x v="8"/>
  </r>
  <r>
    <s v="CG&amp;E "/>
    <s v="E"/>
    <x v="3"/>
    <s v="OLO     01/02/2007 "/>
    <n v="73348"/>
    <n v="9368.16"/>
    <n v="0"/>
    <n v="9368.16"/>
    <n v="1800.32"/>
    <n v="0"/>
    <n v="4957.3"/>
    <n v="65.959999999999994"/>
    <n v="12.8"/>
    <n v="0"/>
    <n v="0"/>
    <n v="337.91"/>
    <n v="166.61"/>
    <n v="170.25"/>
    <n v="0"/>
    <n v="317.43"/>
    <n v="215.99"/>
    <n v="1009.15"/>
    <n v="0"/>
    <n v="0"/>
    <n v="0"/>
    <n v="0"/>
    <n v="0"/>
    <n v="125.67"/>
    <n v="0"/>
    <n v="0"/>
    <n v="188.77"/>
    <n v="0"/>
    <n v="0"/>
    <n v="0"/>
    <n v="0"/>
    <n v="0"/>
    <m/>
    <n v="0"/>
    <n v="0"/>
    <n v="0"/>
    <x v="0"/>
    <x v="8"/>
  </r>
  <r>
    <s v="CG&amp;E "/>
    <s v="E"/>
    <x v="7"/>
    <s v="OLO     01/02/2007 "/>
    <n v="327"/>
    <n v="56.14"/>
    <n v="0"/>
    <n v="56.14"/>
    <n v="7.96"/>
    <n v="0"/>
    <n v="36.369999999999997"/>
    <n v="0.31"/>
    <n v="0.27"/>
    <n v="0"/>
    <n v="0"/>
    <n v="1.52"/>
    <n v="0.73"/>
    <n v="0.74"/>
    <n v="0"/>
    <n v="1.42"/>
    <n v="0.96"/>
    <n v="4.4800000000000004"/>
    <n v="0"/>
    <n v="0"/>
    <n v="0"/>
    <n v="0"/>
    <n v="0"/>
    <n v="0.56000000000000005"/>
    <n v="0"/>
    <n v="0"/>
    <n v="0.82"/>
    <n v="0"/>
    <n v="0"/>
    <n v="0"/>
    <n v="0"/>
    <n v="0"/>
    <m/>
    <n v="0"/>
    <n v="0"/>
    <n v="0"/>
    <x v="0"/>
    <x v="8"/>
  </r>
  <r>
    <s v="CG&amp;E "/>
    <s v="E"/>
    <x v="4"/>
    <s v="OLO     01/02/2007 "/>
    <n v="40283"/>
    <n v="5905.72"/>
    <n v="0"/>
    <n v="5905.72"/>
    <n v="986.49"/>
    <n v="0"/>
    <n v="3481.68"/>
    <n v="36.32"/>
    <n v="12.33"/>
    <n v="0"/>
    <n v="0"/>
    <n v="185.23"/>
    <n v="91.52"/>
    <n v="92.73"/>
    <n v="0"/>
    <n v="174.59"/>
    <n v="118.21"/>
    <n v="554.15"/>
    <n v="0"/>
    <n v="0"/>
    <n v="0"/>
    <n v="0"/>
    <n v="0"/>
    <n v="69.430000000000007"/>
    <n v="0"/>
    <n v="0"/>
    <n v="103.04"/>
    <n v="0"/>
    <n v="0"/>
    <n v="0"/>
    <n v="0"/>
    <n v="0"/>
    <m/>
    <n v="0"/>
    <n v="0"/>
    <n v="0"/>
    <x v="0"/>
    <x v="8"/>
  </r>
  <r>
    <s v="CG&amp;E "/>
    <s v="E"/>
    <x v="8"/>
    <s v="OLO     01/02/2007 "/>
    <n v="545"/>
    <n v="76.849999999999994"/>
    <n v="0"/>
    <n v="76.849999999999994"/>
    <n v="13.37"/>
    <n v="0"/>
    <n v="43.98"/>
    <n v="0.49"/>
    <n v="0.18"/>
    <n v="0"/>
    <n v="0"/>
    <n v="2.54"/>
    <n v="1.24"/>
    <n v="1.25"/>
    <n v="0"/>
    <n v="2.36"/>
    <n v="1.61"/>
    <n v="7.5"/>
    <n v="0"/>
    <n v="0"/>
    <n v="0"/>
    <n v="0"/>
    <n v="0"/>
    <n v="0.93"/>
    <n v="0"/>
    <n v="0"/>
    <n v="1.4"/>
    <n v="0"/>
    <n v="0"/>
    <n v="0"/>
    <n v="0"/>
    <n v="0"/>
    <m/>
    <n v="0"/>
    <n v="0"/>
    <n v="0"/>
    <x v="0"/>
    <x v="8"/>
  </r>
  <r>
    <s v="CG&amp;E "/>
    <s v="E"/>
    <x v="5"/>
    <s v="OLO     01/02/2007 "/>
    <n v="1805"/>
    <n v="238.04"/>
    <n v="0"/>
    <n v="238.04"/>
    <n v="44.32"/>
    <n v="0"/>
    <n v="137.55000000000001"/>
    <n v="1.6"/>
    <n v="0.54"/>
    <n v="0"/>
    <n v="0"/>
    <n v="0"/>
    <n v="4.0999999999999996"/>
    <n v="4.18"/>
    <n v="0"/>
    <n v="7.85"/>
    <n v="5.32"/>
    <n v="24.85"/>
    <n v="0"/>
    <n v="0"/>
    <n v="0"/>
    <n v="0"/>
    <n v="0"/>
    <n v="3.08"/>
    <n v="0"/>
    <n v="0"/>
    <n v="4.6500000000000004"/>
    <n v="0"/>
    <n v="0"/>
    <n v="0"/>
    <n v="0"/>
    <n v="0"/>
    <m/>
    <n v="0"/>
    <n v="0"/>
    <n v="0"/>
    <x v="0"/>
    <x v="8"/>
  </r>
  <r>
    <s v="CG&amp;E "/>
    <s v="E"/>
    <x v="24"/>
    <s v="OLO     01/02/2007 "/>
    <n v="464"/>
    <n v="38.909999999999997"/>
    <n v="0"/>
    <n v="38.909999999999997"/>
    <n v="0"/>
    <n v="0"/>
    <n v="32.85"/>
    <n v="0.42"/>
    <n v="0.18"/>
    <n v="0"/>
    <n v="0"/>
    <n v="2.16"/>
    <n v="1.05"/>
    <n v="0.09"/>
    <n v="0"/>
    <n v="0.18"/>
    <n v="0"/>
    <n v="0"/>
    <n v="0"/>
    <n v="0"/>
    <n v="0"/>
    <n v="0"/>
    <n v="0"/>
    <n v="0.79"/>
    <n v="0"/>
    <n v="0"/>
    <n v="1.19"/>
    <n v="0"/>
    <n v="0"/>
    <n v="0"/>
    <n v="0"/>
    <n v="0"/>
    <m/>
    <n v="0"/>
    <n v="0"/>
    <n v="0"/>
    <x v="0"/>
    <x v="8"/>
  </r>
  <r>
    <s v="CG&amp;E "/>
    <s v="E"/>
    <x v="21"/>
    <s v="OLO     01/02/2007 "/>
    <n v="1788"/>
    <n v="210.24"/>
    <n v="0"/>
    <n v="210.24"/>
    <n v="0"/>
    <n v="0"/>
    <n v="177.47"/>
    <n v="1.59"/>
    <n v="0.36"/>
    <n v="0"/>
    <n v="0"/>
    <n v="8.33"/>
    <n v="4.0599999999999996"/>
    <n v="3.7"/>
    <n v="0"/>
    <n v="7.09"/>
    <n v="0"/>
    <n v="0"/>
    <n v="0"/>
    <n v="0"/>
    <n v="0"/>
    <n v="0"/>
    <n v="0"/>
    <n v="3.09"/>
    <n v="0"/>
    <n v="0"/>
    <n v="4.55"/>
    <n v="0"/>
    <n v="0"/>
    <n v="0"/>
    <n v="0"/>
    <n v="0"/>
    <m/>
    <n v="0"/>
    <n v="0"/>
    <n v="0"/>
    <x v="0"/>
    <x v="8"/>
  </r>
  <r>
    <s v="CG&amp;E "/>
    <s v="E"/>
    <x v="6"/>
    <s v="OLO     01/02/2007 "/>
    <n v="17988"/>
    <n v="1713.44"/>
    <n v="0"/>
    <n v="1713.44"/>
    <n v="0"/>
    <n v="0"/>
    <n v="1464.48"/>
    <n v="16.170000000000002"/>
    <n v="5.85"/>
    <n v="0"/>
    <n v="0"/>
    <n v="83.8"/>
    <n v="40.799999999999997"/>
    <n v="8.83"/>
    <n v="0"/>
    <n v="16.649999999999999"/>
    <n v="0"/>
    <n v="0"/>
    <n v="0"/>
    <n v="0"/>
    <n v="0"/>
    <n v="0"/>
    <n v="0"/>
    <n v="30.92"/>
    <n v="0"/>
    <n v="0"/>
    <n v="45.94"/>
    <n v="0"/>
    <n v="0"/>
    <n v="0"/>
    <n v="0"/>
    <n v="0"/>
    <m/>
    <n v="0"/>
    <n v="0"/>
    <n v="0"/>
    <x v="0"/>
    <x v="8"/>
  </r>
  <r>
    <s v="CG&amp;E "/>
    <s v="E"/>
    <x v="9"/>
    <s v="OLO     01/02/2007 "/>
    <n v="1627"/>
    <n v="156.19999999999999"/>
    <n v="0"/>
    <n v="156.19999999999999"/>
    <n v="0"/>
    <n v="0"/>
    <n v="135.44999999999999"/>
    <n v="1.43"/>
    <n v="0.63"/>
    <n v="0"/>
    <n v="0"/>
    <n v="7.57"/>
    <n v="3.68"/>
    <n v="0.18"/>
    <n v="0"/>
    <n v="0.34"/>
    <n v="0"/>
    <n v="0"/>
    <n v="0"/>
    <n v="0"/>
    <n v="0"/>
    <n v="0"/>
    <n v="0"/>
    <n v="2.76"/>
    <n v="0"/>
    <n v="0"/>
    <n v="4.16"/>
    <n v="0"/>
    <n v="0"/>
    <n v="0"/>
    <n v="0"/>
    <n v="0"/>
    <m/>
    <n v="0"/>
    <n v="0"/>
    <n v="0"/>
    <x v="0"/>
    <x v="8"/>
  </r>
  <r>
    <s v="CG&amp;E "/>
    <s v="E"/>
    <x v="10"/>
    <s v="OLO     01/02/2007 "/>
    <n v="5079"/>
    <n v="517.26"/>
    <n v="0"/>
    <n v="517.26"/>
    <n v="0"/>
    <n v="0"/>
    <n v="452.82"/>
    <n v="4.68"/>
    <n v="1.89"/>
    <n v="0"/>
    <n v="0"/>
    <n v="23.65"/>
    <n v="11.51"/>
    <n v="0.34"/>
    <n v="0"/>
    <n v="0.65"/>
    <n v="0"/>
    <n v="0"/>
    <n v="0"/>
    <n v="0"/>
    <n v="0"/>
    <n v="0"/>
    <n v="0"/>
    <n v="8.76"/>
    <n v="0"/>
    <n v="0"/>
    <n v="12.96"/>
    <n v="0"/>
    <n v="0"/>
    <n v="0"/>
    <n v="0"/>
    <n v="0"/>
    <m/>
    <n v="0"/>
    <n v="0"/>
    <n v="0"/>
    <x v="0"/>
    <x v="8"/>
  </r>
  <r>
    <s v="CG&amp;E "/>
    <s v="E"/>
    <x v="2"/>
    <s v="OLO     01/02/2007N"/>
    <n v="0"/>
    <n v="-13.78"/>
    <n v="0"/>
    <n v="-13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8"/>
  </r>
  <r>
    <s v="CG&amp;E "/>
    <s v="E"/>
    <x v="19"/>
    <s v="OLOR    01/02/2007 "/>
    <n v="288403"/>
    <n v="47325.19"/>
    <n v="0"/>
    <n v="47325.19"/>
    <n v="7027.04"/>
    <n v="0"/>
    <n v="30421.62"/>
    <n v="260.64"/>
    <n v="421.59"/>
    <n v="0"/>
    <n v="0"/>
    <n v="1339.11"/>
    <n v="644.86"/>
    <n v="645.88"/>
    <n v="0"/>
    <n v="1260.4100000000001"/>
    <n v="848.24"/>
    <n v="3964.74"/>
    <n v="0"/>
    <n v="0"/>
    <n v="0"/>
    <n v="0"/>
    <n v="0"/>
    <n v="491.06"/>
    <n v="0"/>
    <n v="0"/>
    <n v="0"/>
    <n v="0"/>
    <n v="0"/>
    <n v="0"/>
    <n v="0"/>
    <n v="0"/>
    <m/>
    <n v="0"/>
    <n v="0"/>
    <n v="0"/>
    <x v="0"/>
    <x v="8"/>
  </r>
  <r>
    <s v="CG&amp;E "/>
    <s v="E"/>
    <x v="24"/>
    <s v="OLOR    01/02/2007 "/>
    <n v="5271"/>
    <n v="589.17999999999995"/>
    <n v="0"/>
    <n v="589.17999999999995"/>
    <n v="0"/>
    <n v="0"/>
    <n v="530.97"/>
    <n v="4.71"/>
    <n v="8.2799999999999994"/>
    <n v="0"/>
    <n v="0"/>
    <n v="24.48"/>
    <n v="11.78"/>
    <n v="0"/>
    <n v="0"/>
    <n v="0"/>
    <n v="0"/>
    <n v="0"/>
    <n v="0"/>
    <n v="0"/>
    <n v="0"/>
    <n v="0"/>
    <n v="0"/>
    <n v="8.9600000000000009"/>
    <n v="0"/>
    <n v="0"/>
    <n v="0"/>
    <n v="0"/>
    <n v="0"/>
    <n v="0"/>
    <n v="0"/>
    <n v="0"/>
    <m/>
    <n v="0"/>
    <n v="0"/>
    <n v="0"/>
    <x v="0"/>
    <x v="8"/>
  </r>
  <r>
    <s v="CG&amp;E "/>
    <s v="E"/>
    <x v="19"/>
    <s v="OLOR    01/02/2007N"/>
    <n v="-1721"/>
    <n v="-352.4"/>
    <n v="0"/>
    <n v="-352.4"/>
    <n v="-42.08"/>
    <n v="0"/>
    <n v="-154.96"/>
    <n v="-1.5"/>
    <n v="-2.41"/>
    <n v="0"/>
    <n v="0"/>
    <n v="-7.99"/>
    <n v="-3.86"/>
    <n v="-3.88"/>
    <n v="0"/>
    <n v="-7.51"/>
    <n v="-5.57"/>
    <n v="-30.24"/>
    <n v="0"/>
    <n v="0"/>
    <n v="0"/>
    <n v="0"/>
    <n v="0"/>
    <n v="-2.92"/>
    <n v="0"/>
    <n v="0"/>
    <n v="0"/>
    <n v="0"/>
    <n v="0"/>
    <n v="0"/>
    <n v="0"/>
    <n v="0"/>
    <m/>
    <n v="0"/>
    <n v="0"/>
    <n v="0"/>
    <x v="0"/>
    <x v="8"/>
  </r>
  <r>
    <s v="CG&amp;E "/>
    <s v="E"/>
    <x v="2"/>
    <s v="OLU     01/02/2007 "/>
    <n v="71"/>
    <n v="16.8"/>
    <n v="0"/>
    <n v="16.8"/>
    <n v="1.74"/>
    <n v="0"/>
    <n v="12.46"/>
    <n v="0.06"/>
    <n v="0.09"/>
    <n v="0"/>
    <n v="0"/>
    <n v="0.33"/>
    <n v="0.16"/>
    <n v="0.16"/>
    <n v="0"/>
    <n v="0.31"/>
    <n v="0.21"/>
    <n v="0.98"/>
    <n v="0"/>
    <n v="0"/>
    <n v="0"/>
    <n v="0"/>
    <n v="0"/>
    <n v="0.12"/>
    <n v="0"/>
    <n v="0"/>
    <n v="0.18"/>
    <n v="0"/>
    <n v="0"/>
    <n v="0"/>
    <n v="0"/>
    <n v="0"/>
    <m/>
    <n v="0"/>
    <n v="0"/>
    <n v="0"/>
    <x v="0"/>
    <x v="8"/>
  </r>
  <r>
    <s v="CG&amp;E "/>
    <s v="E"/>
    <x v="6"/>
    <s v="OLU     01/02/2007 "/>
    <n v="82"/>
    <n v="39.630000000000003"/>
    <n v="0"/>
    <n v="39.630000000000003"/>
    <n v="0"/>
    <n v="0"/>
    <n v="38.020000000000003"/>
    <n v="0.08"/>
    <n v="0.09"/>
    <n v="0"/>
    <n v="0"/>
    <n v="0.38"/>
    <n v="0.18"/>
    <n v="0.18"/>
    <n v="0"/>
    <n v="0.36"/>
    <n v="0"/>
    <n v="0"/>
    <n v="0"/>
    <n v="0"/>
    <n v="0"/>
    <n v="0"/>
    <n v="0"/>
    <n v="0.14000000000000001"/>
    <n v="0"/>
    <n v="0"/>
    <n v="0.2"/>
    <n v="0"/>
    <n v="0"/>
    <n v="0"/>
    <n v="0"/>
    <n v="0"/>
    <m/>
    <n v="0"/>
    <n v="0"/>
    <n v="0"/>
    <x v="0"/>
    <x v="8"/>
  </r>
  <r>
    <s v="CG&amp;E "/>
    <s v="E"/>
    <x v="19"/>
    <s v="OLUR    01/02/2007 "/>
    <n v="41"/>
    <n v="21.34"/>
    <n v="0"/>
    <n v="21.34"/>
    <n v="0.99"/>
    <n v="0"/>
    <n v="19.010000000000002"/>
    <n v="0.04"/>
    <n v="0"/>
    <n v="0"/>
    <n v="0"/>
    <n v="0.19"/>
    <n v="0.09"/>
    <n v="0.09"/>
    <n v="0"/>
    <n v="0.18"/>
    <n v="0.12"/>
    <n v="0.56000000000000005"/>
    <n v="0"/>
    <n v="0"/>
    <n v="0"/>
    <n v="0"/>
    <n v="0"/>
    <n v="7.0000000000000007E-2"/>
    <n v="0"/>
    <n v="0"/>
    <n v="0"/>
    <n v="0"/>
    <n v="0"/>
    <n v="0"/>
    <n v="0"/>
    <n v="0"/>
    <m/>
    <n v="0"/>
    <n v="0"/>
    <n v="0"/>
    <x v="0"/>
    <x v="8"/>
  </r>
  <r>
    <s v="CG&amp;E "/>
    <s v="E"/>
    <x v="19"/>
    <s v="ORH W   01/02/2007N"/>
    <n v="498959"/>
    <n v="40149.79"/>
    <n v="0"/>
    <n v="40149.79"/>
    <n v="11438.04"/>
    <n v="0"/>
    <n v="9173.66"/>
    <n v="446.66"/>
    <n v="18.27"/>
    <n v="0"/>
    <n v="0"/>
    <n v="2245.81"/>
    <n v="2851.53"/>
    <n v="808.02"/>
    <n v="869.7"/>
    <n v="2019.43"/>
    <n v="2605"/>
    <n v="6865.65"/>
    <n v="0"/>
    <n v="0"/>
    <n v="0"/>
    <n v="0"/>
    <n v="0"/>
    <n v="808.02"/>
    <n v="0"/>
    <n v="0"/>
    <n v="0"/>
    <n v="0"/>
    <n v="0"/>
    <n v="0"/>
    <n v="0"/>
    <n v="0"/>
    <m/>
    <n v="0"/>
    <n v="0"/>
    <n v="0"/>
    <x v="0"/>
    <x v="9"/>
  </r>
  <r>
    <s v="CG&amp;E "/>
    <s v="E"/>
    <x v="24"/>
    <s v="ORH W   01/02/2007N"/>
    <n v="2926"/>
    <n v="115.05"/>
    <n v="0"/>
    <n v="115.05"/>
    <n v="0"/>
    <n v="0"/>
    <n v="67.849999999999994"/>
    <n v="2.62"/>
    <n v="0.18"/>
    <n v="0"/>
    <n v="0"/>
    <n v="13.6"/>
    <n v="19.82"/>
    <n v="0"/>
    <n v="5.0999999999999996"/>
    <n v="0"/>
    <n v="0"/>
    <n v="0"/>
    <n v="0"/>
    <n v="0"/>
    <n v="0"/>
    <n v="0"/>
    <n v="0"/>
    <n v="5.88"/>
    <n v="0"/>
    <n v="0"/>
    <n v="0"/>
    <n v="0"/>
    <n v="0"/>
    <n v="0"/>
    <n v="0"/>
    <n v="0"/>
    <m/>
    <n v="0"/>
    <n v="0"/>
    <n v="0"/>
    <x v="0"/>
    <x v="9"/>
  </r>
  <r>
    <s v="CG&amp;E "/>
    <s v="E"/>
    <x v="19"/>
    <s v="RS  S   01/02/2007 "/>
    <n v="387102"/>
    <n v="41193.72"/>
    <n v="5382.9"/>
    <n v="3581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10"/>
  </r>
  <r>
    <s v="CG&amp;E "/>
    <s v="E"/>
    <x v="1"/>
    <s v="RS  S   01/02/2007 "/>
    <n v="3502"/>
    <n v="370.84"/>
    <n v="0"/>
    <n v="37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10"/>
  </r>
  <r>
    <s v="CG&amp;E "/>
    <s v="E"/>
    <x v="19"/>
    <s v="RS  S   01/02/2007N"/>
    <n v="-11566561"/>
    <n v="-1103213.1299999999"/>
    <n v="0"/>
    <n v="-1103213.1299999999"/>
    <n v="-348536.04"/>
    <n v="0"/>
    <n v="-277751.45"/>
    <n v="-10322.65"/>
    <n v="-953.84"/>
    <n v="0"/>
    <n v="0"/>
    <n v="-52480.4"/>
    <n v="-65304.75"/>
    <n v="-24601.84"/>
    <n v="-16814.73"/>
    <n v="-61523.07"/>
    <n v="-54971.09"/>
    <n v="-161726.94"/>
    <n v="0"/>
    <n v="0"/>
    <n v="0"/>
    <n v="0"/>
    <n v="1.21"/>
    <n v="-24601.65"/>
    <n v="0"/>
    <n v="0"/>
    <n v="0"/>
    <n v="0"/>
    <n v="320.12"/>
    <n v="327.01"/>
    <n v="0"/>
    <n v="0"/>
    <m/>
    <n v="0"/>
    <n v="0"/>
    <n v="0"/>
    <x v="0"/>
    <x v="10"/>
  </r>
  <r>
    <s v="CG&amp;E "/>
    <s v="E"/>
    <x v="1"/>
    <s v="RS  S   01/02/2007N"/>
    <n v="-3046"/>
    <n v="-306.3"/>
    <n v="0"/>
    <n v="-306.3"/>
    <n v="-95.03"/>
    <n v="0"/>
    <n v="-56.6"/>
    <n v="-2.27"/>
    <n v="-0.12"/>
    <n v="0"/>
    <n v="0"/>
    <n v="-11.79"/>
    <n v="-16.39"/>
    <n v="-6.71"/>
    <n v="-3.72"/>
    <n v="-16.78"/>
    <n v="-12.42"/>
    <n v="-38.78"/>
    <n v="0"/>
    <n v="0"/>
    <n v="0"/>
    <n v="0"/>
    <n v="0"/>
    <n v="-6.71"/>
    <n v="0"/>
    <n v="0"/>
    <n v="0"/>
    <n v="0"/>
    <n v="0"/>
    <n v="0"/>
    <n v="0"/>
    <n v="0"/>
    <m/>
    <n v="0"/>
    <n v="0"/>
    <n v="0"/>
    <x v="0"/>
    <x v="10"/>
  </r>
  <r>
    <s v="CG&amp;E "/>
    <s v="E"/>
    <x v="2"/>
    <s v="RS  S   01/02/2007N"/>
    <n v="-931"/>
    <n v="-113.44"/>
    <n v="0"/>
    <n v="-113.44"/>
    <n v="-36.78"/>
    <n v="0"/>
    <n v="-31.21"/>
    <n v="-0.83"/>
    <n v="-0.09"/>
    <n v="0"/>
    <n v="0"/>
    <n v="-4.33"/>
    <n v="-9.14"/>
    <n v="-3.46"/>
    <n v="-0.39"/>
    <n v="-6.49"/>
    <n v="-4.24"/>
    <n v="-12.81"/>
    <n v="0"/>
    <n v="0"/>
    <n v="0"/>
    <n v="0"/>
    <n v="0"/>
    <n v="-2.6"/>
    <n v="0"/>
    <n v="0"/>
    <n v="-1.07"/>
    <n v="0"/>
    <n v="0"/>
    <n v="0"/>
    <n v="0"/>
    <n v="0"/>
    <m/>
    <n v="0"/>
    <n v="0"/>
    <n v="0"/>
    <x v="0"/>
    <x v="10"/>
  </r>
  <r>
    <s v="CG&amp;E "/>
    <s v="E"/>
    <x v="24"/>
    <s v="RS  S   01/02/2007N"/>
    <n v="-303286"/>
    <n v="-21998.400000000001"/>
    <n v="0"/>
    <n v="-21998.400000000001"/>
    <n v="0"/>
    <n v="0"/>
    <n v="-5930.66"/>
    <n v="-226.76"/>
    <n v="-17.55"/>
    <n v="0"/>
    <n v="0"/>
    <n v="-1154.28"/>
    <n v="-1437.5"/>
    <n v="0"/>
    <n v="-366.68"/>
    <n v="0"/>
    <n v="0"/>
    <n v="0"/>
    <n v="0"/>
    <n v="0"/>
    <n v="0"/>
    <n v="0"/>
    <n v="0"/>
    <n v="-542.5"/>
    <n v="0"/>
    <n v="0"/>
    <n v="0"/>
    <n v="0"/>
    <n v="5.45"/>
    <n v="5.58"/>
    <n v="0"/>
    <n v="0"/>
    <m/>
    <n v="0"/>
    <n v="0"/>
    <n v="0"/>
    <x v="0"/>
    <x v="10"/>
  </r>
  <r>
    <s v="CG&amp;E "/>
    <s v="E"/>
    <x v="19"/>
    <s v="RS  S   01/03/2006N"/>
    <n v="-486466"/>
    <n v="-44263.31"/>
    <n v="0"/>
    <n v="-44263.31"/>
    <n v="-15874.82"/>
    <n v="0"/>
    <n v="-12625.59"/>
    <n v="-436.37"/>
    <n v="-58.41"/>
    <n v="0"/>
    <n v="0"/>
    <n v="-2246.17"/>
    <n v="-2887"/>
    <n v="-1120.8900000000001"/>
    <n v="0"/>
    <n v="-2802.03"/>
    <n v="-1601.28"/>
    <n v="-4736.46"/>
    <n v="0"/>
    <n v="0"/>
    <n v="0"/>
    <n v="0"/>
    <n v="236.49"/>
    <n v="-816.13"/>
    <n v="0"/>
    <n v="0"/>
    <n v="0"/>
    <n v="0"/>
    <n v="340.16"/>
    <n v="365.19"/>
    <n v="0"/>
    <n v="0"/>
    <m/>
    <n v="0"/>
    <n v="0"/>
    <n v="0"/>
    <x v="0"/>
    <x v="10"/>
  </r>
  <r>
    <s v="CG&amp;E "/>
    <s v="E"/>
    <x v="1"/>
    <s v="RS  S   01/03/2006N"/>
    <n v="-134"/>
    <n v="-14.99"/>
    <n v="0"/>
    <n v="-14.99"/>
    <n v="-5.03"/>
    <n v="0"/>
    <n v="-5.26"/>
    <n v="-0.12"/>
    <n v="-0.05"/>
    <n v="0"/>
    <n v="0"/>
    <n v="-0.62"/>
    <n v="-0.87"/>
    <n v="-0.36"/>
    <n v="0"/>
    <n v="-0.89"/>
    <n v="-1.01"/>
    <n v="-0.99"/>
    <n v="0"/>
    <n v="0"/>
    <n v="0"/>
    <n v="0"/>
    <n v="0.08"/>
    <n v="-0.24"/>
    <n v="0"/>
    <n v="0"/>
    <n v="0"/>
    <n v="0"/>
    <n v="0.18"/>
    <n v="0.19"/>
    <n v="0"/>
    <n v="0"/>
    <m/>
    <n v="0"/>
    <n v="0"/>
    <n v="0"/>
    <x v="0"/>
    <x v="10"/>
  </r>
  <r>
    <s v="CG&amp;E "/>
    <s v="E"/>
    <x v="24"/>
    <s v="RS  S   01/03/2006N"/>
    <n v="-4230"/>
    <n v="-170.58"/>
    <n v="0"/>
    <n v="-170.58"/>
    <n v="0"/>
    <n v="0"/>
    <n v="-120.38"/>
    <n v="-3.81"/>
    <n v="-0.72"/>
    <n v="0"/>
    <n v="0"/>
    <n v="-19.48"/>
    <n v="-23.84"/>
    <n v="0"/>
    <n v="0"/>
    <n v="0"/>
    <n v="0"/>
    <n v="0"/>
    <n v="0"/>
    <n v="0"/>
    <n v="0"/>
    <n v="0"/>
    <n v="1.92"/>
    <n v="-6.63"/>
    <n v="0"/>
    <n v="0"/>
    <n v="0"/>
    <n v="0"/>
    <n v="1.1299999999999999"/>
    <n v="1.23"/>
    <n v="0"/>
    <n v="0"/>
    <m/>
    <n v="0"/>
    <n v="0"/>
    <n v="0"/>
    <x v="0"/>
    <x v="10"/>
  </r>
  <r>
    <s v="CG&amp;E "/>
    <s v="E"/>
    <x v="19"/>
    <s v="RS  W   01/02/2007N"/>
    <n v="485507150"/>
    <n v="49426757.950000003"/>
    <n v="0"/>
    <n v="49426757.950000003"/>
    <n v="16129473.869999999"/>
    <n v="0"/>
    <n v="12467921.300000001"/>
    <n v="434575.73"/>
    <n v="55651.68"/>
    <n v="0"/>
    <n v="0"/>
    <n v="2250369.09"/>
    <n v="2912984.26"/>
    <n v="1138558.3999999999"/>
    <n v="843115.45"/>
    <n v="2847156.31"/>
    <n v="2529827.69"/>
    <n v="6679171.5700000003"/>
    <n v="0"/>
    <n v="0"/>
    <n v="0"/>
    <n v="0"/>
    <n v="0"/>
    <n v="1138558.3999999999"/>
    <n v="0"/>
    <n v="0"/>
    <n v="0"/>
    <n v="0"/>
    <n v="-299.68"/>
    <n v="-306.12"/>
    <n v="0"/>
    <n v="0"/>
    <m/>
    <n v="0"/>
    <n v="0"/>
    <n v="0"/>
    <x v="0"/>
    <x v="10"/>
  </r>
  <r>
    <s v="CG&amp;E "/>
    <s v="E"/>
    <x v="1"/>
    <s v="RS  W   01/02/2007N"/>
    <n v="40040"/>
    <n v="4667.09"/>
    <n v="0"/>
    <n v="4667.09"/>
    <n v="1477.55"/>
    <n v="0"/>
    <n v="1403.42"/>
    <n v="35.85"/>
    <n v="12.08"/>
    <n v="0"/>
    <n v="0"/>
    <n v="186.2"/>
    <n v="256.69"/>
    <n v="104.32"/>
    <n v="68.59"/>
    <n v="260.69"/>
    <n v="207.06"/>
    <n v="550.48"/>
    <n v="0"/>
    <n v="0"/>
    <n v="0"/>
    <n v="0"/>
    <n v="0"/>
    <n v="104.32"/>
    <n v="0"/>
    <n v="0"/>
    <n v="0"/>
    <n v="0"/>
    <n v="-0.08"/>
    <n v="-0.08"/>
    <n v="0"/>
    <n v="0"/>
    <m/>
    <n v="0"/>
    <n v="0"/>
    <n v="0"/>
    <x v="0"/>
    <x v="10"/>
  </r>
  <r>
    <s v="CG&amp;E "/>
    <s v="E"/>
    <x v="4"/>
    <s v="RS  W   01/02/2007N"/>
    <n v="10909"/>
    <n v="1053.57"/>
    <n v="0"/>
    <n v="1053.57"/>
    <n v="315.95"/>
    <n v="0"/>
    <n v="289.61"/>
    <n v="9.76"/>
    <n v="1.44"/>
    <n v="0"/>
    <n v="0"/>
    <n v="50.07"/>
    <n v="60.28"/>
    <n v="22.3"/>
    <n v="19.02"/>
    <n v="55.78"/>
    <n v="56.96"/>
    <n v="150.1"/>
    <n v="0"/>
    <n v="0"/>
    <n v="0"/>
    <n v="0"/>
    <n v="0"/>
    <n v="22.3"/>
    <n v="0"/>
    <n v="0"/>
    <n v="0"/>
    <n v="0"/>
    <n v="0"/>
    <n v="0"/>
    <n v="0"/>
    <n v="0"/>
    <m/>
    <n v="0"/>
    <n v="0"/>
    <n v="0"/>
    <x v="0"/>
    <x v="10"/>
  </r>
  <r>
    <s v="CG&amp;E "/>
    <s v="E"/>
    <x v="24"/>
    <s v="RS  W   01/02/2007N"/>
    <n v="9022081"/>
    <n v="366241.83"/>
    <n v="0"/>
    <n v="366241.83"/>
    <n v="0"/>
    <n v="0"/>
    <n v="224939.66"/>
    <n v="8076.06"/>
    <n v="899.15"/>
    <n v="0"/>
    <n v="0"/>
    <n v="41809.94"/>
    <n v="53836.76"/>
    <n v="21.07"/>
    <n v="15650.05"/>
    <n v="52.66"/>
    <n v="0"/>
    <n v="0"/>
    <n v="0"/>
    <n v="0"/>
    <n v="0"/>
    <n v="0"/>
    <n v="0"/>
    <n v="20971.53"/>
    <n v="0"/>
    <n v="0"/>
    <n v="0"/>
    <n v="0"/>
    <n v="-7.44"/>
    <n v="-7.61"/>
    <n v="0"/>
    <n v="0"/>
    <m/>
    <n v="0"/>
    <n v="0"/>
    <n v="0"/>
    <x v="0"/>
    <x v="10"/>
  </r>
  <r>
    <s v="CG&amp;E "/>
    <s v="E"/>
    <x v="19"/>
    <s v="RS  W   01/03/2006N"/>
    <n v="377317"/>
    <n v="34884.720000000001"/>
    <n v="0"/>
    <n v="34884.720000000001"/>
    <n v="12646.56"/>
    <n v="0"/>
    <n v="10143.76"/>
    <n v="335.68"/>
    <n v="52.13"/>
    <n v="0"/>
    <n v="0"/>
    <n v="1747.58"/>
    <n v="2276.33"/>
    <n v="892.62"/>
    <n v="0"/>
    <n v="2232.27"/>
    <n v="1364.71"/>
    <n v="3485.3"/>
    <n v="0"/>
    <n v="0"/>
    <n v="0"/>
    <n v="0"/>
    <n v="-210.29"/>
    <n v="595.21"/>
    <n v="0"/>
    <n v="0"/>
    <n v="0"/>
    <n v="0"/>
    <n v="-326.57"/>
    <n v="-350.57"/>
    <n v="0"/>
    <n v="0"/>
    <m/>
    <n v="0"/>
    <n v="0"/>
    <n v="0"/>
    <x v="0"/>
    <x v="10"/>
  </r>
  <r>
    <s v="CG&amp;E "/>
    <s v="E"/>
    <x v="1"/>
    <s v="RS  W   01/03/2006N"/>
    <n v="253"/>
    <n v="32.64"/>
    <n v="0"/>
    <n v="32.64"/>
    <n v="9.5"/>
    <n v="0"/>
    <n v="14.75"/>
    <n v="0.23"/>
    <n v="0.19"/>
    <n v="0"/>
    <n v="0"/>
    <n v="1.17"/>
    <n v="1.64"/>
    <n v="0.67"/>
    <n v="0"/>
    <n v="1.68"/>
    <n v="1.18"/>
    <n v="1.98"/>
    <n v="0"/>
    <n v="0"/>
    <n v="0"/>
    <n v="0"/>
    <n v="-0.15"/>
    <n v="0.44"/>
    <n v="0"/>
    <n v="0"/>
    <n v="0"/>
    <n v="0"/>
    <n v="-0.31"/>
    <n v="-0.33"/>
    <n v="0"/>
    <n v="0"/>
    <m/>
    <n v="0"/>
    <n v="0"/>
    <n v="0"/>
    <x v="0"/>
    <x v="10"/>
  </r>
  <r>
    <s v="CG&amp;E "/>
    <s v="E"/>
    <x v="24"/>
    <s v="RS  W   01/03/2006N"/>
    <n v="4725"/>
    <n v="174.72"/>
    <n v="0"/>
    <n v="174.72"/>
    <n v="0"/>
    <n v="0"/>
    <n v="120.6"/>
    <n v="4.2300000000000004"/>
    <n v="0.53"/>
    <n v="0"/>
    <n v="0"/>
    <n v="21.61"/>
    <n v="27.15"/>
    <n v="0"/>
    <n v="0"/>
    <n v="0"/>
    <n v="0"/>
    <n v="0"/>
    <n v="0"/>
    <n v="0"/>
    <n v="0"/>
    <n v="0"/>
    <n v="-2.77"/>
    <n v="6.89"/>
    <n v="0"/>
    <n v="0"/>
    <n v="0"/>
    <n v="0"/>
    <n v="-1.69"/>
    <n v="-1.83"/>
    <n v="0"/>
    <n v="0"/>
    <m/>
    <n v="0"/>
    <n v="0"/>
    <n v="0"/>
    <x v="0"/>
    <x v="10"/>
  </r>
  <r>
    <s v="CG&amp;E "/>
    <s v="E"/>
    <x v="19"/>
    <s v="RS  W   11/30/2005N"/>
    <n v="20"/>
    <n v="1.79"/>
    <n v="0"/>
    <n v="1.79"/>
    <n v="1.01"/>
    <n v="0"/>
    <n v="0.53"/>
    <n v="0.01"/>
    <n v="0"/>
    <n v="0"/>
    <n v="0"/>
    <n v="0.09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10"/>
  </r>
  <r>
    <s v="CG&amp;E "/>
    <s v="E"/>
    <x v="19"/>
    <s v="RS01S   01/02/2007N"/>
    <n v="-191"/>
    <n v="-22.66"/>
    <n v="0"/>
    <n v="-22.66"/>
    <n v="-7.17"/>
    <n v="0"/>
    <n v="-8.31"/>
    <n v="-0.17"/>
    <n v="-0.09"/>
    <n v="0"/>
    <n v="0"/>
    <n v="-0.89"/>
    <n v="-1.24"/>
    <n v="-0.51"/>
    <n v="0"/>
    <n v="-1.27"/>
    <n v="-0.44"/>
    <n v="-2.37"/>
    <n v="0"/>
    <n v="0"/>
    <n v="0"/>
    <n v="0"/>
    <n v="0"/>
    <n v="-0.51"/>
    <n v="0"/>
    <n v="0"/>
    <n v="0"/>
    <n v="0"/>
    <n v="0.15"/>
    <n v="0.16"/>
    <n v="0"/>
    <n v="0"/>
    <m/>
    <n v="0"/>
    <n v="0"/>
    <n v="0"/>
    <x v="0"/>
    <x v="10"/>
  </r>
  <r>
    <s v="CG&amp;E "/>
    <s v="E"/>
    <x v="1"/>
    <s v="RS01S   01/02/2007N"/>
    <n v="-271872"/>
    <n v="-27570.11"/>
    <n v="0"/>
    <n v="-27570.11"/>
    <n v="-9469.27"/>
    <n v="0"/>
    <n v="-6371.85"/>
    <n v="-243.43"/>
    <n v="-18.97"/>
    <n v="0"/>
    <n v="0"/>
    <n v="-1262.4100000000001"/>
    <n v="-1680.74"/>
    <n v="-891.05"/>
    <n v="-52.26"/>
    <n v="-1671.05"/>
    <n v="-1023.37"/>
    <n v="-3977.72"/>
    <n v="0"/>
    <n v="0"/>
    <n v="0"/>
    <n v="0"/>
    <n v="0"/>
    <n v="-668.38"/>
    <n v="0"/>
    <n v="0"/>
    <n v="-295.25"/>
    <n v="0"/>
    <n v="27.52"/>
    <n v="28.12"/>
    <n v="0"/>
    <n v="0"/>
    <m/>
    <n v="0"/>
    <n v="0"/>
    <n v="0"/>
    <x v="0"/>
    <x v="10"/>
  </r>
  <r>
    <s v="CG&amp;E "/>
    <s v="E"/>
    <x v="21"/>
    <s v="RS01S   01/02/2007N"/>
    <n v="-1830"/>
    <n v="-105"/>
    <n v="0"/>
    <n v="-105"/>
    <n v="0"/>
    <n v="0"/>
    <n v="-54.52"/>
    <n v="-1.64"/>
    <n v="-0.36"/>
    <n v="0"/>
    <n v="0"/>
    <n v="-8.51"/>
    <n v="-12.31"/>
    <n v="-6.88"/>
    <n v="-0.78"/>
    <n v="-12.87"/>
    <n v="0"/>
    <n v="0"/>
    <n v="0"/>
    <n v="0"/>
    <n v="0"/>
    <n v="0"/>
    <n v="0"/>
    <n v="-5.15"/>
    <n v="0"/>
    <n v="0"/>
    <n v="-1.98"/>
    <n v="0"/>
    <n v="0"/>
    <n v="0"/>
    <n v="0"/>
    <n v="0"/>
    <m/>
    <n v="0"/>
    <n v="0"/>
    <n v="0"/>
    <x v="0"/>
    <x v="10"/>
  </r>
  <r>
    <s v="CG&amp;E "/>
    <s v="E"/>
    <x v="1"/>
    <s v="RS01S   01/03/2006N"/>
    <n v="-85570"/>
    <n v="-7968.05"/>
    <n v="0"/>
    <n v="-7968.05"/>
    <n v="-3011.93"/>
    <n v="0"/>
    <n v="-1864.57"/>
    <n v="-76.62"/>
    <n v="-3.15"/>
    <n v="0"/>
    <n v="0"/>
    <n v="-396.32"/>
    <n v="-532.34"/>
    <n v="-283.48"/>
    <n v="0"/>
    <n v="-531.5"/>
    <n v="-311.52999999999997"/>
    <n v="-887.18"/>
    <n v="0"/>
    <n v="0"/>
    <n v="0"/>
    <n v="0"/>
    <n v="38.479999999999997"/>
    <n v="-157.97999999999999"/>
    <n v="0"/>
    <n v="0"/>
    <n v="-92.96"/>
    <n v="0"/>
    <n v="68.95"/>
    <n v="74.08"/>
    <n v="0"/>
    <n v="0"/>
    <m/>
    <n v="0"/>
    <n v="0"/>
    <n v="0"/>
    <x v="0"/>
    <x v="10"/>
  </r>
  <r>
    <s v="CG&amp;E "/>
    <s v="E"/>
    <x v="1"/>
    <s v="RS01W   01/02/2007N"/>
    <n v="7096461"/>
    <n v="741674.66"/>
    <n v="0"/>
    <n v="741674.66"/>
    <n v="233001.52"/>
    <n v="0"/>
    <n v="201860.26"/>
    <n v="6351.86"/>
    <n v="1205.82"/>
    <n v="0"/>
    <n v="0"/>
    <n v="32684.27"/>
    <n v="42274.82"/>
    <n v="21922.53"/>
    <n v="2900.56"/>
    <n v="41123.78"/>
    <n v="36636.28"/>
    <n v="97606.1"/>
    <n v="0"/>
    <n v="0"/>
    <n v="0"/>
    <n v="0"/>
    <n v="0"/>
    <n v="16448.12"/>
    <n v="0"/>
    <n v="0"/>
    <n v="7707.02"/>
    <n v="0"/>
    <n v="-23.89"/>
    <n v="-24.39"/>
    <n v="0"/>
    <n v="0"/>
    <m/>
    <n v="0"/>
    <n v="0"/>
    <n v="0"/>
    <x v="0"/>
    <x v="10"/>
  </r>
  <r>
    <s v="CG&amp;E "/>
    <s v="E"/>
    <x v="4"/>
    <s v="RS01W   01/02/2007N"/>
    <n v="3374"/>
    <n v="355.18"/>
    <n v="0"/>
    <n v="355.18"/>
    <n v="113.43"/>
    <n v="0"/>
    <n v="94.31"/>
    <n v="3.02"/>
    <n v="0.54"/>
    <n v="0"/>
    <n v="0"/>
    <n v="15.69"/>
    <n v="20.39"/>
    <n v="10.68"/>
    <n v="1.4"/>
    <n v="20.03"/>
    <n v="17.61"/>
    <n v="46.42"/>
    <n v="0"/>
    <n v="0"/>
    <n v="0"/>
    <n v="0"/>
    <n v="0"/>
    <n v="8"/>
    <n v="0"/>
    <n v="0"/>
    <n v="3.66"/>
    <n v="0"/>
    <n v="0"/>
    <n v="0"/>
    <n v="0"/>
    <n v="0"/>
    <m/>
    <n v="0"/>
    <n v="0"/>
    <n v="0"/>
    <x v="0"/>
    <x v="10"/>
  </r>
  <r>
    <s v="CG&amp;E "/>
    <s v="E"/>
    <x v="21"/>
    <s v="RS01W   01/02/2007N"/>
    <n v="55515"/>
    <n v="3019.67"/>
    <n v="0"/>
    <n v="3019.67"/>
    <n v="0"/>
    <n v="0"/>
    <n v="1611.44"/>
    <n v="49.69"/>
    <n v="10.08"/>
    <n v="0"/>
    <n v="0"/>
    <n v="257.69"/>
    <n v="344.21"/>
    <n v="182.93"/>
    <n v="23.13"/>
    <n v="343.04"/>
    <n v="0"/>
    <n v="0"/>
    <n v="0"/>
    <n v="0"/>
    <n v="0"/>
    <n v="0"/>
    <n v="0"/>
    <n v="137.19999999999999"/>
    <n v="0"/>
    <n v="0"/>
    <n v="60.26"/>
    <n v="0"/>
    <n v="0"/>
    <n v="0"/>
    <n v="0"/>
    <n v="0"/>
    <m/>
    <n v="0"/>
    <n v="0"/>
    <n v="0"/>
    <x v="0"/>
    <x v="10"/>
  </r>
  <r>
    <s v="CG&amp;E "/>
    <s v="E"/>
    <x v="1"/>
    <s v="RS01W   01/03/2006N"/>
    <n v="61647"/>
    <n v="5483.04"/>
    <n v="0"/>
    <n v="5483.04"/>
    <n v="2051.19"/>
    <n v="0"/>
    <n v="1335.86"/>
    <n v="55.18"/>
    <n v="2.1"/>
    <n v="0"/>
    <n v="0"/>
    <n v="284.3"/>
    <n v="370.33"/>
    <n v="193.02"/>
    <n v="0"/>
    <n v="361.97"/>
    <n v="250.47"/>
    <n v="585.59"/>
    <n v="0"/>
    <n v="0"/>
    <n v="0"/>
    <n v="0"/>
    <n v="-35.64"/>
    <n v="96.51"/>
    <n v="0"/>
    <n v="0"/>
    <n v="66.95"/>
    <n v="0"/>
    <n v="-64.989999999999995"/>
    <n v="-69.8"/>
    <n v="0"/>
    <n v="0"/>
    <m/>
    <n v="0"/>
    <n v="0"/>
    <n v="0"/>
    <x v="0"/>
    <x v="10"/>
  </r>
  <r>
    <s v="CG&amp;E "/>
    <s v="E"/>
    <x v="19"/>
    <s v="RS3PS   07/31/2007N"/>
    <n v="-387"/>
    <n v="-46.14"/>
    <n v="0"/>
    <n v="-46.14"/>
    <n v="-14.53"/>
    <n v="0"/>
    <n v="-14.22"/>
    <n v="-0.35"/>
    <n v="-0.09"/>
    <n v="0"/>
    <n v="0"/>
    <n v="-1.8"/>
    <n v="-2.5099999999999998"/>
    <n v="-1.03"/>
    <n v="-0.67"/>
    <n v="-2.56"/>
    <n v="-2.02"/>
    <n v="-5.33"/>
    <n v="0"/>
    <n v="0"/>
    <n v="0"/>
    <n v="0"/>
    <n v="0"/>
    <n v="-1.03"/>
    <n v="0"/>
    <n v="0"/>
    <n v="0"/>
    <n v="0"/>
    <n v="0"/>
    <n v="0"/>
    <n v="0"/>
    <n v="0"/>
    <m/>
    <n v="0"/>
    <n v="0"/>
    <n v="0"/>
    <x v="0"/>
    <x v="10"/>
  </r>
  <r>
    <s v="CG&amp;E "/>
    <s v="E"/>
    <x v="19"/>
    <s v="RS3PW   07/31/2007N"/>
    <n v="27205"/>
    <n v="3002.14"/>
    <n v="0"/>
    <n v="3002.14"/>
    <n v="974.25"/>
    <n v="0"/>
    <n v="828.71"/>
    <n v="24.36"/>
    <n v="3.96"/>
    <n v="0"/>
    <n v="0"/>
    <n v="126.51"/>
    <n v="171.13"/>
    <n v="68.75"/>
    <n v="47.37"/>
    <n v="171.98"/>
    <n v="142.01"/>
    <n v="374.36"/>
    <n v="0"/>
    <n v="0"/>
    <n v="0"/>
    <n v="0"/>
    <n v="0"/>
    <n v="68.75"/>
    <n v="0"/>
    <n v="0"/>
    <n v="0"/>
    <n v="0"/>
    <n v="0"/>
    <n v="0"/>
    <n v="0"/>
    <n v="0"/>
    <m/>
    <n v="0"/>
    <n v="0"/>
    <n v="0"/>
    <x v="0"/>
    <x v="10"/>
  </r>
  <r>
    <s v="CG&amp;E "/>
    <s v="E"/>
    <x v="7"/>
    <s v="SC01    01/31/2007N"/>
    <n v="81"/>
    <n v="16.37"/>
    <n v="0"/>
    <n v="16.37"/>
    <n v="1.99"/>
    <n v="0"/>
    <n v="11.5"/>
    <n v="7.0000000000000007E-2"/>
    <n v="0"/>
    <n v="0"/>
    <n v="0"/>
    <n v="0.38"/>
    <n v="0.19"/>
    <n v="0.19"/>
    <n v="0"/>
    <n v="0.35"/>
    <n v="0.24"/>
    <n v="1.1100000000000001"/>
    <n v="0"/>
    <n v="0"/>
    <n v="0"/>
    <n v="0"/>
    <n v="0"/>
    <n v="0.14000000000000001"/>
    <n v="0"/>
    <n v="0"/>
    <n v="0.21"/>
    <n v="0"/>
    <n v="0"/>
    <n v="0"/>
    <n v="0"/>
    <n v="0"/>
    <m/>
    <n v="0"/>
    <n v="0"/>
    <n v="0"/>
    <x v="0"/>
    <x v="11"/>
  </r>
  <r>
    <s v="CG&amp;E "/>
    <s v="E"/>
    <x v="7"/>
    <s v="SC02    01/31/2007N"/>
    <n v="1162447"/>
    <n v="90755.39"/>
    <n v="0"/>
    <n v="90755.39"/>
    <n v="28464.75"/>
    <n v="0"/>
    <n v="22214.51"/>
    <n v="1040.51"/>
    <n v="0.36"/>
    <n v="0"/>
    <n v="0"/>
    <n v="4303.74"/>
    <n v="2662"/>
    <n v="2678.25"/>
    <n v="0"/>
    <n v="5022.91"/>
    <n v="3401.29"/>
    <n v="15995.29"/>
    <n v="0"/>
    <n v="0"/>
    <n v="0"/>
    <n v="0"/>
    <n v="0"/>
    <n v="2008.74"/>
    <n v="0"/>
    <n v="0"/>
    <n v="2963.04"/>
    <n v="0"/>
    <n v="0"/>
    <n v="0"/>
    <n v="0"/>
    <n v="0"/>
    <m/>
    <n v="0"/>
    <n v="0"/>
    <n v="0"/>
    <x v="0"/>
    <x v="11"/>
  </r>
  <r>
    <s v="CG&amp;E "/>
    <s v="E"/>
    <x v="2"/>
    <s v="SC03    01/31/2007N"/>
    <n v="399"/>
    <n v="17.82"/>
    <n v="0"/>
    <n v="17.82"/>
    <n v="3.89"/>
    <n v="0"/>
    <n v="1.71"/>
    <n v="0.36"/>
    <n v="0.09"/>
    <n v="0"/>
    <n v="0"/>
    <n v="1.85"/>
    <n v="0.91"/>
    <n v="0.37"/>
    <n v="0"/>
    <n v="0.69"/>
    <n v="1.17"/>
    <n v="5.49"/>
    <n v="0"/>
    <n v="0"/>
    <n v="0"/>
    <n v="0"/>
    <n v="0"/>
    <n v="0.28000000000000003"/>
    <n v="0"/>
    <n v="0"/>
    <n v="1.01"/>
    <n v="0"/>
    <n v="0"/>
    <n v="0"/>
    <n v="0"/>
    <n v="0"/>
    <m/>
    <n v="0"/>
    <n v="0"/>
    <n v="0"/>
    <x v="0"/>
    <x v="11"/>
  </r>
  <r>
    <s v="CG&amp;E "/>
    <s v="E"/>
    <x v="7"/>
    <s v="SC03    01/31/2007N"/>
    <n v="1638146"/>
    <n v="71840.72"/>
    <n v="0"/>
    <n v="71840.72"/>
    <n v="15955.66"/>
    <n v="0"/>
    <n v="7027.69"/>
    <n v="1466.33"/>
    <n v="2.52"/>
    <n v="0"/>
    <n v="0"/>
    <n v="6682.29"/>
    <n v="3751.35"/>
    <n v="1502.14"/>
    <n v="0"/>
    <n v="2815.92"/>
    <n v="4793.12"/>
    <n v="22540.98"/>
    <n v="0"/>
    <n v="0"/>
    <n v="0"/>
    <n v="0"/>
    <n v="0"/>
    <n v="1127.0999999999999"/>
    <n v="0"/>
    <n v="0"/>
    <n v="4175.62"/>
    <n v="0"/>
    <n v="0"/>
    <n v="0"/>
    <n v="0"/>
    <n v="0"/>
    <m/>
    <n v="0"/>
    <n v="0"/>
    <n v="0"/>
    <x v="0"/>
    <x v="11"/>
  </r>
  <r>
    <s v="CG&amp;E "/>
    <s v="E"/>
    <x v="7"/>
    <s v="SC04    01/31/2007N"/>
    <n v="14245"/>
    <n v="630.04"/>
    <n v="0"/>
    <n v="630.04"/>
    <n v="138.74"/>
    <n v="0"/>
    <n v="61.11"/>
    <n v="12.75"/>
    <n v="0.09"/>
    <n v="0"/>
    <n v="0"/>
    <n v="63.38"/>
    <n v="32.619999999999997"/>
    <n v="13.05"/>
    <n v="0"/>
    <n v="24.48"/>
    <n v="41.68"/>
    <n v="196.02"/>
    <n v="0"/>
    <n v="0"/>
    <n v="0"/>
    <n v="0"/>
    <n v="0"/>
    <n v="9.8000000000000007"/>
    <n v="0"/>
    <n v="0"/>
    <n v="36.32"/>
    <n v="0"/>
    <n v="0"/>
    <n v="0"/>
    <n v="0"/>
    <n v="0"/>
    <m/>
    <n v="0"/>
    <n v="0"/>
    <n v="0"/>
    <x v="0"/>
    <x v="11"/>
  </r>
  <r>
    <s v="CG&amp;E "/>
    <s v="E"/>
    <x v="7"/>
    <s v="SC05    01/31/2007N"/>
    <n v="5883"/>
    <n v="260.45999999999998"/>
    <n v="0"/>
    <n v="260.45999999999998"/>
    <n v="57.3"/>
    <n v="0"/>
    <n v="25.24"/>
    <n v="5.26"/>
    <n v="0"/>
    <n v="0"/>
    <n v="0"/>
    <n v="26.49"/>
    <n v="13.47"/>
    <n v="5.39"/>
    <n v="0"/>
    <n v="10.11"/>
    <n v="17.21"/>
    <n v="80.95"/>
    <n v="0"/>
    <n v="0"/>
    <n v="0"/>
    <n v="0"/>
    <n v="0"/>
    <n v="4.05"/>
    <n v="0"/>
    <n v="0"/>
    <n v="14.99"/>
    <n v="0"/>
    <n v="0"/>
    <n v="0"/>
    <n v="0"/>
    <n v="0"/>
    <m/>
    <n v="0"/>
    <n v="0"/>
    <n v="0"/>
    <x v="0"/>
    <x v="11"/>
  </r>
  <r>
    <s v="CG&amp;E "/>
    <s v="E"/>
    <x v="7"/>
    <s v="SC06    01/31/2007N"/>
    <n v="774"/>
    <n v="34.369999999999997"/>
    <n v="0"/>
    <n v="34.369999999999997"/>
    <n v="7.54"/>
    <n v="0"/>
    <n v="3.32"/>
    <n v="0.69"/>
    <n v="0"/>
    <n v="0"/>
    <n v="0"/>
    <n v="3.6"/>
    <n v="1.77"/>
    <n v="0.71"/>
    <n v="0"/>
    <n v="1.33"/>
    <n v="2.2599999999999998"/>
    <n v="10.65"/>
    <n v="0"/>
    <n v="0"/>
    <n v="0"/>
    <n v="0"/>
    <n v="0"/>
    <n v="0.53"/>
    <n v="0"/>
    <n v="0"/>
    <n v="1.97"/>
    <n v="0"/>
    <n v="0"/>
    <n v="0"/>
    <n v="0"/>
    <n v="0"/>
    <m/>
    <n v="0"/>
    <n v="0"/>
    <n v="0"/>
    <x v="0"/>
    <x v="11"/>
  </r>
  <r>
    <s v="CG&amp;E "/>
    <s v="E"/>
    <x v="2"/>
    <s v="SC07    01/31/2007N"/>
    <n v="980"/>
    <n v="110.62"/>
    <n v="0"/>
    <n v="110.62"/>
    <n v="24.14"/>
    <n v="0"/>
    <n v="51.41"/>
    <n v="0.88"/>
    <n v="0.36"/>
    <n v="0"/>
    <n v="0"/>
    <n v="4.57"/>
    <n v="2.2400000000000002"/>
    <n v="2.25"/>
    <n v="0"/>
    <n v="4.2300000000000004"/>
    <n v="2.86"/>
    <n v="13.48"/>
    <n v="0"/>
    <n v="0"/>
    <n v="0"/>
    <n v="0"/>
    <n v="0"/>
    <n v="1.7"/>
    <n v="0"/>
    <n v="0"/>
    <n v="2.5"/>
    <n v="0"/>
    <n v="0"/>
    <n v="0"/>
    <n v="0"/>
    <n v="0"/>
    <m/>
    <n v="0"/>
    <n v="0"/>
    <n v="0"/>
    <x v="0"/>
    <x v="11"/>
  </r>
  <r>
    <s v="CG&amp;E "/>
    <s v="E"/>
    <x v="7"/>
    <s v="SC07    01/31/2007N"/>
    <n v="328"/>
    <n v="33.94"/>
    <n v="0"/>
    <n v="33.94"/>
    <n v="8.08"/>
    <n v="0"/>
    <n v="14.15"/>
    <n v="0.28999999999999998"/>
    <n v="0.09"/>
    <n v="0"/>
    <n v="0"/>
    <n v="1.53"/>
    <n v="0.75"/>
    <n v="0.75"/>
    <n v="0"/>
    <n v="1.42"/>
    <n v="0.96"/>
    <n v="4.5199999999999996"/>
    <n v="0"/>
    <n v="0"/>
    <n v="0"/>
    <n v="0"/>
    <n v="0"/>
    <n v="0.56000000000000005"/>
    <n v="0"/>
    <n v="0"/>
    <n v="0.84"/>
    <n v="0"/>
    <n v="0"/>
    <n v="0"/>
    <n v="0"/>
    <n v="0"/>
    <m/>
    <n v="0"/>
    <n v="0"/>
    <n v="0"/>
    <x v="0"/>
    <x v="11"/>
  </r>
  <r>
    <s v="CG&amp;E "/>
    <s v="E"/>
    <x v="7"/>
    <s v="SC08    01/31/2007N"/>
    <n v="6596"/>
    <n v="414.06"/>
    <n v="0"/>
    <n v="414.06"/>
    <n v="161.44999999999999"/>
    <n v="0"/>
    <n v="49.64"/>
    <n v="5.9"/>
    <n v="0"/>
    <n v="0"/>
    <n v="0"/>
    <n v="0"/>
    <n v="15.1"/>
    <n v="15.2"/>
    <n v="0"/>
    <n v="28.5"/>
    <n v="19.3"/>
    <n v="90.76"/>
    <n v="0"/>
    <n v="0"/>
    <n v="0"/>
    <n v="0"/>
    <n v="0"/>
    <n v="11.4"/>
    <n v="0"/>
    <n v="0"/>
    <n v="16.809999999999999"/>
    <n v="0"/>
    <n v="0"/>
    <n v="0"/>
    <n v="0"/>
    <n v="0"/>
    <m/>
    <n v="0"/>
    <n v="0"/>
    <n v="0"/>
    <x v="0"/>
    <x v="11"/>
  </r>
  <r>
    <s v="CG&amp;E "/>
    <s v="E"/>
    <x v="7"/>
    <s v="SC09    01/31/2007N"/>
    <n v="296"/>
    <n v="21.25"/>
    <n v="0"/>
    <n v="21.25"/>
    <n v="7.27"/>
    <n v="0"/>
    <n v="3.41"/>
    <n v="0.26"/>
    <n v="0.09"/>
    <n v="0"/>
    <n v="0"/>
    <n v="1.38"/>
    <n v="0.68"/>
    <n v="0.68"/>
    <n v="0"/>
    <n v="1.28"/>
    <n v="0.87"/>
    <n v="4.07"/>
    <n v="0"/>
    <n v="0"/>
    <n v="0"/>
    <n v="0"/>
    <n v="0"/>
    <n v="0.51"/>
    <n v="0"/>
    <n v="0"/>
    <n v="0.75"/>
    <n v="0"/>
    <n v="0"/>
    <n v="0"/>
    <n v="0"/>
    <n v="0"/>
    <m/>
    <n v="0"/>
    <n v="0"/>
    <n v="0"/>
    <x v="0"/>
    <x v="11"/>
  </r>
  <r>
    <s v="CG&amp;E "/>
    <s v="E"/>
    <x v="7"/>
    <s v="SC10    01/31/2007N"/>
    <n v="6126"/>
    <n v="409.29"/>
    <n v="0"/>
    <n v="409.29"/>
    <n v="150.29"/>
    <n v="0"/>
    <n v="70.489999999999995"/>
    <n v="5.48"/>
    <n v="0"/>
    <n v="0"/>
    <n v="0"/>
    <n v="0"/>
    <n v="14.03"/>
    <n v="14.11"/>
    <n v="0"/>
    <n v="26.47"/>
    <n v="17.920000000000002"/>
    <n v="84.29"/>
    <n v="0"/>
    <n v="0"/>
    <n v="0"/>
    <n v="0"/>
    <n v="0"/>
    <n v="10.59"/>
    <n v="0"/>
    <n v="0"/>
    <n v="15.62"/>
    <n v="0"/>
    <n v="0"/>
    <n v="0"/>
    <n v="0"/>
    <n v="0"/>
    <m/>
    <n v="0"/>
    <n v="0"/>
    <n v="0"/>
    <x v="0"/>
    <x v="11"/>
  </r>
  <r>
    <s v="CG&amp;E "/>
    <s v="E"/>
    <x v="2"/>
    <s v="SE      01/31/2007N"/>
    <n v="40123"/>
    <n v="5225.59"/>
    <n v="0"/>
    <n v="5225.59"/>
    <n v="982.67"/>
    <n v="0"/>
    <n v="2816.45"/>
    <n v="35.96"/>
    <n v="6.12"/>
    <n v="0"/>
    <n v="0"/>
    <n v="185.78"/>
    <n v="91.89"/>
    <n v="92.43"/>
    <n v="0"/>
    <n v="173.31"/>
    <n v="117.42"/>
    <n v="552.02"/>
    <n v="0"/>
    <n v="0"/>
    <n v="0"/>
    <n v="0"/>
    <n v="0"/>
    <n v="69.319999999999993"/>
    <n v="0"/>
    <n v="0"/>
    <n v="102.22"/>
    <n v="0"/>
    <n v="0"/>
    <n v="0"/>
    <n v="0"/>
    <n v="0"/>
    <m/>
    <n v="0"/>
    <n v="0"/>
    <n v="0"/>
    <x v="0"/>
    <x v="12"/>
  </r>
  <r>
    <s v="CG&amp;E "/>
    <s v="E"/>
    <x v="7"/>
    <s v="SE      01/31/2007N"/>
    <n v="358766"/>
    <n v="46521.2"/>
    <n v="0"/>
    <n v="46521.2"/>
    <n v="8785.14"/>
    <n v="0"/>
    <n v="25032.37"/>
    <n v="321.24"/>
    <n v="29.25"/>
    <n v="0"/>
    <n v="0"/>
    <n v="1634.31"/>
    <n v="821.7"/>
    <n v="826.71"/>
    <n v="0"/>
    <n v="1550.05"/>
    <n v="1049.79"/>
    <n v="4936.37"/>
    <n v="0"/>
    <n v="0"/>
    <n v="0"/>
    <n v="0"/>
    <n v="0"/>
    <n v="619.94000000000005"/>
    <n v="0"/>
    <n v="0"/>
    <n v="914.33"/>
    <n v="0"/>
    <n v="0"/>
    <n v="0"/>
    <n v="0"/>
    <n v="0"/>
    <m/>
    <n v="0"/>
    <n v="0"/>
    <n v="0"/>
    <x v="0"/>
    <x v="12"/>
  </r>
  <r>
    <s v="CG&amp;E "/>
    <s v="E"/>
    <x v="1"/>
    <s v="SFL2    01/31/2007N"/>
    <n v="45"/>
    <n v="5.4"/>
    <n v="0"/>
    <n v="5.4"/>
    <n v="2.52"/>
    <n v="0"/>
    <n v="0.72"/>
    <n v="0"/>
    <n v="0"/>
    <n v="0"/>
    <n v="0"/>
    <n v="0.18"/>
    <n v="0.27"/>
    <n v="0.27"/>
    <n v="0"/>
    <n v="0.45"/>
    <n v="0.18"/>
    <n v="0.63"/>
    <n v="0"/>
    <n v="0"/>
    <n v="0"/>
    <n v="0"/>
    <n v="0"/>
    <n v="0.18"/>
    <n v="0"/>
    <n v="0"/>
    <n v="0"/>
    <n v="0"/>
    <n v="0"/>
    <n v="0"/>
    <n v="0"/>
    <n v="0"/>
    <m/>
    <n v="0"/>
    <n v="0"/>
    <n v="0"/>
    <x v="0"/>
    <x v="13"/>
  </r>
  <r>
    <s v="CG&amp;E "/>
    <s v="E"/>
    <x v="2"/>
    <s v="SFL2    01/31/2007N"/>
    <n v="51590"/>
    <n v="6191.07"/>
    <n v="0"/>
    <n v="6191.07"/>
    <n v="2889.04"/>
    <n v="0"/>
    <n v="825.44"/>
    <n v="0"/>
    <n v="0.27"/>
    <n v="0"/>
    <n v="0"/>
    <n v="206.36"/>
    <n v="309.54000000000002"/>
    <n v="309.54000000000002"/>
    <n v="0"/>
    <n v="515.9"/>
    <n v="206.36"/>
    <n v="722.26"/>
    <n v="0"/>
    <n v="0"/>
    <n v="0"/>
    <n v="0"/>
    <n v="0"/>
    <n v="206.36"/>
    <n v="0"/>
    <n v="0"/>
    <n v="0"/>
    <n v="0"/>
    <n v="0"/>
    <n v="0"/>
    <n v="0"/>
    <n v="0"/>
    <m/>
    <n v="0"/>
    <n v="0"/>
    <n v="0"/>
    <x v="0"/>
    <x v="13"/>
  </r>
  <r>
    <s v="CG&amp;E "/>
    <s v="E"/>
    <x v="7"/>
    <s v="SL01    01/31/2007N"/>
    <n v="2879"/>
    <n v="608.46"/>
    <n v="0"/>
    <n v="608.46"/>
    <n v="70.39"/>
    <n v="0"/>
    <n v="436.08"/>
    <n v="2.58"/>
    <n v="0.09"/>
    <n v="0"/>
    <n v="0"/>
    <n v="13.37"/>
    <n v="6.57"/>
    <n v="6.6"/>
    <n v="0"/>
    <n v="12.44"/>
    <n v="8.4499999999999993"/>
    <n v="39.58"/>
    <n v="0"/>
    <n v="0"/>
    <n v="0"/>
    <n v="0"/>
    <n v="0"/>
    <n v="4.99"/>
    <n v="0"/>
    <n v="0"/>
    <n v="7.32"/>
    <n v="0"/>
    <n v="0"/>
    <n v="0"/>
    <n v="0"/>
    <n v="0"/>
    <m/>
    <n v="0"/>
    <n v="0"/>
    <n v="0"/>
    <x v="0"/>
    <x v="14"/>
  </r>
  <r>
    <s v="CG&amp;E "/>
    <s v="E"/>
    <x v="2"/>
    <s v="SL02    01/31/2007N"/>
    <n v="41"/>
    <n v="8.2100000000000009"/>
    <n v="0"/>
    <n v="8.2100000000000009"/>
    <n v="0.99"/>
    <n v="0"/>
    <n v="5.69"/>
    <n v="0.04"/>
    <n v="0.09"/>
    <n v="0"/>
    <n v="0"/>
    <n v="0.19"/>
    <n v="0.09"/>
    <n v="0.09"/>
    <n v="0"/>
    <n v="0.18"/>
    <n v="0.12"/>
    <n v="0.56000000000000005"/>
    <n v="0"/>
    <n v="0"/>
    <n v="0"/>
    <n v="0"/>
    <n v="0"/>
    <n v="7.0000000000000007E-2"/>
    <n v="0"/>
    <n v="0"/>
    <n v="0.1"/>
    <n v="0"/>
    <n v="0"/>
    <n v="0"/>
    <n v="0"/>
    <n v="0"/>
    <m/>
    <n v="0"/>
    <n v="0"/>
    <n v="0"/>
    <x v="0"/>
    <x v="14"/>
  </r>
  <r>
    <s v="CG&amp;E "/>
    <s v="E"/>
    <x v="7"/>
    <s v="SL02    01/31/2007N"/>
    <n v="13354"/>
    <n v="1789.53"/>
    <n v="0"/>
    <n v="1789.53"/>
    <n v="326.73"/>
    <n v="0"/>
    <n v="989.23"/>
    <n v="11.99"/>
    <n v="0.63"/>
    <n v="0"/>
    <n v="0"/>
    <n v="62.15"/>
    <n v="30.48"/>
    <n v="30.66"/>
    <n v="0"/>
    <n v="57.68"/>
    <n v="39.130000000000003"/>
    <n v="183.72"/>
    <n v="0"/>
    <n v="0"/>
    <n v="0"/>
    <n v="0"/>
    <n v="0"/>
    <n v="23.16"/>
    <n v="0"/>
    <n v="0"/>
    <n v="33.97"/>
    <n v="0"/>
    <n v="0"/>
    <n v="0"/>
    <n v="0"/>
    <n v="0"/>
    <m/>
    <n v="0"/>
    <n v="0"/>
    <n v="0"/>
    <x v="0"/>
    <x v="14"/>
  </r>
  <r>
    <s v="CG&amp;E "/>
    <s v="E"/>
    <x v="2"/>
    <s v="SL03    01/31/2007N"/>
    <n v="449"/>
    <n v="80.2"/>
    <n v="0"/>
    <n v="80.2"/>
    <n v="10.97"/>
    <n v="0"/>
    <n v="53.23"/>
    <n v="0.4"/>
    <n v="0.09"/>
    <n v="0"/>
    <n v="0"/>
    <n v="2.09"/>
    <n v="1.03"/>
    <n v="1.03"/>
    <n v="0"/>
    <n v="1.94"/>
    <n v="1.32"/>
    <n v="6.18"/>
    <n v="0"/>
    <n v="0"/>
    <n v="0"/>
    <n v="0"/>
    <n v="0"/>
    <n v="0.78"/>
    <n v="0"/>
    <n v="0"/>
    <n v="1.1399999999999999"/>
    <n v="0"/>
    <n v="0"/>
    <n v="0"/>
    <n v="0"/>
    <n v="0"/>
    <m/>
    <n v="0"/>
    <n v="0"/>
    <n v="0"/>
    <x v="0"/>
    <x v="14"/>
  </r>
  <r>
    <s v="CG&amp;E "/>
    <s v="E"/>
    <x v="7"/>
    <s v="SL03    01/31/2007N"/>
    <n v="46516"/>
    <n v="7681.16"/>
    <n v="0"/>
    <n v="7681.16"/>
    <n v="1138.68"/>
    <n v="0"/>
    <n v="4896.68"/>
    <n v="41.74"/>
    <n v="0.81"/>
    <n v="0"/>
    <n v="0"/>
    <n v="214.15"/>
    <n v="106.29"/>
    <n v="107.01"/>
    <n v="0"/>
    <n v="200.93"/>
    <n v="136.21"/>
    <n v="639.79999999999995"/>
    <n v="0"/>
    <n v="0"/>
    <n v="0"/>
    <n v="0"/>
    <n v="0"/>
    <n v="80.42"/>
    <n v="0"/>
    <n v="0"/>
    <n v="118.44"/>
    <n v="0"/>
    <n v="0"/>
    <n v="0"/>
    <n v="0"/>
    <n v="0"/>
    <m/>
    <n v="0"/>
    <n v="0"/>
    <n v="0"/>
    <x v="0"/>
    <x v="14"/>
  </r>
  <r>
    <s v="CG&amp;E "/>
    <s v="E"/>
    <x v="2"/>
    <s v="SL04    01/31/2007N"/>
    <n v="1644"/>
    <n v="227.55"/>
    <n v="0"/>
    <n v="227.55"/>
    <n v="40.159999999999997"/>
    <n v="0"/>
    <n v="128.52000000000001"/>
    <n v="1.49"/>
    <n v="0.72"/>
    <n v="0"/>
    <n v="0"/>
    <n v="7.64"/>
    <n v="3.74"/>
    <n v="3.77"/>
    <n v="0"/>
    <n v="7.1"/>
    <n v="4.82"/>
    <n v="22.59"/>
    <n v="0"/>
    <n v="0"/>
    <n v="0"/>
    <n v="0"/>
    <n v="0"/>
    <n v="2.84"/>
    <n v="0"/>
    <n v="0"/>
    <n v="4.16"/>
    <n v="0"/>
    <n v="0"/>
    <n v="0"/>
    <n v="0"/>
    <n v="0"/>
    <m/>
    <n v="0"/>
    <n v="0"/>
    <n v="0"/>
    <x v="0"/>
    <x v="14"/>
  </r>
  <r>
    <s v="CG&amp;E "/>
    <s v="E"/>
    <x v="7"/>
    <s v="SL04    01/31/2007N"/>
    <n v="2215474"/>
    <n v="233344.65"/>
    <n v="0"/>
    <n v="233344.65"/>
    <n v="54243.86"/>
    <n v="0"/>
    <n v="101541.68"/>
    <n v="1983.61"/>
    <n v="23.31"/>
    <n v="0"/>
    <n v="0"/>
    <n v="9360.92"/>
    <n v="5072.5"/>
    <n v="5103.5"/>
    <n v="0"/>
    <n v="9573.18"/>
    <n v="6483.01"/>
    <n v="30484.25"/>
    <n v="0"/>
    <n v="0"/>
    <n v="0"/>
    <n v="0"/>
    <n v="0"/>
    <n v="3828.36"/>
    <n v="0"/>
    <n v="0"/>
    <n v="5646.47"/>
    <n v="0"/>
    <n v="0"/>
    <n v="0"/>
    <n v="0"/>
    <n v="0"/>
    <m/>
    <n v="0"/>
    <n v="0"/>
    <n v="0"/>
    <x v="0"/>
    <x v="14"/>
  </r>
  <r>
    <s v="CG&amp;E "/>
    <s v="E"/>
    <x v="2"/>
    <s v="SL05    01/31/2007N"/>
    <n v="52990"/>
    <n v="22664.11"/>
    <n v="0"/>
    <n v="22664.11"/>
    <n v="1297.73"/>
    <n v="0"/>
    <n v="19485.28"/>
    <n v="47.48"/>
    <n v="6.21"/>
    <n v="0"/>
    <n v="0"/>
    <n v="244.17"/>
    <n v="121.33"/>
    <n v="122.19"/>
    <n v="0"/>
    <n v="228.85"/>
    <n v="155.16"/>
    <n v="729.09"/>
    <n v="0"/>
    <n v="0"/>
    <n v="0"/>
    <n v="0"/>
    <n v="0"/>
    <n v="91.62"/>
    <n v="0"/>
    <n v="0"/>
    <n v="135"/>
    <n v="0"/>
    <n v="0"/>
    <n v="0"/>
    <n v="0"/>
    <n v="0"/>
    <m/>
    <n v="0"/>
    <n v="0"/>
    <n v="0"/>
    <x v="0"/>
    <x v="14"/>
  </r>
  <r>
    <s v="CG&amp;E "/>
    <s v="E"/>
    <x v="7"/>
    <s v="SL05    01/31/2007N"/>
    <n v="135566"/>
    <n v="61962.55"/>
    <n v="0"/>
    <n v="61962.55"/>
    <n v="3319.1"/>
    <n v="0"/>
    <n v="53811.61"/>
    <n v="121.57"/>
    <n v="13"/>
    <n v="0"/>
    <n v="0"/>
    <n v="626.03"/>
    <n v="310.08"/>
    <n v="312.70999999999998"/>
    <n v="0"/>
    <n v="585.44000000000005"/>
    <n v="402.24"/>
    <n v="1881.13"/>
    <n v="0"/>
    <n v="0"/>
    <n v="0"/>
    <n v="0"/>
    <n v="0"/>
    <n v="234.37"/>
    <n v="0"/>
    <n v="0"/>
    <n v="345.61"/>
    <n v="0"/>
    <n v="-0.18"/>
    <n v="-0.16"/>
    <n v="0"/>
    <n v="0"/>
    <m/>
    <n v="0"/>
    <n v="0"/>
    <n v="0"/>
    <x v="0"/>
    <x v="14"/>
  </r>
  <r>
    <s v="CG&amp;E "/>
    <s v="E"/>
    <x v="7"/>
    <s v="SL05    02/01/2006N"/>
    <n v="912"/>
    <n v="248.64"/>
    <n v="0"/>
    <n v="248.64"/>
    <n v="22.33"/>
    <n v="0"/>
    <n v="196.6"/>
    <n v="0.82"/>
    <n v="0"/>
    <n v="0"/>
    <n v="0"/>
    <n v="4.24"/>
    <n v="2.09"/>
    <n v="2.11"/>
    <n v="0"/>
    <n v="3.94"/>
    <n v="4.42"/>
    <n v="9.91"/>
    <n v="0"/>
    <n v="0"/>
    <n v="0"/>
    <n v="0"/>
    <n v="-0.8"/>
    <n v="1.04"/>
    <n v="0"/>
    <n v="0"/>
    <n v="2.33"/>
    <n v="0"/>
    <n v="-0.19"/>
    <n v="-0.2"/>
    <n v="0"/>
    <n v="0"/>
    <m/>
    <n v="0"/>
    <n v="0"/>
    <n v="0"/>
    <x v="0"/>
    <x v="14"/>
  </r>
  <r>
    <s v="CG&amp;E "/>
    <s v="E"/>
    <x v="7"/>
    <s v="SL06    01/31/2007N"/>
    <n v="112"/>
    <n v="23.51"/>
    <n v="0"/>
    <n v="23.51"/>
    <n v="2.73"/>
    <n v="0"/>
    <n v="16.829999999999998"/>
    <n v="0.1"/>
    <n v="0"/>
    <n v="0"/>
    <n v="0"/>
    <n v="0.52"/>
    <n v="0.25"/>
    <n v="0.25"/>
    <n v="0"/>
    <n v="0.49"/>
    <n v="0.33"/>
    <n v="1.54"/>
    <n v="0"/>
    <n v="0"/>
    <n v="0"/>
    <n v="0"/>
    <n v="0"/>
    <n v="0.19"/>
    <n v="0"/>
    <n v="0"/>
    <n v="0.28000000000000003"/>
    <n v="0"/>
    <n v="0"/>
    <n v="0"/>
    <n v="0"/>
    <n v="0"/>
    <m/>
    <n v="0"/>
    <n v="0"/>
    <n v="0"/>
    <x v="0"/>
    <x v="14"/>
  </r>
  <r>
    <s v="CG&amp;E "/>
    <s v="E"/>
    <x v="2"/>
    <s v="SL07    01/31/2007N"/>
    <n v="78847"/>
    <n v="32086.32"/>
    <n v="0"/>
    <n v="32086.32"/>
    <n v="1930.64"/>
    <n v="0"/>
    <n v="27351.05"/>
    <n v="70.650000000000006"/>
    <n v="12.96"/>
    <n v="0"/>
    <n v="0"/>
    <n v="365.32"/>
    <n v="180.54"/>
    <n v="181.76"/>
    <n v="0"/>
    <n v="340.57"/>
    <n v="230.79"/>
    <n v="1084.74"/>
    <n v="0"/>
    <n v="0"/>
    <n v="0"/>
    <n v="0"/>
    <n v="0"/>
    <n v="136.22999999999999"/>
    <n v="0"/>
    <n v="0"/>
    <n v="201.07"/>
    <n v="0"/>
    <n v="0"/>
    <n v="0"/>
    <n v="0"/>
    <n v="0"/>
    <m/>
    <n v="0"/>
    <n v="0"/>
    <n v="0"/>
    <x v="0"/>
    <x v="14"/>
  </r>
  <r>
    <s v="CG&amp;E "/>
    <s v="E"/>
    <x v="7"/>
    <s v="SL07    01/31/2007N"/>
    <n v="400168"/>
    <n v="139810.68"/>
    <n v="0"/>
    <n v="139810.68"/>
    <n v="9797.98"/>
    <n v="0"/>
    <n v="115813.59"/>
    <n v="358.64"/>
    <n v="45.34"/>
    <n v="0"/>
    <n v="0"/>
    <n v="1837.39"/>
    <n v="916.24"/>
    <n v="922.38"/>
    <n v="0"/>
    <n v="1728.49"/>
    <n v="1171.7"/>
    <n v="5507.49"/>
    <n v="0"/>
    <n v="0"/>
    <n v="0"/>
    <n v="0"/>
    <n v="0"/>
    <n v="691.47"/>
    <n v="0"/>
    <n v="0"/>
    <n v="1020.01"/>
    <n v="0"/>
    <n v="-0.02"/>
    <n v="-0.02"/>
    <n v="0"/>
    <n v="0"/>
    <m/>
    <n v="0"/>
    <n v="0"/>
    <n v="0"/>
    <x v="0"/>
    <x v="14"/>
  </r>
  <r>
    <s v="CG&amp;E "/>
    <s v="E"/>
    <x v="7"/>
    <s v="SL07    02/01/2006N"/>
    <n v="19"/>
    <n v="8.1"/>
    <n v="0"/>
    <n v="8.1"/>
    <n v="0.47"/>
    <n v="0"/>
    <n v="6.95"/>
    <n v="0.02"/>
    <n v="0"/>
    <n v="0"/>
    <n v="0"/>
    <n v="0.09"/>
    <n v="0.04"/>
    <n v="0.04"/>
    <n v="0"/>
    <n v="0.08"/>
    <n v="0.09"/>
    <n v="0.25"/>
    <n v="0"/>
    <n v="0"/>
    <n v="0"/>
    <n v="0"/>
    <n v="0"/>
    <n v="0.02"/>
    <n v="0"/>
    <n v="0"/>
    <n v="0.05"/>
    <n v="0"/>
    <n v="0"/>
    <n v="0"/>
    <n v="0"/>
    <n v="0"/>
    <m/>
    <n v="0"/>
    <n v="0"/>
    <n v="0"/>
    <x v="0"/>
    <x v="14"/>
  </r>
  <r>
    <s v="CG&amp;E "/>
    <s v="E"/>
    <x v="2"/>
    <s v="SL08    01/31/2007N"/>
    <n v="2901"/>
    <n v="489.22"/>
    <n v="0"/>
    <n v="489.22"/>
    <n v="71.02"/>
    <n v="0"/>
    <n v="315.05"/>
    <n v="2.59"/>
    <n v="0.45"/>
    <n v="0"/>
    <n v="0"/>
    <n v="13.48"/>
    <n v="6.62"/>
    <n v="6.68"/>
    <n v="0"/>
    <n v="12.55"/>
    <n v="8.4700000000000006"/>
    <n v="39.909999999999997"/>
    <n v="0"/>
    <n v="0"/>
    <n v="0"/>
    <n v="0"/>
    <n v="0"/>
    <n v="5.01"/>
    <n v="0"/>
    <n v="0"/>
    <n v="7.39"/>
    <n v="0"/>
    <n v="0"/>
    <n v="0"/>
    <n v="0"/>
    <n v="0"/>
    <m/>
    <n v="0"/>
    <n v="0"/>
    <n v="0"/>
    <x v="0"/>
    <x v="14"/>
  </r>
  <r>
    <s v="CG&amp;E "/>
    <s v="E"/>
    <x v="7"/>
    <s v="SL08    01/31/2007N"/>
    <n v="205735"/>
    <n v="27690.66"/>
    <n v="0"/>
    <n v="27690.66"/>
    <n v="5037.63"/>
    <n v="0"/>
    <n v="15404.83"/>
    <n v="184.2"/>
    <n v="1.62"/>
    <n v="0"/>
    <n v="0"/>
    <n v="916.43"/>
    <n v="471.13"/>
    <n v="474.07"/>
    <n v="0"/>
    <n v="889.05"/>
    <n v="601.91999999999996"/>
    <n v="2829.87"/>
    <n v="0"/>
    <n v="0"/>
    <n v="0"/>
    <n v="0"/>
    <n v="0"/>
    <n v="355.47"/>
    <n v="0"/>
    <n v="0"/>
    <n v="524.44000000000005"/>
    <n v="0"/>
    <n v="0"/>
    <n v="0"/>
    <n v="0"/>
    <n v="0"/>
    <m/>
    <n v="0"/>
    <n v="0"/>
    <n v="0"/>
    <x v="0"/>
    <x v="14"/>
  </r>
  <r>
    <s v="CG&amp;E "/>
    <s v="E"/>
    <x v="2"/>
    <s v="SOLU    01/31/2007 "/>
    <n v="268"/>
    <n v="21.78"/>
    <n v="0"/>
    <n v="21.78"/>
    <n v="2.7"/>
    <n v="0"/>
    <n v="1.1599999999999999"/>
    <n v="0.24"/>
    <n v="0.18"/>
    <n v="0"/>
    <n v="0"/>
    <n v="1.24"/>
    <n v="0.61"/>
    <n v="0.25"/>
    <n v="0"/>
    <n v="0.48"/>
    <n v="0.78"/>
    <n v="3.69"/>
    <n v="0"/>
    <n v="0"/>
    <n v="0"/>
    <n v="0"/>
    <n v="0"/>
    <n v="0.2"/>
    <n v="0"/>
    <n v="0"/>
    <n v="0.68"/>
    <n v="0"/>
    <n v="0"/>
    <n v="0"/>
    <n v="0"/>
    <n v="0"/>
    <m/>
    <n v="0"/>
    <n v="0"/>
    <n v="0"/>
    <x v="0"/>
    <x v="15"/>
  </r>
  <r>
    <s v="CG&amp;E "/>
    <s v="E"/>
    <x v="7"/>
    <s v="SSLU    01/31/2007N"/>
    <n v="277"/>
    <n v="30.12"/>
    <n v="0"/>
    <n v="30.12"/>
    <n v="2.77"/>
    <n v="0"/>
    <n v="1.17"/>
    <n v="0.26"/>
    <n v="0"/>
    <n v="0"/>
    <n v="0"/>
    <n v="1.29"/>
    <n v="0.64"/>
    <n v="0.26"/>
    <n v="0"/>
    <n v="0.51"/>
    <n v="0.83"/>
    <n v="3.8"/>
    <n v="0"/>
    <n v="0"/>
    <n v="0"/>
    <n v="0"/>
    <n v="0"/>
    <n v="0.19"/>
    <n v="0"/>
    <n v="0"/>
    <n v="0.71"/>
    <n v="0"/>
    <n v="0"/>
    <n v="0"/>
    <n v="0"/>
    <n v="0"/>
    <m/>
    <n v="0"/>
    <n v="0"/>
    <n v="0"/>
    <x v="0"/>
    <x v="16"/>
  </r>
  <r>
    <s v="CG&amp;E "/>
    <s v="E"/>
    <x v="7"/>
    <s v="SXLU    01/31/2007N"/>
    <n v="43"/>
    <n v="5.34"/>
    <n v="0"/>
    <n v="5.34"/>
    <n v="0.43"/>
    <n v="0"/>
    <n v="0.18"/>
    <n v="0.04"/>
    <n v="0"/>
    <n v="0"/>
    <n v="0"/>
    <n v="0.2"/>
    <n v="0.1"/>
    <n v="0.04"/>
    <n v="0"/>
    <n v="0.08"/>
    <n v="0.13"/>
    <n v="0.59"/>
    <n v="0"/>
    <n v="0"/>
    <n v="0"/>
    <n v="0"/>
    <n v="0"/>
    <n v="0.03"/>
    <n v="0"/>
    <n v="0"/>
    <n v="0.11"/>
    <n v="0"/>
    <n v="0"/>
    <n v="0"/>
    <n v="0"/>
    <n v="0"/>
    <m/>
    <n v="0"/>
    <n v="0"/>
    <n v="0"/>
    <x v="0"/>
    <x v="17"/>
  </r>
  <r>
    <s v="CG&amp;E "/>
    <s v="E"/>
    <x v="19"/>
    <s v="TD  SOFF01/02/2007N"/>
    <n v="-2767"/>
    <n v="-436.66"/>
    <n v="0"/>
    <n v="-436.66"/>
    <n v="-166.55"/>
    <n v="0"/>
    <n v="-107.66"/>
    <n v="-2.48"/>
    <n v="-0.18"/>
    <n v="0"/>
    <n v="0"/>
    <n v="-12.87"/>
    <n v="-36.69"/>
    <n v="-11.75"/>
    <n v="-4.82"/>
    <n v="-29.39"/>
    <n v="-14.45"/>
    <n v="-38.07"/>
    <n v="0"/>
    <n v="0"/>
    <n v="0"/>
    <n v="0"/>
    <n v="0"/>
    <n v="-11.75"/>
    <n v="0"/>
    <n v="0"/>
    <n v="0"/>
    <n v="0"/>
    <n v="0"/>
    <n v="0"/>
    <n v="0"/>
    <n v="0"/>
    <m/>
    <n v="0"/>
    <n v="0"/>
    <n v="0"/>
    <x v="0"/>
    <x v="18"/>
  </r>
  <r>
    <s v="CG&amp;E "/>
    <s v="E"/>
    <x v="19"/>
    <s v="TD  WOFF01/02/2007N"/>
    <n v="19743"/>
    <n v="489.5"/>
    <n v="0"/>
    <n v="489.5"/>
    <n v="220.86"/>
    <n v="0"/>
    <n v="127.81"/>
    <n v="0"/>
    <n v="0"/>
    <n v="0"/>
    <n v="0"/>
    <n v="0"/>
    <n v="70.650000000000006"/>
    <n v="15.6"/>
    <n v="0"/>
    <n v="38.979999999999997"/>
    <n v="0"/>
    <n v="0"/>
    <n v="0"/>
    <n v="0"/>
    <n v="0"/>
    <n v="0"/>
    <n v="0"/>
    <n v="15.6"/>
    <n v="0"/>
    <n v="0"/>
    <n v="0"/>
    <n v="0"/>
    <n v="0"/>
    <n v="0"/>
    <n v="0"/>
    <n v="0"/>
    <m/>
    <n v="0"/>
    <n v="0"/>
    <n v="0"/>
    <x v="0"/>
    <x v="18"/>
  </r>
  <r>
    <s v="CG&amp;E "/>
    <s v="E"/>
    <x v="19"/>
    <s v="TD  WON 01/02/2007N"/>
    <n v="8688"/>
    <n v="2098.1"/>
    <n v="0"/>
    <n v="2098.1"/>
    <n v="522.94000000000005"/>
    <n v="0"/>
    <n v="545.76"/>
    <n v="25.46"/>
    <n v="2"/>
    <n v="0"/>
    <n v="0"/>
    <n v="131.38999999999999"/>
    <n v="115.21"/>
    <n v="36.9"/>
    <n v="49.58"/>
    <n v="92.3"/>
    <n v="148.44"/>
    <n v="391.22"/>
    <n v="0"/>
    <n v="0"/>
    <n v="0"/>
    <n v="0"/>
    <n v="0"/>
    <n v="36.9"/>
    <n v="0"/>
    <n v="0"/>
    <n v="0"/>
    <n v="0"/>
    <n v="0"/>
    <n v="0"/>
    <n v="0"/>
    <n v="0"/>
    <m/>
    <n v="0"/>
    <n v="0"/>
    <n v="0"/>
    <x v="0"/>
    <x v="18"/>
  </r>
  <r>
    <s v="CG&amp;E "/>
    <s v="E"/>
    <x v="2"/>
    <s v="TL01    01/31/2007N"/>
    <n v="6020"/>
    <n v="301.33"/>
    <n v="0"/>
    <n v="301.33"/>
    <n v="86.47"/>
    <n v="0"/>
    <n v="21.89"/>
    <n v="5.39"/>
    <n v="0.63"/>
    <n v="0"/>
    <n v="0"/>
    <n v="27.89"/>
    <n v="13.57"/>
    <n v="8.16"/>
    <n v="0"/>
    <n v="15.39"/>
    <n v="17.7"/>
    <n v="82.73"/>
    <n v="0"/>
    <n v="0"/>
    <n v="0"/>
    <n v="0"/>
    <n v="0"/>
    <n v="6.1"/>
    <n v="0"/>
    <n v="0"/>
    <n v="15.41"/>
    <n v="0"/>
    <n v="0"/>
    <n v="0"/>
    <n v="0"/>
    <n v="0"/>
    <m/>
    <n v="0"/>
    <n v="0"/>
    <n v="0"/>
    <x v="0"/>
    <x v="19"/>
  </r>
  <r>
    <s v="CG&amp;E "/>
    <s v="E"/>
    <x v="7"/>
    <s v="TL01    01/31/2007N"/>
    <n v="1425112"/>
    <n v="71177.02"/>
    <n v="0"/>
    <n v="71177.02"/>
    <n v="20446.86"/>
    <n v="0"/>
    <n v="5190.46"/>
    <n v="1285.47"/>
    <n v="4.41"/>
    <n v="0"/>
    <n v="0"/>
    <n v="6628.92"/>
    <n v="3235.47"/>
    <n v="1919.79"/>
    <n v="0"/>
    <n v="3601.6"/>
    <n v="4188.25"/>
    <n v="19609.150000000001"/>
    <n v="0"/>
    <n v="0"/>
    <n v="0"/>
    <n v="0"/>
    <n v="0"/>
    <n v="1443.82"/>
    <n v="0"/>
    <n v="0"/>
    <n v="3622.82"/>
    <n v="0"/>
    <n v="0"/>
    <n v="0"/>
    <n v="0"/>
    <n v="0"/>
    <m/>
    <n v="0"/>
    <n v="0"/>
    <n v="0"/>
    <x v="0"/>
    <x v="19"/>
  </r>
  <r>
    <s v="CG&amp;E "/>
    <s v="E"/>
    <x v="4"/>
    <s v="TL01    01/31/2007N"/>
    <n v="89"/>
    <n v="4.66"/>
    <n v="0"/>
    <n v="4.66"/>
    <n v="1.28"/>
    <n v="0"/>
    <n v="0.31"/>
    <n v="0.09"/>
    <n v="0.27"/>
    <n v="0"/>
    <n v="0"/>
    <n v="0.4"/>
    <n v="0.2"/>
    <n v="0.11"/>
    <n v="0"/>
    <n v="0.21"/>
    <n v="0.28000000000000003"/>
    <n v="1.21"/>
    <n v="0"/>
    <n v="0"/>
    <n v="0"/>
    <n v="0"/>
    <n v="0"/>
    <n v="0.09"/>
    <n v="0"/>
    <n v="0"/>
    <n v="0.21"/>
    <n v="0"/>
    <n v="0"/>
    <n v="0"/>
    <n v="0"/>
    <n v="0"/>
    <m/>
    <n v="0"/>
    <n v="0"/>
    <n v="0"/>
    <x v="0"/>
    <x v="19"/>
  </r>
  <r>
    <s v="CG&amp;E "/>
    <s v="E"/>
    <x v="2"/>
    <s v="TL03    01/31/2007N"/>
    <n v="253"/>
    <n v="18.38"/>
    <n v="0"/>
    <n v="18.38"/>
    <n v="3.61"/>
    <n v="0"/>
    <n v="6.51"/>
    <n v="0.24"/>
    <n v="0.09"/>
    <n v="0"/>
    <n v="0"/>
    <n v="1.2"/>
    <n v="0.6"/>
    <n v="0.36"/>
    <n v="0"/>
    <n v="0.66"/>
    <n v="0.72"/>
    <n v="3.49"/>
    <n v="0"/>
    <n v="0"/>
    <n v="0"/>
    <n v="0"/>
    <n v="0"/>
    <n v="0.24"/>
    <n v="0"/>
    <n v="0"/>
    <n v="0.66"/>
    <n v="0"/>
    <n v="0"/>
    <n v="0"/>
    <n v="0"/>
    <n v="0"/>
    <m/>
    <n v="0"/>
    <n v="0"/>
    <n v="0"/>
    <x v="0"/>
    <x v="19"/>
  </r>
  <r>
    <s v="CG&amp;E "/>
    <s v="E"/>
    <x v="7"/>
    <s v="TL03    01/31/2007N"/>
    <n v="315145"/>
    <n v="22673.41"/>
    <n v="0"/>
    <n v="22673.41"/>
    <n v="4523.22"/>
    <n v="0"/>
    <n v="8073.16"/>
    <n v="279.3"/>
    <n v="3.24"/>
    <n v="0"/>
    <n v="0"/>
    <n v="1464.49"/>
    <n v="710.98"/>
    <n v="424.19"/>
    <n v="0"/>
    <n v="802.35"/>
    <n v="927.09"/>
    <n v="4336.09"/>
    <n v="0"/>
    <n v="0"/>
    <n v="0"/>
    <n v="0"/>
    <n v="0"/>
    <n v="319.64999999999998"/>
    <n v="0"/>
    <n v="0"/>
    <n v="809.65"/>
    <n v="0"/>
    <n v="0"/>
    <n v="0"/>
    <n v="0"/>
    <n v="0"/>
    <m/>
    <n v="0"/>
    <n v="0"/>
    <n v="0"/>
    <x v="0"/>
    <x v="19"/>
  </r>
  <r>
    <s v="CG&amp;E "/>
    <s v="E"/>
    <x v="15"/>
    <s v="TSGE    01/02/2007 "/>
    <n v="28951131"/>
    <n v="1580109.64"/>
    <n v="0"/>
    <n v="1580109.64"/>
    <n v="727373.84"/>
    <n v="0"/>
    <n v="10198.52"/>
    <n v="14287.97"/>
    <n v="0.18"/>
    <n v="0"/>
    <n v="0"/>
    <n v="0"/>
    <n v="83552"/>
    <n v="68445.33"/>
    <n v="0"/>
    <n v="128366.5"/>
    <n v="108017.54"/>
    <n v="388524.18"/>
    <n v="0"/>
    <n v="0"/>
    <n v="0"/>
    <n v="0"/>
    <n v="0"/>
    <n v="51343.58"/>
    <n v="0"/>
    <n v="0"/>
    <n v="0"/>
    <n v="0"/>
    <n v="0"/>
    <n v="0"/>
    <n v="0"/>
    <n v="0"/>
    <m/>
    <n v="0"/>
    <n v="0"/>
    <n v="0"/>
    <x v="0"/>
    <x v="20"/>
  </r>
  <r>
    <s v="CG&amp;E "/>
    <s v="E"/>
    <x v="12"/>
    <s v="TSGS    01/02/2007 "/>
    <n v="7232417"/>
    <n v="376952.64"/>
    <n v="0"/>
    <n v="376952.64"/>
    <n v="174031.04"/>
    <n v="0"/>
    <n v="3256.2"/>
    <n v="3746.95"/>
    <n v="0.09"/>
    <n v="0"/>
    <n v="0"/>
    <n v="0"/>
    <n v="15546.05"/>
    <n v="16354.9"/>
    <n v="0"/>
    <n v="30672.9"/>
    <n v="24042.13"/>
    <n v="97033.39"/>
    <n v="0"/>
    <n v="0"/>
    <n v="0"/>
    <n v="0"/>
    <n v="0"/>
    <n v="12268.99"/>
    <n v="0"/>
    <n v="0"/>
    <n v="0"/>
    <n v="0"/>
    <n v="0"/>
    <n v="0"/>
    <n v="0"/>
    <n v="0"/>
    <m/>
    <n v="0"/>
    <n v="0"/>
    <n v="0"/>
    <x v="0"/>
    <x v="20"/>
  </r>
  <r>
    <s v="CG&amp;E "/>
    <s v="E"/>
    <x v="15"/>
    <s v="TS01    01/02/2007 "/>
    <n v="903940"/>
    <n v="61571.65"/>
    <n v="0"/>
    <n v="61571.65"/>
    <n v="24835.87"/>
    <n v="0"/>
    <n v="695.6"/>
    <n v="765.63"/>
    <n v="0.09"/>
    <n v="0"/>
    <n v="0"/>
    <n v="3187.97"/>
    <n v="4894.95"/>
    <n v="3028.61"/>
    <n v="0"/>
    <n v="5679.9"/>
    <n v="4080.55"/>
    <n v="12130.87"/>
    <n v="0"/>
    <n v="0"/>
    <n v="0"/>
    <n v="0"/>
    <n v="0"/>
    <n v="2271.61"/>
    <n v="0"/>
    <n v="0"/>
    <n v="0"/>
    <n v="0"/>
    <n v="0"/>
    <n v="0"/>
    <n v="0"/>
    <n v="0"/>
    <m/>
    <n v="0"/>
    <n v="0"/>
    <n v="0"/>
    <x v="0"/>
    <x v="20"/>
  </r>
  <r>
    <s v="CG&amp;E "/>
    <s v="E"/>
    <x v="15"/>
    <s v="TS01    01/02/2007N"/>
    <n v="6730676"/>
    <n v="418963.88"/>
    <n v="0"/>
    <n v="418963.88"/>
    <n v="182477.53"/>
    <n v="0"/>
    <n v="3077.41"/>
    <n v="4047.91"/>
    <n v="0.27"/>
    <n v="0"/>
    <n v="0"/>
    <n v="24460.32"/>
    <n v="22751.360000000001"/>
    <n v="17171.29"/>
    <n v="0"/>
    <n v="32203.87"/>
    <n v="29567.77"/>
    <n v="90325.67"/>
    <n v="0"/>
    <n v="0"/>
    <n v="0"/>
    <n v="0"/>
    <n v="0"/>
    <n v="12880.48"/>
    <n v="0"/>
    <n v="0"/>
    <n v="0"/>
    <n v="0"/>
    <n v="0"/>
    <n v="0"/>
    <n v="0"/>
    <n v="0"/>
    <m/>
    <n v="0"/>
    <n v="0"/>
    <n v="0"/>
    <x v="0"/>
    <x v="20"/>
  </r>
  <r>
    <s v="CG&amp;E "/>
    <s v="E"/>
    <x v="12"/>
    <s v="TS01    01/02/2007N"/>
    <n v="607799"/>
    <n v="39560.58"/>
    <n v="0"/>
    <n v="39560.58"/>
    <n v="17211.72"/>
    <n v="0"/>
    <n v="408.97"/>
    <n v="544.04"/>
    <n v="0.09"/>
    <n v="0"/>
    <n v="0"/>
    <n v="2215.63"/>
    <n v="2236.96"/>
    <n v="1619.65"/>
    <n v="0"/>
    <n v="3037.56"/>
    <n v="2914.39"/>
    <n v="8156.66"/>
    <n v="0"/>
    <n v="0"/>
    <n v="0"/>
    <n v="0"/>
    <n v="0"/>
    <n v="1214.9100000000001"/>
    <n v="0"/>
    <n v="0"/>
    <n v="0"/>
    <n v="0"/>
    <n v="0"/>
    <n v="0"/>
    <n v="0"/>
    <n v="0"/>
    <m/>
    <n v="0"/>
    <n v="0"/>
    <n v="0"/>
    <x v="0"/>
    <x v="20"/>
  </r>
  <r>
    <s v="CG&amp;E "/>
    <s v="E"/>
    <x v="14"/>
    <s v="TS02    01/02/2007N"/>
    <n v="1009040"/>
    <n v="69931.66"/>
    <n v="0"/>
    <n v="69931.66"/>
    <n v="30845.47"/>
    <n v="0"/>
    <n v="647.16999999999996"/>
    <n v="828.18"/>
    <n v="0.09"/>
    <n v="0"/>
    <n v="0"/>
    <n v="3672.14"/>
    <n v="4278.6899999999996"/>
    <n v="2902.65"/>
    <n v="0"/>
    <n v="5443.73"/>
    <n v="5594.98"/>
    <n v="13541.32"/>
    <n v="0"/>
    <n v="0"/>
    <n v="0"/>
    <n v="0"/>
    <n v="0"/>
    <n v="2177.2399999999998"/>
    <n v="0"/>
    <n v="0"/>
    <n v="0"/>
    <n v="0"/>
    <n v="0"/>
    <n v="0"/>
    <n v="0"/>
    <n v="0"/>
    <m/>
    <n v="0"/>
    <n v="0"/>
    <n v="0"/>
    <x v="0"/>
    <x v="20"/>
  </r>
  <r>
    <s v="CG&amp;E "/>
    <s v="E"/>
    <x v="15"/>
    <s v="TS04    01/02/2007N"/>
    <n v="539000"/>
    <n v="48435.41"/>
    <n v="0"/>
    <n v="48435.41"/>
    <n v="22532.53"/>
    <n v="0"/>
    <n v="588.28"/>
    <n v="482.46"/>
    <n v="0.09"/>
    <n v="0"/>
    <n v="0"/>
    <n v="1965.89"/>
    <n v="3013.01"/>
    <n v="2120.46"/>
    <n v="0"/>
    <n v="3976.68"/>
    <n v="4932.17"/>
    <n v="7233.38"/>
    <n v="0"/>
    <n v="0"/>
    <n v="0"/>
    <n v="0"/>
    <n v="0"/>
    <n v="1590.46"/>
    <n v="0"/>
    <n v="0"/>
    <n v="0"/>
    <n v="0"/>
    <n v="0"/>
    <n v="0"/>
    <n v="0"/>
    <n v="0"/>
    <m/>
    <n v="0"/>
    <n v="0"/>
    <n v="0"/>
    <x v="0"/>
    <x v="20"/>
  </r>
  <r>
    <s v="CG&amp;E "/>
    <s v="E"/>
    <x v="15"/>
    <s v="TS05    01/02/2007 "/>
    <n v="-28278"/>
    <n v="618.96"/>
    <n v="0"/>
    <n v="61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20"/>
  </r>
  <r>
    <s v="CG&amp;E "/>
    <s v="E"/>
    <x v="15"/>
    <s v="TS07    01/02/2007 "/>
    <n v="4868533"/>
    <n v="347171.85"/>
    <n v="0"/>
    <n v="347171.85"/>
    <n v="117839.26"/>
    <n v="0"/>
    <n v="2407.98"/>
    <n v="4385.26"/>
    <n v="0.18"/>
    <n v="0"/>
    <n v="0"/>
    <n v="28465.57"/>
    <n v="32196.89"/>
    <n v="22152.27"/>
    <n v="0"/>
    <n v="41545.19"/>
    <n v="16227.33"/>
    <n v="65335.71"/>
    <n v="0"/>
    <n v="0"/>
    <n v="0"/>
    <n v="0"/>
    <n v="0"/>
    <n v="16616.21"/>
    <n v="0"/>
    <n v="0"/>
    <n v="0"/>
    <n v="0"/>
    <n v="0"/>
    <n v="0"/>
    <n v="0"/>
    <n v="0"/>
    <m/>
    <n v="0"/>
    <n v="0"/>
    <n v="0"/>
    <x v="0"/>
    <x v="20"/>
  </r>
  <r>
    <s v="CG&amp;E "/>
    <s v="E"/>
    <x v="14"/>
    <s v="TS07    01/02/2007N"/>
    <n v="111135"/>
    <n v="16708.22"/>
    <n v="0"/>
    <n v="16708.22"/>
    <n v="8486.23"/>
    <n v="0"/>
    <n v="496"/>
    <n v="99.48"/>
    <n v="0.09"/>
    <n v="0"/>
    <n v="0"/>
    <n v="412.74"/>
    <n v="621.24"/>
    <n v="798.63"/>
    <n v="0"/>
    <n v="1497.66"/>
    <n v="2205.6999999999998"/>
    <n v="1491.43"/>
    <n v="0"/>
    <n v="0"/>
    <n v="0"/>
    <n v="0"/>
    <n v="0"/>
    <n v="599.02"/>
    <n v="0"/>
    <n v="0"/>
    <n v="0"/>
    <n v="0"/>
    <n v="0"/>
    <n v="0"/>
    <n v="0"/>
    <n v="0"/>
    <m/>
    <n v="0"/>
    <n v="0"/>
    <n v="0"/>
    <x v="0"/>
    <x v="20"/>
  </r>
  <r>
    <s v="CG&amp;E "/>
    <s v="E"/>
    <x v="15"/>
    <s v="TS07    01/02/2007N"/>
    <n v="30221699"/>
    <n v="1702273.56"/>
    <n v="0"/>
    <n v="1702273.56"/>
    <n v="769265.26"/>
    <n v="0"/>
    <n v="12707.28"/>
    <n v="16568.490000000002"/>
    <n v="0.72"/>
    <n v="0"/>
    <n v="0"/>
    <n v="30916.61"/>
    <n v="88798.64"/>
    <n v="72387.44"/>
    <n v="0"/>
    <n v="135759.63"/>
    <n v="115993.79"/>
    <n v="405575.2"/>
    <n v="0"/>
    <n v="0"/>
    <n v="0"/>
    <n v="0"/>
    <n v="0"/>
    <n v="54300.5"/>
    <n v="0"/>
    <n v="0"/>
    <n v="0"/>
    <n v="0"/>
    <n v="0"/>
    <n v="0"/>
    <n v="0"/>
    <n v="0"/>
    <m/>
    <n v="0"/>
    <n v="0"/>
    <n v="0"/>
    <x v="0"/>
    <x v="20"/>
  </r>
  <r>
    <s v="CG&amp;E "/>
    <s v="E"/>
    <x v="18"/>
    <s v="TS07    01/02/2007N"/>
    <n v="168308"/>
    <n v="3052.78"/>
    <n v="0"/>
    <n v="3052.78"/>
    <n v="0"/>
    <n v="0"/>
    <n v="551.1"/>
    <n v="150.65"/>
    <n v="0.09"/>
    <n v="0"/>
    <n v="0"/>
    <n v="620.28"/>
    <n v="940.84"/>
    <n v="0"/>
    <n v="0"/>
    <n v="0"/>
    <n v="0"/>
    <n v="0"/>
    <n v="0"/>
    <n v="0"/>
    <n v="0"/>
    <n v="0"/>
    <n v="0"/>
    <n v="789.82"/>
    <n v="0"/>
    <n v="0"/>
    <n v="0"/>
    <n v="0"/>
    <n v="0"/>
    <n v="0"/>
    <n v="0"/>
    <n v="0"/>
    <m/>
    <n v="0"/>
    <n v="0"/>
    <n v="0"/>
    <x v="0"/>
    <x v="20"/>
  </r>
  <r>
    <s v="CG&amp;E "/>
    <s v="E"/>
    <x v="15"/>
    <s v="TS08    01/02/2007 "/>
    <n v="0"/>
    <n v="152001.92000000001"/>
    <n v="0"/>
    <n v="152001.92000000001"/>
    <n v="43466.16"/>
    <n v="0"/>
    <n v="1678.6"/>
    <n v="1023.7"/>
    <n v="0.09"/>
    <n v="0"/>
    <n v="0"/>
    <n v="0"/>
    <n v="7970.92"/>
    <n v="23282.92"/>
    <n v="0"/>
    <n v="43660.95"/>
    <n v="13454.77"/>
    <n v="0"/>
    <n v="0"/>
    <n v="0"/>
    <n v="0"/>
    <n v="0"/>
    <n v="0"/>
    <n v="17463.810000000001"/>
    <n v="0"/>
    <n v="0"/>
    <n v="0"/>
    <n v="0"/>
    <n v="0"/>
    <n v="0"/>
    <n v="0"/>
    <n v="0"/>
    <m/>
    <n v="0"/>
    <n v="0"/>
    <n v="0"/>
    <x v="0"/>
    <x v="20"/>
  </r>
  <r>
    <s v="CG&amp;E "/>
    <s v="E"/>
    <x v="15"/>
    <s v="TS08    01/02/2007N"/>
    <n v="47870244"/>
    <n v="2627300.7000000002"/>
    <n v="0"/>
    <n v="2627300.7000000002"/>
    <n v="1210288.43"/>
    <n v="0"/>
    <n v="16995.580000000002"/>
    <n v="23515.97"/>
    <n v="0.27"/>
    <n v="0"/>
    <n v="0"/>
    <n v="0"/>
    <n v="140039.17000000001"/>
    <n v="113887.39"/>
    <n v="0"/>
    <n v="213591.19"/>
    <n v="181132.75"/>
    <n v="642418.68000000005"/>
    <n v="0"/>
    <n v="0"/>
    <n v="0"/>
    <n v="0"/>
    <n v="0"/>
    <n v="85431.27"/>
    <n v="0"/>
    <n v="0"/>
    <n v="0"/>
    <n v="0"/>
    <n v="0"/>
    <n v="0"/>
    <n v="0"/>
    <n v="0"/>
    <m/>
    <n v="0"/>
    <n v="0"/>
    <n v="0"/>
    <x v="0"/>
    <x v="20"/>
  </r>
  <r>
    <s v="CG&amp;E "/>
    <s v="E"/>
    <x v="17"/>
    <s v="TS08    01/02/2007N"/>
    <n v="3250833"/>
    <n v="181998.75"/>
    <n v="0"/>
    <n v="181998.75"/>
    <n v="77708.37"/>
    <n v="0"/>
    <n v="1260.3800000000001"/>
    <n v="1879.58"/>
    <n v="0.09"/>
    <n v="0"/>
    <n v="0"/>
    <n v="11809.84"/>
    <n v="8395.24"/>
    <n v="7312.22"/>
    <n v="0"/>
    <n v="13713.82"/>
    <n v="10807.73"/>
    <n v="43626.18"/>
    <n v="0"/>
    <n v="0"/>
    <n v="0"/>
    <n v="0"/>
    <n v="0"/>
    <n v="5485.3"/>
    <n v="0"/>
    <n v="0"/>
    <n v="0"/>
    <n v="0"/>
    <n v="0"/>
    <n v="0"/>
    <n v="0"/>
    <n v="0"/>
    <m/>
    <n v="0"/>
    <n v="0"/>
    <n v="0"/>
    <x v="0"/>
    <x v="20"/>
  </r>
  <r>
    <s v="CG&amp;E "/>
    <s v="E"/>
    <x v="15"/>
    <s v="TS09    01/02/2007N"/>
    <n v="31607051"/>
    <n v="1749298.92"/>
    <n v="0"/>
    <n v="1749298.92"/>
    <n v="806244.19"/>
    <n v="0"/>
    <n v="11738.48"/>
    <n v="15888.53"/>
    <n v="0.27"/>
    <n v="0"/>
    <n v="0"/>
    <n v="0"/>
    <n v="94237.27"/>
    <n v="75867.240000000005"/>
    <n v="0"/>
    <n v="142285.82"/>
    <n v="121971.79"/>
    <n v="424154.61"/>
    <n v="0"/>
    <n v="0"/>
    <n v="0"/>
    <n v="0"/>
    <n v="0"/>
    <n v="56910.720000000001"/>
    <n v="0"/>
    <n v="0"/>
    <n v="0"/>
    <n v="0"/>
    <n v="0"/>
    <n v="0"/>
    <n v="0"/>
    <n v="0"/>
    <m/>
    <n v="0"/>
    <n v="0"/>
    <n v="0"/>
    <x v="0"/>
    <x v="20"/>
  </r>
  <r>
    <s v="CG&amp;E "/>
    <s v="E"/>
    <x v="12"/>
    <s v="TS09    01/02/2007N"/>
    <n v="4455949"/>
    <n v="254269.71"/>
    <n v="0"/>
    <n v="254269.71"/>
    <n v="117389.43"/>
    <n v="0"/>
    <n v="1938.29"/>
    <n v="2444.7800000000002"/>
    <n v="0.09"/>
    <n v="0"/>
    <n v="0"/>
    <n v="0"/>
    <n v="14212.21"/>
    <n v="11046.37"/>
    <n v="0"/>
    <n v="20716.96"/>
    <n v="18436.560000000001"/>
    <n v="59798.84"/>
    <n v="0"/>
    <n v="0"/>
    <n v="0"/>
    <n v="0"/>
    <n v="0"/>
    <n v="8286.18"/>
    <n v="0"/>
    <n v="0"/>
    <n v="0"/>
    <n v="0"/>
    <n v="0"/>
    <n v="0"/>
    <n v="0"/>
    <n v="0"/>
    <m/>
    <n v="0"/>
    <n v="0"/>
    <n v="0"/>
    <x v="0"/>
    <x v="20"/>
  </r>
  <r>
    <s v="CG&amp;E "/>
    <s v="E"/>
    <x v="15"/>
    <s v="TS10    01/02/2007N"/>
    <n v="121241232"/>
    <n v="6256344.7699999996"/>
    <n v="0"/>
    <n v="6256344.7699999996"/>
    <n v="2763678.36"/>
    <n v="0"/>
    <n v="41598.89"/>
    <n v="57217.08"/>
    <n v="0.09"/>
    <n v="0"/>
    <n v="0"/>
    <n v="0"/>
    <n v="359161.19"/>
    <n v="260054.96"/>
    <n v="0"/>
    <n v="487736.14"/>
    <n v="464759.96"/>
    <n v="1627057.33"/>
    <n v="0"/>
    <n v="0"/>
    <n v="0"/>
    <n v="0"/>
    <n v="0"/>
    <n v="195080.77"/>
    <n v="0"/>
    <n v="0"/>
    <n v="0"/>
    <n v="0"/>
    <n v="0"/>
    <n v="0"/>
    <n v="0"/>
    <n v="0"/>
    <m/>
    <n v="0"/>
    <n v="0"/>
    <n v="0"/>
    <x v="0"/>
    <x v="20"/>
  </r>
  <r>
    <s v="CG&amp;E "/>
    <s v="E"/>
    <x v="15"/>
    <s v="TS12    01/02/2007 "/>
    <n v="2968086"/>
    <n v="198756.72"/>
    <n v="0"/>
    <n v="19875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20"/>
  </r>
  <r>
    <s v="CG&amp;E "/>
    <s v="E"/>
    <x v="15"/>
    <s v="TS13    01/02/2007 "/>
    <n v="1425924"/>
    <n v="87522.66"/>
    <n v="0"/>
    <n v="8752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20"/>
  </r>
  <r>
    <s v="CG&amp;E "/>
    <s v="E"/>
    <x v="19"/>
    <s v="UOLP    01/31/2007 "/>
    <n v="541"/>
    <n v="25.21"/>
    <n v="0"/>
    <n v="25.21"/>
    <n v="5.41"/>
    <n v="0"/>
    <n v="2.27"/>
    <n v="0.49"/>
    <n v="0.96"/>
    <n v="0"/>
    <n v="0"/>
    <n v="2.52"/>
    <n v="1.25"/>
    <n v="0.51"/>
    <n v="0"/>
    <n v="1"/>
    <n v="1.62"/>
    <n v="7.42"/>
    <n v="0"/>
    <n v="0"/>
    <n v="0"/>
    <n v="0"/>
    <n v="0"/>
    <n v="0.38"/>
    <n v="0"/>
    <n v="0"/>
    <n v="1.38"/>
    <n v="0"/>
    <n v="0"/>
    <n v="0"/>
    <n v="0"/>
    <n v="0"/>
    <m/>
    <n v="0"/>
    <n v="0"/>
    <n v="0"/>
    <x v="0"/>
    <x v="21"/>
  </r>
  <r>
    <s v="CG&amp;E "/>
    <s v="E"/>
    <x v="2"/>
    <s v="UOLP    01/31/2007 "/>
    <n v="8847"/>
    <n v="399.3"/>
    <n v="0"/>
    <n v="399.3"/>
    <n v="89.11"/>
    <n v="0"/>
    <n v="38.11"/>
    <n v="7.98"/>
    <n v="2.71"/>
    <n v="0"/>
    <n v="0"/>
    <n v="40.94"/>
    <n v="20.18"/>
    <n v="8.31"/>
    <n v="0"/>
    <n v="15.71"/>
    <n v="25.78"/>
    <n v="121.62"/>
    <n v="0"/>
    <n v="0"/>
    <n v="0"/>
    <n v="0"/>
    <n v="0"/>
    <n v="6.35"/>
    <n v="0"/>
    <n v="0"/>
    <n v="22.5"/>
    <n v="0"/>
    <n v="0"/>
    <n v="0"/>
    <n v="0"/>
    <n v="0"/>
    <m/>
    <n v="0"/>
    <n v="0"/>
    <n v="0"/>
    <x v="0"/>
    <x v="21"/>
  </r>
  <r>
    <s v="CG&amp;E "/>
    <s v="E"/>
    <x v="3"/>
    <s v="UOLP    01/31/2007 "/>
    <n v="802"/>
    <n v="36.22"/>
    <n v="0"/>
    <n v="36.22"/>
    <n v="8.07"/>
    <n v="0"/>
    <n v="3.46"/>
    <n v="0.73"/>
    <n v="0.27"/>
    <n v="0"/>
    <n v="0"/>
    <n v="3.71"/>
    <n v="1.83"/>
    <n v="0.75"/>
    <n v="0"/>
    <n v="1.43"/>
    <n v="2.33"/>
    <n v="11.03"/>
    <n v="0"/>
    <n v="0"/>
    <n v="0"/>
    <n v="0"/>
    <n v="0"/>
    <n v="0.57999999999999996"/>
    <n v="0"/>
    <n v="0"/>
    <n v="2.0299999999999998"/>
    <n v="0"/>
    <n v="0"/>
    <n v="0"/>
    <n v="0"/>
    <n v="0"/>
    <m/>
    <n v="0"/>
    <n v="0"/>
    <n v="0"/>
    <x v="0"/>
    <x v="21"/>
  </r>
  <r>
    <s v="CG&amp;E "/>
    <s v="E"/>
    <x v="4"/>
    <s v="UOLP    01/31/2007 "/>
    <n v="648"/>
    <n v="29.3"/>
    <n v="0"/>
    <n v="29.3"/>
    <n v="6.53"/>
    <n v="0"/>
    <n v="2.78"/>
    <n v="0.6"/>
    <n v="0.18"/>
    <n v="0"/>
    <n v="0"/>
    <n v="3"/>
    <n v="1.49"/>
    <n v="0.6"/>
    <n v="0"/>
    <n v="1.1499999999999999"/>
    <n v="1.9"/>
    <n v="8.93"/>
    <n v="0"/>
    <n v="0"/>
    <n v="0"/>
    <n v="0"/>
    <n v="0"/>
    <n v="0.48"/>
    <n v="0"/>
    <n v="0"/>
    <n v="1.66"/>
    <n v="0"/>
    <n v="0"/>
    <n v="0"/>
    <n v="0"/>
    <n v="0"/>
    <m/>
    <n v="0"/>
    <n v="0"/>
    <n v="0"/>
    <x v="0"/>
    <x v="21"/>
  </r>
  <r>
    <s v="CG&amp;E "/>
    <s v="E"/>
    <x v="2"/>
    <s v="UOLP    01/31/2007N"/>
    <n v="6018"/>
    <n v="271.61"/>
    <n v="0"/>
    <n v="271.61"/>
    <n v="60.63"/>
    <n v="0"/>
    <n v="25.8"/>
    <n v="5.4"/>
    <n v="1.6"/>
    <n v="0"/>
    <n v="0"/>
    <n v="27.94"/>
    <n v="13.79"/>
    <n v="5.71"/>
    <n v="0"/>
    <n v="10.73"/>
    <n v="17.62"/>
    <n v="82.79"/>
    <n v="0"/>
    <n v="0"/>
    <n v="0"/>
    <n v="0"/>
    <n v="0"/>
    <n v="4.26"/>
    <n v="0"/>
    <n v="0"/>
    <n v="15.34"/>
    <n v="0"/>
    <n v="0"/>
    <n v="0"/>
    <n v="0"/>
    <n v="0"/>
    <m/>
    <n v="0"/>
    <n v="0"/>
    <n v="0"/>
    <x v="0"/>
    <x v="21"/>
  </r>
  <r>
    <s v="CG&amp;E "/>
    <s v="E"/>
    <x v="7"/>
    <s v="UOLP    01/31/2007N"/>
    <n v="6329"/>
    <n v="286.83"/>
    <n v="0"/>
    <n v="286.83"/>
    <n v="63.83"/>
    <n v="0"/>
    <n v="27.1"/>
    <n v="5.67"/>
    <n v="0.94"/>
    <n v="0"/>
    <n v="0"/>
    <n v="29.45"/>
    <n v="14.45"/>
    <n v="5.98"/>
    <n v="0"/>
    <n v="11.3"/>
    <n v="18.55"/>
    <n v="88.9"/>
    <n v="0"/>
    <n v="0"/>
    <n v="0"/>
    <n v="0"/>
    <n v="0"/>
    <n v="4.49"/>
    <n v="0"/>
    <n v="0"/>
    <n v="16.170000000000002"/>
    <n v="0"/>
    <n v="0"/>
    <n v="0"/>
    <n v="0"/>
    <n v="0"/>
    <m/>
    <n v="0"/>
    <n v="0"/>
    <n v="0"/>
    <x v="0"/>
    <x v="21"/>
  </r>
  <r>
    <s v="CG&amp;E "/>
    <s v="E"/>
    <x v="19"/>
    <s v="UORP    01/31/2007 "/>
    <n v="86"/>
    <n v="3.82"/>
    <n v="0"/>
    <n v="3.82"/>
    <n v="0.86"/>
    <n v="0"/>
    <n v="0.36"/>
    <n v="0.08"/>
    <n v="0.18"/>
    <n v="0"/>
    <n v="0"/>
    <n v="0.4"/>
    <n v="0.2"/>
    <n v="0.08"/>
    <n v="0"/>
    <n v="0.16"/>
    <n v="0.26"/>
    <n v="1.18"/>
    <n v="0"/>
    <n v="0"/>
    <n v="0"/>
    <n v="0"/>
    <n v="0"/>
    <n v="0.06"/>
    <n v="0"/>
    <n v="0"/>
    <n v="0"/>
    <n v="0"/>
    <n v="0"/>
    <n v="0"/>
    <n v="0"/>
    <n v="0"/>
    <m/>
    <n v="0"/>
    <n v="0"/>
    <n v="0"/>
    <x v="0"/>
    <x v="21"/>
  </r>
  <r>
    <s v="CG&amp;E "/>
    <s v="E"/>
    <x v="12"/>
    <s v="WS02    08/31/1993N"/>
    <n v="6408"/>
    <n v="1081.95"/>
    <n v="81.95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81.95"/>
    <n v="0"/>
    <n v="0"/>
    <n v="0"/>
    <n v="0"/>
    <n v="0"/>
    <n v="0"/>
    <n v="0"/>
    <n v="0"/>
    <n v="0"/>
    <n v="0"/>
    <m/>
    <n v="0"/>
    <n v="0"/>
    <n v="0"/>
    <x v="0"/>
    <x v="22"/>
  </r>
  <r>
    <s v="CG&amp;E "/>
    <s v="E"/>
    <x v="4"/>
    <s v="WS04    08/31/1993N"/>
    <n v="1800"/>
    <n v="152.72"/>
    <n v="23.02"/>
    <n v="129.6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0"/>
    <x v="22"/>
  </r>
  <r>
    <s v="CG&amp;E "/>
    <s v="E"/>
    <x v="0"/>
    <s v="ID        01/01/2001 "/>
    <n v="891349"/>
    <n v="64141.49"/>
    <n v="0"/>
    <n v="6414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0"/>
  </r>
  <r>
    <s v="CG&amp;E "/>
    <s v="E"/>
    <x v="1"/>
    <s v="DM01S   01/02/2007N"/>
    <n v="-14432"/>
    <n v="-1547.18"/>
    <n v="0"/>
    <n v="-1547.18"/>
    <n v="-449.84"/>
    <n v="0"/>
    <n v="-455.04"/>
    <n v="-12.91"/>
    <n v="-1.89"/>
    <n v="0"/>
    <n v="0"/>
    <n v="-64.14"/>
    <n v="-111.82"/>
    <n v="-42.33"/>
    <n v="-5.33"/>
    <n v="-79.37"/>
    <n v="-71.73"/>
    <n v="-204.5"/>
    <n v="0"/>
    <n v="0"/>
    <n v="0"/>
    <n v="0"/>
    <n v="0"/>
    <n v="-31.76"/>
    <n v="0"/>
    <n v="0"/>
    <n v="-16.63"/>
    <n v="0"/>
    <n v="0.06"/>
    <n v="0.05"/>
    <n v="0"/>
    <n v="0"/>
    <m/>
    <n v="0"/>
    <n v="0"/>
    <n v="0"/>
    <x v="1"/>
    <x v="1"/>
  </r>
  <r>
    <s v="CG&amp;E "/>
    <s v="E"/>
    <x v="2"/>
    <s v="DM01S   01/02/2007N"/>
    <n v="-2969996"/>
    <n v="-152041.29999999999"/>
    <n v="0"/>
    <n v="-152041.29999999999"/>
    <n v="-32929.47"/>
    <n v="0"/>
    <n v="-20711.71"/>
    <n v="-1989.16"/>
    <n v="-49.89"/>
    <n v="0"/>
    <n v="0"/>
    <n v="-11301.37"/>
    <n v="-10890.6"/>
    <n v="-3098.46"/>
    <n v="-1195.68"/>
    <n v="-5812"/>
    <n v="-17257.8"/>
    <n v="-41060.68"/>
    <n v="0"/>
    <n v="0"/>
    <n v="0"/>
    <n v="0"/>
    <n v="0"/>
    <n v="-2323.6"/>
    <n v="0"/>
    <n v="0"/>
    <n v="-3425.89"/>
    <n v="0"/>
    <n v="2.61"/>
    <n v="2.4"/>
    <n v="0"/>
    <n v="0"/>
    <m/>
    <n v="0"/>
    <n v="0"/>
    <n v="0"/>
    <x v="1"/>
    <x v="1"/>
  </r>
  <r>
    <s v="CG&amp;E "/>
    <s v="E"/>
    <x v="3"/>
    <s v="DM01S   01/02/2007N"/>
    <n v="-22793"/>
    <n v="-2679.12"/>
    <n v="0"/>
    <n v="-2679.12"/>
    <n v="-807.69"/>
    <n v="0"/>
    <n v="-797.5"/>
    <n v="-20.399999999999999"/>
    <n v="-2.54"/>
    <n v="0"/>
    <n v="0"/>
    <n v="-102.25"/>
    <n v="-200.74"/>
    <n v="-75.98"/>
    <n v="-6.28"/>
    <n v="-142.53"/>
    <n v="-129.88999999999999"/>
    <n v="-310"/>
    <n v="0"/>
    <n v="0"/>
    <n v="0"/>
    <n v="0"/>
    <n v="0"/>
    <n v="-57.03"/>
    <n v="0"/>
    <n v="0"/>
    <n v="-26.31"/>
    <n v="0"/>
    <n v="0.01"/>
    <n v="0.01"/>
    <n v="0"/>
    <n v="0"/>
    <m/>
    <n v="0"/>
    <n v="0"/>
    <n v="0"/>
    <x v="1"/>
    <x v="1"/>
  </r>
  <r>
    <s v="CG&amp;E "/>
    <s v="E"/>
    <x v="4"/>
    <s v="DM01S   01/02/2007N"/>
    <n v="-24324"/>
    <n v="-2840.35"/>
    <n v="0"/>
    <n v="-2840.35"/>
    <n v="-892.44"/>
    <n v="0"/>
    <n v="-812.17"/>
    <n v="-21.79"/>
    <n v="-2.4300000000000002"/>
    <n v="0"/>
    <n v="0"/>
    <n v="-110.34"/>
    <n v="-222.33"/>
    <n v="-84"/>
    <n v="-10.220000000000001"/>
    <n v="-157.5"/>
    <n v="-118.4"/>
    <n v="-317.64"/>
    <n v="0"/>
    <n v="0"/>
    <n v="0"/>
    <n v="0"/>
    <n v="0"/>
    <n v="-62.99"/>
    <n v="0"/>
    <n v="0"/>
    <n v="-28.1"/>
    <n v="0"/>
    <n v="0"/>
    <n v="0"/>
    <n v="0"/>
    <n v="0"/>
    <m/>
    <n v="0"/>
    <n v="0"/>
    <n v="0"/>
    <x v="1"/>
    <x v="1"/>
  </r>
  <r>
    <s v="CG&amp;E "/>
    <s v="E"/>
    <x v="6"/>
    <s v="DM01S   01/02/2007N"/>
    <n v="-5910"/>
    <n v="-384.26"/>
    <n v="0"/>
    <n v="-384.26"/>
    <n v="0"/>
    <n v="0"/>
    <n v="-208.39"/>
    <n v="-5.29"/>
    <n v="-0.45"/>
    <n v="0"/>
    <n v="0"/>
    <n v="-27.47"/>
    <n v="-62.83"/>
    <n v="-18.3"/>
    <n v="-2.46"/>
    <n v="-34.299999999999997"/>
    <n v="0"/>
    <n v="0"/>
    <n v="0"/>
    <n v="0"/>
    <n v="0"/>
    <n v="0"/>
    <n v="0"/>
    <n v="-17.96"/>
    <n v="0"/>
    <n v="0"/>
    <n v="-6.81"/>
    <n v="0"/>
    <n v="0"/>
    <n v="0"/>
    <n v="0"/>
    <n v="0"/>
    <m/>
    <n v="0"/>
    <n v="0"/>
    <n v="0"/>
    <x v="1"/>
    <x v="1"/>
  </r>
  <r>
    <s v="CG&amp;E "/>
    <s v="E"/>
    <x v="1"/>
    <s v="DM01S   01/03/2006N"/>
    <n v="-480"/>
    <n v="-85.05"/>
    <n v="0"/>
    <n v="-85.05"/>
    <n v="-18.97"/>
    <n v="0"/>
    <n v="-42.22"/>
    <n v="-0.43"/>
    <n v="-0.36"/>
    <n v="0"/>
    <n v="0"/>
    <n v="-2.23"/>
    <n v="-4.71"/>
    <n v="-1.79"/>
    <n v="0"/>
    <n v="-3.35"/>
    <n v="-4.3499999999999996"/>
    <n v="-5.75"/>
    <n v="0"/>
    <n v="0"/>
    <n v="0"/>
    <n v="0"/>
    <n v="0.56000000000000005"/>
    <n v="-1"/>
    <n v="0"/>
    <n v="0"/>
    <n v="-0.56000000000000005"/>
    <n v="0"/>
    <n v="0.05"/>
    <n v="0.06"/>
    <n v="0"/>
    <n v="0"/>
    <m/>
    <n v="0"/>
    <n v="0"/>
    <n v="0"/>
    <x v="1"/>
    <x v="1"/>
  </r>
  <r>
    <s v="CG&amp;E "/>
    <s v="E"/>
    <x v="2"/>
    <s v="DM01S   01/03/2006N"/>
    <n v="-9727"/>
    <n v="-1269.75"/>
    <n v="0"/>
    <n v="-1269.75"/>
    <n v="-395.66"/>
    <n v="0"/>
    <n v="-421.34"/>
    <n v="-8.74"/>
    <n v="-1.95"/>
    <n v="0"/>
    <n v="0"/>
    <n v="-45.25"/>
    <n v="-98.14"/>
    <n v="-37.22"/>
    <n v="0"/>
    <n v="-69.8"/>
    <n v="-82.32"/>
    <n v="-96.58"/>
    <n v="0"/>
    <n v="0"/>
    <n v="0"/>
    <n v="0"/>
    <n v="12.78"/>
    <n v="-19.64"/>
    <n v="0"/>
    <n v="0"/>
    <n v="-11.24"/>
    <n v="0"/>
    <n v="2.61"/>
    <n v="2.74"/>
    <n v="0"/>
    <n v="0"/>
    <m/>
    <n v="0"/>
    <n v="0"/>
    <n v="0"/>
    <x v="1"/>
    <x v="1"/>
  </r>
  <r>
    <s v="CG&amp;E "/>
    <s v="E"/>
    <x v="2"/>
    <s v="DM01W   01/02/2007 "/>
    <n v="42817"/>
    <n v="4240.26"/>
    <n v="0"/>
    <n v="424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1"/>
  </r>
  <r>
    <s v="CG&amp;E "/>
    <s v="E"/>
    <x v="4"/>
    <s v="DM01W   01/02/2007 "/>
    <n v="445"/>
    <n v="47.89"/>
    <n v="0"/>
    <n v="4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1"/>
  </r>
  <r>
    <s v="CG&amp;E "/>
    <s v="E"/>
    <x v="1"/>
    <s v="DM01W   01/02/2007N"/>
    <n v="618097"/>
    <n v="68534.570000000007"/>
    <n v="0"/>
    <n v="68534.570000000007"/>
    <n v="21121.02"/>
    <n v="0"/>
    <n v="18244.47"/>
    <n v="553.27"/>
    <n v="50.45"/>
    <n v="0"/>
    <n v="0"/>
    <n v="2798.81"/>
    <n v="5350.07"/>
    <n v="2016.38"/>
    <n v="257.41000000000003"/>
    <n v="3780.87"/>
    <n v="3631.56"/>
    <n v="8504.52"/>
    <n v="0"/>
    <n v="0"/>
    <n v="0"/>
    <n v="0"/>
    <n v="0"/>
    <n v="1512.53"/>
    <n v="0"/>
    <n v="0"/>
    <n v="713.31"/>
    <n v="0"/>
    <n v="-0.05"/>
    <n v="-0.05"/>
    <n v="0"/>
    <n v="0"/>
    <m/>
    <n v="0"/>
    <n v="0"/>
    <n v="0"/>
    <x v="1"/>
    <x v="1"/>
  </r>
  <r>
    <s v="CG&amp;E "/>
    <s v="E"/>
    <x v="2"/>
    <s v="DM01W   01/02/2007N"/>
    <n v="46437285"/>
    <n v="4897961.1900000004"/>
    <n v="0"/>
    <n v="4897961.1900000004"/>
    <n v="1497360.67"/>
    <n v="0"/>
    <n v="1274284.2"/>
    <n v="40016.81"/>
    <n v="3289.02"/>
    <n v="0"/>
    <n v="0"/>
    <n v="206035.38"/>
    <n v="379477.36"/>
    <n v="140943.35"/>
    <n v="19335.849999999999"/>
    <n v="264294.34000000003"/>
    <n v="274673.46000000002"/>
    <n v="638945.02"/>
    <n v="0"/>
    <n v="0"/>
    <n v="0"/>
    <n v="0"/>
    <n v="0"/>
    <n v="105725.14"/>
    <n v="0"/>
    <n v="0"/>
    <n v="53587.69"/>
    <n v="0"/>
    <n v="-3.69"/>
    <n v="-3.41"/>
    <n v="0"/>
    <n v="0"/>
    <m/>
    <n v="0"/>
    <n v="0"/>
    <n v="0"/>
    <x v="1"/>
    <x v="1"/>
  </r>
  <r>
    <s v="CG&amp;E "/>
    <s v="E"/>
    <x v="3"/>
    <s v="DM01W   01/02/2007N"/>
    <n v="1099170"/>
    <n v="117219.82"/>
    <n v="0"/>
    <n v="117219.82"/>
    <n v="35629.410000000003"/>
    <n v="0"/>
    <n v="31142.13"/>
    <n v="983.77"/>
    <n v="73.09"/>
    <n v="0"/>
    <n v="0"/>
    <n v="4876.93"/>
    <n v="9022.0400000000009"/>
    <n v="3352.92"/>
    <n v="457.02"/>
    <n v="6287.58"/>
    <n v="6488.05"/>
    <n v="15123.25"/>
    <n v="0"/>
    <n v="0"/>
    <n v="0"/>
    <n v="0"/>
    <n v="0"/>
    <n v="2515.3200000000002"/>
    <n v="0"/>
    <n v="0"/>
    <n v="1268.33"/>
    <n v="0"/>
    <n v="-0.01"/>
    <n v="-0.01"/>
    <n v="0"/>
    <n v="0"/>
    <m/>
    <n v="0"/>
    <n v="0"/>
    <n v="0"/>
    <x v="1"/>
    <x v="1"/>
  </r>
  <r>
    <s v="CG&amp;E "/>
    <s v="E"/>
    <x v="7"/>
    <s v="DM01W   01/02/2007N"/>
    <n v="11388"/>
    <n v="1276.76"/>
    <n v="0"/>
    <n v="1276.76"/>
    <n v="383.93"/>
    <n v="0"/>
    <n v="361.99"/>
    <n v="10.199999999999999"/>
    <n v="0.99"/>
    <n v="0"/>
    <n v="0"/>
    <n v="51.09"/>
    <n v="95.54"/>
    <n v="36.130000000000003"/>
    <n v="4.74"/>
    <n v="67.739999999999995"/>
    <n v="67.45"/>
    <n v="156.69"/>
    <n v="0"/>
    <n v="0"/>
    <n v="0"/>
    <n v="0"/>
    <n v="0"/>
    <n v="27.12"/>
    <n v="0"/>
    <n v="0"/>
    <n v="13.15"/>
    <n v="0"/>
    <n v="0"/>
    <n v="0"/>
    <n v="0"/>
    <n v="0"/>
    <m/>
    <n v="0"/>
    <n v="0"/>
    <n v="0"/>
    <x v="1"/>
    <x v="1"/>
  </r>
  <r>
    <s v="CG&amp;E "/>
    <s v="E"/>
    <x v="4"/>
    <s v="DM01W   01/02/2007N"/>
    <n v="2259855"/>
    <n v="246081.31"/>
    <n v="0"/>
    <n v="246081.31"/>
    <n v="76300.12"/>
    <n v="0"/>
    <n v="64295.94"/>
    <n v="2022.81"/>
    <n v="164.62"/>
    <n v="0"/>
    <n v="0"/>
    <n v="10155.040000000001"/>
    <n v="19111.48"/>
    <n v="7180.25"/>
    <n v="942.19"/>
    <n v="13464.3"/>
    <n v="13354.84"/>
    <n v="31095.68"/>
    <n v="0"/>
    <n v="0"/>
    <n v="0"/>
    <n v="0"/>
    <n v="0"/>
    <n v="5386.28"/>
    <n v="0"/>
    <n v="0"/>
    <n v="2607.7600000000002"/>
    <n v="0"/>
    <n v="0"/>
    <n v="0"/>
    <n v="0"/>
    <n v="0"/>
    <m/>
    <n v="0"/>
    <n v="0"/>
    <n v="0"/>
    <x v="1"/>
    <x v="1"/>
  </r>
  <r>
    <s v="CG&amp;E "/>
    <s v="E"/>
    <x v="8"/>
    <s v="DM01W   01/02/2007N"/>
    <n v="39173"/>
    <n v="4312.58"/>
    <n v="0"/>
    <n v="4312.58"/>
    <n v="1313.78"/>
    <n v="0"/>
    <n v="1174.6199999999999"/>
    <n v="35.06"/>
    <n v="3.15"/>
    <n v="0"/>
    <n v="0"/>
    <n v="176.83"/>
    <n v="328.41"/>
    <n v="123.62"/>
    <n v="16.329999999999998"/>
    <n v="231.81"/>
    <n v="232.01"/>
    <n v="539.04"/>
    <n v="0"/>
    <n v="0"/>
    <n v="0"/>
    <n v="0"/>
    <n v="0"/>
    <n v="92.73"/>
    <n v="0"/>
    <n v="0"/>
    <n v="45.19"/>
    <n v="0"/>
    <n v="0"/>
    <n v="0"/>
    <n v="0"/>
    <n v="0"/>
    <m/>
    <n v="0"/>
    <n v="0"/>
    <n v="0"/>
    <x v="1"/>
    <x v="1"/>
  </r>
  <r>
    <s v="CG&amp;E "/>
    <s v="E"/>
    <x v="5"/>
    <s v="DM01W   01/02/2007N"/>
    <n v="113045"/>
    <n v="12735.95"/>
    <n v="0"/>
    <n v="12735.95"/>
    <n v="4264.09"/>
    <n v="0"/>
    <n v="3410.11"/>
    <n v="101.19"/>
    <n v="6.89"/>
    <n v="0"/>
    <n v="0"/>
    <n v="35.78"/>
    <n v="1060.4000000000001"/>
    <n v="401.28"/>
    <n v="47.17"/>
    <n v="752.51"/>
    <n v="669.58"/>
    <n v="1555.48"/>
    <n v="0"/>
    <n v="0"/>
    <n v="0"/>
    <n v="0"/>
    <n v="0"/>
    <n v="301.02999999999997"/>
    <n v="0"/>
    <n v="0"/>
    <n v="130.44"/>
    <n v="0"/>
    <n v="0"/>
    <n v="0"/>
    <n v="0"/>
    <n v="0"/>
    <m/>
    <n v="0"/>
    <n v="0"/>
    <n v="0"/>
    <x v="1"/>
    <x v="1"/>
  </r>
  <r>
    <s v="CG&amp;E "/>
    <s v="E"/>
    <x v="6"/>
    <s v="DM01W   01/02/2007N"/>
    <n v="255900"/>
    <n v="12255.55"/>
    <n v="0"/>
    <n v="12255.55"/>
    <n v="0"/>
    <n v="0"/>
    <n v="7137.38"/>
    <n v="229.04"/>
    <n v="14.59"/>
    <n v="0"/>
    <n v="0"/>
    <n v="1157.48"/>
    <n v="2237.86"/>
    <n v="160.11000000000001"/>
    <n v="90.6"/>
    <n v="300.31"/>
    <n v="0"/>
    <n v="0"/>
    <n v="0"/>
    <n v="0"/>
    <n v="0"/>
    <n v="0"/>
    <n v="0"/>
    <n v="632.94000000000005"/>
    <n v="0"/>
    <n v="0"/>
    <n v="295.24"/>
    <n v="0"/>
    <n v="0"/>
    <n v="0"/>
    <n v="0"/>
    <n v="0"/>
    <m/>
    <n v="0"/>
    <n v="0"/>
    <n v="0"/>
    <x v="1"/>
    <x v="1"/>
  </r>
  <r>
    <s v="CG&amp;E "/>
    <s v="E"/>
    <x v="9"/>
    <s v="DM01W   01/02/2007N"/>
    <n v="20058"/>
    <n v="1018.47"/>
    <n v="0"/>
    <n v="1018.47"/>
    <n v="0"/>
    <n v="0"/>
    <n v="599.25"/>
    <n v="17.940000000000001"/>
    <n v="1.17"/>
    <n v="0"/>
    <n v="0"/>
    <n v="91.24"/>
    <n v="187.76"/>
    <n v="12.62"/>
    <n v="8.36"/>
    <n v="23.66"/>
    <n v="0"/>
    <n v="0"/>
    <n v="0"/>
    <n v="0"/>
    <n v="0"/>
    <n v="0"/>
    <n v="0"/>
    <n v="53.32"/>
    <n v="0"/>
    <n v="0"/>
    <n v="23.15"/>
    <n v="0"/>
    <n v="0"/>
    <n v="0"/>
    <n v="0"/>
    <n v="0"/>
    <m/>
    <n v="0"/>
    <n v="0"/>
    <n v="0"/>
    <x v="1"/>
    <x v="1"/>
  </r>
  <r>
    <s v="CG&amp;E "/>
    <s v="E"/>
    <x v="10"/>
    <s v="DM01W   01/02/2007N"/>
    <n v="103728"/>
    <n v="4384.4799999999996"/>
    <n v="0"/>
    <n v="4384.4799999999996"/>
    <n v="0"/>
    <n v="0"/>
    <n v="2407.7399999999998"/>
    <n v="92.83"/>
    <n v="3.78"/>
    <n v="0"/>
    <n v="0"/>
    <n v="463.15"/>
    <n v="831.96"/>
    <n v="66.83"/>
    <n v="38.82"/>
    <n v="125.32"/>
    <n v="0"/>
    <n v="0"/>
    <n v="0"/>
    <n v="0"/>
    <n v="0"/>
    <n v="0"/>
    <n v="0"/>
    <n v="234.35"/>
    <n v="0"/>
    <n v="0"/>
    <n v="119.7"/>
    <n v="0"/>
    <n v="0"/>
    <n v="0"/>
    <n v="0"/>
    <n v="0"/>
    <m/>
    <n v="0"/>
    <n v="0"/>
    <n v="0"/>
    <x v="1"/>
    <x v="1"/>
  </r>
  <r>
    <s v="CG&amp;E "/>
    <s v="E"/>
    <x v="11"/>
    <s v="DM01W   01/02/2007N"/>
    <n v="16779"/>
    <n v="299.68"/>
    <n v="0"/>
    <n v="299.68"/>
    <n v="0"/>
    <n v="0"/>
    <n v="109.23"/>
    <n v="15.02"/>
    <n v="0.09"/>
    <n v="0"/>
    <n v="0"/>
    <n v="70.23"/>
    <n v="64.069999999999993"/>
    <n v="0"/>
    <n v="7"/>
    <n v="0"/>
    <n v="0"/>
    <n v="0"/>
    <n v="0"/>
    <n v="0"/>
    <n v="0"/>
    <n v="0"/>
    <n v="0"/>
    <n v="14.68"/>
    <n v="0"/>
    <n v="0"/>
    <n v="19.36"/>
    <n v="0"/>
    <n v="0"/>
    <n v="0"/>
    <n v="0"/>
    <n v="0"/>
    <m/>
    <n v="0"/>
    <n v="0"/>
    <n v="0"/>
    <x v="1"/>
    <x v="1"/>
  </r>
  <r>
    <s v="CG&amp;E "/>
    <s v="E"/>
    <x v="1"/>
    <s v="DM01W   01/03/2006N"/>
    <n v="308"/>
    <n v="60.39"/>
    <n v="0"/>
    <n v="60.39"/>
    <n v="12.17"/>
    <n v="0"/>
    <n v="33.479999999999997"/>
    <n v="0.28000000000000003"/>
    <n v="0.31"/>
    <n v="0"/>
    <n v="0"/>
    <n v="1.43"/>
    <n v="3.03"/>
    <n v="1.1399999999999999"/>
    <n v="0"/>
    <n v="2.16"/>
    <n v="2.71"/>
    <n v="3.36"/>
    <n v="0"/>
    <n v="0"/>
    <n v="0"/>
    <n v="0"/>
    <n v="-0.47"/>
    <n v="0.56999999999999995"/>
    <n v="0"/>
    <n v="0"/>
    <n v="0.36"/>
    <n v="0"/>
    <n v="-7.0000000000000007E-2"/>
    <n v="-7.0000000000000007E-2"/>
    <n v="0"/>
    <n v="0"/>
    <m/>
    <n v="0"/>
    <n v="0"/>
    <n v="0"/>
    <x v="1"/>
    <x v="1"/>
  </r>
  <r>
    <s v="CG&amp;E "/>
    <s v="E"/>
    <x v="2"/>
    <s v="DM01W   01/03/2006N"/>
    <n v="7861"/>
    <n v="1094.54"/>
    <n v="0"/>
    <n v="1094.54"/>
    <n v="310.56"/>
    <n v="0"/>
    <n v="426.77"/>
    <n v="7.07"/>
    <n v="2.71"/>
    <n v="0"/>
    <n v="0"/>
    <n v="36.57"/>
    <n v="77.209999999999994"/>
    <n v="29.26"/>
    <n v="0"/>
    <n v="54.8"/>
    <n v="66.28"/>
    <n v="76.75"/>
    <n v="0"/>
    <n v="0"/>
    <n v="0"/>
    <n v="0"/>
    <n v="-12.05"/>
    <n v="14.59"/>
    <n v="0"/>
    <n v="0"/>
    <n v="9.08"/>
    <n v="0"/>
    <n v="-2.4500000000000002"/>
    <n v="-2.61"/>
    <n v="0"/>
    <n v="0"/>
    <m/>
    <n v="0"/>
    <n v="0"/>
    <n v="0"/>
    <x v="1"/>
    <x v="1"/>
  </r>
  <r>
    <s v="CG&amp;E "/>
    <s v="E"/>
    <x v="2"/>
    <s v="DM02S   01/02/2007N"/>
    <n v="0"/>
    <n v="-7.59"/>
    <n v="0"/>
    <n v="-7.59"/>
    <n v="0"/>
    <n v="0"/>
    <n v="-7.5"/>
    <n v="0"/>
    <n v="-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1"/>
  </r>
  <r>
    <s v="CG&amp;E "/>
    <s v="E"/>
    <x v="4"/>
    <s v="DM02S   01/02/2007N"/>
    <n v="-21220"/>
    <n v="-2054.09"/>
    <n v="0"/>
    <n v="-2054.09"/>
    <n v="-580.96"/>
    <n v="0"/>
    <n v="-563.92999999999995"/>
    <n v="-18.989999999999998"/>
    <n v="-1.8"/>
    <n v="0"/>
    <n v="0"/>
    <n v="-94.58"/>
    <n v="-150.22999999999999"/>
    <n v="-54.64"/>
    <n v="-5.98"/>
    <n v="-102.48"/>
    <n v="-128.38999999999999"/>
    <n v="-287.24"/>
    <n v="0"/>
    <n v="0"/>
    <n v="0"/>
    <n v="0"/>
    <n v="0"/>
    <n v="-41.03"/>
    <n v="0"/>
    <n v="0"/>
    <n v="-24.5"/>
    <n v="0"/>
    <n v="0.34"/>
    <n v="0.32"/>
    <n v="0"/>
    <n v="0"/>
    <m/>
    <n v="0"/>
    <n v="0"/>
    <n v="0"/>
    <x v="1"/>
    <x v="1"/>
  </r>
  <r>
    <s v="CG&amp;E "/>
    <s v="E"/>
    <x v="4"/>
    <s v="DM02S   01/03/2006N"/>
    <n v="-4600"/>
    <n v="-552.83000000000004"/>
    <n v="0"/>
    <n v="-552.83000000000004"/>
    <n v="-181.74"/>
    <n v="0"/>
    <n v="-154.63"/>
    <n v="-4.13"/>
    <n v="-0.27"/>
    <n v="0"/>
    <n v="0"/>
    <n v="-21.12"/>
    <n v="-45.18"/>
    <n v="-17.100000000000001"/>
    <n v="0"/>
    <n v="-32.07"/>
    <n v="-42"/>
    <n v="-49.56"/>
    <n v="0"/>
    <n v="0"/>
    <n v="0"/>
    <n v="0"/>
    <n v="6.87"/>
    <n v="-8.67"/>
    <n v="0"/>
    <n v="0"/>
    <n v="-5.31"/>
    <n v="0"/>
    <n v="1"/>
    <n v="1.08"/>
    <n v="0"/>
    <n v="0"/>
    <m/>
    <n v="0"/>
    <n v="0"/>
    <n v="0"/>
    <x v="1"/>
    <x v="1"/>
  </r>
  <r>
    <s v="CG&amp;E "/>
    <s v="E"/>
    <x v="1"/>
    <s v="DM02W   01/02/2007N"/>
    <n v="9145"/>
    <n v="1081.94"/>
    <n v="0"/>
    <n v="1081.94"/>
    <n v="336.39"/>
    <n v="0"/>
    <n v="301.92"/>
    <n v="8.1999999999999993"/>
    <n v="0.9"/>
    <n v="0"/>
    <n v="0"/>
    <n v="41.73"/>
    <n v="83.68"/>
    <n v="31.66"/>
    <n v="3.82"/>
    <n v="59.35"/>
    <n v="54.16"/>
    <n v="125.82"/>
    <n v="0"/>
    <n v="0"/>
    <n v="0"/>
    <n v="0"/>
    <n v="0"/>
    <n v="23.75"/>
    <n v="0"/>
    <n v="0"/>
    <n v="10.56"/>
    <n v="0"/>
    <n v="0"/>
    <n v="0"/>
    <n v="0"/>
    <n v="0"/>
    <m/>
    <n v="0"/>
    <n v="0"/>
    <n v="0"/>
    <x v="1"/>
    <x v="1"/>
  </r>
  <r>
    <s v="CG&amp;E "/>
    <s v="E"/>
    <x v="2"/>
    <s v="DM02W   01/02/2007N"/>
    <n v="320748"/>
    <n v="27388.34"/>
    <n v="0"/>
    <n v="27388.34"/>
    <n v="7981.76"/>
    <n v="0"/>
    <n v="6091.23"/>
    <n v="287.08"/>
    <n v="12.51"/>
    <n v="0"/>
    <n v="0"/>
    <n v="1389.63"/>
    <n v="2086.96"/>
    <n v="751.08"/>
    <n v="133.74"/>
    <n v="1408.47"/>
    <n v="1898.82"/>
    <n v="4413.47"/>
    <n v="0"/>
    <n v="0"/>
    <n v="0"/>
    <n v="0"/>
    <n v="0"/>
    <n v="563.42999999999995"/>
    <n v="0"/>
    <n v="0"/>
    <n v="370.16"/>
    <n v="0"/>
    <n v="0"/>
    <n v="0"/>
    <n v="0"/>
    <n v="0"/>
    <m/>
    <n v="0"/>
    <n v="0"/>
    <n v="0"/>
    <x v="1"/>
    <x v="1"/>
  </r>
  <r>
    <s v="CG&amp;E "/>
    <s v="E"/>
    <x v="7"/>
    <s v="DM02W   01/02/2007N"/>
    <n v="880"/>
    <n v="108.86"/>
    <n v="0"/>
    <n v="108.86"/>
    <n v="34.770000000000003"/>
    <n v="0"/>
    <n v="29.91"/>
    <n v="0.79"/>
    <n v="0.09"/>
    <n v="0"/>
    <n v="0"/>
    <n v="4.09"/>
    <n v="8.64"/>
    <n v="3.27"/>
    <n v="0.37"/>
    <n v="6.14"/>
    <n v="5.21"/>
    <n v="12.11"/>
    <n v="0"/>
    <n v="0"/>
    <n v="0"/>
    <n v="0"/>
    <n v="0"/>
    <n v="2.4500000000000002"/>
    <n v="0"/>
    <n v="0"/>
    <n v="1.02"/>
    <n v="0"/>
    <n v="0"/>
    <n v="0"/>
    <n v="0"/>
    <n v="0"/>
    <m/>
    <n v="0"/>
    <n v="0"/>
    <n v="0"/>
    <x v="1"/>
    <x v="1"/>
  </r>
  <r>
    <s v="CG&amp;E "/>
    <s v="E"/>
    <x v="4"/>
    <s v="DM02W   01/02/2007N"/>
    <n v="287283"/>
    <n v="23590.04"/>
    <n v="0"/>
    <n v="23590.04"/>
    <n v="6629.39"/>
    <n v="0"/>
    <n v="5319.67"/>
    <n v="257.18"/>
    <n v="13.38"/>
    <n v="0"/>
    <n v="0"/>
    <n v="1238.31"/>
    <n v="1753.11"/>
    <n v="623.72"/>
    <n v="116"/>
    <n v="1169.8399999999999"/>
    <n v="1720.93"/>
    <n v="3949.75"/>
    <n v="0"/>
    <n v="0"/>
    <n v="0"/>
    <n v="0"/>
    <n v="0"/>
    <n v="467.93"/>
    <n v="0"/>
    <n v="0"/>
    <n v="331.49"/>
    <n v="0"/>
    <n v="-0.34"/>
    <n v="-0.32"/>
    <n v="0"/>
    <n v="0"/>
    <m/>
    <n v="0"/>
    <n v="0"/>
    <n v="0"/>
    <x v="1"/>
    <x v="1"/>
  </r>
  <r>
    <s v="CG&amp;E "/>
    <s v="E"/>
    <x v="12"/>
    <s v="DM02W   01/02/2007N"/>
    <n v="17899"/>
    <n v="1452.95"/>
    <n v="0"/>
    <n v="1452.95"/>
    <n v="432.01"/>
    <n v="0"/>
    <n v="290.82"/>
    <n v="16.02"/>
    <n v="0.36"/>
    <n v="0"/>
    <n v="0"/>
    <n v="78.150000000000006"/>
    <n v="111.09"/>
    <n v="40.65"/>
    <n v="4.17"/>
    <n v="76.23"/>
    <n v="106.02"/>
    <n v="246.29"/>
    <n v="0"/>
    <n v="0"/>
    <n v="0"/>
    <n v="0"/>
    <n v="0"/>
    <n v="30.49"/>
    <n v="0"/>
    <n v="0"/>
    <n v="20.65"/>
    <n v="0"/>
    <n v="0"/>
    <n v="0"/>
    <n v="0"/>
    <n v="0"/>
    <m/>
    <n v="0"/>
    <n v="0"/>
    <n v="0"/>
    <x v="1"/>
    <x v="1"/>
  </r>
  <r>
    <s v="CG&amp;E "/>
    <s v="E"/>
    <x v="6"/>
    <s v="DM02W   01/02/2007N"/>
    <n v="3465"/>
    <n v="217.13"/>
    <n v="0"/>
    <n v="217.13"/>
    <n v="0"/>
    <n v="0"/>
    <n v="148.22999999999999"/>
    <n v="3.1"/>
    <n v="0.54"/>
    <n v="0"/>
    <n v="0"/>
    <n v="16.11"/>
    <n v="34.049999999999997"/>
    <n v="0"/>
    <n v="1.44"/>
    <n v="0"/>
    <n v="0"/>
    <n v="0"/>
    <n v="0"/>
    <n v="0"/>
    <n v="0"/>
    <n v="0"/>
    <n v="0"/>
    <n v="9.66"/>
    <n v="0"/>
    <n v="0"/>
    <n v="4"/>
    <n v="0"/>
    <n v="0"/>
    <n v="0"/>
    <n v="0"/>
    <n v="0"/>
    <m/>
    <n v="0"/>
    <n v="0"/>
    <n v="0"/>
    <x v="1"/>
    <x v="1"/>
  </r>
  <r>
    <s v="CG&amp;E "/>
    <s v="E"/>
    <x v="10"/>
    <s v="DM02W   01/02/2007N"/>
    <n v="7440"/>
    <n v="246.16"/>
    <n v="0"/>
    <n v="246.16"/>
    <n v="0"/>
    <n v="0"/>
    <n v="133.84"/>
    <n v="6.66"/>
    <n v="0.36"/>
    <n v="0"/>
    <n v="0"/>
    <n v="32.5"/>
    <n v="47.76"/>
    <n v="0"/>
    <n v="3.11"/>
    <n v="0"/>
    <n v="0"/>
    <n v="0"/>
    <n v="0"/>
    <n v="0"/>
    <n v="0"/>
    <n v="0"/>
    <n v="0"/>
    <n v="13.34"/>
    <n v="0"/>
    <n v="0"/>
    <n v="8.59"/>
    <n v="0"/>
    <n v="0"/>
    <n v="0"/>
    <n v="0"/>
    <n v="0"/>
    <m/>
    <n v="0"/>
    <n v="0"/>
    <n v="0"/>
    <x v="1"/>
    <x v="1"/>
  </r>
  <r>
    <s v="CG&amp;E "/>
    <s v="E"/>
    <x v="11"/>
    <s v="DM02W   01/02/2007N"/>
    <n v="1351"/>
    <n v="90.58"/>
    <n v="0"/>
    <n v="90.58"/>
    <n v="0"/>
    <n v="0"/>
    <n v="49.4"/>
    <n v="1.21"/>
    <n v="0.09"/>
    <n v="0"/>
    <n v="0"/>
    <n v="6.28"/>
    <n v="13.27"/>
    <n v="5.0199999999999996"/>
    <n v="0.56000000000000005"/>
    <n v="9.42"/>
    <n v="0"/>
    <n v="0"/>
    <n v="0"/>
    <n v="0"/>
    <n v="0"/>
    <n v="0"/>
    <n v="0"/>
    <n v="3.77"/>
    <n v="0"/>
    <n v="0"/>
    <n v="1.56"/>
    <n v="0"/>
    <n v="0"/>
    <n v="0"/>
    <n v="0"/>
    <n v="0"/>
    <m/>
    <n v="0"/>
    <n v="0"/>
    <n v="0"/>
    <x v="1"/>
    <x v="1"/>
  </r>
  <r>
    <s v="CG&amp;E "/>
    <s v="E"/>
    <x v="13"/>
    <s v="DM02W   01/02/2007N"/>
    <n v="70879"/>
    <n v="1391.37"/>
    <n v="0"/>
    <n v="1391.37"/>
    <n v="0"/>
    <n v="0"/>
    <n v="560.04999999999995"/>
    <n v="63.44"/>
    <n v="0.54"/>
    <n v="0"/>
    <n v="0"/>
    <n v="288.81"/>
    <n v="296.89999999999998"/>
    <n v="0"/>
    <n v="29.56"/>
    <n v="0"/>
    <n v="0"/>
    <n v="0"/>
    <n v="0"/>
    <n v="0"/>
    <n v="0"/>
    <n v="0"/>
    <n v="0"/>
    <n v="70.27"/>
    <n v="0"/>
    <n v="0"/>
    <n v="81.8"/>
    <n v="0"/>
    <n v="0"/>
    <n v="0"/>
    <n v="0"/>
    <n v="0"/>
    <m/>
    <n v="0"/>
    <n v="0"/>
    <n v="0"/>
    <x v="1"/>
    <x v="1"/>
  </r>
  <r>
    <s v="CG&amp;E "/>
    <s v="E"/>
    <x v="4"/>
    <s v="DM02W   01/03/2006N"/>
    <n v="4488"/>
    <n v="538.04"/>
    <n v="0"/>
    <n v="538.04"/>
    <n v="177.31"/>
    <n v="0"/>
    <n v="150.19999999999999"/>
    <n v="4.03"/>
    <n v="0.25"/>
    <n v="0"/>
    <n v="0"/>
    <n v="20.6"/>
    <n v="44.08"/>
    <n v="16.690000000000001"/>
    <n v="0"/>
    <n v="31.29"/>
    <n v="40.97"/>
    <n v="48.08"/>
    <n v="0"/>
    <n v="0"/>
    <n v="0"/>
    <n v="0"/>
    <n v="-6.9"/>
    <n v="8.34"/>
    <n v="0"/>
    <n v="0"/>
    <n v="5.18"/>
    <n v="0"/>
    <n v="-1"/>
    <n v="-1.08"/>
    <n v="0"/>
    <n v="0"/>
    <m/>
    <n v="0"/>
    <n v="0"/>
    <n v="0"/>
    <x v="1"/>
    <x v="1"/>
  </r>
  <r>
    <s v="CG&amp;E "/>
    <s v="E"/>
    <x v="12"/>
    <s v="DPGS    01/02/2007 "/>
    <n v="17326836"/>
    <n v="898013.53"/>
    <n v="0"/>
    <n v="898013.53"/>
    <n v="353898.26"/>
    <n v="0"/>
    <n v="85782.96"/>
    <n v="8481.23"/>
    <n v="0.09"/>
    <n v="0"/>
    <n v="0"/>
    <n v="0"/>
    <n v="34132.68"/>
    <n v="33291.870000000003"/>
    <n v="7225.29"/>
    <n v="62406.57"/>
    <n v="40983.839999999997"/>
    <n v="238354.82"/>
    <n v="0"/>
    <n v="0"/>
    <n v="0"/>
    <n v="0"/>
    <n v="0"/>
    <n v="24965.77"/>
    <n v="0"/>
    <n v="0"/>
    <n v="8490.15"/>
    <n v="0"/>
    <n v="0"/>
    <n v="0"/>
    <n v="0"/>
    <n v="0"/>
    <m/>
    <n v="0"/>
    <n v="0"/>
    <n v="0"/>
    <x v="1"/>
    <x v="2"/>
  </r>
  <r>
    <s v="CG&amp;E "/>
    <s v="E"/>
    <x v="2"/>
    <s v="DP01    01/02/2007N"/>
    <n v="18000"/>
    <n v="2585.7199999999998"/>
    <n v="0"/>
    <n v="2585.7199999999998"/>
    <n v="1007.41"/>
    <n v="0"/>
    <n v="484.82"/>
    <n v="16.11"/>
    <n v="0.09"/>
    <n v="0"/>
    <n v="0"/>
    <n v="74.66"/>
    <n v="123.3"/>
    <n v="94.81"/>
    <n v="7.51"/>
    <n v="177.78"/>
    <n v="271.62"/>
    <n v="247.68"/>
    <n v="0"/>
    <n v="0"/>
    <n v="0"/>
    <n v="0"/>
    <n v="0"/>
    <n v="71.11"/>
    <n v="0"/>
    <n v="0"/>
    <n v="8.82"/>
    <n v="0"/>
    <n v="0"/>
    <n v="0"/>
    <n v="0"/>
    <n v="0"/>
    <m/>
    <n v="0"/>
    <n v="0"/>
    <n v="0"/>
    <x v="1"/>
    <x v="2"/>
  </r>
  <r>
    <s v="CG&amp;E "/>
    <s v="E"/>
    <x v="14"/>
    <s v="DP01    01/02/2007N"/>
    <n v="755057"/>
    <n v="64590.6"/>
    <n v="0"/>
    <n v="64590.6"/>
    <n v="25611.87"/>
    <n v="0"/>
    <n v="6801.04"/>
    <n v="675.86"/>
    <n v="0.45"/>
    <n v="0"/>
    <n v="0"/>
    <n v="2787.45"/>
    <n v="3992.43"/>
    <n v="2410.6799999999998"/>
    <n v="314.86"/>
    <n v="4519.62"/>
    <n v="4908.8100000000004"/>
    <n v="10389.59"/>
    <n v="0"/>
    <n v="0"/>
    <n v="0"/>
    <n v="0"/>
    <n v="0"/>
    <n v="1807.97"/>
    <n v="0"/>
    <n v="0"/>
    <n v="369.97"/>
    <n v="0"/>
    <n v="0"/>
    <n v="0"/>
    <n v="0"/>
    <n v="0"/>
    <m/>
    <n v="0"/>
    <n v="0"/>
    <n v="0"/>
    <x v="1"/>
    <x v="2"/>
  </r>
  <r>
    <s v="CG&amp;E "/>
    <s v="E"/>
    <x v="15"/>
    <s v="DP01    01/02/2007N"/>
    <n v="2095903"/>
    <n v="152745.69"/>
    <n v="0"/>
    <n v="152745.69"/>
    <n v="59536.41"/>
    <n v="0"/>
    <n v="13651.2"/>
    <n v="1495.06"/>
    <n v="0.27"/>
    <n v="0"/>
    <n v="0"/>
    <n v="7630.24"/>
    <n v="8669.93"/>
    <n v="5603.94"/>
    <n v="873.99"/>
    <n v="10506.02"/>
    <n v="10709.28"/>
    <n v="28839.63"/>
    <n v="0"/>
    <n v="0"/>
    <n v="0"/>
    <n v="0"/>
    <n v="0"/>
    <n v="4202.72"/>
    <n v="0"/>
    <n v="0"/>
    <n v="1027"/>
    <n v="0"/>
    <n v="0"/>
    <n v="0"/>
    <n v="0"/>
    <n v="0"/>
    <m/>
    <n v="0"/>
    <n v="0"/>
    <n v="0"/>
    <x v="1"/>
    <x v="2"/>
  </r>
  <r>
    <s v="CG&amp;E "/>
    <s v="E"/>
    <x v="12"/>
    <s v="DP01    01/02/2007N"/>
    <n v="74938"/>
    <n v="8646.26"/>
    <n v="0"/>
    <n v="8646.26"/>
    <n v="3475.34"/>
    <n v="0"/>
    <n v="1184.79"/>
    <n v="67.08"/>
    <n v="0.09"/>
    <n v="0"/>
    <n v="0"/>
    <n v="281.33999999999997"/>
    <n v="513.33000000000004"/>
    <n v="327.10000000000002"/>
    <n v="31.25"/>
    <n v="613.29"/>
    <n v="839.46"/>
    <n v="1031.1500000000001"/>
    <n v="0"/>
    <n v="0"/>
    <n v="0"/>
    <n v="0"/>
    <n v="0"/>
    <n v="245.32"/>
    <n v="0"/>
    <n v="0"/>
    <n v="36.72"/>
    <n v="0"/>
    <n v="0"/>
    <n v="0"/>
    <n v="0"/>
    <n v="0"/>
    <m/>
    <n v="0"/>
    <n v="0"/>
    <n v="0"/>
    <x v="1"/>
    <x v="2"/>
  </r>
  <r>
    <s v="CG&amp;E "/>
    <s v="E"/>
    <x v="16"/>
    <s v="DP01    01/02/2007N"/>
    <n v="1853997"/>
    <n v="130685.7"/>
    <n v="0"/>
    <n v="130685.7"/>
    <n v="53948.59"/>
    <n v="0"/>
    <n v="12082.38"/>
    <n v="1638.39"/>
    <n v="0.36"/>
    <n v="0"/>
    <n v="0"/>
    <n v="0"/>
    <n v="8102.25"/>
    <n v="5077.96"/>
    <n v="773.11"/>
    <n v="9519.98"/>
    <n v="9314.92"/>
    <n v="25511"/>
    <n v="0"/>
    <n v="0"/>
    <n v="0"/>
    <n v="0"/>
    <n v="0"/>
    <n v="3808.3"/>
    <n v="0"/>
    <n v="0"/>
    <n v="908.46"/>
    <n v="0"/>
    <n v="0"/>
    <n v="0"/>
    <n v="0"/>
    <n v="0"/>
    <m/>
    <n v="0"/>
    <n v="0"/>
    <n v="0"/>
    <x v="1"/>
    <x v="2"/>
  </r>
  <r>
    <s v="CG&amp;E "/>
    <s v="E"/>
    <x v="11"/>
    <s v="DP01    01/02/2007N"/>
    <n v="7754259"/>
    <n v="135866.92000000001"/>
    <n v="0"/>
    <n v="135866.92000000001"/>
    <n v="0"/>
    <n v="0"/>
    <n v="48609.71"/>
    <n v="6940.82"/>
    <n v="2.79"/>
    <n v="0"/>
    <n v="0"/>
    <n v="28436.89"/>
    <n v="30707.22"/>
    <n v="616"/>
    <n v="0"/>
    <n v="1154.8399999999999"/>
    <n v="0"/>
    <n v="0"/>
    <n v="0"/>
    <n v="0"/>
    <n v="0"/>
    <n v="0"/>
    <n v="0"/>
    <n v="15599.04"/>
    <n v="0"/>
    <n v="0"/>
    <n v="3799.61"/>
    <n v="0"/>
    <n v="0"/>
    <n v="0"/>
    <n v="0"/>
    <n v="0"/>
    <m/>
    <n v="0"/>
    <n v="0"/>
    <n v="0"/>
    <x v="1"/>
    <x v="2"/>
  </r>
  <r>
    <s v="CG&amp;E "/>
    <s v="E"/>
    <x v="14"/>
    <s v="DP02    01/02/2007 "/>
    <n v="5352020"/>
    <n v="458917.81"/>
    <n v="0"/>
    <n v="458917.81"/>
    <n v="145820.21"/>
    <n v="0"/>
    <n v="32571.759999999998"/>
    <n v="6645.89"/>
    <n v="0.27"/>
    <n v="0"/>
    <n v="0"/>
    <n v="6797.26"/>
    <n v="48312.65"/>
    <n v="29961.57"/>
    <n v="5016.68"/>
    <n v="56169.96"/>
    <n v="25612.94"/>
    <n v="73643.8"/>
    <n v="0"/>
    <n v="0"/>
    <n v="0"/>
    <n v="0"/>
    <n v="0"/>
    <n v="22469.919999999998"/>
    <n v="0"/>
    <n v="0"/>
    <n v="5894.9"/>
    <n v="0"/>
    <n v="0"/>
    <n v="0"/>
    <n v="0"/>
    <n v="0"/>
    <m/>
    <n v="0"/>
    <n v="0"/>
    <n v="0"/>
    <x v="1"/>
    <x v="2"/>
  </r>
  <r>
    <s v="CG&amp;E "/>
    <s v="E"/>
    <x v="15"/>
    <s v="DP02    01/02/2007 "/>
    <n v="6299795"/>
    <n v="421971.1"/>
    <n v="0"/>
    <n v="421971.1"/>
    <n v="172233.60000000001"/>
    <n v="0"/>
    <n v="38217.89"/>
    <n v="2874.86"/>
    <n v="0.36"/>
    <n v="0"/>
    <n v="0"/>
    <n v="4393.95"/>
    <n v="23657.26"/>
    <n v="15356.49"/>
    <n v="1845.87"/>
    <n v="28791.42"/>
    <n v="29363.72"/>
    <n v="91542.48"/>
    <n v="0"/>
    <n v="0"/>
    <n v="0"/>
    <n v="0"/>
    <n v="0"/>
    <n v="11524.2"/>
    <n v="0"/>
    <n v="0"/>
    <n v="2169"/>
    <n v="0"/>
    <n v="0"/>
    <n v="0"/>
    <n v="0"/>
    <n v="0"/>
    <m/>
    <n v="0"/>
    <n v="0"/>
    <n v="0"/>
    <x v="1"/>
    <x v="2"/>
  </r>
  <r>
    <s v="CG&amp;E "/>
    <s v="E"/>
    <x v="12"/>
    <s v="DP02    01/02/2007 "/>
    <n v="522680"/>
    <n v="52982.16"/>
    <n v="0"/>
    <n v="52982.16"/>
    <n v="18230.68"/>
    <n v="0"/>
    <n v="5357.51"/>
    <n v="869.9"/>
    <n v="0.27"/>
    <n v="0"/>
    <n v="0"/>
    <n v="3555.74"/>
    <n v="3898.12"/>
    <n v="2610.0300000000002"/>
    <n v="405.25"/>
    <n v="4893.17"/>
    <n v="3535.78"/>
    <n v="7192.08"/>
    <n v="0"/>
    <n v="0"/>
    <n v="0"/>
    <n v="0"/>
    <n v="0"/>
    <n v="1957.43"/>
    <n v="0"/>
    <n v="0"/>
    <n v="476.2"/>
    <n v="0"/>
    <n v="0"/>
    <n v="0"/>
    <n v="0"/>
    <n v="0"/>
    <m/>
    <n v="0"/>
    <n v="0"/>
    <n v="0"/>
    <x v="1"/>
    <x v="2"/>
  </r>
  <r>
    <s v="CG&amp;E "/>
    <s v="E"/>
    <x v="2"/>
    <s v="DP02    01/02/2007N"/>
    <n v="34573"/>
    <n v="7300.33"/>
    <n v="0"/>
    <n v="7300.33"/>
    <n v="2905.01"/>
    <n v="0"/>
    <n v="1577.81"/>
    <n v="30.94"/>
    <n v="0.27"/>
    <n v="0"/>
    <n v="0"/>
    <n v="136.33000000000001"/>
    <n v="236.83"/>
    <n v="273.42"/>
    <n v="14.42"/>
    <n v="512.65"/>
    <n v="914.92"/>
    <n v="475.72"/>
    <n v="0"/>
    <n v="0"/>
    <n v="0"/>
    <n v="0"/>
    <n v="0"/>
    <n v="205.07"/>
    <n v="0"/>
    <n v="0"/>
    <n v="16.940000000000001"/>
    <n v="0"/>
    <n v="0"/>
    <n v="0"/>
    <n v="0"/>
    <n v="0"/>
    <m/>
    <n v="0"/>
    <n v="0"/>
    <n v="0"/>
    <x v="1"/>
    <x v="2"/>
  </r>
  <r>
    <s v="CG&amp;E "/>
    <s v="E"/>
    <x v="3"/>
    <s v="DP02    01/02/2007N"/>
    <n v="515352"/>
    <n v="37160.83"/>
    <n v="0"/>
    <n v="37160.83"/>
    <n v="14515.93"/>
    <n v="0"/>
    <n v="3444.19"/>
    <n v="461.29"/>
    <n v="0.36"/>
    <n v="0"/>
    <n v="0"/>
    <n v="1908"/>
    <n v="2012.54"/>
    <n v="1366.33"/>
    <n v="214.9"/>
    <n v="2561.5300000000002"/>
    <n v="2307.31"/>
    <n v="7091.25"/>
    <n v="0"/>
    <n v="0"/>
    <n v="0"/>
    <n v="0"/>
    <n v="0"/>
    <n v="1024.68"/>
    <n v="0"/>
    <n v="0"/>
    <n v="252.52"/>
    <n v="0"/>
    <n v="0"/>
    <n v="0"/>
    <n v="0"/>
    <n v="0"/>
    <m/>
    <n v="0"/>
    <n v="0"/>
    <n v="0"/>
    <x v="1"/>
    <x v="2"/>
  </r>
  <r>
    <s v="CG&amp;E "/>
    <s v="E"/>
    <x v="4"/>
    <s v="DP02    01/02/2007N"/>
    <n v="91605"/>
    <n v="7654.18"/>
    <n v="0"/>
    <n v="7654.18"/>
    <n v="2942.49"/>
    <n v="0"/>
    <n v="966.7"/>
    <n v="82"/>
    <n v="0.18"/>
    <n v="0"/>
    <n v="0"/>
    <n v="344.42"/>
    <n v="430.06"/>
    <n v="276.95"/>
    <n v="38.200000000000003"/>
    <n v="519.25"/>
    <n v="540.85"/>
    <n v="1260.48"/>
    <n v="0"/>
    <n v="0"/>
    <n v="0"/>
    <n v="0"/>
    <n v="0"/>
    <n v="207.71"/>
    <n v="0"/>
    <n v="0"/>
    <n v="44.89"/>
    <n v="0"/>
    <n v="0"/>
    <n v="0"/>
    <n v="0"/>
    <n v="0"/>
    <m/>
    <n v="0"/>
    <n v="0"/>
    <n v="0"/>
    <x v="1"/>
    <x v="2"/>
  </r>
  <r>
    <s v="CG&amp;E "/>
    <s v="E"/>
    <x v="14"/>
    <s v="DP02    01/02/2007N"/>
    <n v="33478913"/>
    <n v="2566311.0699999998"/>
    <n v="0"/>
    <n v="2566311.0699999998"/>
    <n v="1005600.2"/>
    <n v="0"/>
    <n v="238497.39"/>
    <n v="27303.16"/>
    <n v="5.23"/>
    <n v="0"/>
    <n v="0"/>
    <n v="122047.08"/>
    <n v="152329.53"/>
    <n v="94652.17"/>
    <n v="13960.66"/>
    <n v="177452.91"/>
    <n v="186402"/>
    <n v="460669.84"/>
    <n v="0"/>
    <n v="0"/>
    <n v="0"/>
    <n v="0"/>
    <n v="0"/>
    <n v="70986.25"/>
    <n v="0"/>
    <n v="0"/>
    <n v="16404.650000000001"/>
    <n v="0"/>
    <n v="0"/>
    <n v="0"/>
    <n v="0"/>
    <n v="0"/>
    <m/>
    <n v="0"/>
    <n v="0"/>
    <n v="0"/>
    <x v="1"/>
    <x v="2"/>
  </r>
  <r>
    <s v="CG&amp;E "/>
    <s v="E"/>
    <x v="15"/>
    <s v="DP02    01/02/2007N"/>
    <n v="47202337"/>
    <n v="3431809.1"/>
    <n v="0"/>
    <n v="3431809.1"/>
    <n v="1334307.75"/>
    <n v="0"/>
    <n v="302291.64"/>
    <n v="33857.980000000003"/>
    <n v="4.7699999999999996"/>
    <n v="0"/>
    <n v="0"/>
    <n v="171829.15"/>
    <n v="203180.32"/>
    <n v="125592.96000000001"/>
    <n v="19683.38"/>
    <n v="235457.05"/>
    <n v="238780.53"/>
    <n v="649504.15"/>
    <n v="0"/>
    <n v="0"/>
    <n v="0"/>
    <n v="0"/>
    <n v="0"/>
    <n v="94190.25"/>
    <n v="0"/>
    <n v="0"/>
    <n v="23129.17"/>
    <n v="0"/>
    <n v="0"/>
    <n v="0"/>
    <n v="0"/>
    <n v="0"/>
    <m/>
    <n v="0"/>
    <n v="0"/>
    <n v="0"/>
    <x v="1"/>
    <x v="2"/>
  </r>
  <r>
    <s v="CG&amp;E "/>
    <s v="E"/>
    <x v="12"/>
    <s v="DP02    01/02/2007N"/>
    <n v="8587580"/>
    <n v="670311.31999999995"/>
    <n v="0"/>
    <n v="670311.31999999995"/>
    <n v="263300.28000000003"/>
    <n v="0"/>
    <n v="62530.16"/>
    <n v="7242.92"/>
    <n v="1.71"/>
    <n v="0"/>
    <n v="0"/>
    <n v="31350"/>
    <n v="41653.17"/>
    <n v="24782.97"/>
    <n v="3581.03"/>
    <n v="46463.24"/>
    <n v="48446.19"/>
    <n v="118165.1"/>
    <n v="0"/>
    <n v="0"/>
    <n v="0"/>
    <n v="0"/>
    <n v="0"/>
    <n v="18586.64"/>
    <n v="0"/>
    <n v="0"/>
    <n v="4207.91"/>
    <n v="0"/>
    <n v="0"/>
    <n v="0"/>
    <n v="0"/>
    <n v="0"/>
    <m/>
    <n v="0"/>
    <n v="0"/>
    <n v="0"/>
    <x v="1"/>
    <x v="2"/>
  </r>
  <r>
    <s v="CG&amp;E "/>
    <s v="E"/>
    <x v="17"/>
    <s v="DP02    01/02/2007N"/>
    <n v="358864"/>
    <n v="40393.18"/>
    <n v="0"/>
    <n v="40393.18"/>
    <n v="16085.51"/>
    <n v="0"/>
    <n v="5292.69"/>
    <n v="321.22000000000003"/>
    <n v="0.09"/>
    <n v="0"/>
    <n v="0"/>
    <n v="1312"/>
    <n v="2458.2199999999998"/>
    <n v="1513.98"/>
    <n v="149.65"/>
    <n v="2838.6"/>
    <n v="4171.93"/>
    <n v="4937.97"/>
    <n v="0"/>
    <n v="0"/>
    <n v="0"/>
    <n v="0"/>
    <n v="0"/>
    <n v="1135.48"/>
    <n v="0"/>
    <n v="0"/>
    <n v="175.84"/>
    <n v="0"/>
    <n v="0"/>
    <n v="0"/>
    <n v="0"/>
    <n v="0"/>
    <m/>
    <n v="0"/>
    <n v="0"/>
    <n v="0"/>
    <x v="1"/>
    <x v="2"/>
  </r>
  <r>
    <s v="CG&amp;E "/>
    <s v="E"/>
    <x v="16"/>
    <s v="DP02    01/02/2007N"/>
    <n v="2389451"/>
    <n v="181472.86"/>
    <n v="0"/>
    <n v="181472.86"/>
    <n v="73744.929999999993"/>
    <n v="0"/>
    <n v="18355.59"/>
    <n v="1830.53"/>
    <n v="0.18"/>
    <n v="0"/>
    <n v="0"/>
    <n v="0"/>
    <n v="12687.89"/>
    <n v="6941.15"/>
    <n v="996.4"/>
    <n v="13013.43"/>
    <n v="14647.34"/>
    <n v="32878.85"/>
    <n v="0"/>
    <n v="0"/>
    <n v="0"/>
    <n v="0"/>
    <n v="0"/>
    <n v="5205.74"/>
    <n v="0"/>
    <n v="0"/>
    <n v="1170.83"/>
    <n v="0"/>
    <n v="0"/>
    <n v="0"/>
    <n v="0"/>
    <n v="0"/>
    <m/>
    <n v="0"/>
    <n v="0"/>
    <n v="0"/>
    <x v="1"/>
    <x v="2"/>
  </r>
  <r>
    <s v="CG&amp;E "/>
    <s v="E"/>
    <x v="9"/>
    <s v="DP02    01/02/2007N"/>
    <n v="25295"/>
    <n v="680.8"/>
    <n v="0"/>
    <n v="680.8"/>
    <n v="0"/>
    <n v="0"/>
    <n v="340.91"/>
    <n v="22.64"/>
    <n v="0.09"/>
    <n v="0"/>
    <n v="0"/>
    <n v="101.14"/>
    <n v="134.16"/>
    <n v="0"/>
    <n v="10.55"/>
    <n v="0"/>
    <n v="0"/>
    <n v="0"/>
    <n v="0"/>
    <n v="0"/>
    <n v="0"/>
    <n v="0"/>
    <n v="0"/>
    <n v="58.92"/>
    <n v="0"/>
    <n v="0"/>
    <n v="12.39"/>
    <n v="0"/>
    <n v="0"/>
    <n v="0"/>
    <n v="0"/>
    <n v="0"/>
    <m/>
    <n v="0"/>
    <n v="0"/>
    <n v="0"/>
    <x v="1"/>
    <x v="2"/>
  </r>
  <r>
    <s v="CG&amp;E "/>
    <s v="E"/>
    <x v="11"/>
    <s v="DP02    01/02/2007N"/>
    <n v="1581501"/>
    <n v="29574.2"/>
    <n v="0"/>
    <n v="29574.2"/>
    <n v="0"/>
    <n v="0"/>
    <n v="9647.7999999999993"/>
    <n v="1415.61"/>
    <n v="0.54"/>
    <n v="0"/>
    <n v="0"/>
    <n v="5790.01"/>
    <n v="6189.56"/>
    <n v="906.77"/>
    <n v="1.22"/>
    <n v="1699.93"/>
    <n v="0"/>
    <n v="0"/>
    <n v="0"/>
    <n v="0"/>
    <n v="0"/>
    <n v="0"/>
    <n v="0"/>
    <n v="3147.83"/>
    <n v="0"/>
    <n v="0"/>
    <n v="774.93"/>
    <n v="0"/>
    <n v="0"/>
    <n v="0"/>
    <n v="0"/>
    <n v="0"/>
    <m/>
    <n v="0"/>
    <n v="0"/>
    <n v="0"/>
    <x v="1"/>
    <x v="2"/>
  </r>
  <r>
    <s v="CG&amp;E "/>
    <s v="E"/>
    <x v="18"/>
    <s v="DP02    01/02/2007N"/>
    <n v="1541698"/>
    <n v="35456.74"/>
    <n v="0"/>
    <n v="35456.74"/>
    <n v="0"/>
    <n v="0"/>
    <n v="15805.73"/>
    <n v="1371.37"/>
    <n v="0.36"/>
    <n v="0"/>
    <n v="0"/>
    <n v="5633.64"/>
    <n v="7934.72"/>
    <n v="0"/>
    <n v="52.79"/>
    <n v="0"/>
    <n v="0"/>
    <n v="0"/>
    <n v="0"/>
    <n v="0"/>
    <n v="0"/>
    <n v="0"/>
    <n v="0"/>
    <n v="3902.7"/>
    <n v="0"/>
    <n v="0"/>
    <n v="755.43"/>
    <n v="0"/>
    <n v="0"/>
    <n v="0"/>
    <n v="0"/>
    <n v="0"/>
    <m/>
    <n v="0"/>
    <n v="0"/>
    <n v="0"/>
    <x v="1"/>
    <x v="2"/>
  </r>
  <r>
    <s v="CG&amp;E "/>
    <s v="E"/>
    <x v="13"/>
    <s v="DP02    01/02/2007N"/>
    <n v="85491"/>
    <n v="2103.31"/>
    <n v="0"/>
    <n v="2103.31"/>
    <n v="0"/>
    <n v="0"/>
    <n v="893.06"/>
    <n v="76.52"/>
    <n v="0.09"/>
    <n v="0"/>
    <n v="0"/>
    <n v="319.64999999999998"/>
    <n v="520.88"/>
    <n v="0"/>
    <n v="35.65"/>
    <n v="0"/>
    <n v="0"/>
    <n v="0"/>
    <n v="0"/>
    <n v="0"/>
    <n v="0"/>
    <n v="0"/>
    <n v="0"/>
    <n v="215.57"/>
    <n v="0"/>
    <n v="0"/>
    <n v="41.89"/>
    <n v="0"/>
    <n v="0"/>
    <n v="0"/>
    <n v="0"/>
    <n v="0"/>
    <m/>
    <n v="0"/>
    <n v="0"/>
    <n v="0"/>
    <x v="1"/>
    <x v="2"/>
  </r>
  <r>
    <s v="CG&amp;E "/>
    <s v="E"/>
    <x v="3"/>
    <s v="DP03    01/02/2007N"/>
    <n v="44800"/>
    <n v="3746.01"/>
    <n v="0"/>
    <n v="3746.01"/>
    <n v="1433.97"/>
    <n v="0"/>
    <n v="469.55"/>
    <n v="40.1"/>
    <n v="0.09"/>
    <n v="0"/>
    <n v="0"/>
    <n v="171.94"/>
    <n v="224.8"/>
    <n v="134.97999999999999"/>
    <n v="18.68"/>
    <n v="253.05"/>
    <n v="259.23"/>
    <n v="616.45000000000005"/>
    <n v="0"/>
    <n v="0"/>
    <n v="0"/>
    <n v="0"/>
    <n v="0"/>
    <n v="101.22"/>
    <n v="0"/>
    <n v="0"/>
    <n v="21.95"/>
    <n v="0"/>
    <n v="0"/>
    <n v="0"/>
    <n v="0"/>
    <n v="0"/>
    <m/>
    <n v="0"/>
    <n v="0"/>
    <n v="0"/>
    <x v="1"/>
    <x v="2"/>
  </r>
  <r>
    <s v="CG&amp;E "/>
    <s v="E"/>
    <x v="14"/>
    <s v="DP03    01/02/2007N"/>
    <n v="2739279"/>
    <n v="182373.86"/>
    <n v="0"/>
    <n v="182373.86"/>
    <n v="70850.02"/>
    <n v="0"/>
    <n v="14191.33"/>
    <n v="1899.54"/>
    <n v="0.18"/>
    <n v="0"/>
    <n v="0"/>
    <n v="9962.2199999999993"/>
    <n v="9851.7199999999993"/>
    <n v="6668.96"/>
    <n v="1142.28"/>
    <n v="12502.33"/>
    <n v="11269.15"/>
    <n v="37692.480000000003"/>
    <n v="0"/>
    <n v="0"/>
    <n v="0"/>
    <n v="0"/>
    <n v="0"/>
    <n v="5001.3999999999996"/>
    <n v="0"/>
    <n v="0"/>
    <n v="1342.25"/>
    <n v="0"/>
    <n v="0"/>
    <n v="0"/>
    <n v="0"/>
    <n v="0"/>
    <m/>
    <n v="0"/>
    <n v="0"/>
    <n v="0"/>
    <x v="1"/>
    <x v="2"/>
  </r>
  <r>
    <s v="CG&amp;E "/>
    <s v="E"/>
    <x v="15"/>
    <s v="DP03    01/02/2007N"/>
    <n v="3878546"/>
    <n v="277361.51"/>
    <n v="0"/>
    <n v="277361.51"/>
    <n v="107892.72"/>
    <n v="0"/>
    <n v="23675.86"/>
    <n v="2960.45"/>
    <n v="0.36"/>
    <n v="0"/>
    <n v="0"/>
    <n v="14116.39"/>
    <n v="16298.17"/>
    <n v="10155.549999999999"/>
    <n v="1617.36"/>
    <n v="19039.13"/>
    <n v="18719.97"/>
    <n v="53368.800000000003"/>
    <n v="0"/>
    <n v="0"/>
    <n v="0"/>
    <n v="0"/>
    <n v="0"/>
    <n v="7616.26"/>
    <n v="0"/>
    <n v="0"/>
    <n v="1900.49"/>
    <n v="0"/>
    <n v="0"/>
    <n v="0"/>
    <n v="0"/>
    <n v="0"/>
    <m/>
    <n v="0"/>
    <n v="0"/>
    <n v="0"/>
    <x v="1"/>
    <x v="2"/>
  </r>
  <r>
    <s v="CG&amp;E "/>
    <s v="E"/>
    <x v="12"/>
    <s v="DP03    01/02/2007N"/>
    <n v="34919"/>
    <n v="4185.6899999999996"/>
    <n v="0"/>
    <n v="4185.6899999999996"/>
    <n v="1651.29"/>
    <n v="0"/>
    <n v="648.12"/>
    <n v="31.26"/>
    <n v="0.09"/>
    <n v="0"/>
    <n v="0"/>
    <n v="136.08000000000001"/>
    <n v="239.2"/>
    <n v="155.41999999999999"/>
    <n v="14.56"/>
    <n v="291.41000000000003"/>
    <n v="404.09"/>
    <n v="480.49"/>
    <n v="0"/>
    <n v="0"/>
    <n v="0"/>
    <n v="0"/>
    <n v="0"/>
    <n v="116.57"/>
    <n v="0"/>
    <n v="0"/>
    <n v="17.11"/>
    <n v="0"/>
    <n v="0"/>
    <n v="0"/>
    <n v="0"/>
    <n v="0"/>
    <m/>
    <n v="0"/>
    <n v="0"/>
    <n v="0"/>
    <x v="1"/>
    <x v="2"/>
  </r>
  <r>
    <s v="CG&amp;E "/>
    <s v="E"/>
    <x v="17"/>
    <s v="DP03    01/02/2007N"/>
    <n v="18077"/>
    <n v="3600.98"/>
    <n v="0"/>
    <n v="3600.98"/>
    <n v="1459.1"/>
    <n v="0"/>
    <n v="709.79"/>
    <n v="16.170000000000002"/>
    <n v="0.09"/>
    <n v="0"/>
    <n v="0"/>
    <n v="74.94"/>
    <n v="123.83"/>
    <n v="137.33000000000001"/>
    <n v="7.53"/>
    <n v="257.49"/>
    <n v="454.12"/>
    <n v="248.74"/>
    <n v="0"/>
    <n v="0"/>
    <n v="0"/>
    <n v="0"/>
    <n v="0"/>
    <n v="102.99"/>
    <n v="0"/>
    <n v="0"/>
    <n v="8.86"/>
    <n v="0"/>
    <n v="0"/>
    <n v="0"/>
    <n v="0"/>
    <n v="0"/>
    <m/>
    <n v="0"/>
    <n v="0"/>
    <n v="0"/>
    <x v="1"/>
    <x v="2"/>
  </r>
  <r>
    <s v="CG&amp;E "/>
    <s v="E"/>
    <x v="6"/>
    <s v="DP03    01/02/2007N"/>
    <n v="21600"/>
    <n v="690.43"/>
    <n v="0"/>
    <n v="690.43"/>
    <n v="0"/>
    <n v="0"/>
    <n v="365.69"/>
    <n v="19.329999999999998"/>
    <n v="0.09"/>
    <n v="0"/>
    <n v="0"/>
    <n v="87.73"/>
    <n v="147.96"/>
    <n v="0"/>
    <n v="0"/>
    <n v="0"/>
    <n v="0"/>
    <n v="0"/>
    <n v="0"/>
    <n v="0"/>
    <n v="0"/>
    <n v="0"/>
    <n v="0"/>
    <n v="59.05"/>
    <n v="0"/>
    <n v="0"/>
    <n v="10.58"/>
    <n v="0"/>
    <n v="0"/>
    <n v="0"/>
    <n v="0"/>
    <n v="0"/>
    <m/>
    <n v="0"/>
    <n v="0"/>
    <n v="0"/>
    <x v="1"/>
    <x v="2"/>
  </r>
  <r>
    <s v="CG&amp;E "/>
    <s v="E"/>
    <x v="11"/>
    <s v="DP03    01/02/2007N"/>
    <n v="1935536"/>
    <n v="33745.85"/>
    <n v="0"/>
    <n v="33745.85"/>
    <n v="0"/>
    <n v="0"/>
    <n v="12245.17"/>
    <n v="1732.5"/>
    <n v="0.72"/>
    <n v="0"/>
    <n v="0"/>
    <n v="7100.55"/>
    <n v="7808.97"/>
    <n v="0"/>
    <n v="0"/>
    <n v="0"/>
    <n v="0"/>
    <n v="0"/>
    <n v="0"/>
    <n v="0"/>
    <n v="0"/>
    <n v="0"/>
    <n v="0"/>
    <n v="3909.52"/>
    <n v="0"/>
    <n v="0"/>
    <n v="948.42"/>
    <n v="0"/>
    <n v="0"/>
    <n v="0"/>
    <n v="0"/>
    <n v="0"/>
    <m/>
    <n v="0"/>
    <n v="0"/>
    <n v="0"/>
    <x v="1"/>
    <x v="2"/>
  </r>
  <r>
    <s v="CG&amp;E "/>
    <s v="E"/>
    <x v="14"/>
    <s v="DP04    01/02/2007 "/>
    <n v="0"/>
    <n v="32729.81"/>
    <n v="0"/>
    <n v="32729.81"/>
    <n v="7639.78"/>
    <n v="0"/>
    <n v="4386.0600000000004"/>
    <n v="669.81"/>
    <n v="0.09"/>
    <n v="0"/>
    <n v="0"/>
    <n v="2725.66"/>
    <n v="4649.3100000000004"/>
    <n v="2397.9899999999998"/>
    <n v="312.04000000000002"/>
    <n v="4495.93"/>
    <n v="3287.99"/>
    <n v="0"/>
    <n v="0"/>
    <n v="0"/>
    <n v="0"/>
    <n v="0"/>
    <n v="0"/>
    <n v="1798.48"/>
    <n v="0"/>
    <n v="0"/>
    <n v="366.67"/>
    <n v="0"/>
    <n v="0"/>
    <n v="0"/>
    <n v="0"/>
    <n v="0"/>
    <m/>
    <n v="0"/>
    <n v="0"/>
    <n v="0"/>
    <x v="1"/>
    <x v="2"/>
  </r>
  <r>
    <s v="CG&amp;E "/>
    <s v="E"/>
    <x v="14"/>
    <s v="DP04    01/02/2007N"/>
    <n v="162072"/>
    <n v="28571.16"/>
    <n v="0"/>
    <n v="28571.16"/>
    <n v="11844.51"/>
    <n v="0"/>
    <n v="4864.6099999999997"/>
    <n v="145.07"/>
    <n v="0.27"/>
    <n v="0"/>
    <n v="0"/>
    <n v="606.96"/>
    <n v="1110.19"/>
    <n v="1114.8"/>
    <n v="67.59"/>
    <n v="2090.2399999999998"/>
    <n v="3581.28"/>
    <n v="2230.12"/>
    <n v="0"/>
    <n v="0"/>
    <n v="0"/>
    <n v="0"/>
    <n v="0"/>
    <n v="836.1"/>
    <n v="0"/>
    <n v="0"/>
    <n v="79.42"/>
    <n v="0"/>
    <n v="0"/>
    <n v="0"/>
    <n v="0"/>
    <n v="0"/>
    <m/>
    <n v="0"/>
    <n v="0"/>
    <n v="0"/>
    <x v="1"/>
    <x v="2"/>
  </r>
  <r>
    <s v="CG&amp;E "/>
    <s v="E"/>
    <x v="15"/>
    <s v="DP04    01/02/2007N"/>
    <n v="7755403"/>
    <n v="605663.59"/>
    <n v="0"/>
    <n v="605663.59"/>
    <n v="234767.35"/>
    <n v="0"/>
    <n v="57701.45"/>
    <n v="5664.6"/>
    <n v="0.72"/>
    <n v="0"/>
    <n v="0"/>
    <n v="28226.68"/>
    <n v="39620.26"/>
    <n v="22097.3"/>
    <n v="3233.99"/>
    <n v="41428.269999999997"/>
    <n v="45836"/>
    <n v="106714.34"/>
    <n v="0"/>
    <n v="0"/>
    <n v="0"/>
    <n v="0"/>
    <n v="0"/>
    <n v="16572.47"/>
    <n v="0"/>
    <n v="0"/>
    <n v="3800.16"/>
    <n v="0"/>
    <n v="0"/>
    <n v="0"/>
    <n v="0"/>
    <n v="0"/>
    <m/>
    <n v="0"/>
    <n v="0"/>
    <n v="0"/>
    <x v="1"/>
    <x v="2"/>
  </r>
  <r>
    <s v="CG&amp;E "/>
    <s v="E"/>
    <x v="11"/>
    <s v="DP04    01/02/2007N"/>
    <n v="30929"/>
    <n v="1545.88"/>
    <n v="0"/>
    <n v="1545.88"/>
    <n v="0"/>
    <n v="0"/>
    <n v="996.15"/>
    <n v="27.68"/>
    <n v="0.09"/>
    <n v="0"/>
    <n v="0"/>
    <n v="121.59"/>
    <n v="211.86"/>
    <n v="0"/>
    <n v="12.9"/>
    <n v="0"/>
    <n v="0"/>
    <n v="0"/>
    <n v="0"/>
    <n v="0"/>
    <n v="0"/>
    <n v="0"/>
    <n v="0"/>
    <n v="160.44999999999999"/>
    <n v="0"/>
    <n v="0"/>
    <n v="15.16"/>
    <n v="0"/>
    <n v="0"/>
    <n v="0"/>
    <n v="0"/>
    <n v="0"/>
    <m/>
    <n v="0"/>
    <n v="0"/>
    <n v="0"/>
    <x v="1"/>
    <x v="2"/>
  </r>
  <r>
    <s v="CG&amp;E "/>
    <s v="E"/>
    <x v="14"/>
    <s v="DP06    01/02/2007 "/>
    <n v="6678388"/>
    <n v="386787.65"/>
    <n v="0"/>
    <n v="386787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2"/>
  </r>
  <r>
    <s v="CG&amp;E "/>
    <s v="E"/>
    <x v="15"/>
    <s v="DP06    01/02/2007 "/>
    <n v="-1888672"/>
    <n v="-103400"/>
    <n v="0"/>
    <n v="-103400"/>
    <n v="-22365.43"/>
    <n v="0"/>
    <n v="-6629.93"/>
    <n v="-14.01"/>
    <n v="-0.09"/>
    <n v="0"/>
    <n v="0"/>
    <n v="-66.13"/>
    <n v="-88.65"/>
    <n v="-50.44"/>
    <n v="-6.53"/>
    <n v="-94.55"/>
    <n v="-3995.77"/>
    <n v="-13068.17"/>
    <n v="0"/>
    <n v="0"/>
    <n v="0"/>
    <n v="0"/>
    <n v="0"/>
    <n v="-37.83"/>
    <n v="0"/>
    <n v="0"/>
    <n v="-7.67"/>
    <n v="0"/>
    <n v="0"/>
    <n v="0"/>
    <n v="0"/>
    <n v="0"/>
    <m/>
    <n v="0"/>
    <n v="0"/>
    <n v="0"/>
    <x v="1"/>
    <x v="2"/>
  </r>
  <r>
    <s v="CG&amp;E "/>
    <s v="E"/>
    <x v="12"/>
    <s v="DP06    01/02/2007 "/>
    <n v="449160"/>
    <n v="26000.54"/>
    <n v="0"/>
    <n v="2600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2"/>
  </r>
  <r>
    <s v="CG&amp;E "/>
    <s v="E"/>
    <x v="14"/>
    <s v="DP08    01/02/2007 "/>
    <n v="748303"/>
    <n v="43293.23"/>
    <n v="0"/>
    <n v="4329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2"/>
  </r>
  <r>
    <s v="CG&amp;E "/>
    <s v="E"/>
    <x v="14"/>
    <s v="DP10    01/02/2007 "/>
    <n v="1560240"/>
    <n v="121637.9"/>
    <n v="0"/>
    <n v="121637.9"/>
    <n v="36191.61"/>
    <n v="0"/>
    <n v="6357"/>
    <n v="1634.42"/>
    <n v="0.09"/>
    <n v="0"/>
    <n v="0"/>
    <n v="9912.33"/>
    <n v="12538.24"/>
    <n v="7254.5"/>
    <n v="1137.6199999999999"/>
    <n v="13600.57"/>
    <n v="4765.2"/>
    <n v="21468.9"/>
    <n v="0"/>
    <n v="0"/>
    <n v="0"/>
    <n v="0"/>
    <n v="0"/>
    <n v="5440.65"/>
    <n v="0"/>
    <n v="0"/>
    <n v="1336.77"/>
    <n v="0"/>
    <n v="0"/>
    <n v="0"/>
    <n v="0"/>
    <n v="0"/>
    <m/>
    <n v="0"/>
    <n v="0"/>
    <n v="0"/>
    <x v="1"/>
    <x v="2"/>
  </r>
  <r>
    <s v="CG&amp;E "/>
    <s v="E"/>
    <x v="15"/>
    <s v="DP10    01/02/2007 "/>
    <n v="3822939"/>
    <n v="262683.63"/>
    <n v="0"/>
    <n v="262683.63"/>
    <n v="101427.74"/>
    <n v="0"/>
    <n v="22156.45"/>
    <n v="2351.77"/>
    <n v="0.18"/>
    <n v="0"/>
    <n v="0"/>
    <n v="12726.64"/>
    <n v="16554.13"/>
    <n v="9517.16"/>
    <n v="1459.84"/>
    <n v="17842.62"/>
    <n v="17190.46"/>
    <n v="52603.64"/>
    <n v="0"/>
    <n v="0"/>
    <n v="0"/>
    <n v="0"/>
    <n v="0"/>
    <n v="7137.59"/>
    <n v="0"/>
    <n v="0"/>
    <n v="1715.41"/>
    <n v="0"/>
    <n v="0"/>
    <n v="0"/>
    <n v="0"/>
    <n v="0"/>
    <m/>
    <n v="0"/>
    <n v="0"/>
    <n v="0"/>
    <x v="1"/>
    <x v="2"/>
  </r>
  <r>
    <s v="CG&amp;E "/>
    <s v="E"/>
    <x v="2"/>
    <s v="DP10    01/02/2007N"/>
    <n v="52008"/>
    <n v="4568.2700000000004"/>
    <n v="0"/>
    <n v="4568.2700000000004"/>
    <n v="1704.5"/>
    <n v="0"/>
    <n v="687.68"/>
    <n v="46.55"/>
    <n v="0.09"/>
    <n v="0"/>
    <n v="0"/>
    <n v="198.11"/>
    <n v="272.5"/>
    <n v="160.43"/>
    <n v="21.69"/>
    <n v="300.79000000000002"/>
    <n v="314.5"/>
    <n v="715.63"/>
    <n v="0"/>
    <n v="0"/>
    <n v="0"/>
    <n v="0"/>
    <n v="0"/>
    <n v="120.32"/>
    <n v="0"/>
    <n v="0"/>
    <n v="25.48"/>
    <n v="0"/>
    <n v="0"/>
    <n v="0"/>
    <n v="0"/>
    <n v="0"/>
    <m/>
    <n v="0"/>
    <n v="0"/>
    <n v="0"/>
    <x v="1"/>
    <x v="2"/>
  </r>
  <r>
    <s v="CG&amp;E "/>
    <s v="E"/>
    <x v="14"/>
    <s v="DP10    01/02/2007N"/>
    <n v="10641087"/>
    <n v="745984.3"/>
    <n v="0"/>
    <n v="745984.3"/>
    <n v="288772.08"/>
    <n v="0"/>
    <n v="64082.47"/>
    <n v="7522.41"/>
    <n v="0.99"/>
    <n v="0"/>
    <n v="0"/>
    <n v="38729.67"/>
    <n v="42971.42"/>
    <n v="27181.14"/>
    <n v="4437.33"/>
    <n v="50957.62"/>
    <n v="49308.94"/>
    <n v="146421.35999999999"/>
    <n v="0"/>
    <n v="0"/>
    <n v="0"/>
    <n v="0"/>
    <n v="0"/>
    <n v="20384.75"/>
    <n v="0"/>
    <n v="0"/>
    <n v="5214.12"/>
    <n v="0"/>
    <n v="0"/>
    <n v="0"/>
    <n v="0"/>
    <n v="0"/>
    <m/>
    <n v="0"/>
    <n v="0"/>
    <n v="0"/>
    <x v="1"/>
    <x v="2"/>
  </r>
  <r>
    <s v="CG&amp;E "/>
    <s v="E"/>
    <x v="15"/>
    <s v="DP10    01/02/2007N"/>
    <n v="13713364"/>
    <n v="1008691.38"/>
    <n v="0"/>
    <n v="1008691.38"/>
    <n v="392205.97"/>
    <n v="0"/>
    <n v="91113.35"/>
    <n v="10631.77"/>
    <n v="1.62"/>
    <n v="0"/>
    <n v="0"/>
    <n v="49947.29"/>
    <n v="60310.64"/>
    <n v="36916.660000000003"/>
    <n v="5718.46"/>
    <n v="69210.19"/>
    <n v="69533.759999999995"/>
    <n v="188695.91"/>
    <n v="0"/>
    <n v="0"/>
    <n v="0"/>
    <n v="0"/>
    <n v="0"/>
    <n v="27686.22"/>
    <n v="0"/>
    <n v="0"/>
    <n v="6719.54"/>
    <n v="0"/>
    <n v="0"/>
    <n v="0"/>
    <n v="0"/>
    <n v="0"/>
    <m/>
    <n v="0"/>
    <n v="0"/>
    <n v="0"/>
    <x v="1"/>
    <x v="2"/>
  </r>
  <r>
    <s v="CG&amp;E "/>
    <s v="E"/>
    <x v="12"/>
    <s v="DP10    01/02/2007N"/>
    <n v="13041908"/>
    <n v="879197.61"/>
    <n v="0"/>
    <n v="879197.61"/>
    <n v="340413.44"/>
    <n v="0"/>
    <n v="70985.69"/>
    <n v="8892.69"/>
    <n v="0.81"/>
    <n v="0"/>
    <n v="0"/>
    <n v="47426"/>
    <n v="48369.63"/>
    <n v="32042.29"/>
    <n v="5438.47"/>
    <n v="60070.15"/>
    <n v="55681.06"/>
    <n v="179456.64000000001"/>
    <n v="0"/>
    <n v="0"/>
    <n v="0"/>
    <n v="0"/>
    <n v="0"/>
    <n v="24030.2"/>
    <n v="0"/>
    <n v="0"/>
    <n v="6390.54"/>
    <n v="0"/>
    <n v="0"/>
    <n v="0"/>
    <n v="0"/>
    <n v="0"/>
    <m/>
    <n v="0"/>
    <n v="0"/>
    <n v="0"/>
    <x v="1"/>
    <x v="2"/>
  </r>
  <r>
    <s v="CG&amp;E "/>
    <s v="E"/>
    <x v="17"/>
    <s v="DP10    01/02/2007N"/>
    <n v="692354"/>
    <n v="46401.97"/>
    <n v="0"/>
    <n v="46401.97"/>
    <n v="18183.22"/>
    <n v="0"/>
    <n v="3638.49"/>
    <n v="619.73"/>
    <n v="0.09"/>
    <n v="0"/>
    <n v="0"/>
    <n v="2522.5700000000002"/>
    <n v="2371.0500000000002"/>
    <n v="1711.55"/>
    <n v="288.70999999999998"/>
    <n v="3208.64"/>
    <n v="2708.3"/>
    <n v="9526.7900000000009"/>
    <n v="0"/>
    <n v="0"/>
    <n v="0"/>
    <n v="0"/>
    <n v="0"/>
    <n v="1283.58"/>
    <n v="0"/>
    <n v="0"/>
    <n v="339.25"/>
    <n v="0"/>
    <n v="0"/>
    <n v="0"/>
    <n v="0"/>
    <n v="0"/>
    <m/>
    <n v="0"/>
    <n v="0"/>
    <n v="0"/>
    <x v="1"/>
    <x v="2"/>
  </r>
  <r>
    <s v="CG&amp;E "/>
    <s v="E"/>
    <x v="16"/>
    <s v="DP10    01/02/2007N"/>
    <n v="1274705"/>
    <n v="85877.86"/>
    <n v="0"/>
    <n v="85877.86"/>
    <n v="35080.69"/>
    <n v="0"/>
    <n v="7798.6"/>
    <n v="952.78"/>
    <n v="0.09"/>
    <n v="0"/>
    <n v="0"/>
    <n v="0"/>
    <n v="5297.6"/>
    <n v="3302.02"/>
    <n v="531.54999999999995"/>
    <n v="6190.45"/>
    <n v="6083.14"/>
    <n v="17539.939999999999"/>
    <n v="0"/>
    <n v="0"/>
    <n v="0"/>
    <n v="0"/>
    <n v="0"/>
    <n v="2476.39"/>
    <n v="0"/>
    <n v="0"/>
    <n v="624.61"/>
    <n v="0"/>
    <n v="0"/>
    <n v="0"/>
    <n v="0"/>
    <n v="0"/>
    <m/>
    <n v="0"/>
    <n v="0"/>
    <n v="0"/>
    <x v="1"/>
    <x v="2"/>
  </r>
  <r>
    <s v="CG&amp;E "/>
    <s v="E"/>
    <x v="11"/>
    <s v="DP10    01/02/2007N"/>
    <n v="740087"/>
    <n v="29708.21"/>
    <n v="0"/>
    <n v="29708.21"/>
    <n v="0"/>
    <n v="0"/>
    <n v="17612.88"/>
    <n v="662.45"/>
    <n v="0.09"/>
    <n v="0"/>
    <n v="0"/>
    <n v="2695.84"/>
    <n v="5069.6000000000004"/>
    <n v="0"/>
    <n v="308.62"/>
    <n v="0"/>
    <n v="0"/>
    <n v="0"/>
    <n v="0"/>
    <n v="0"/>
    <n v="0"/>
    <n v="0"/>
    <n v="0"/>
    <n v="2996.09"/>
    <n v="0"/>
    <n v="0"/>
    <n v="362.64"/>
    <n v="0"/>
    <n v="0"/>
    <n v="0"/>
    <n v="0"/>
    <n v="0"/>
    <m/>
    <n v="0"/>
    <n v="0"/>
    <n v="0"/>
    <x v="1"/>
    <x v="2"/>
  </r>
  <r>
    <s v="CG&amp;E "/>
    <s v="E"/>
    <x v="18"/>
    <s v="DP10    01/02/2007N"/>
    <n v="286504"/>
    <n v="11421.28"/>
    <n v="0"/>
    <n v="11421.28"/>
    <n v="0"/>
    <n v="0"/>
    <n v="6693.98"/>
    <n v="256.45"/>
    <n v="0.18"/>
    <n v="0"/>
    <n v="0"/>
    <n v="1058.6500000000001"/>
    <n v="1962.56"/>
    <n v="0"/>
    <n v="119.47"/>
    <n v="0"/>
    <n v="0"/>
    <n v="0"/>
    <n v="0"/>
    <n v="0"/>
    <n v="0"/>
    <n v="0"/>
    <n v="0"/>
    <n v="1189.5999999999999"/>
    <n v="0"/>
    <n v="0"/>
    <n v="140.38999999999999"/>
    <n v="0"/>
    <n v="0"/>
    <n v="0"/>
    <n v="0"/>
    <n v="0"/>
    <m/>
    <n v="0"/>
    <n v="0"/>
    <n v="0"/>
    <x v="1"/>
    <x v="2"/>
  </r>
  <r>
    <s v="CG&amp;E "/>
    <s v="E"/>
    <x v="14"/>
    <s v="DP11    01/02/2007 "/>
    <n v="665968"/>
    <n v="51479.01"/>
    <n v="0"/>
    <n v="51479.01"/>
    <n v="19645.650000000001"/>
    <n v="0"/>
    <n v="4771.0200000000004"/>
    <n v="613.41"/>
    <n v="0.09"/>
    <n v="0"/>
    <n v="0"/>
    <n v="2496.9499999999998"/>
    <n v="3462.43"/>
    <n v="1993.38"/>
    <n v="285.77"/>
    <n v="3737.21"/>
    <n v="3478.6"/>
    <n v="9163.7199999999993"/>
    <n v="0"/>
    <n v="0"/>
    <n v="0"/>
    <n v="0"/>
    <n v="0"/>
    <n v="1494.98"/>
    <n v="0"/>
    <n v="0"/>
    <n v="335.8"/>
    <n v="0"/>
    <n v="0"/>
    <n v="0"/>
    <n v="0"/>
    <n v="0"/>
    <m/>
    <n v="0"/>
    <n v="0"/>
    <n v="0"/>
    <x v="1"/>
    <x v="2"/>
  </r>
  <r>
    <s v="CG&amp;E "/>
    <s v="E"/>
    <x v="15"/>
    <s v="DP11    01/02/2007N"/>
    <n v="2647021"/>
    <n v="182610"/>
    <n v="0"/>
    <n v="182610"/>
    <n v="70425.990000000005"/>
    <n v="0"/>
    <n v="15316.88"/>
    <n v="1596.4"/>
    <n v="0.09"/>
    <n v="0"/>
    <n v="0"/>
    <n v="9618.01"/>
    <n v="10618.53"/>
    <n v="6628.98"/>
    <n v="1103.81"/>
    <n v="12427.58"/>
    <n v="12182.23"/>
    <n v="36423.01"/>
    <n v="0"/>
    <n v="0"/>
    <n v="0"/>
    <n v="0"/>
    <n v="0"/>
    <n v="4971.45"/>
    <n v="0"/>
    <n v="0"/>
    <n v="1297.04"/>
    <n v="0"/>
    <n v="0"/>
    <n v="0"/>
    <n v="0"/>
    <n v="0"/>
    <m/>
    <n v="0"/>
    <n v="0"/>
    <n v="0"/>
    <x v="1"/>
    <x v="2"/>
  </r>
  <r>
    <s v="CG&amp;E "/>
    <s v="E"/>
    <x v="17"/>
    <s v="DP11    01/02/2007N"/>
    <n v="1796557"/>
    <n v="121172.44"/>
    <n v="0"/>
    <n v="121172.44"/>
    <n v="46855.17"/>
    <n v="0"/>
    <n v="9806.48"/>
    <n v="1197.53"/>
    <n v="0.09"/>
    <n v="0"/>
    <n v="0"/>
    <n v="6530.82"/>
    <n v="6734.17"/>
    <n v="4410.3599999999997"/>
    <n v="749.16"/>
    <n v="8268.17"/>
    <n v="7712"/>
    <n v="24720.62"/>
    <n v="0"/>
    <n v="0"/>
    <n v="0"/>
    <n v="0"/>
    <n v="0"/>
    <n v="3307.56"/>
    <n v="0"/>
    <n v="0"/>
    <n v="880.31"/>
    <n v="0"/>
    <n v="0"/>
    <n v="0"/>
    <n v="0"/>
    <n v="0"/>
    <m/>
    <n v="0"/>
    <n v="0"/>
    <n v="0"/>
    <x v="1"/>
    <x v="2"/>
  </r>
  <r>
    <s v="CG&amp;E "/>
    <s v="E"/>
    <x v="14"/>
    <s v="DP12    01/02/2007N"/>
    <n v="846360"/>
    <n v="64342.06"/>
    <n v="0"/>
    <n v="64342.06"/>
    <n v="25031.200000000001"/>
    <n v="0"/>
    <n v="5953.96"/>
    <n v="751.89"/>
    <n v="0.09"/>
    <n v="0"/>
    <n v="0"/>
    <n v="3081.61"/>
    <n v="3982.92"/>
    <n v="2356.0500000000002"/>
    <n v="352.93"/>
    <n v="4417.1099999999997"/>
    <n v="4586.7"/>
    <n v="11645.91"/>
    <n v="0"/>
    <n v="0"/>
    <n v="0"/>
    <n v="0"/>
    <n v="0"/>
    <n v="1766.97"/>
    <n v="0"/>
    <n v="0"/>
    <n v="414.72"/>
    <n v="0"/>
    <n v="0"/>
    <n v="0"/>
    <n v="0"/>
    <n v="0"/>
    <m/>
    <n v="0"/>
    <n v="0"/>
    <n v="0"/>
    <x v="1"/>
    <x v="2"/>
  </r>
  <r>
    <s v="CG&amp;E "/>
    <s v="E"/>
    <x v="15"/>
    <s v="DP12    01/02/2007N"/>
    <n v="1650934"/>
    <n v="108421.66"/>
    <n v="0"/>
    <n v="108421.66"/>
    <n v="41925.089999999997"/>
    <n v="0"/>
    <n v="8615.81"/>
    <n v="1156.22"/>
    <n v="0.18"/>
    <n v="0"/>
    <n v="0"/>
    <n v="6011.54"/>
    <n v="5691.82"/>
    <n v="3946.34"/>
    <n v="688.44"/>
    <n v="7398.16"/>
    <n v="6502.71"/>
    <n v="22716.85"/>
    <n v="0"/>
    <n v="0"/>
    <n v="0"/>
    <n v="0"/>
    <n v="0"/>
    <n v="2959.55"/>
    <n v="0"/>
    <n v="0"/>
    <n v="808.95"/>
    <n v="0"/>
    <n v="0"/>
    <n v="0"/>
    <n v="0"/>
    <n v="0"/>
    <m/>
    <n v="0"/>
    <n v="0"/>
    <n v="0"/>
    <x v="1"/>
    <x v="2"/>
  </r>
  <r>
    <s v="CG&amp;E "/>
    <s v="E"/>
    <x v="14"/>
    <s v="DP14    01/02/2007 "/>
    <n v="1167863"/>
    <n v="64550.5"/>
    <n v="0"/>
    <n v="6455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2"/>
  </r>
  <r>
    <s v="CG&amp;E "/>
    <s v="E"/>
    <x v="15"/>
    <s v="DP14    01/02/2007 "/>
    <n v="-322114"/>
    <n v="-8739.7199999999993"/>
    <n v="0"/>
    <n v="-8739.71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2"/>
  </r>
  <r>
    <s v="CG&amp;E "/>
    <s v="E"/>
    <x v="14"/>
    <s v="DP15    01/02/2007 "/>
    <n v="19329"/>
    <n v="976.64"/>
    <n v="0"/>
    <n v="97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2"/>
  </r>
  <r>
    <s v="CG&amp;E "/>
    <s v="E"/>
    <x v="14"/>
    <s v="DS01    01/02/2007 "/>
    <n v="349209"/>
    <n v="32121.86"/>
    <n v="0"/>
    <n v="32121.86"/>
    <n v="10673.81"/>
    <n v="0"/>
    <n v="3805.69"/>
    <n v="433.31"/>
    <n v="0.36"/>
    <n v="0"/>
    <n v="0"/>
    <n v="1787.71"/>
    <n v="3133.99"/>
    <n v="1497.32"/>
    <n v="201.87"/>
    <n v="2807.42"/>
    <n v="1535.55"/>
    <n v="4805.1099999999997"/>
    <n v="0"/>
    <n v="0"/>
    <n v="0"/>
    <n v="0"/>
    <n v="0"/>
    <n v="1123.1300000000001"/>
    <n v="0"/>
    <n v="0"/>
    <n v="316.58999999999997"/>
    <n v="0"/>
    <n v="0"/>
    <n v="0"/>
    <n v="0"/>
    <n v="0"/>
    <m/>
    <n v="0"/>
    <n v="0"/>
    <n v="0"/>
    <x v="1"/>
    <x v="3"/>
  </r>
  <r>
    <s v="CG&amp;E "/>
    <s v="E"/>
    <x v="15"/>
    <s v="DS01    01/02/2007 "/>
    <n v="1592758"/>
    <n v="127902.62"/>
    <n v="0"/>
    <n v="127902.62"/>
    <n v="47891.85"/>
    <n v="0"/>
    <n v="14473.87"/>
    <n v="1444.44"/>
    <n v="0.45"/>
    <n v="0"/>
    <n v="0"/>
    <n v="5904.38"/>
    <n v="10474.32"/>
    <n v="4744.26"/>
    <n v="672.92"/>
    <n v="8895.3700000000008"/>
    <n v="6870.34"/>
    <n v="21916.35"/>
    <n v="0"/>
    <n v="0"/>
    <n v="0"/>
    <n v="0"/>
    <n v="0"/>
    <n v="3558.7"/>
    <n v="0"/>
    <n v="0"/>
    <n v="1055.3699999999999"/>
    <n v="0"/>
    <n v="0"/>
    <n v="0"/>
    <n v="0"/>
    <n v="0"/>
    <m/>
    <n v="0"/>
    <n v="0"/>
    <n v="0"/>
    <x v="1"/>
    <x v="3"/>
  </r>
  <r>
    <s v="CG&amp;E "/>
    <s v="E"/>
    <x v="12"/>
    <s v="DS01    01/02/2007 "/>
    <n v="345939"/>
    <n v="29016.799999999999"/>
    <n v="0"/>
    <n v="29016.799999999999"/>
    <n v="10624.47"/>
    <n v="0"/>
    <n v="3477.92"/>
    <n v="359.09"/>
    <n v="0.18"/>
    <n v="0"/>
    <n v="0"/>
    <n v="1474.92"/>
    <n v="2212.4499999999998"/>
    <n v="1133.1099999999999"/>
    <n v="167.3"/>
    <n v="2124.6"/>
    <n v="1570.31"/>
    <n v="4760.12"/>
    <n v="0"/>
    <n v="0"/>
    <n v="0"/>
    <n v="0"/>
    <n v="0"/>
    <n v="849.96"/>
    <n v="0"/>
    <n v="0"/>
    <n v="262.37"/>
    <n v="0"/>
    <n v="0"/>
    <n v="0"/>
    <n v="0"/>
    <n v="0"/>
    <m/>
    <n v="0"/>
    <n v="0"/>
    <n v="0"/>
    <x v="1"/>
    <x v="3"/>
  </r>
  <r>
    <s v="CG&amp;E "/>
    <s v="E"/>
    <x v="1"/>
    <s v="DS01    01/02/2007N"/>
    <n v="1484631"/>
    <n v="142805.37"/>
    <n v="0"/>
    <n v="142805.37"/>
    <n v="54695.95"/>
    <n v="0"/>
    <n v="19454.7"/>
    <n v="1328.9"/>
    <n v="12.39"/>
    <n v="0"/>
    <n v="0"/>
    <n v="6215.4"/>
    <n v="11155.56"/>
    <n v="5155.28"/>
    <n v="608.84"/>
    <n v="9666.0400000000009"/>
    <n v="9104.23"/>
    <n v="20571.650000000001"/>
    <n v="0"/>
    <n v="0"/>
    <n v="0"/>
    <n v="0"/>
    <n v="0"/>
    <n v="3866.99"/>
    <n v="0"/>
    <n v="0"/>
    <n v="970.94"/>
    <n v="0"/>
    <n v="-0.78"/>
    <n v="-0.72"/>
    <n v="0"/>
    <n v="0"/>
    <m/>
    <n v="0"/>
    <n v="0"/>
    <n v="0"/>
    <x v="1"/>
    <x v="3"/>
  </r>
  <r>
    <s v="CG&amp;E "/>
    <s v="E"/>
    <x v="2"/>
    <s v="DS01    01/02/2007N"/>
    <n v="197529097"/>
    <n v="19812345.670000002"/>
    <n v="0"/>
    <n v="19812345.670000002"/>
    <n v="7667150.1200000001"/>
    <n v="0"/>
    <n v="2795345.86"/>
    <n v="176825.66"/>
    <n v="1330.73"/>
    <n v="0"/>
    <n v="0"/>
    <n v="796628.77"/>
    <n v="1507339.92"/>
    <n v="721594.69"/>
    <n v="82446.850000000006"/>
    <n v="1352951.6"/>
    <n v="1325191.06"/>
    <n v="2716028.43"/>
    <n v="0"/>
    <n v="0"/>
    <n v="0"/>
    <n v="0"/>
    <n v="0"/>
    <n v="541255.42000000004"/>
    <n v="0"/>
    <n v="0"/>
    <n v="129196.41"/>
    <n v="0"/>
    <n v="-0.11"/>
    <n v="-0.1"/>
    <n v="0"/>
    <n v="0"/>
    <m/>
    <n v="0"/>
    <n v="0"/>
    <n v="0"/>
    <x v="1"/>
    <x v="3"/>
  </r>
  <r>
    <s v="CG&amp;E "/>
    <s v="E"/>
    <x v="3"/>
    <s v="DS01    01/02/2007N"/>
    <n v="22175815"/>
    <n v="2328448.92"/>
    <n v="0"/>
    <n v="2328448.92"/>
    <n v="909850.87"/>
    <n v="0"/>
    <n v="333031.78999999998"/>
    <n v="19849.46"/>
    <n v="88.75"/>
    <n v="0"/>
    <n v="0"/>
    <n v="86908.59"/>
    <n v="176825.74"/>
    <n v="85630.35"/>
    <n v="9244.92"/>
    <n v="160551.99"/>
    <n v="162669.14000000001"/>
    <n v="305064.83"/>
    <n v="0"/>
    <n v="0"/>
    <n v="0"/>
    <n v="0"/>
    <n v="0"/>
    <n v="64229.54"/>
    <n v="0"/>
    <n v="0"/>
    <n v="14502.95"/>
    <n v="0"/>
    <n v="0"/>
    <n v="0"/>
    <n v="0"/>
    <n v="0"/>
    <m/>
    <n v="0"/>
    <n v="0"/>
    <n v="0"/>
    <x v="1"/>
    <x v="3"/>
  </r>
  <r>
    <s v="CG&amp;E "/>
    <s v="E"/>
    <x v="7"/>
    <s v="DS01    01/02/2007N"/>
    <n v="122880"/>
    <n v="8811.2900000000009"/>
    <n v="0"/>
    <n v="8811.2900000000009"/>
    <n v="3357.79"/>
    <n v="0"/>
    <n v="870.2"/>
    <n v="109.99"/>
    <n v="0.09"/>
    <n v="0"/>
    <n v="0"/>
    <n v="455.37"/>
    <n v="614.1"/>
    <n v="316.01"/>
    <n v="51.24"/>
    <n v="592.52"/>
    <n v="435.75"/>
    <n v="1690.83"/>
    <n v="0"/>
    <n v="0"/>
    <n v="0"/>
    <n v="0"/>
    <n v="0"/>
    <n v="237.04"/>
    <n v="0"/>
    <n v="0"/>
    <n v="80.36"/>
    <n v="0"/>
    <n v="0"/>
    <n v="0"/>
    <n v="0"/>
    <n v="0"/>
    <m/>
    <n v="0"/>
    <n v="0"/>
    <n v="0"/>
    <x v="1"/>
    <x v="3"/>
  </r>
  <r>
    <s v="CG&amp;E "/>
    <s v="E"/>
    <x v="4"/>
    <s v="DS01    01/02/2007N"/>
    <n v="17716810"/>
    <n v="1747726.64"/>
    <n v="0"/>
    <n v="1747726.64"/>
    <n v="677542.41"/>
    <n v="0"/>
    <n v="239247.01"/>
    <n v="15858.38"/>
    <n v="80.099999999999994"/>
    <n v="0"/>
    <n v="0"/>
    <n v="70029.84"/>
    <n v="135277.9"/>
    <n v="63766.37"/>
    <n v="7390.24"/>
    <n v="119559.15"/>
    <n v="116066.46"/>
    <n v="243491.61"/>
    <n v="0"/>
    <n v="0"/>
    <n v="0"/>
    <n v="0"/>
    <n v="0"/>
    <n v="47830.39"/>
    <n v="0"/>
    <n v="0"/>
    <n v="11586.78"/>
    <n v="0"/>
    <n v="0"/>
    <n v="0"/>
    <n v="0"/>
    <n v="0"/>
    <m/>
    <n v="0"/>
    <n v="0"/>
    <n v="0"/>
    <x v="1"/>
    <x v="3"/>
  </r>
  <r>
    <s v="CG&amp;E "/>
    <s v="E"/>
    <x v="8"/>
    <s v="DS01    01/02/2007N"/>
    <n v="961900"/>
    <n v="92129.72"/>
    <n v="0"/>
    <n v="92129.72"/>
    <n v="35859.120000000003"/>
    <n v="0"/>
    <n v="12454.18"/>
    <n v="861"/>
    <n v="3.33"/>
    <n v="0"/>
    <n v="0"/>
    <n v="3721.62"/>
    <n v="6660.96"/>
    <n v="3374.84"/>
    <n v="401.11"/>
    <n v="6327.69"/>
    <n v="6069.62"/>
    <n v="13235.75"/>
    <n v="0"/>
    <n v="0"/>
    <n v="0"/>
    <n v="0"/>
    <n v="0"/>
    <n v="2531.42"/>
    <n v="0"/>
    <n v="0"/>
    <n v="629.08000000000004"/>
    <n v="0"/>
    <n v="0"/>
    <n v="0"/>
    <n v="0"/>
    <n v="0"/>
    <m/>
    <n v="0"/>
    <n v="0"/>
    <n v="0"/>
    <x v="1"/>
    <x v="3"/>
  </r>
  <r>
    <s v="CG&amp;E "/>
    <s v="E"/>
    <x v="5"/>
    <s v="DS01    01/02/2007N"/>
    <n v="1075459"/>
    <n v="100171.64"/>
    <n v="0"/>
    <n v="100171.64"/>
    <n v="40159.4"/>
    <n v="0"/>
    <n v="13992.97"/>
    <n v="962.65"/>
    <n v="5.13"/>
    <n v="0"/>
    <n v="0"/>
    <n v="186.22"/>
    <n v="8496.9599999999991"/>
    <n v="3779.52"/>
    <n v="448.45"/>
    <n v="7086.53"/>
    <n v="6717.06"/>
    <n v="14798.37"/>
    <n v="0"/>
    <n v="0"/>
    <n v="0"/>
    <n v="0"/>
    <n v="0"/>
    <n v="2835.04"/>
    <n v="0"/>
    <n v="0"/>
    <n v="703.34"/>
    <n v="0"/>
    <n v="0"/>
    <n v="0"/>
    <n v="0"/>
    <n v="0"/>
    <m/>
    <n v="0"/>
    <n v="0"/>
    <n v="0"/>
    <x v="1"/>
    <x v="3"/>
  </r>
  <r>
    <s v="CG&amp;E "/>
    <s v="E"/>
    <x v="20"/>
    <s v="DS01    01/02/2007N"/>
    <n v="227197"/>
    <n v="17593.599999999999"/>
    <n v="0"/>
    <n v="17593.599999999999"/>
    <n v="6741.25"/>
    <n v="0"/>
    <n v="1870.98"/>
    <n v="203.36"/>
    <n v="0.09"/>
    <n v="0"/>
    <n v="0"/>
    <n v="834.05"/>
    <n v="1328.77"/>
    <n v="634.42999999999995"/>
    <n v="94.74"/>
    <n v="1189.56"/>
    <n v="945.66"/>
    <n v="3126.23"/>
    <n v="0"/>
    <n v="0"/>
    <n v="0"/>
    <n v="0"/>
    <n v="0"/>
    <n v="475.89"/>
    <n v="0"/>
    <n v="0"/>
    <n v="148.59"/>
    <n v="0"/>
    <n v="0"/>
    <n v="0"/>
    <n v="0"/>
    <n v="0"/>
    <m/>
    <n v="0"/>
    <n v="0"/>
    <n v="0"/>
    <x v="1"/>
    <x v="3"/>
  </r>
  <r>
    <s v="CG&amp;E "/>
    <s v="E"/>
    <x v="14"/>
    <s v="DS01    01/02/2007N"/>
    <n v="141251305"/>
    <n v="11447948.76"/>
    <n v="0"/>
    <n v="11447948.76"/>
    <n v="4392758.5"/>
    <n v="0"/>
    <n v="1296936.96"/>
    <n v="123694.27"/>
    <n v="76.069999999999993"/>
    <n v="0"/>
    <n v="0"/>
    <n v="502546.36"/>
    <n v="884887.27"/>
    <n v="413414.96"/>
    <n v="58901.74"/>
    <n v="775147.68"/>
    <n v="654602.74"/>
    <n v="1943617.87"/>
    <n v="0"/>
    <n v="0"/>
    <n v="0"/>
    <n v="0"/>
    <n v="0"/>
    <n v="310104.31"/>
    <n v="0"/>
    <n v="0"/>
    <n v="92378.32"/>
    <n v="0"/>
    <n v="0"/>
    <n v="0"/>
    <n v="0"/>
    <n v="0"/>
    <m/>
    <n v="0"/>
    <n v="0"/>
    <n v="0"/>
    <x v="1"/>
    <x v="3"/>
  </r>
  <r>
    <s v="CG&amp;E "/>
    <s v="E"/>
    <x v="15"/>
    <s v="DS01    01/02/2007N"/>
    <n v="76616720"/>
    <n v="6175305.8499999996"/>
    <n v="0"/>
    <n v="6175305.8499999996"/>
    <n v="2356206.33"/>
    <n v="0"/>
    <n v="695773.81"/>
    <n v="66402.320000000007"/>
    <n v="26.8"/>
    <n v="0"/>
    <n v="0"/>
    <n v="279987.43"/>
    <n v="483548.64"/>
    <n v="221749.39"/>
    <n v="31728.11"/>
    <n v="415776.42"/>
    <n v="353417.64"/>
    <n v="1054246.0900000001"/>
    <n v="0"/>
    <n v="0"/>
    <n v="0"/>
    <n v="0"/>
    <n v="0"/>
    <n v="166335.5"/>
    <n v="0"/>
    <n v="0"/>
    <n v="50107.37"/>
    <n v="0"/>
    <n v="0"/>
    <n v="0"/>
    <n v="0"/>
    <n v="0"/>
    <m/>
    <n v="0"/>
    <n v="0"/>
    <n v="0"/>
    <x v="1"/>
    <x v="3"/>
  </r>
  <r>
    <s v="CG&amp;E "/>
    <s v="E"/>
    <x v="12"/>
    <s v="DS01    01/02/2007N"/>
    <n v="16816482"/>
    <n v="1585803.66"/>
    <n v="0"/>
    <n v="1585803.66"/>
    <n v="615886.82999999996"/>
    <n v="0"/>
    <n v="203137.2"/>
    <n v="15028.55"/>
    <n v="12.46"/>
    <n v="0"/>
    <n v="0"/>
    <n v="62330.81"/>
    <n v="127302.59"/>
    <n v="57963.86"/>
    <n v="7012.48"/>
    <n v="108678.97"/>
    <n v="102579.23"/>
    <n v="231394.8"/>
    <n v="0"/>
    <n v="0"/>
    <n v="0"/>
    <n v="0"/>
    <n v="0"/>
    <n v="43477.97"/>
    <n v="0"/>
    <n v="0"/>
    <n v="10997.91"/>
    <n v="0"/>
    <n v="0"/>
    <n v="0"/>
    <n v="0"/>
    <n v="0"/>
    <m/>
    <n v="0"/>
    <n v="0"/>
    <n v="0"/>
    <x v="1"/>
    <x v="3"/>
  </r>
  <r>
    <s v="CG&amp;E "/>
    <s v="E"/>
    <x v="17"/>
    <s v="DS01    01/02/2007N"/>
    <n v="1200114"/>
    <n v="86903.23"/>
    <n v="0"/>
    <n v="86903.23"/>
    <n v="33161.769999999997"/>
    <n v="0"/>
    <n v="8638.99"/>
    <n v="1074.23"/>
    <n v="0.54"/>
    <n v="0"/>
    <n v="0"/>
    <n v="4411.84"/>
    <n v="6093.57"/>
    <n v="3120.9"/>
    <n v="500.45"/>
    <n v="5851.79"/>
    <n v="4409.6899999999996"/>
    <n v="16513.57"/>
    <n v="0"/>
    <n v="0"/>
    <n v="0"/>
    <n v="0"/>
    <n v="0"/>
    <n v="2341.02"/>
    <n v="0"/>
    <n v="0"/>
    <n v="784.87"/>
    <n v="0"/>
    <n v="0"/>
    <n v="0"/>
    <n v="0"/>
    <n v="0"/>
    <m/>
    <n v="0"/>
    <n v="0"/>
    <n v="0"/>
    <x v="1"/>
    <x v="3"/>
  </r>
  <r>
    <s v="CG&amp;E "/>
    <s v="E"/>
    <x v="16"/>
    <s v="DS01    01/02/2007N"/>
    <n v="2252373"/>
    <n v="187651.13"/>
    <n v="0"/>
    <n v="187651.13"/>
    <n v="74846.75"/>
    <n v="0"/>
    <n v="23634.39"/>
    <n v="2016.09"/>
    <n v="0.54"/>
    <n v="0"/>
    <n v="0"/>
    <n v="314.49"/>
    <n v="15902.22"/>
    <n v="7044.1"/>
    <n v="939.25"/>
    <n v="13207.4"/>
    <n v="11996.41"/>
    <n v="30992.65"/>
    <n v="0"/>
    <n v="0"/>
    <n v="0"/>
    <n v="0"/>
    <n v="0"/>
    <n v="5283.78"/>
    <n v="0"/>
    <n v="0"/>
    <n v="1473.06"/>
    <n v="0"/>
    <n v="0"/>
    <n v="0"/>
    <n v="0"/>
    <n v="0"/>
    <m/>
    <n v="0"/>
    <n v="0"/>
    <n v="0"/>
    <x v="1"/>
    <x v="3"/>
  </r>
  <r>
    <s v="CG&amp;E "/>
    <s v="E"/>
    <x v="21"/>
    <s v="DS01    01/02/2007N"/>
    <n v="2880"/>
    <n v="203.44"/>
    <n v="0"/>
    <n v="203.44"/>
    <n v="0"/>
    <n v="0"/>
    <n v="141.6"/>
    <n v="2.58"/>
    <n v="0.18"/>
    <n v="0"/>
    <n v="0"/>
    <n v="13.19"/>
    <n v="25.9"/>
    <n v="0"/>
    <n v="1.2"/>
    <n v="0"/>
    <n v="0"/>
    <n v="0"/>
    <n v="0"/>
    <n v="0"/>
    <n v="0"/>
    <n v="0"/>
    <n v="0"/>
    <n v="16.91"/>
    <n v="0"/>
    <n v="0"/>
    <n v="1.88"/>
    <n v="0"/>
    <n v="0"/>
    <n v="0"/>
    <n v="0"/>
    <n v="0"/>
    <m/>
    <n v="0"/>
    <n v="0"/>
    <n v="0"/>
    <x v="1"/>
    <x v="3"/>
  </r>
  <r>
    <s v="CG&amp;E "/>
    <s v="E"/>
    <x v="6"/>
    <s v="DS01    01/02/2007N"/>
    <n v="4376239"/>
    <n v="188615.83"/>
    <n v="0"/>
    <n v="188615.83"/>
    <n v="0"/>
    <n v="0"/>
    <n v="102047.1"/>
    <n v="3917.14"/>
    <n v="53.83"/>
    <n v="0"/>
    <n v="0"/>
    <n v="18546.3"/>
    <n v="37844.42"/>
    <n v="1765.52"/>
    <n v="1740.6"/>
    <n v="3310.31"/>
    <n v="0"/>
    <n v="0"/>
    <n v="0"/>
    <n v="0"/>
    <n v="0"/>
    <n v="0"/>
    <n v="0"/>
    <n v="16528.59"/>
    <n v="0"/>
    <n v="0"/>
    <n v="2862.02"/>
    <n v="0"/>
    <n v="0"/>
    <n v="0"/>
    <n v="0"/>
    <n v="0"/>
    <m/>
    <n v="0"/>
    <n v="0"/>
    <n v="0"/>
    <x v="1"/>
    <x v="3"/>
  </r>
  <r>
    <s v="CG&amp;E "/>
    <s v="E"/>
    <x v="9"/>
    <s v="DS01    01/02/2007N"/>
    <n v="569176"/>
    <n v="26296.19"/>
    <n v="0"/>
    <n v="26296.19"/>
    <n v="0"/>
    <n v="0"/>
    <n v="14740.87"/>
    <n v="509.45"/>
    <n v="6.66"/>
    <n v="0"/>
    <n v="0"/>
    <n v="2426.5300000000002"/>
    <n v="5106.5200000000004"/>
    <n v="198.18"/>
    <n v="237.34"/>
    <n v="371.56"/>
    <n v="0"/>
    <n v="0"/>
    <n v="0"/>
    <n v="0"/>
    <n v="0"/>
    <n v="0"/>
    <n v="0"/>
    <n v="2326.8200000000002"/>
    <n v="0"/>
    <n v="0"/>
    <n v="372.26"/>
    <n v="0"/>
    <n v="0"/>
    <n v="0"/>
    <n v="0"/>
    <n v="0"/>
    <m/>
    <n v="0"/>
    <n v="0"/>
    <n v="0"/>
    <x v="1"/>
    <x v="3"/>
  </r>
  <r>
    <s v="CG&amp;E "/>
    <s v="E"/>
    <x v="10"/>
    <s v="DS01    01/02/2007N"/>
    <n v="1480933"/>
    <n v="50663.39"/>
    <n v="0"/>
    <n v="50663.39"/>
    <n v="0"/>
    <n v="0"/>
    <n v="21826.22"/>
    <n v="1325.56"/>
    <n v="8.82"/>
    <n v="0"/>
    <n v="0"/>
    <n v="6032.33"/>
    <n v="12365.02"/>
    <n v="1165.52"/>
    <n v="564.79999999999995"/>
    <n v="2185.2800000000002"/>
    <n v="0"/>
    <n v="0"/>
    <n v="0"/>
    <n v="0"/>
    <n v="0"/>
    <n v="0"/>
    <n v="0"/>
    <n v="4221.29"/>
    <n v="0"/>
    <n v="0"/>
    <n v="968.55"/>
    <n v="0"/>
    <n v="0"/>
    <n v="0"/>
    <n v="0"/>
    <n v="0"/>
    <m/>
    <n v="0"/>
    <n v="0"/>
    <n v="0"/>
    <x v="1"/>
    <x v="3"/>
  </r>
  <r>
    <s v="CG&amp;E "/>
    <s v="E"/>
    <x v="22"/>
    <s v="DS01    01/02/2007N"/>
    <n v="3840"/>
    <n v="353.26"/>
    <n v="0"/>
    <n v="353.26"/>
    <n v="0"/>
    <n v="0"/>
    <n v="177.25"/>
    <n v="3.44"/>
    <n v="0.09"/>
    <n v="0"/>
    <n v="0"/>
    <n v="17.010000000000002"/>
    <n v="34.53"/>
    <n v="32.229999999999997"/>
    <n v="1.6"/>
    <n v="60.43"/>
    <n v="0"/>
    <n v="0"/>
    <n v="0"/>
    <n v="0"/>
    <n v="0"/>
    <n v="0"/>
    <n v="0"/>
    <n v="24.17"/>
    <n v="0"/>
    <n v="0"/>
    <n v="2.5099999999999998"/>
    <n v="0"/>
    <n v="0"/>
    <n v="0"/>
    <n v="0"/>
    <n v="0"/>
    <m/>
    <n v="0"/>
    <n v="0"/>
    <n v="0"/>
    <x v="1"/>
    <x v="3"/>
  </r>
  <r>
    <s v="CG&amp;E "/>
    <s v="E"/>
    <x v="11"/>
    <s v="DS01    01/02/2007N"/>
    <n v="12889038"/>
    <n v="394510.47"/>
    <n v="0"/>
    <n v="394510.47"/>
    <n v="0"/>
    <n v="0"/>
    <n v="163802.46"/>
    <n v="11475.23"/>
    <n v="14.85"/>
    <n v="0"/>
    <n v="0"/>
    <n v="48230.37"/>
    <n v="92710.44"/>
    <n v="11237.17"/>
    <n v="3550.44"/>
    <n v="21069.040000000001"/>
    <n v="0"/>
    <n v="0"/>
    <n v="0"/>
    <n v="0"/>
    <n v="0"/>
    <n v="0"/>
    <n v="0"/>
    <n v="33991.01"/>
    <n v="0"/>
    <n v="0"/>
    <n v="8429.4599999999991"/>
    <n v="0"/>
    <n v="0"/>
    <n v="0"/>
    <n v="0"/>
    <n v="0"/>
    <m/>
    <n v="0"/>
    <n v="0"/>
    <n v="0"/>
    <x v="1"/>
    <x v="3"/>
  </r>
  <r>
    <s v="CG&amp;E "/>
    <s v="E"/>
    <x v="18"/>
    <s v="DS01    01/02/2007N"/>
    <n v="4257118"/>
    <n v="150151.19"/>
    <n v="0"/>
    <n v="150151.19"/>
    <n v="0"/>
    <n v="0"/>
    <n v="74345.509999999995"/>
    <n v="3810.52"/>
    <n v="5.43"/>
    <n v="0"/>
    <n v="0"/>
    <n v="15992.19"/>
    <n v="34414.57"/>
    <n v="1205.77"/>
    <n v="1514.06"/>
    <n v="2260.83"/>
    <n v="0"/>
    <n v="0"/>
    <n v="0"/>
    <n v="0"/>
    <n v="0"/>
    <n v="0"/>
    <n v="0"/>
    <n v="13818.14"/>
    <n v="0"/>
    <n v="0"/>
    <n v="2784.17"/>
    <n v="0"/>
    <n v="0"/>
    <n v="0"/>
    <n v="0"/>
    <n v="0"/>
    <m/>
    <n v="0"/>
    <n v="0"/>
    <n v="0"/>
    <x v="1"/>
    <x v="3"/>
  </r>
  <r>
    <s v="CG&amp;E "/>
    <s v="E"/>
    <x v="13"/>
    <s v="DS01    01/02/2007N"/>
    <n v="7323412"/>
    <n v="226601.3"/>
    <n v="0"/>
    <n v="226601.3"/>
    <n v="0"/>
    <n v="0"/>
    <n v="102352.75"/>
    <n v="6555.2"/>
    <n v="7.85"/>
    <n v="0"/>
    <n v="0"/>
    <n v="27394.58"/>
    <n v="62173.85"/>
    <n v="0"/>
    <n v="2740.84"/>
    <n v="0"/>
    <n v="0"/>
    <n v="0"/>
    <n v="0"/>
    <n v="0"/>
    <n v="0"/>
    <n v="0"/>
    <n v="0"/>
    <n v="20586.7"/>
    <n v="0"/>
    <n v="0"/>
    <n v="4789.53"/>
    <n v="0"/>
    <n v="0"/>
    <n v="0"/>
    <n v="0"/>
    <n v="0"/>
    <m/>
    <n v="0"/>
    <n v="0"/>
    <n v="0"/>
    <x v="1"/>
    <x v="3"/>
  </r>
  <r>
    <s v="CG&amp;E "/>
    <s v="E"/>
    <x v="23"/>
    <s v="DS01    01/02/2007N"/>
    <n v="11167"/>
    <n v="866.76"/>
    <n v="0"/>
    <n v="866.76"/>
    <n v="0"/>
    <n v="0"/>
    <n v="611.22"/>
    <n v="10"/>
    <n v="0.09"/>
    <n v="0"/>
    <n v="0"/>
    <n v="47.71"/>
    <n v="100.41"/>
    <n v="0"/>
    <n v="4.66"/>
    <n v="0"/>
    <n v="0"/>
    <n v="0"/>
    <n v="0"/>
    <n v="0"/>
    <n v="0"/>
    <n v="0"/>
    <n v="0"/>
    <n v="85.37"/>
    <n v="0"/>
    <n v="0"/>
    <n v="7.3"/>
    <n v="0"/>
    <n v="0"/>
    <n v="0"/>
    <n v="0"/>
    <n v="0"/>
    <m/>
    <n v="0"/>
    <n v="0"/>
    <n v="0"/>
    <x v="1"/>
    <x v="3"/>
  </r>
  <r>
    <s v="CG&amp;E "/>
    <s v="E"/>
    <x v="2"/>
    <s v="DS01    01/02/2007Y"/>
    <n v="6785"/>
    <n v="1650.09"/>
    <n v="0"/>
    <n v="165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3"/>
  </r>
  <r>
    <s v="CG&amp;E "/>
    <s v="E"/>
    <x v="1"/>
    <s v="DS01    01/03/2006N"/>
    <n v="-6220"/>
    <n v="-638.88"/>
    <n v="0"/>
    <n v="-638.88"/>
    <n v="-240.84"/>
    <n v="0"/>
    <n v="-86.54"/>
    <n v="-5.56"/>
    <n v="-0.08"/>
    <n v="0"/>
    <n v="0"/>
    <n v="-26.87"/>
    <n v="-55.93"/>
    <n v="-22.66"/>
    <n v="0"/>
    <n v="-42.5"/>
    <n v="-53.94"/>
    <n v="-82.09"/>
    <n v="0"/>
    <n v="0"/>
    <n v="0"/>
    <n v="0"/>
    <n v="-0.52"/>
    <n v="-17.29"/>
    <n v="0"/>
    <n v="0"/>
    <n v="-4.0599999999999996"/>
    <n v="0"/>
    <n v="0"/>
    <n v="0"/>
    <n v="0"/>
    <n v="0"/>
    <m/>
    <n v="0"/>
    <n v="0"/>
    <n v="0"/>
    <x v="1"/>
    <x v="3"/>
  </r>
  <r>
    <s v="CG&amp;E "/>
    <s v="E"/>
    <x v="2"/>
    <s v="DS01    01/03/2006N"/>
    <n v="2619"/>
    <n v="289.67"/>
    <n v="0"/>
    <n v="289.67"/>
    <n v="189.81"/>
    <n v="0"/>
    <n v="77.41"/>
    <n v="2.38"/>
    <n v="-0.05"/>
    <n v="0"/>
    <n v="0"/>
    <n v="9.32"/>
    <n v="17.61"/>
    <n v="17.89"/>
    <n v="0"/>
    <n v="33.51"/>
    <n v="44.53"/>
    <n v="-48.85"/>
    <n v="0"/>
    <n v="0"/>
    <n v="0"/>
    <n v="0"/>
    <n v="-36.64"/>
    <n v="-6.67"/>
    <n v="0"/>
    <n v="0"/>
    <n v="1.72"/>
    <n v="0"/>
    <n v="-5.92"/>
    <n v="-6.38"/>
    <n v="0"/>
    <n v="0"/>
    <m/>
    <n v="0"/>
    <n v="0"/>
    <n v="0"/>
    <x v="1"/>
    <x v="3"/>
  </r>
  <r>
    <s v="CG&amp;E "/>
    <s v="E"/>
    <x v="1"/>
    <s v="DS02    01/02/2007N"/>
    <n v="30914"/>
    <n v="2897.09"/>
    <n v="0"/>
    <n v="2897.09"/>
    <n v="1085.6400000000001"/>
    <n v="0"/>
    <n v="416.52"/>
    <n v="27.67"/>
    <n v="0.45"/>
    <n v="0"/>
    <n v="0"/>
    <n v="133.79"/>
    <n v="230.11"/>
    <n v="102.19"/>
    <n v="12.89"/>
    <n v="191.58"/>
    <n v="174.01"/>
    <n v="425.38"/>
    <n v="0"/>
    <n v="0"/>
    <n v="0"/>
    <n v="0"/>
    <n v="0"/>
    <n v="76.64"/>
    <n v="0"/>
    <n v="0"/>
    <n v="20.22"/>
    <n v="0"/>
    <n v="0"/>
    <n v="0"/>
    <n v="0"/>
    <n v="0"/>
    <m/>
    <n v="0"/>
    <n v="0"/>
    <n v="0"/>
    <x v="1"/>
    <x v="3"/>
  </r>
  <r>
    <s v="CG&amp;E "/>
    <s v="E"/>
    <x v="2"/>
    <s v="DS02    01/02/2007N"/>
    <n v="736991"/>
    <n v="63502.13"/>
    <n v="0"/>
    <n v="63502.13"/>
    <n v="24379.86"/>
    <n v="0"/>
    <n v="7812.13"/>
    <n v="659.7"/>
    <n v="2.58"/>
    <n v="0"/>
    <n v="0"/>
    <n v="2856.83"/>
    <n v="4773.47"/>
    <n v="2294.46"/>
    <n v="307.35000000000002"/>
    <n v="4302.1099999999997"/>
    <n v="3769.6"/>
    <n v="10140.98"/>
    <n v="0"/>
    <n v="0"/>
    <n v="0"/>
    <n v="0"/>
    <n v="0"/>
    <n v="1721.06"/>
    <n v="0"/>
    <n v="0"/>
    <n v="482"/>
    <n v="0"/>
    <n v="0"/>
    <n v="0"/>
    <n v="0"/>
    <n v="0"/>
    <m/>
    <n v="0"/>
    <n v="0"/>
    <n v="0"/>
    <x v="1"/>
    <x v="3"/>
  </r>
  <r>
    <s v="CG&amp;E "/>
    <s v="E"/>
    <x v="3"/>
    <s v="DS02    01/02/2007N"/>
    <n v="60164"/>
    <n v="6373.56"/>
    <n v="0"/>
    <n v="6373.56"/>
    <n v="2480.39"/>
    <n v="0"/>
    <n v="926.21"/>
    <n v="53.86"/>
    <n v="0.33"/>
    <n v="0"/>
    <n v="0"/>
    <n v="241"/>
    <n v="489.39"/>
    <n v="233.45"/>
    <n v="25.09"/>
    <n v="437.69"/>
    <n v="443.83"/>
    <n v="827.87"/>
    <n v="0"/>
    <n v="0"/>
    <n v="0"/>
    <n v="0"/>
    <n v="0"/>
    <n v="175.11"/>
    <n v="0"/>
    <n v="0"/>
    <n v="39.340000000000003"/>
    <n v="0"/>
    <n v="0"/>
    <n v="0"/>
    <n v="0"/>
    <n v="0"/>
    <m/>
    <n v="0"/>
    <n v="0"/>
    <n v="0"/>
    <x v="1"/>
    <x v="3"/>
  </r>
  <r>
    <s v="CG&amp;E "/>
    <s v="E"/>
    <x v="4"/>
    <s v="DS02    01/02/2007N"/>
    <n v="92806"/>
    <n v="9442.09"/>
    <n v="0"/>
    <n v="9442.09"/>
    <n v="3668.68"/>
    <n v="0"/>
    <n v="1273.3800000000001"/>
    <n v="83.07"/>
    <n v="0.18"/>
    <n v="0"/>
    <n v="0"/>
    <n v="353.93"/>
    <n v="801.29"/>
    <n v="345.27"/>
    <n v="38.700000000000003"/>
    <n v="647.36"/>
    <n v="633.53"/>
    <n v="1277.01"/>
    <n v="0"/>
    <n v="0"/>
    <n v="0"/>
    <n v="0"/>
    <n v="0"/>
    <n v="258.99"/>
    <n v="0"/>
    <n v="0"/>
    <n v="60.7"/>
    <n v="0"/>
    <n v="0"/>
    <n v="0"/>
    <n v="0"/>
    <n v="0"/>
    <m/>
    <n v="0"/>
    <n v="0"/>
    <n v="0"/>
    <x v="1"/>
    <x v="3"/>
  </r>
  <r>
    <s v="CG&amp;E "/>
    <s v="E"/>
    <x v="8"/>
    <s v="DS02    01/02/2007N"/>
    <n v="57209"/>
    <n v="6136.98"/>
    <n v="0"/>
    <n v="6136.98"/>
    <n v="2399.52"/>
    <n v="0"/>
    <n v="858.07"/>
    <n v="51.21"/>
    <n v="0.09"/>
    <n v="0"/>
    <n v="0"/>
    <n v="216.99"/>
    <n v="514.41999999999996"/>
    <n v="225.83"/>
    <n v="23.86"/>
    <n v="423.42"/>
    <n v="429.57"/>
    <n v="787.2"/>
    <n v="0"/>
    <n v="0"/>
    <n v="0"/>
    <n v="0"/>
    <n v="0"/>
    <n v="169.39"/>
    <n v="0"/>
    <n v="0"/>
    <n v="37.409999999999997"/>
    <n v="0"/>
    <n v="0"/>
    <n v="0"/>
    <n v="0"/>
    <n v="0"/>
    <m/>
    <n v="0"/>
    <n v="0"/>
    <n v="0"/>
    <x v="1"/>
    <x v="3"/>
  </r>
  <r>
    <s v="CG&amp;E "/>
    <s v="E"/>
    <x v="14"/>
    <s v="DS02    01/02/2007N"/>
    <n v="3154831"/>
    <n v="243494.18"/>
    <n v="0"/>
    <n v="243494.18"/>
    <n v="93242.47"/>
    <n v="0"/>
    <n v="25801.32"/>
    <n v="2823.91"/>
    <n v="1.35"/>
    <n v="0"/>
    <n v="0"/>
    <n v="11583.63"/>
    <n v="18356.09"/>
    <n v="8775.24"/>
    <n v="1315.55"/>
    <n v="16453.64"/>
    <n v="13084.85"/>
    <n v="43410.49"/>
    <n v="0"/>
    <n v="0"/>
    <n v="0"/>
    <n v="0"/>
    <n v="0"/>
    <n v="6582.38"/>
    <n v="0"/>
    <n v="0"/>
    <n v="2063.2600000000002"/>
    <n v="0"/>
    <n v="0"/>
    <n v="0"/>
    <n v="0"/>
    <n v="0"/>
    <m/>
    <n v="0"/>
    <n v="0"/>
    <n v="0"/>
    <x v="1"/>
    <x v="3"/>
  </r>
  <r>
    <s v="CG&amp;E "/>
    <s v="E"/>
    <x v="15"/>
    <s v="DS02    01/02/2007N"/>
    <n v="937115"/>
    <n v="70467.83"/>
    <n v="0"/>
    <n v="70467.83"/>
    <n v="26656.46"/>
    <n v="0"/>
    <n v="7456.1"/>
    <n v="838.81"/>
    <n v="0.18"/>
    <n v="0"/>
    <n v="0"/>
    <n v="3420.36"/>
    <n v="5319.49"/>
    <n v="2508.6799999999998"/>
    <n v="390.77"/>
    <n v="4703.82"/>
    <n v="3783.77"/>
    <n v="12894.7"/>
    <n v="0"/>
    <n v="0"/>
    <n v="0"/>
    <n v="0"/>
    <n v="0"/>
    <n v="1881.81"/>
    <n v="0"/>
    <n v="0"/>
    <n v="612.88"/>
    <n v="0"/>
    <n v="0"/>
    <n v="0"/>
    <n v="0"/>
    <n v="0"/>
    <m/>
    <n v="0"/>
    <n v="0"/>
    <n v="0"/>
    <x v="1"/>
    <x v="3"/>
  </r>
  <r>
    <s v="CG&amp;E "/>
    <s v="E"/>
    <x v="12"/>
    <s v="DS02    01/02/2007N"/>
    <n v="66500"/>
    <n v="7359.19"/>
    <n v="0"/>
    <n v="7359.19"/>
    <n v="2892.57"/>
    <n v="0"/>
    <n v="1055.2"/>
    <n v="59.52"/>
    <n v="0.09"/>
    <n v="0"/>
    <n v="0"/>
    <n v="250.72"/>
    <n v="597.97"/>
    <n v="272.24"/>
    <n v="27.73"/>
    <n v="510.42"/>
    <n v="530"/>
    <n v="915.04"/>
    <n v="0"/>
    <n v="0"/>
    <n v="0"/>
    <n v="0"/>
    <n v="0"/>
    <n v="204.2"/>
    <n v="0"/>
    <n v="0"/>
    <n v="43.49"/>
    <n v="0"/>
    <n v="0"/>
    <n v="0"/>
    <n v="0"/>
    <n v="0"/>
    <m/>
    <n v="0"/>
    <n v="0"/>
    <n v="0"/>
    <x v="1"/>
    <x v="3"/>
  </r>
  <r>
    <s v="CG&amp;E "/>
    <s v="E"/>
    <x v="6"/>
    <s v="DS02    01/02/2007N"/>
    <n v="7880"/>
    <n v="283.36"/>
    <n v="0"/>
    <n v="283.36"/>
    <n v="0"/>
    <n v="0"/>
    <n v="138.72999999999999"/>
    <n v="7.05"/>
    <n v="0.09"/>
    <n v="0"/>
    <n v="0"/>
    <n v="33.94"/>
    <n v="70.86"/>
    <n v="0"/>
    <n v="3.29"/>
    <n v="0"/>
    <n v="0"/>
    <n v="0"/>
    <n v="0"/>
    <n v="0"/>
    <n v="0"/>
    <n v="0"/>
    <n v="0"/>
    <n v="24.25"/>
    <n v="0"/>
    <n v="0"/>
    <n v="5.15"/>
    <n v="0"/>
    <n v="0"/>
    <n v="0"/>
    <n v="0"/>
    <n v="0"/>
    <m/>
    <n v="0"/>
    <n v="0"/>
    <n v="0"/>
    <x v="1"/>
    <x v="3"/>
  </r>
  <r>
    <s v="CG&amp;E "/>
    <s v="E"/>
    <x v="15"/>
    <s v="DS03 ON 01/02/2007 "/>
    <n v="75471"/>
    <n v="9404.23"/>
    <n v="0"/>
    <n v="9404.23"/>
    <n v="2587.59"/>
    <n v="0"/>
    <n v="1144.07"/>
    <n v="157.1"/>
    <n v="0.09"/>
    <n v="0"/>
    <n v="0"/>
    <n v="646.44000000000005"/>
    <n v="1249.98"/>
    <n v="548.1"/>
    <n v="73.19"/>
    <n v="1027.6500000000001"/>
    <n v="405.62"/>
    <n v="1038.48"/>
    <n v="0"/>
    <n v="0"/>
    <n v="0"/>
    <n v="0"/>
    <n v="0"/>
    <n v="411.13"/>
    <n v="0"/>
    <n v="0"/>
    <n v="114.79"/>
    <n v="0"/>
    <n v="0"/>
    <n v="0"/>
    <n v="0"/>
    <n v="0"/>
    <m/>
    <n v="0"/>
    <n v="0"/>
    <n v="0"/>
    <x v="1"/>
    <x v="3"/>
  </r>
  <r>
    <s v="CG&amp;E "/>
    <s v="E"/>
    <x v="12"/>
    <s v="DS03 ON 01/02/2007 "/>
    <n v="140981"/>
    <n v="19054.34"/>
    <n v="0"/>
    <n v="19054.34"/>
    <n v="6557.11"/>
    <n v="0"/>
    <n v="2800.65"/>
    <n v="192.93"/>
    <n v="0.09"/>
    <n v="0"/>
    <n v="0"/>
    <n v="791.75"/>
    <n v="1938.18"/>
    <n v="925.02"/>
    <n v="89.88"/>
    <n v="1734.35"/>
    <n v="1249.68"/>
    <n v="1939.9"/>
    <n v="0"/>
    <n v="0"/>
    <n v="0"/>
    <n v="0"/>
    <n v="0"/>
    <n v="693.83"/>
    <n v="0"/>
    <n v="0"/>
    <n v="140.97"/>
    <n v="0"/>
    <n v="0"/>
    <n v="0"/>
    <n v="0"/>
    <n v="0"/>
    <m/>
    <n v="0"/>
    <n v="0"/>
    <n v="0"/>
    <x v="1"/>
    <x v="3"/>
  </r>
  <r>
    <s v="CG&amp;E "/>
    <s v="E"/>
    <x v="2"/>
    <s v="DS03 ON 01/02/2007N"/>
    <n v="95120"/>
    <n v="11139.9"/>
    <n v="0"/>
    <n v="11139.9"/>
    <n v="4116.3500000000004"/>
    <n v="0"/>
    <n v="2135.5700000000002"/>
    <n v="85.15"/>
    <n v="0.36"/>
    <n v="0"/>
    <n v="0"/>
    <n v="380.21"/>
    <n v="855.31"/>
    <n v="387.42"/>
    <n v="39.659999999999997"/>
    <n v="726.38"/>
    <n v="751.83"/>
    <n v="1308.8599999999999"/>
    <n v="0"/>
    <n v="0"/>
    <n v="0"/>
    <n v="0"/>
    <n v="0"/>
    <n v="290.58999999999997"/>
    <n v="0"/>
    <n v="0"/>
    <n v="62.21"/>
    <n v="0"/>
    <n v="0"/>
    <n v="0"/>
    <n v="0"/>
    <n v="0"/>
    <m/>
    <n v="0"/>
    <n v="0"/>
    <n v="0"/>
    <x v="1"/>
    <x v="3"/>
  </r>
  <r>
    <s v="CG&amp;E "/>
    <s v="E"/>
    <x v="14"/>
    <s v="DS03 ON 01/02/2007N"/>
    <n v="13817247"/>
    <n v="1103489.43"/>
    <n v="0"/>
    <n v="1103489.43"/>
    <n v="413987.55"/>
    <n v="0"/>
    <n v="130296.34"/>
    <n v="11321.42"/>
    <n v="2.61"/>
    <n v="0"/>
    <n v="0"/>
    <n v="50421.68"/>
    <n v="87346.28"/>
    <n v="38961.5"/>
    <n v="5761.81"/>
    <n v="73052.22"/>
    <n v="63950.93"/>
    <n v="190125.32"/>
    <n v="0"/>
    <n v="0"/>
    <n v="0"/>
    <n v="0"/>
    <n v="0"/>
    <n v="29225.32"/>
    <n v="0"/>
    <n v="0"/>
    <n v="9036.4500000000007"/>
    <n v="0"/>
    <n v="0"/>
    <n v="0"/>
    <n v="0"/>
    <n v="0"/>
    <m/>
    <n v="0"/>
    <n v="0"/>
    <n v="0"/>
    <x v="1"/>
    <x v="3"/>
  </r>
  <r>
    <s v="CG&amp;E "/>
    <s v="E"/>
    <x v="15"/>
    <s v="DS03 ON 01/02/2007N"/>
    <n v="8695930"/>
    <n v="708031.18"/>
    <n v="0"/>
    <n v="708031.18"/>
    <n v="268056.48"/>
    <n v="0"/>
    <n v="84400.71"/>
    <n v="7416.78"/>
    <n v="2.0699999999999998"/>
    <n v="0"/>
    <n v="0"/>
    <n v="31776.29"/>
    <n v="54886.89"/>
    <n v="25227.57"/>
    <n v="3626.19"/>
    <n v="47301.26"/>
    <n v="41070.47"/>
    <n v="119656.01"/>
    <n v="0"/>
    <n v="0"/>
    <n v="0"/>
    <n v="0"/>
    <n v="0"/>
    <n v="18923.330000000002"/>
    <n v="0"/>
    <n v="0"/>
    <n v="5687.13"/>
    <n v="0"/>
    <n v="0"/>
    <n v="0"/>
    <n v="0"/>
    <n v="0"/>
    <m/>
    <n v="0"/>
    <n v="0"/>
    <n v="0"/>
    <x v="1"/>
    <x v="3"/>
  </r>
  <r>
    <s v="CG&amp;E "/>
    <s v="E"/>
    <x v="12"/>
    <s v="DS03 ON 01/02/2007N"/>
    <n v="2723068"/>
    <n v="217675.62"/>
    <n v="0"/>
    <n v="217675.62"/>
    <n v="82672.66"/>
    <n v="0"/>
    <n v="25762.92"/>
    <n v="2437.4"/>
    <n v="1.17"/>
    <n v="0"/>
    <n v="0"/>
    <n v="9996.92"/>
    <n v="16179.57"/>
    <n v="7780.55"/>
    <n v="1135.53"/>
    <n v="14588.49"/>
    <n v="12033.89"/>
    <n v="37469.410000000003"/>
    <n v="0"/>
    <n v="0"/>
    <n v="0"/>
    <n v="0"/>
    <n v="0"/>
    <n v="5836.22"/>
    <n v="0"/>
    <n v="0"/>
    <n v="1780.89"/>
    <n v="0"/>
    <n v="0"/>
    <n v="0"/>
    <n v="0"/>
    <n v="0"/>
    <m/>
    <n v="0"/>
    <n v="0"/>
    <n v="0"/>
    <x v="1"/>
    <x v="3"/>
  </r>
  <r>
    <s v="CG&amp;E "/>
    <s v="E"/>
    <x v="11"/>
    <s v="DS03 ON 01/02/2007N"/>
    <n v="971248"/>
    <n v="32010.75"/>
    <n v="0"/>
    <n v="32010.75"/>
    <n v="0"/>
    <n v="0"/>
    <n v="11220.04"/>
    <n v="861.23"/>
    <n v="0.27"/>
    <n v="0"/>
    <n v="0"/>
    <n v="3553.59"/>
    <n v="6335.1"/>
    <n v="2331.62"/>
    <n v="405.01"/>
    <n v="4371.76"/>
    <n v="0"/>
    <n v="0"/>
    <n v="0"/>
    <n v="0"/>
    <n v="0"/>
    <n v="0"/>
    <n v="0"/>
    <n v="2296.9299999999998"/>
    <n v="0"/>
    <n v="0"/>
    <n v="635.20000000000005"/>
    <n v="0"/>
    <n v="0"/>
    <n v="0"/>
    <n v="0"/>
    <n v="0"/>
    <m/>
    <n v="0"/>
    <n v="0"/>
    <n v="0"/>
    <x v="1"/>
    <x v="3"/>
  </r>
  <r>
    <s v="CG&amp;E "/>
    <s v="E"/>
    <x v="13"/>
    <s v="DS03 ON 01/02/2007N"/>
    <n v="772122"/>
    <n v="22112.81"/>
    <n v="0"/>
    <n v="22112.81"/>
    <n v="0"/>
    <n v="0"/>
    <n v="9692.42"/>
    <n v="691.12"/>
    <n v="0.27"/>
    <n v="0"/>
    <n v="0"/>
    <n v="2830.76"/>
    <n v="6069"/>
    <n v="0"/>
    <n v="321.98"/>
    <n v="0"/>
    <n v="0"/>
    <n v="0"/>
    <n v="0"/>
    <n v="0"/>
    <n v="0"/>
    <n v="0"/>
    <n v="0"/>
    <n v="2002.3"/>
    <n v="0"/>
    <n v="0"/>
    <n v="504.96"/>
    <n v="0"/>
    <n v="0"/>
    <n v="0"/>
    <n v="0"/>
    <n v="0"/>
    <m/>
    <n v="0"/>
    <n v="0"/>
    <n v="0"/>
    <x v="1"/>
    <x v="3"/>
  </r>
  <r>
    <s v="CG&amp;E "/>
    <s v="E"/>
    <x v="2"/>
    <s v="DS07 ON 01/02/2007N"/>
    <n v="6468769"/>
    <n v="639646.04"/>
    <n v="0"/>
    <n v="639646.04"/>
    <n v="248226.48"/>
    <n v="0"/>
    <n v="90060.19"/>
    <n v="5790.2"/>
    <n v="26.33"/>
    <n v="0"/>
    <n v="0"/>
    <n v="25199.360000000001"/>
    <n v="47197.68"/>
    <n v="23361.77"/>
    <n v="2697.82"/>
    <n v="43802.06"/>
    <n v="42549.03"/>
    <n v="88981.55"/>
    <n v="0"/>
    <n v="0"/>
    <n v="0"/>
    <n v="0"/>
    <n v="0"/>
    <n v="17523.099999999999"/>
    <n v="0"/>
    <n v="0"/>
    <n v="4230.47"/>
    <n v="0"/>
    <n v="0"/>
    <n v="0"/>
    <n v="0"/>
    <n v="0"/>
    <m/>
    <n v="0"/>
    <n v="0"/>
    <n v="0"/>
    <x v="1"/>
    <x v="3"/>
  </r>
  <r>
    <s v="CG&amp;E "/>
    <s v="E"/>
    <x v="3"/>
    <s v="DS07 ON 01/02/2007N"/>
    <n v="1267527"/>
    <n v="134000.66"/>
    <n v="0"/>
    <n v="134000.66"/>
    <n v="52408.51"/>
    <n v="0"/>
    <n v="19386.48"/>
    <n v="1134.56"/>
    <n v="3.65"/>
    <n v="0"/>
    <n v="0"/>
    <n v="4896.0600000000004"/>
    <n v="10075"/>
    <n v="4932.42"/>
    <n v="528.55999999999995"/>
    <n v="9248.0499999999993"/>
    <n v="9417.5499999999993"/>
    <n v="17441.189999999999"/>
    <n v="0"/>
    <n v="0"/>
    <n v="0"/>
    <n v="0"/>
    <n v="0"/>
    <n v="3699.66"/>
    <n v="0"/>
    <n v="0"/>
    <n v="828.97"/>
    <n v="0"/>
    <n v="0"/>
    <n v="0"/>
    <n v="0"/>
    <n v="0"/>
    <m/>
    <n v="0"/>
    <n v="0"/>
    <n v="0"/>
    <x v="1"/>
    <x v="3"/>
  </r>
  <r>
    <s v="CG&amp;E "/>
    <s v="E"/>
    <x v="4"/>
    <s v="DS07 ON 01/02/2007N"/>
    <n v="956825"/>
    <n v="89888.29"/>
    <n v="0"/>
    <n v="89888.29"/>
    <n v="34856.379999999997"/>
    <n v="0"/>
    <n v="12259.68"/>
    <n v="856.46"/>
    <n v="3.21"/>
    <n v="0"/>
    <n v="0"/>
    <n v="3712.57"/>
    <n v="6279.77"/>
    <n v="3280.5"/>
    <n v="398.97"/>
    <n v="6150.82"/>
    <n v="5837.57"/>
    <n v="13165.95"/>
    <n v="0"/>
    <n v="0"/>
    <n v="0"/>
    <n v="0"/>
    <n v="0"/>
    <n v="2460.64"/>
    <n v="0"/>
    <n v="0"/>
    <n v="625.77"/>
    <n v="0"/>
    <n v="0"/>
    <n v="0"/>
    <n v="0"/>
    <n v="0"/>
    <m/>
    <n v="0"/>
    <n v="0"/>
    <n v="0"/>
    <x v="1"/>
    <x v="3"/>
  </r>
  <r>
    <s v="CG&amp;E "/>
    <s v="E"/>
    <x v="8"/>
    <s v="DS07 ON 01/02/2007N"/>
    <n v="239620"/>
    <n v="21543.040000000001"/>
    <n v="0"/>
    <n v="21543.040000000001"/>
    <n v="8326.2099999999991"/>
    <n v="0"/>
    <n v="2678.03"/>
    <n v="214.49"/>
    <n v="0.27"/>
    <n v="0"/>
    <n v="0"/>
    <n v="897.79"/>
    <n v="1701.67"/>
    <n v="783.62"/>
    <n v="99.93"/>
    <n v="1469.24"/>
    <n v="1330.13"/>
    <n v="3297.17"/>
    <n v="0"/>
    <n v="0"/>
    <n v="0"/>
    <n v="0"/>
    <n v="0"/>
    <n v="587.77"/>
    <n v="0"/>
    <n v="0"/>
    <n v="156.72"/>
    <n v="0"/>
    <n v="0"/>
    <n v="0"/>
    <n v="0"/>
    <n v="0"/>
    <m/>
    <n v="0"/>
    <n v="0"/>
    <n v="0"/>
    <x v="1"/>
    <x v="3"/>
  </r>
  <r>
    <s v="CG&amp;E "/>
    <s v="E"/>
    <x v="14"/>
    <s v="DS07 ON 01/02/2007N"/>
    <n v="3768597"/>
    <n v="312146.78999999998"/>
    <n v="0"/>
    <n v="312146.78999999998"/>
    <n v="119146.9"/>
    <n v="0"/>
    <n v="36899.03"/>
    <n v="3249.86"/>
    <n v="4.41"/>
    <n v="0"/>
    <n v="0"/>
    <n v="14134.86"/>
    <n v="23939.09"/>
    <n v="11213.25"/>
    <n v="1571.48"/>
    <n v="21024.66"/>
    <n v="18231.48"/>
    <n v="51855.92"/>
    <n v="0"/>
    <n v="0"/>
    <n v="0"/>
    <n v="0"/>
    <n v="0"/>
    <n v="8411.16"/>
    <n v="0"/>
    <n v="0"/>
    <n v="2464.69"/>
    <n v="0"/>
    <n v="0"/>
    <n v="0"/>
    <n v="0"/>
    <n v="0"/>
    <m/>
    <n v="0"/>
    <n v="0"/>
    <n v="0"/>
    <x v="1"/>
    <x v="3"/>
  </r>
  <r>
    <s v="CG&amp;E "/>
    <s v="E"/>
    <x v="15"/>
    <s v="DS07 ON 01/02/2007N"/>
    <n v="43953"/>
    <n v="4599.3900000000003"/>
    <n v="0"/>
    <n v="4599.3900000000003"/>
    <n v="1782.16"/>
    <n v="0"/>
    <n v="641.99"/>
    <n v="39.340000000000003"/>
    <n v="0.09"/>
    <n v="0"/>
    <n v="0"/>
    <n v="168.87"/>
    <n v="395.23"/>
    <n v="167.73"/>
    <n v="18.329999999999998"/>
    <n v="314.48"/>
    <n v="311.82"/>
    <n v="604.79"/>
    <n v="0"/>
    <n v="0"/>
    <n v="0"/>
    <n v="0"/>
    <n v="0"/>
    <n v="125.81"/>
    <n v="0"/>
    <n v="0"/>
    <n v="28.75"/>
    <n v="0"/>
    <n v="0"/>
    <n v="0"/>
    <n v="0"/>
    <n v="0"/>
    <m/>
    <n v="0"/>
    <n v="0"/>
    <n v="0"/>
    <x v="1"/>
    <x v="3"/>
  </r>
  <r>
    <s v="CG&amp;E "/>
    <s v="E"/>
    <x v="12"/>
    <s v="DS07 ON 01/02/2007N"/>
    <n v="159612"/>
    <n v="18444.03"/>
    <n v="0"/>
    <n v="18444.03"/>
    <n v="7353.63"/>
    <n v="0"/>
    <n v="2825.4"/>
    <n v="142.87"/>
    <n v="0.18"/>
    <n v="0"/>
    <n v="0"/>
    <n v="598.03"/>
    <n v="1235.03"/>
    <n v="692.1"/>
    <n v="66.55"/>
    <n v="1297.6300000000001"/>
    <n v="1412.85"/>
    <n v="2196.2600000000002"/>
    <n v="0"/>
    <n v="0"/>
    <n v="0"/>
    <n v="0"/>
    <n v="0"/>
    <n v="519.11"/>
    <n v="0"/>
    <n v="0"/>
    <n v="104.39"/>
    <n v="0"/>
    <n v="0"/>
    <n v="0"/>
    <n v="0"/>
    <n v="0"/>
    <m/>
    <n v="0"/>
    <n v="0"/>
    <n v="0"/>
    <x v="1"/>
    <x v="3"/>
  </r>
  <r>
    <s v="CG&amp;E "/>
    <s v="E"/>
    <x v="6"/>
    <s v="DS07 ON 01/02/2007N"/>
    <n v="25130"/>
    <n v="1378.8"/>
    <n v="0"/>
    <n v="1378.8"/>
    <n v="0"/>
    <n v="0"/>
    <n v="871.23"/>
    <n v="22.5"/>
    <n v="0.66"/>
    <n v="0"/>
    <n v="0"/>
    <n v="110.56"/>
    <n v="225.98"/>
    <n v="0"/>
    <n v="10.48"/>
    <n v="0"/>
    <n v="0"/>
    <n v="0"/>
    <n v="0"/>
    <n v="0"/>
    <n v="0"/>
    <n v="0"/>
    <n v="0"/>
    <n v="120.97"/>
    <n v="0"/>
    <n v="0"/>
    <n v="16.420000000000002"/>
    <n v="0"/>
    <n v="0"/>
    <n v="0"/>
    <n v="0"/>
    <n v="0"/>
    <m/>
    <n v="0"/>
    <n v="0"/>
    <n v="0"/>
    <x v="1"/>
    <x v="3"/>
  </r>
  <r>
    <s v="CG&amp;E "/>
    <s v="E"/>
    <x v="10"/>
    <s v="DS07 ON 01/02/2007N"/>
    <n v="12080"/>
    <n v="333.88"/>
    <n v="0"/>
    <n v="333.88"/>
    <n v="0"/>
    <n v="0"/>
    <n v="143.65"/>
    <n v="10.81"/>
    <n v="0.09"/>
    <n v="0"/>
    <n v="0"/>
    <n v="51.54"/>
    <n v="86.47"/>
    <n v="0"/>
    <n v="5.04"/>
    <n v="0"/>
    <n v="0"/>
    <n v="0"/>
    <n v="0"/>
    <n v="0"/>
    <n v="0"/>
    <n v="0"/>
    <n v="0"/>
    <n v="28.38"/>
    <n v="0"/>
    <n v="0"/>
    <n v="7.9"/>
    <n v="0"/>
    <n v="0"/>
    <n v="0"/>
    <n v="0"/>
    <n v="0"/>
    <m/>
    <n v="0"/>
    <n v="0"/>
    <n v="0"/>
    <x v="1"/>
    <x v="3"/>
  </r>
  <r>
    <s v="CG&amp;E "/>
    <s v="E"/>
    <x v="11"/>
    <s v="DS07 ON 01/02/2007N"/>
    <n v="157354"/>
    <n v="3826.72"/>
    <n v="0"/>
    <n v="3826.72"/>
    <n v="0"/>
    <n v="0"/>
    <n v="1652.05"/>
    <n v="140.84"/>
    <n v="0.27"/>
    <n v="0"/>
    <n v="0"/>
    <n v="599.16"/>
    <n v="900.48"/>
    <n v="0"/>
    <n v="65.61"/>
    <n v="0"/>
    <n v="0"/>
    <n v="0"/>
    <n v="0"/>
    <n v="0"/>
    <n v="0"/>
    <n v="0"/>
    <n v="0"/>
    <n v="365.4"/>
    <n v="0"/>
    <n v="0"/>
    <n v="102.91"/>
    <n v="0"/>
    <n v="0"/>
    <n v="0"/>
    <n v="0"/>
    <n v="0"/>
    <m/>
    <n v="0"/>
    <n v="0"/>
    <n v="0"/>
    <x v="1"/>
    <x v="3"/>
  </r>
  <r>
    <s v="CG&amp;E "/>
    <s v="E"/>
    <x v="18"/>
    <s v="DS07 ON 01/02/2007N"/>
    <n v="45638"/>
    <n v="2975.58"/>
    <n v="0"/>
    <n v="2975.58"/>
    <n v="0"/>
    <n v="0"/>
    <n v="2000.41"/>
    <n v="40.85"/>
    <n v="0.18"/>
    <n v="0"/>
    <n v="0"/>
    <n v="184.3"/>
    <n v="410.38"/>
    <n v="0"/>
    <n v="19.03"/>
    <n v="0"/>
    <n v="0"/>
    <n v="0"/>
    <n v="0"/>
    <n v="0"/>
    <n v="0"/>
    <n v="0"/>
    <n v="0"/>
    <n v="290.58999999999997"/>
    <n v="0"/>
    <n v="0"/>
    <n v="29.84"/>
    <n v="0"/>
    <n v="0"/>
    <n v="0"/>
    <n v="0"/>
    <n v="0"/>
    <m/>
    <n v="0"/>
    <n v="0"/>
    <n v="0"/>
    <x v="1"/>
    <x v="3"/>
  </r>
  <r>
    <s v="CG&amp;E "/>
    <s v="E"/>
    <x v="13"/>
    <s v="DS07 ON 01/02/2007N"/>
    <n v="178336"/>
    <n v="5518.86"/>
    <n v="0"/>
    <n v="5518.86"/>
    <n v="0"/>
    <n v="0"/>
    <n v="2409.9"/>
    <n v="159.63"/>
    <n v="0.09"/>
    <n v="0"/>
    <n v="0"/>
    <n v="656.68"/>
    <n v="1603.6"/>
    <n v="0"/>
    <n v="74.37"/>
    <n v="0"/>
    <n v="0"/>
    <n v="0"/>
    <n v="0"/>
    <n v="0"/>
    <n v="0"/>
    <n v="0"/>
    <n v="0"/>
    <n v="497.96"/>
    <n v="0"/>
    <n v="0"/>
    <n v="116.63"/>
    <n v="0"/>
    <n v="0"/>
    <n v="0"/>
    <n v="0"/>
    <n v="0"/>
    <m/>
    <n v="0"/>
    <n v="0"/>
    <n v="0"/>
    <x v="1"/>
    <x v="3"/>
  </r>
  <r>
    <s v="CG&amp;E "/>
    <s v="E"/>
    <x v="2"/>
    <s v="DS08 ON 01/02/2007N"/>
    <n v="4036886"/>
    <n v="539000.54"/>
    <n v="0"/>
    <n v="539000.54"/>
    <n v="213970.97"/>
    <n v="0"/>
    <n v="94580.1"/>
    <n v="3613.41"/>
    <n v="37.9"/>
    <n v="0"/>
    <n v="0"/>
    <n v="16560.59"/>
    <n v="34074.17"/>
    <n v="20137.919999999998"/>
    <n v="1683.35"/>
    <n v="37757.61"/>
    <n v="43292.42"/>
    <n v="55547.48"/>
    <n v="0"/>
    <n v="0"/>
    <n v="0"/>
    <n v="0"/>
    <n v="0"/>
    <n v="15104.49"/>
    <n v="0"/>
    <n v="0"/>
    <n v="2640.13"/>
    <n v="0"/>
    <n v="0"/>
    <n v="0"/>
    <n v="0"/>
    <n v="0"/>
    <m/>
    <n v="0"/>
    <n v="0"/>
    <n v="0"/>
    <x v="1"/>
    <x v="3"/>
  </r>
  <r>
    <s v="CG&amp;E "/>
    <s v="E"/>
    <x v="14"/>
    <s v="DS08 ON 01/02/2007N"/>
    <n v="713639"/>
    <n v="62739.72"/>
    <n v="0"/>
    <n v="62739.72"/>
    <n v="24259.23"/>
    <n v="0"/>
    <n v="7620.63"/>
    <n v="638.77"/>
    <n v="0.54"/>
    <n v="0"/>
    <n v="0"/>
    <n v="2646.44"/>
    <n v="4895.76"/>
    <n v="2283.12"/>
    <n v="297.58999999999997"/>
    <n v="4280.78"/>
    <n v="3817.91"/>
    <n v="9819.68"/>
    <n v="0"/>
    <n v="0"/>
    <n v="0"/>
    <n v="0"/>
    <n v="0"/>
    <n v="1712.56"/>
    <n v="0"/>
    <n v="0"/>
    <n v="466.71"/>
    <n v="0"/>
    <n v="0"/>
    <n v="0"/>
    <n v="0"/>
    <n v="0"/>
    <m/>
    <n v="0"/>
    <n v="0"/>
    <n v="0"/>
    <x v="1"/>
    <x v="3"/>
  </r>
  <r>
    <s v="CG&amp;E "/>
    <s v="E"/>
    <x v="6"/>
    <s v="DS08 ON 01/02/2007N"/>
    <n v="286547"/>
    <n v="14661.01"/>
    <n v="0"/>
    <n v="14661.01"/>
    <n v="0"/>
    <n v="0"/>
    <n v="8648.2999999999993"/>
    <n v="256.51"/>
    <n v="3.8"/>
    <n v="0"/>
    <n v="0"/>
    <n v="1228.6400000000001"/>
    <n v="2554.25"/>
    <n v="136.53"/>
    <n v="119.48"/>
    <n v="255.99"/>
    <n v="0"/>
    <n v="0"/>
    <n v="0"/>
    <n v="0"/>
    <n v="0"/>
    <n v="0"/>
    <n v="0"/>
    <n v="1270.1199999999999"/>
    <n v="0"/>
    <n v="0"/>
    <n v="187.39"/>
    <n v="0"/>
    <n v="0"/>
    <n v="0"/>
    <n v="0"/>
    <n v="0"/>
    <m/>
    <n v="0"/>
    <n v="0"/>
    <n v="0"/>
    <x v="1"/>
    <x v="3"/>
  </r>
  <r>
    <s v="CG&amp;E "/>
    <s v="E"/>
    <x v="11"/>
    <s v="DS08 ON 01/02/2007N"/>
    <n v="520040"/>
    <n v="19413"/>
    <n v="0"/>
    <n v="19413"/>
    <n v="0"/>
    <n v="0"/>
    <n v="10008.18"/>
    <n v="465.48"/>
    <n v="1.62"/>
    <n v="0"/>
    <n v="0"/>
    <n v="2051.56"/>
    <n v="4558.84"/>
    <n v="0"/>
    <n v="216.86"/>
    <n v="0"/>
    <n v="0"/>
    <n v="0"/>
    <n v="0"/>
    <n v="0"/>
    <n v="0"/>
    <n v="0"/>
    <n v="0"/>
    <n v="1770.37"/>
    <n v="0"/>
    <n v="0"/>
    <n v="340.09"/>
    <n v="0"/>
    <n v="0"/>
    <n v="0"/>
    <n v="0"/>
    <n v="0"/>
    <m/>
    <n v="0"/>
    <n v="0"/>
    <n v="0"/>
    <x v="1"/>
    <x v="3"/>
  </r>
  <r>
    <s v="CG&amp;E "/>
    <s v="E"/>
    <x v="14"/>
    <s v="DS12    01/02/2007 "/>
    <n v="134880"/>
    <n v="9060.43"/>
    <n v="0"/>
    <n v="906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3"/>
  </r>
  <r>
    <s v="CG&amp;E "/>
    <s v="E"/>
    <x v="15"/>
    <s v="DS12    01/02/2007 "/>
    <n v="20955"/>
    <n v="5728.53"/>
    <n v="0"/>
    <n v="5728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3"/>
  </r>
  <r>
    <s v="CG&amp;E "/>
    <s v="E"/>
    <x v="12"/>
    <s v="DS12    01/02/2007 "/>
    <n v="55239"/>
    <n v="3855.79"/>
    <n v="0"/>
    <n v="385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3"/>
  </r>
  <r>
    <s v="CG&amp;E "/>
    <s v="E"/>
    <x v="15"/>
    <s v="DS14    01/02/2007 "/>
    <n v="100043"/>
    <n v="6479.05"/>
    <n v="0"/>
    <n v="6479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3"/>
  </r>
  <r>
    <s v="CG&amp;E "/>
    <s v="E"/>
    <x v="12"/>
    <s v="DS14    01/02/2007 "/>
    <n v="74564"/>
    <n v="5513.98"/>
    <n v="0"/>
    <n v="551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3"/>
  </r>
  <r>
    <s v="CG&amp;E "/>
    <s v="E"/>
    <x v="14"/>
    <s v="DS51    01/02/2007 "/>
    <n v="15062"/>
    <n v="1741.34"/>
    <n v="0"/>
    <n v="1741.34"/>
    <n v="680.21"/>
    <n v="0"/>
    <n v="265.19"/>
    <n v="13.48"/>
    <n v="0.09"/>
    <n v="0"/>
    <n v="0"/>
    <n v="64"/>
    <n v="135.44"/>
    <n v="64.02"/>
    <n v="6.28"/>
    <n v="120.03"/>
    <n v="127.48"/>
    <n v="207.25"/>
    <n v="0"/>
    <n v="0"/>
    <n v="0"/>
    <n v="0"/>
    <n v="0"/>
    <n v="48.02"/>
    <n v="0"/>
    <n v="0"/>
    <n v="9.85"/>
    <n v="0"/>
    <n v="0"/>
    <n v="0"/>
    <n v="0"/>
    <n v="0"/>
    <m/>
    <n v="0"/>
    <n v="0"/>
    <n v="0"/>
    <x v="1"/>
    <x v="3"/>
  </r>
  <r>
    <s v="CG&amp;E "/>
    <s v="E"/>
    <x v="1"/>
    <s v="EH      01/02/2007N"/>
    <n v="4160"/>
    <n v="330.76"/>
    <n v="0"/>
    <n v="330.76"/>
    <n v="94.36"/>
    <n v="0"/>
    <n v="69.739999999999995"/>
    <n v="3.73"/>
    <n v="0.18"/>
    <n v="0"/>
    <n v="0"/>
    <n v="19.239999999999998"/>
    <n v="27.95"/>
    <n v="8.8800000000000008"/>
    <n v="1.73"/>
    <n v="16.66"/>
    <n v="21.38"/>
    <n v="57.24"/>
    <n v="0"/>
    <n v="0"/>
    <n v="0"/>
    <n v="0"/>
    <n v="0"/>
    <n v="6.66"/>
    <n v="0"/>
    <n v="0"/>
    <n v="3.01"/>
    <n v="0"/>
    <n v="0"/>
    <n v="0"/>
    <n v="0"/>
    <n v="0"/>
    <m/>
    <n v="0"/>
    <n v="0"/>
    <n v="0"/>
    <x v="1"/>
    <x v="4"/>
  </r>
  <r>
    <s v="CG&amp;E "/>
    <s v="E"/>
    <x v="2"/>
    <s v="EH      01/02/2007N"/>
    <n v="3871052"/>
    <n v="289663.2"/>
    <n v="0"/>
    <n v="289663.2"/>
    <n v="87807.03"/>
    <n v="0"/>
    <n v="48969.97"/>
    <n v="3465.06"/>
    <n v="40.92"/>
    <n v="0"/>
    <n v="0"/>
    <n v="15826.07"/>
    <n v="26009.62"/>
    <n v="8264.73"/>
    <n v="1610.78"/>
    <n v="15495.76"/>
    <n v="19904.509999999998"/>
    <n v="53264.74"/>
    <n v="0"/>
    <n v="0"/>
    <n v="0"/>
    <n v="0"/>
    <n v="0"/>
    <n v="6197.56"/>
    <n v="0"/>
    <n v="0"/>
    <n v="2806.68"/>
    <n v="0"/>
    <n v="-0.12"/>
    <n v="-0.11"/>
    <n v="0"/>
    <n v="0"/>
    <m/>
    <n v="0"/>
    <n v="0"/>
    <n v="0"/>
    <x v="1"/>
    <x v="4"/>
  </r>
  <r>
    <s v="CG&amp;E "/>
    <s v="E"/>
    <x v="3"/>
    <s v="EH      01/02/2007N"/>
    <n v="18389"/>
    <n v="1441.43"/>
    <n v="0"/>
    <n v="1441.43"/>
    <n v="417.11"/>
    <n v="0"/>
    <n v="291.33"/>
    <n v="16.46"/>
    <n v="0.54"/>
    <n v="0"/>
    <n v="0"/>
    <n v="81.569999999999993"/>
    <n v="123.56"/>
    <n v="39.26"/>
    <n v="7.66"/>
    <n v="73.61"/>
    <n v="94.52"/>
    <n v="253.03"/>
    <n v="0"/>
    <n v="0"/>
    <n v="0"/>
    <n v="0"/>
    <n v="0"/>
    <n v="29.44"/>
    <n v="0"/>
    <n v="0"/>
    <n v="13.34"/>
    <n v="0"/>
    <n v="0"/>
    <n v="0"/>
    <n v="0"/>
    <n v="0"/>
    <m/>
    <n v="0"/>
    <n v="0"/>
    <n v="0"/>
    <x v="1"/>
    <x v="4"/>
  </r>
  <r>
    <s v="CG&amp;E "/>
    <s v="E"/>
    <x v="4"/>
    <s v="EH      01/02/2007N"/>
    <n v="2046143"/>
    <n v="151009.45000000001"/>
    <n v="0"/>
    <n v="151009.45000000001"/>
    <n v="46412.639999999999"/>
    <n v="0"/>
    <n v="24234.11"/>
    <n v="1831.49"/>
    <n v="7.61"/>
    <n v="0"/>
    <n v="0"/>
    <n v="7942.7"/>
    <n v="13748.04"/>
    <n v="4368.5200000000004"/>
    <n v="844.84"/>
    <n v="8190.7"/>
    <n v="10514.63"/>
    <n v="28154.9"/>
    <n v="0"/>
    <n v="0"/>
    <n v="0"/>
    <n v="0"/>
    <n v="0"/>
    <n v="3275.86"/>
    <n v="0"/>
    <n v="0"/>
    <n v="1483.41"/>
    <n v="0"/>
    <n v="0"/>
    <n v="0"/>
    <n v="0"/>
    <n v="0"/>
    <m/>
    <n v="0"/>
    <n v="0"/>
    <n v="0"/>
    <x v="1"/>
    <x v="4"/>
  </r>
  <r>
    <s v="CG&amp;E "/>
    <s v="E"/>
    <x v="5"/>
    <s v="EH      01/02/2007N"/>
    <n v="853"/>
    <n v="66.819999999999993"/>
    <n v="0"/>
    <n v="66.819999999999993"/>
    <n v="19.350000000000001"/>
    <n v="0"/>
    <n v="17.190000000000001"/>
    <n v="0.76"/>
    <n v="0.09"/>
    <n v="0"/>
    <n v="0"/>
    <n v="0"/>
    <n v="5.73"/>
    <n v="1.82"/>
    <n v="0.36"/>
    <n v="3.41"/>
    <n v="4.38"/>
    <n v="11.74"/>
    <n v="0"/>
    <n v="0"/>
    <n v="0"/>
    <n v="0"/>
    <n v="0"/>
    <n v="1.37"/>
    <n v="0"/>
    <n v="0"/>
    <n v="0.62"/>
    <n v="0"/>
    <n v="0"/>
    <n v="0"/>
    <n v="0"/>
    <n v="0"/>
    <m/>
    <n v="0"/>
    <n v="0"/>
    <n v="0"/>
    <x v="1"/>
    <x v="4"/>
  </r>
  <r>
    <s v="CG&amp;E "/>
    <s v="E"/>
    <x v="14"/>
    <s v="EH      01/02/2007N"/>
    <n v="739710"/>
    <n v="54235.27"/>
    <n v="0"/>
    <n v="54235.27"/>
    <n v="16778.84"/>
    <n v="0"/>
    <n v="8520.14"/>
    <n v="662.11"/>
    <n v="0.72"/>
    <n v="0"/>
    <n v="0"/>
    <n v="2753.46"/>
    <n v="4970.1000000000004"/>
    <n v="1579.28"/>
    <n v="308.45999999999998"/>
    <n v="2961.07"/>
    <n v="3802.11"/>
    <n v="10178.42"/>
    <n v="0"/>
    <n v="0"/>
    <n v="0"/>
    <n v="0"/>
    <n v="0"/>
    <n v="1184.28"/>
    <n v="0"/>
    <n v="0"/>
    <n v="536.28"/>
    <n v="0"/>
    <n v="0"/>
    <n v="0"/>
    <n v="0"/>
    <n v="0"/>
    <m/>
    <n v="0"/>
    <n v="0"/>
    <n v="0"/>
    <x v="1"/>
    <x v="4"/>
  </r>
  <r>
    <s v="CG&amp;E "/>
    <s v="E"/>
    <x v="12"/>
    <s v="EH      01/02/2007N"/>
    <n v="4135214"/>
    <n v="302835.81"/>
    <n v="0"/>
    <n v="302835.81"/>
    <n v="93799.039999999994"/>
    <n v="0"/>
    <n v="47446.37"/>
    <n v="3701.44"/>
    <n v="2.92"/>
    <n v="0"/>
    <n v="0"/>
    <n v="15313.31"/>
    <n v="27784.52"/>
    <n v="8828.68"/>
    <n v="1632.28"/>
    <n v="16553.240000000002"/>
    <n v="21254.98"/>
    <n v="56900.5"/>
    <n v="0"/>
    <n v="0"/>
    <n v="0"/>
    <n v="0"/>
    <n v="0"/>
    <n v="6620.5"/>
    <n v="0"/>
    <n v="0"/>
    <n v="2998.03"/>
    <n v="0"/>
    <n v="0"/>
    <n v="0"/>
    <n v="0"/>
    <n v="0"/>
    <m/>
    <n v="0"/>
    <n v="0"/>
    <n v="0"/>
    <x v="1"/>
    <x v="4"/>
  </r>
  <r>
    <s v="CG&amp;E "/>
    <s v="E"/>
    <x v="6"/>
    <s v="EH      01/02/2007N"/>
    <n v="27428"/>
    <n v="804.45"/>
    <n v="0"/>
    <n v="804.45"/>
    <n v="0"/>
    <n v="0"/>
    <n v="356.46"/>
    <n v="24.54"/>
    <n v="0.27"/>
    <n v="0"/>
    <n v="0"/>
    <n v="116.5"/>
    <n v="184.29"/>
    <n v="16.399999999999999"/>
    <n v="11.44"/>
    <n v="30.74"/>
    <n v="0"/>
    <n v="0"/>
    <n v="0"/>
    <n v="0"/>
    <n v="0"/>
    <n v="0"/>
    <n v="0"/>
    <n v="43.92"/>
    <n v="0"/>
    <n v="0"/>
    <n v="19.89"/>
    <n v="0"/>
    <n v="0"/>
    <n v="0"/>
    <n v="0"/>
    <n v="0"/>
    <m/>
    <n v="0"/>
    <n v="0"/>
    <n v="0"/>
    <x v="1"/>
    <x v="4"/>
  </r>
  <r>
    <s v="CG&amp;E "/>
    <s v="E"/>
    <x v="10"/>
    <s v="EH      01/02/2007N"/>
    <n v="19308"/>
    <n v="536.05999999999995"/>
    <n v="0"/>
    <n v="536.05999999999995"/>
    <n v="0"/>
    <n v="0"/>
    <n v="256.77"/>
    <n v="17.28"/>
    <n v="0.36"/>
    <n v="0"/>
    <n v="0"/>
    <n v="83.77"/>
    <n v="129.72999999999999"/>
    <n v="0"/>
    <n v="3.25"/>
    <n v="0"/>
    <n v="0"/>
    <n v="0"/>
    <n v="0"/>
    <n v="0"/>
    <n v="0"/>
    <n v="0"/>
    <n v="0"/>
    <n v="30.9"/>
    <n v="0"/>
    <n v="0"/>
    <n v="14"/>
    <n v="0"/>
    <n v="0"/>
    <n v="0"/>
    <n v="0"/>
    <n v="0"/>
    <m/>
    <n v="0"/>
    <n v="0"/>
    <n v="0"/>
    <x v="1"/>
    <x v="4"/>
  </r>
  <r>
    <s v="CG&amp;E "/>
    <s v="E"/>
    <x v="11"/>
    <s v="EH      01/02/2007N"/>
    <n v="82493"/>
    <n v="2139.4499999999998"/>
    <n v="0"/>
    <n v="2139.4499999999998"/>
    <n v="0"/>
    <n v="0"/>
    <n v="966.79"/>
    <n v="73.84"/>
    <n v="0.18"/>
    <n v="0"/>
    <n v="0"/>
    <n v="318.08999999999997"/>
    <n v="554.27"/>
    <n v="0"/>
    <n v="34.4"/>
    <n v="0"/>
    <n v="0"/>
    <n v="0"/>
    <n v="0"/>
    <n v="0"/>
    <n v="0"/>
    <n v="0"/>
    <n v="0"/>
    <n v="132.07"/>
    <n v="0"/>
    <n v="0"/>
    <n v="59.81"/>
    <n v="0"/>
    <n v="0"/>
    <n v="0"/>
    <n v="0"/>
    <n v="0"/>
    <m/>
    <n v="0"/>
    <n v="0"/>
    <n v="0"/>
    <x v="1"/>
    <x v="4"/>
  </r>
  <r>
    <s v="CG&amp;E "/>
    <s v="E"/>
    <x v="13"/>
    <s v="EH      01/02/2007N"/>
    <n v="773868"/>
    <n v="19709.849999999999"/>
    <n v="0"/>
    <n v="19709.849999999999"/>
    <n v="0"/>
    <n v="0"/>
    <n v="8848.0400000000009"/>
    <n v="692.7"/>
    <n v="0.36"/>
    <n v="0"/>
    <n v="0"/>
    <n v="2846.42"/>
    <n v="5199.62"/>
    <n v="0"/>
    <n v="322.69"/>
    <n v="0"/>
    <n v="0"/>
    <n v="0"/>
    <n v="0"/>
    <n v="0"/>
    <n v="0"/>
    <n v="0"/>
    <n v="0"/>
    <n v="1238.96"/>
    <n v="0"/>
    <n v="0"/>
    <n v="561.05999999999995"/>
    <n v="0"/>
    <n v="0"/>
    <n v="0"/>
    <n v="0"/>
    <n v="0"/>
    <m/>
    <n v="0"/>
    <n v="0"/>
    <n v="0"/>
    <x v="1"/>
    <x v="4"/>
  </r>
  <r>
    <s v="CG&amp;E "/>
    <s v="E"/>
    <x v="2"/>
    <s v="EH      01/03/2006N"/>
    <n v="-3883"/>
    <n v="-243.76"/>
    <n v="0"/>
    <n v="-243.76"/>
    <n v="-88.07"/>
    <n v="0"/>
    <n v="-41.45"/>
    <n v="-3.49"/>
    <n v="0.03"/>
    <n v="0"/>
    <n v="0"/>
    <n v="-16.920000000000002"/>
    <n v="-26.09"/>
    <n v="-8.2899999999999991"/>
    <n v="0"/>
    <n v="-15.55"/>
    <n v="-20.52"/>
    <n v="-32.44"/>
    <n v="0"/>
    <n v="0"/>
    <n v="0"/>
    <n v="0"/>
    <n v="12.49"/>
    <n v="-4.1500000000000004"/>
    <n v="0"/>
    <n v="0"/>
    <n v="-2.81"/>
    <n v="0"/>
    <n v="1.69"/>
    <n v="1.81"/>
    <n v="0"/>
    <n v="0"/>
    <m/>
    <n v="0"/>
    <n v="0"/>
    <n v="0"/>
    <x v="1"/>
    <x v="4"/>
  </r>
  <r>
    <s v="CG&amp;E "/>
    <s v="E"/>
    <x v="2"/>
    <s v="GFL1    01/31/2007N"/>
    <n v="4693"/>
    <n v="636.52"/>
    <n v="0"/>
    <n v="636.52"/>
    <n v="298.27"/>
    <n v="0"/>
    <n v="82.56"/>
    <n v="4.08"/>
    <n v="0.27"/>
    <n v="0"/>
    <n v="0"/>
    <n v="21.66"/>
    <n v="31.6"/>
    <n v="27.99"/>
    <n v="1.83"/>
    <n v="52.79"/>
    <n v="25.69"/>
    <n v="64.510000000000005"/>
    <n v="0"/>
    <n v="0"/>
    <n v="0"/>
    <n v="0"/>
    <n v="0"/>
    <n v="21.19"/>
    <n v="0"/>
    <n v="0"/>
    <n v="4.08"/>
    <n v="0"/>
    <n v="0"/>
    <n v="0"/>
    <n v="0"/>
    <n v="0"/>
    <m/>
    <n v="0"/>
    <n v="0"/>
    <n v="0"/>
    <x v="1"/>
    <x v="5"/>
  </r>
  <r>
    <s v="CG&amp;E "/>
    <s v="E"/>
    <x v="4"/>
    <s v="GFL1    01/31/2007N"/>
    <n v="410"/>
    <n v="60.75"/>
    <n v="0"/>
    <n v="60.75"/>
    <n v="26.11"/>
    <n v="0"/>
    <n v="7.22"/>
    <n v="0.37"/>
    <n v="0.27"/>
    <n v="0"/>
    <n v="0"/>
    <n v="1.9"/>
    <n v="2.78"/>
    <n v="2.4700000000000002"/>
    <n v="0.18"/>
    <n v="4.6100000000000003"/>
    <n v="2.23"/>
    <n v="5.63"/>
    <n v="0"/>
    <n v="0"/>
    <n v="0"/>
    <n v="0"/>
    <n v="0"/>
    <n v="1.83"/>
    <n v="0"/>
    <n v="0"/>
    <n v="0.37"/>
    <n v="0"/>
    <n v="0"/>
    <n v="0"/>
    <n v="0"/>
    <n v="0"/>
    <m/>
    <n v="0"/>
    <n v="0"/>
    <n v="0"/>
    <x v="1"/>
    <x v="5"/>
  </r>
  <r>
    <s v="CG&amp;E "/>
    <s v="E"/>
    <x v="1"/>
    <s v="GFL2    01/31/2007N"/>
    <n v="3023"/>
    <n v="369.57"/>
    <n v="0"/>
    <n v="369.57"/>
    <n v="167.13"/>
    <n v="0"/>
    <n v="46.34"/>
    <n v="2.7"/>
    <n v="0"/>
    <n v="0"/>
    <n v="0"/>
    <n v="14.07"/>
    <n v="20.3"/>
    <n v="15.75"/>
    <n v="1.26"/>
    <n v="29.49"/>
    <n v="16.47"/>
    <n v="41.59"/>
    <n v="0"/>
    <n v="0"/>
    <n v="0"/>
    <n v="0"/>
    <n v="0"/>
    <n v="11.8"/>
    <n v="0"/>
    <n v="0"/>
    <n v="2.67"/>
    <n v="0"/>
    <n v="0"/>
    <n v="0"/>
    <n v="0"/>
    <n v="0"/>
    <m/>
    <n v="0"/>
    <n v="0"/>
    <n v="0"/>
    <x v="1"/>
    <x v="5"/>
  </r>
  <r>
    <s v="CG&amp;E "/>
    <s v="E"/>
    <x v="2"/>
    <s v="GFL2    01/31/2007N"/>
    <n v="2412035"/>
    <n v="294913.59000000003"/>
    <n v="0"/>
    <n v="294913.59000000003"/>
    <n v="133351.46"/>
    <n v="0"/>
    <n v="36976.1"/>
    <n v="2159.85"/>
    <n v="2.88"/>
    <n v="0"/>
    <n v="0"/>
    <n v="11217.18"/>
    <n v="16207.75"/>
    <n v="12550.19"/>
    <n v="1006.92"/>
    <n v="23533.56"/>
    <n v="13131.97"/>
    <n v="33188.720000000001"/>
    <n v="0"/>
    <n v="0"/>
    <n v="0"/>
    <n v="0"/>
    <n v="0"/>
    <n v="9413.2999999999993"/>
    <n v="0"/>
    <n v="0"/>
    <n v="2129.9299999999998"/>
    <n v="0"/>
    <n v="0"/>
    <n v="0"/>
    <n v="0"/>
    <n v="0"/>
    <m/>
    <n v="0"/>
    <n v="0"/>
    <n v="0"/>
    <x v="1"/>
    <x v="5"/>
  </r>
  <r>
    <s v="CG&amp;E "/>
    <s v="E"/>
    <x v="3"/>
    <s v="GFL2    01/31/2007N"/>
    <n v="617"/>
    <n v="75.510000000000005"/>
    <n v="0"/>
    <n v="75.510000000000005"/>
    <n v="34.11"/>
    <n v="0"/>
    <n v="9.4600000000000009"/>
    <n v="0.55000000000000004"/>
    <n v="0.09"/>
    <n v="0"/>
    <n v="0"/>
    <n v="2.87"/>
    <n v="4.1399999999999997"/>
    <n v="3.21"/>
    <n v="0.26"/>
    <n v="6.02"/>
    <n v="3.35"/>
    <n v="8.49"/>
    <n v="0"/>
    <n v="0"/>
    <n v="0"/>
    <n v="0"/>
    <n v="0"/>
    <n v="2.41"/>
    <n v="0"/>
    <n v="0"/>
    <n v="0.55000000000000004"/>
    <n v="0"/>
    <n v="0"/>
    <n v="0"/>
    <n v="0"/>
    <n v="0"/>
    <m/>
    <n v="0"/>
    <n v="0"/>
    <n v="0"/>
    <x v="1"/>
    <x v="5"/>
  </r>
  <r>
    <s v="CG&amp;E "/>
    <s v="E"/>
    <x v="7"/>
    <s v="GFL2    01/31/2007N"/>
    <n v="5876"/>
    <n v="744.16"/>
    <n v="0"/>
    <n v="744.16"/>
    <n v="325.08"/>
    <n v="0"/>
    <n v="90.21"/>
    <n v="5.13"/>
    <n v="1.35"/>
    <n v="0"/>
    <n v="0"/>
    <n v="27.41"/>
    <n v="39.6"/>
    <n v="30.59"/>
    <n v="2.37"/>
    <n v="57.26"/>
    <n v="32.11"/>
    <n v="80.760000000000005"/>
    <n v="0"/>
    <n v="0"/>
    <n v="0"/>
    <n v="0"/>
    <n v="0"/>
    <n v="23.09"/>
    <n v="0"/>
    <n v="0"/>
    <n v="5.12"/>
    <n v="0"/>
    <n v="0"/>
    <n v="0"/>
    <n v="0"/>
    <n v="0"/>
    <m/>
    <n v="0"/>
    <n v="0"/>
    <n v="0"/>
    <x v="1"/>
    <x v="5"/>
  </r>
  <r>
    <s v="CG&amp;E "/>
    <s v="E"/>
    <x v="4"/>
    <s v="GFL2    01/31/2007N"/>
    <n v="19700"/>
    <n v="3739.66"/>
    <n v="0"/>
    <n v="3739.66"/>
    <n v="1097.81"/>
    <n v="0"/>
    <n v="304.83999999999997"/>
    <n v="17.559999999999999"/>
    <n v="2.89"/>
    <n v="0"/>
    <n v="0"/>
    <n v="91.88"/>
    <n v="133.78"/>
    <n v="103.73"/>
    <n v="8.15"/>
    <n v="193.58"/>
    <n v="108.67"/>
    <n v="272.61"/>
    <n v="0"/>
    <n v="0"/>
    <n v="0"/>
    <n v="0"/>
    <n v="0"/>
    <n v="77.180000000000007"/>
    <n v="0"/>
    <n v="0"/>
    <n v="17.43"/>
    <n v="0"/>
    <n v="0"/>
    <n v="0"/>
    <n v="0"/>
    <n v="0"/>
    <m/>
    <n v="0"/>
    <n v="0"/>
    <n v="0"/>
    <x v="1"/>
    <x v="5"/>
  </r>
  <r>
    <s v="CG&amp;E "/>
    <s v="E"/>
    <x v="5"/>
    <s v="GFL2    01/31/2007N"/>
    <n v="0"/>
    <n v="5"/>
    <n v="0"/>
    <n v="5"/>
    <n v="0.06"/>
    <n v="0"/>
    <n v="0.02"/>
    <n v="0"/>
    <n v="0.09"/>
    <n v="0"/>
    <n v="0"/>
    <n v="0"/>
    <n v="0.01"/>
    <n v="0.01"/>
    <n v="0"/>
    <n v="0.01"/>
    <n v="0.01"/>
    <n v="0.01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5"/>
  </r>
  <r>
    <s v="CG&amp;E "/>
    <s v="E"/>
    <x v="2"/>
    <s v="MCEF    07/31/1998 "/>
    <n v="0"/>
    <n v="757.06"/>
    <n v="0"/>
    <n v="75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14"/>
    <s v="MCEF    07/31/1998 "/>
    <n v="0"/>
    <n v="2269.37"/>
    <n v="0"/>
    <n v="226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15"/>
    <s v="MCEF    07/31/1998 "/>
    <n v="0"/>
    <n v="18599.62"/>
    <n v="0"/>
    <n v="185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2"/>
    <s v="MCMP    07/31/1998 "/>
    <n v="0"/>
    <n v="689"/>
    <n v="0"/>
    <n v="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3"/>
    <s v="MCMP    07/31/1998 "/>
    <n v="0"/>
    <n v="130"/>
    <n v="0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4"/>
    <s v="MCMP    07/31/1998 "/>
    <n v="0"/>
    <n v="244"/>
    <n v="0"/>
    <n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14"/>
    <s v="MCMP    07/31/1998 "/>
    <n v="0"/>
    <n v="1079"/>
    <n v="0"/>
    <n v="10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12"/>
    <s v="MCMP    07/31/1998 "/>
    <n v="0"/>
    <n v="481"/>
    <n v="0"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14"/>
    <s v="MCPC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15"/>
    <s v="MCPC    07/31/1998 "/>
    <n v="0"/>
    <n v="7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14"/>
    <s v="MCRC    05/31/2001 "/>
    <n v="0"/>
    <n v="4405.5"/>
    <n v="0"/>
    <n v="44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6"/>
  </r>
  <r>
    <s v="CG&amp;E "/>
    <s v="E"/>
    <x v="19"/>
    <s v="NSOR    01/02/2007 "/>
    <n v="36575"/>
    <n v="8580.6"/>
    <n v="0"/>
    <n v="8580.6"/>
    <n v="895.33"/>
    <n v="0"/>
    <n v="6376.51"/>
    <n v="36.51"/>
    <n v="75.16"/>
    <n v="0"/>
    <n v="0"/>
    <n v="173.46"/>
    <n v="82.18"/>
    <n v="82.18"/>
    <n v="0"/>
    <n v="155.76"/>
    <n v="136.88999999999999"/>
    <n v="502.72"/>
    <n v="0"/>
    <n v="0"/>
    <n v="0"/>
    <n v="0"/>
    <n v="0"/>
    <n v="63.9"/>
    <n v="0"/>
    <n v="0"/>
    <n v="0"/>
    <n v="0"/>
    <n v="0"/>
    <n v="0"/>
    <n v="0"/>
    <n v="0"/>
    <m/>
    <n v="0"/>
    <n v="0"/>
    <n v="0"/>
    <x v="1"/>
    <x v="7"/>
  </r>
  <r>
    <s v="CG&amp;E "/>
    <s v="E"/>
    <x v="24"/>
    <s v="NSOR    01/02/2007 "/>
    <n v="560"/>
    <n v="101.32"/>
    <n v="0"/>
    <n v="101.32"/>
    <n v="0"/>
    <n v="0"/>
    <n v="94.78"/>
    <n v="0.56000000000000005"/>
    <n v="1.08"/>
    <n v="0"/>
    <n v="0"/>
    <n v="2.66"/>
    <n v="1.26"/>
    <n v="0"/>
    <n v="0"/>
    <n v="0"/>
    <n v="0"/>
    <n v="0"/>
    <n v="0"/>
    <n v="0"/>
    <n v="0"/>
    <n v="0"/>
    <n v="0"/>
    <n v="0.98"/>
    <n v="0"/>
    <n v="0"/>
    <n v="0"/>
    <n v="0"/>
    <n v="0"/>
    <n v="0"/>
    <n v="0"/>
    <n v="0"/>
    <m/>
    <n v="0"/>
    <n v="0"/>
    <n v="0"/>
    <x v="1"/>
    <x v="7"/>
  </r>
  <r>
    <s v="CG&amp;E "/>
    <s v="E"/>
    <x v="2"/>
    <s v="NSPF    01/02/2007 "/>
    <n v="7640"/>
    <n v="639.33000000000004"/>
    <n v="0"/>
    <n v="639.33000000000004"/>
    <n v="187"/>
    <n v="0"/>
    <n v="178.48"/>
    <n v="6.8"/>
    <n v="0.81"/>
    <n v="0"/>
    <n v="0"/>
    <n v="32.04"/>
    <n v="17.399999999999999"/>
    <n v="17.600000000000001"/>
    <n v="0"/>
    <n v="33"/>
    <n v="28.4"/>
    <n v="105.2"/>
    <n v="0"/>
    <n v="0"/>
    <n v="0"/>
    <n v="0"/>
    <n v="0"/>
    <n v="13.2"/>
    <n v="0"/>
    <n v="0"/>
    <n v="19.399999999999999"/>
    <n v="0"/>
    <n v="0"/>
    <n v="0"/>
    <n v="0"/>
    <n v="0"/>
    <m/>
    <n v="0"/>
    <n v="0"/>
    <n v="0"/>
    <x v="1"/>
    <x v="7"/>
  </r>
  <r>
    <s v="CG&amp;E "/>
    <s v="E"/>
    <x v="3"/>
    <s v="NSPF    01/02/2007 "/>
    <n v="4584"/>
    <n v="369"/>
    <n v="0"/>
    <n v="369"/>
    <n v="112.2"/>
    <n v="0"/>
    <n v="94.04"/>
    <n v="4.08"/>
    <n v="0.36"/>
    <n v="0"/>
    <n v="0"/>
    <n v="17.8"/>
    <n v="10.44"/>
    <n v="10.56"/>
    <n v="0"/>
    <n v="19.8"/>
    <n v="17.04"/>
    <n v="63.12"/>
    <n v="0"/>
    <n v="0"/>
    <n v="0"/>
    <n v="0"/>
    <n v="0"/>
    <n v="7.92"/>
    <n v="0"/>
    <n v="0"/>
    <n v="11.64"/>
    <n v="0"/>
    <n v="0"/>
    <n v="0"/>
    <n v="0"/>
    <n v="0"/>
    <m/>
    <n v="0"/>
    <n v="0"/>
    <n v="0"/>
    <x v="1"/>
    <x v="7"/>
  </r>
  <r>
    <s v="CG&amp;E "/>
    <s v="E"/>
    <x v="4"/>
    <s v="NSPF    01/02/2007 "/>
    <n v="2292"/>
    <n v="190.94"/>
    <n v="0"/>
    <n v="190.94"/>
    <n v="56.1"/>
    <n v="0"/>
    <n v="51.68"/>
    <n v="2.04"/>
    <n v="0.18"/>
    <n v="0"/>
    <n v="0"/>
    <n v="10.68"/>
    <n v="5.22"/>
    <n v="5.28"/>
    <n v="0"/>
    <n v="9.9"/>
    <n v="8.52"/>
    <n v="31.56"/>
    <n v="0"/>
    <n v="0"/>
    <n v="0"/>
    <n v="0"/>
    <n v="0"/>
    <n v="3.96"/>
    <n v="0"/>
    <n v="0"/>
    <n v="5.82"/>
    <n v="0"/>
    <n v="0"/>
    <n v="0"/>
    <n v="0"/>
    <n v="0"/>
    <m/>
    <n v="0"/>
    <n v="0"/>
    <n v="0"/>
    <x v="1"/>
    <x v="7"/>
  </r>
  <r>
    <s v="CG&amp;E "/>
    <s v="E"/>
    <x v="5"/>
    <s v="NSPF    01/02/2007 "/>
    <n v="382"/>
    <n v="26.13"/>
    <n v="0"/>
    <n v="26.13"/>
    <n v="9.35"/>
    <n v="0"/>
    <n v="4.7300000000000004"/>
    <n v="0.34"/>
    <n v="0"/>
    <n v="0"/>
    <n v="0"/>
    <n v="0"/>
    <n v="0.87"/>
    <n v="0.88"/>
    <n v="0"/>
    <n v="1.65"/>
    <n v="1.42"/>
    <n v="5.26"/>
    <n v="0"/>
    <n v="0"/>
    <n v="0"/>
    <n v="0"/>
    <n v="0"/>
    <n v="0.66"/>
    <n v="0"/>
    <n v="0"/>
    <n v="0.97"/>
    <n v="0"/>
    <n v="0"/>
    <n v="0"/>
    <n v="0"/>
    <n v="0"/>
    <m/>
    <n v="0"/>
    <n v="0"/>
    <n v="0"/>
    <x v="1"/>
    <x v="7"/>
  </r>
  <r>
    <s v="CG&amp;E "/>
    <s v="E"/>
    <x v="6"/>
    <s v="NSPF    01/02/2007 "/>
    <n v="1528"/>
    <n v="37.58"/>
    <n v="0"/>
    <n v="37.58"/>
    <n v="0"/>
    <n v="0"/>
    <n v="18.920000000000002"/>
    <n v="1.36"/>
    <n v="0.18"/>
    <n v="0"/>
    <n v="0"/>
    <n v="7.12"/>
    <n v="3.48"/>
    <n v="0"/>
    <n v="0"/>
    <n v="0"/>
    <n v="0"/>
    <n v="0"/>
    <n v="0"/>
    <n v="0"/>
    <n v="0"/>
    <n v="0"/>
    <n v="0"/>
    <n v="2.64"/>
    <n v="0"/>
    <n v="0"/>
    <n v="3.88"/>
    <n v="0"/>
    <n v="0"/>
    <n v="0"/>
    <n v="0"/>
    <n v="0"/>
    <m/>
    <n v="0"/>
    <n v="0"/>
    <n v="0"/>
    <x v="1"/>
    <x v="7"/>
  </r>
  <r>
    <s v="CG&amp;E "/>
    <s v="E"/>
    <x v="10"/>
    <s v="NSPF    01/02/2007 "/>
    <n v="382"/>
    <n v="9.44"/>
    <n v="0"/>
    <n v="9.44"/>
    <n v="0"/>
    <n v="0"/>
    <n v="4.7300000000000004"/>
    <n v="0.34"/>
    <n v="0.09"/>
    <n v="0"/>
    <n v="0"/>
    <n v="1.78"/>
    <n v="0.87"/>
    <n v="0"/>
    <n v="0"/>
    <n v="0"/>
    <n v="0"/>
    <n v="0"/>
    <n v="0"/>
    <n v="0"/>
    <n v="0"/>
    <n v="0"/>
    <n v="0"/>
    <n v="0.66"/>
    <n v="0"/>
    <n v="0"/>
    <n v="0.97"/>
    <n v="0"/>
    <n v="0"/>
    <n v="0"/>
    <n v="0"/>
    <n v="0"/>
    <m/>
    <n v="0"/>
    <n v="0"/>
    <n v="0"/>
    <x v="1"/>
    <x v="7"/>
  </r>
  <r>
    <s v="CG&amp;E "/>
    <s v="E"/>
    <x v="19"/>
    <s v="NSPO    01/02/2007 "/>
    <n v="360"/>
    <n v="94.27"/>
    <n v="0"/>
    <n v="94.27"/>
    <n v="8.82"/>
    <n v="0"/>
    <n v="72.13"/>
    <n v="0.36"/>
    <n v="0.27"/>
    <n v="0"/>
    <n v="0"/>
    <n v="1.71"/>
    <n v="0.81"/>
    <n v="0.81"/>
    <n v="0"/>
    <n v="1.53"/>
    <n v="1.35"/>
    <n v="4.95"/>
    <n v="0"/>
    <n v="0"/>
    <n v="0"/>
    <n v="0"/>
    <n v="0"/>
    <n v="0.63"/>
    <n v="0"/>
    <n v="0"/>
    <n v="0.9"/>
    <n v="0"/>
    <n v="0"/>
    <n v="0"/>
    <n v="0"/>
    <n v="0"/>
    <m/>
    <n v="0"/>
    <n v="0"/>
    <n v="0"/>
    <x v="1"/>
    <x v="7"/>
  </r>
  <r>
    <s v="CG&amp;E "/>
    <s v="E"/>
    <x v="1"/>
    <s v="NSPO    01/02/2007 "/>
    <n v="7293"/>
    <n v="1951.05"/>
    <n v="0"/>
    <n v="1951.05"/>
    <n v="177.21"/>
    <n v="0"/>
    <n v="1506.39"/>
    <n v="7.19"/>
    <n v="4.67"/>
    <n v="0"/>
    <n v="0"/>
    <n v="34.159999999999997"/>
    <n v="16.190000000000001"/>
    <n v="16.190000000000001"/>
    <n v="0"/>
    <n v="31.58"/>
    <n v="26.98"/>
    <n v="99.91"/>
    <n v="0"/>
    <n v="0"/>
    <n v="0"/>
    <n v="0"/>
    <n v="0"/>
    <n v="12.59"/>
    <n v="0"/>
    <n v="0"/>
    <n v="17.989999999999998"/>
    <n v="0"/>
    <n v="0"/>
    <n v="0"/>
    <n v="0"/>
    <n v="0"/>
    <m/>
    <n v="0"/>
    <n v="0"/>
    <n v="0"/>
    <x v="1"/>
    <x v="7"/>
  </r>
  <r>
    <s v="CG&amp;E "/>
    <s v="E"/>
    <x v="2"/>
    <s v="NSPO    01/02/2007 "/>
    <n v="18525"/>
    <n v="4900.7"/>
    <n v="0"/>
    <n v="4900.7"/>
    <n v="451.47"/>
    <n v="0"/>
    <n v="3767.78"/>
    <n v="18.36"/>
    <n v="12.6"/>
    <n v="0"/>
    <n v="0"/>
    <n v="87.21"/>
    <n v="41.31"/>
    <n v="41.31"/>
    <n v="0"/>
    <n v="79.680000000000007"/>
    <n v="68.849999999999994"/>
    <n v="254.1"/>
    <n v="0"/>
    <n v="0"/>
    <n v="0"/>
    <n v="0"/>
    <n v="0"/>
    <n v="32.130000000000003"/>
    <n v="0"/>
    <n v="0"/>
    <n v="45.9"/>
    <n v="0"/>
    <n v="0"/>
    <n v="0"/>
    <n v="0"/>
    <n v="0"/>
    <m/>
    <n v="0"/>
    <n v="0"/>
    <n v="0"/>
    <x v="1"/>
    <x v="7"/>
  </r>
  <r>
    <s v="CG&amp;E "/>
    <s v="E"/>
    <x v="3"/>
    <s v="NSPO    01/02/2007 "/>
    <n v="755"/>
    <n v="199.66"/>
    <n v="0"/>
    <n v="199.66"/>
    <n v="18.5"/>
    <n v="0"/>
    <n v="152.99"/>
    <n v="0.76"/>
    <n v="0.8"/>
    <n v="0"/>
    <n v="0"/>
    <n v="3.58"/>
    <n v="1.7"/>
    <n v="1.7"/>
    <n v="0"/>
    <n v="3.21"/>
    <n v="2.83"/>
    <n v="10.38"/>
    <n v="0"/>
    <n v="0"/>
    <n v="0"/>
    <n v="0"/>
    <n v="0"/>
    <n v="1.32"/>
    <n v="0"/>
    <n v="0"/>
    <n v="1.89"/>
    <n v="0"/>
    <n v="0"/>
    <n v="0"/>
    <n v="0"/>
    <n v="0"/>
    <m/>
    <n v="0"/>
    <n v="0"/>
    <n v="0"/>
    <x v="1"/>
    <x v="7"/>
  </r>
  <r>
    <s v="CG&amp;E "/>
    <s v="E"/>
    <x v="4"/>
    <s v="NSPO    01/02/2007 "/>
    <n v="680"/>
    <n v="182.5"/>
    <n v="0"/>
    <n v="182.5"/>
    <n v="16.66"/>
    <n v="0"/>
    <n v="140.29"/>
    <n v="0.68"/>
    <n v="0.9"/>
    <n v="0"/>
    <n v="0"/>
    <n v="3.23"/>
    <n v="1.53"/>
    <n v="1.53"/>
    <n v="0"/>
    <n v="2.89"/>
    <n v="2.5499999999999998"/>
    <n v="9.35"/>
    <n v="0"/>
    <n v="0"/>
    <n v="0"/>
    <n v="0"/>
    <n v="0"/>
    <n v="1.19"/>
    <n v="0"/>
    <n v="0"/>
    <n v="1.7"/>
    <n v="0"/>
    <n v="0"/>
    <n v="0"/>
    <n v="0"/>
    <n v="0"/>
    <m/>
    <n v="0"/>
    <n v="0"/>
    <n v="0"/>
    <x v="1"/>
    <x v="7"/>
  </r>
  <r>
    <s v="CG&amp;E "/>
    <s v="E"/>
    <x v="21"/>
    <s v="NSPO    01/02/2007 "/>
    <n v="240"/>
    <n v="62.1"/>
    <n v="0"/>
    <n v="62.1"/>
    <n v="0"/>
    <n v="0"/>
    <n v="57.42"/>
    <n v="0.24"/>
    <n v="0.18"/>
    <n v="0"/>
    <n v="0"/>
    <n v="1.1399999999999999"/>
    <n v="0.54"/>
    <n v="0.54"/>
    <n v="0"/>
    <n v="1.02"/>
    <n v="0"/>
    <n v="0"/>
    <n v="0"/>
    <n v="0"/>
    <n v="0"/>
    <n v="0"/>
    <n v="0"/>
    <n v="0.42"/>
    <n v="0"/>
    <n v="0"/>
    <n v="0.6"/>
    <n v="0"/>
    <n v="0"/>
    <n v="0"/>
    <n v="0"/>
    <n v="0"/>
    <m/>
    <n v="0"/>
    <n v="0"/>
    <n v="0"/>
    <x v="1"/>
    <x v="7"/>
  </r>
  <r>
    <s v="CG&amp;E "/>
    <s v="E"/>
    <x v="6"/>
    <s v="NSPO    01/02/2007 "/>
    <n v="320"/>
    <n v="61.68"/>
    <n v="0"/>
    <n v="61.68"/>
    <n v="0"/>
    <n v="0"/>
    <n v="56.96"/>
    <n v="0.32"/>
    <n v="0.54"/>
    <n v="0"/>
    <n v="0"/>
    <n v="1.52"/>
    <n v="0.72"/>
    <n v="0.09"/>
    <n v="0"/>
    <n v="0.17"/>
    <n v="0"/>
    <n v="0"/>
    <n v="0"/>
    <n v="0"/>
    <n v="0"/>
    <n v="0"/>
    <n v="0"/>
    <n v="0.56000000000000005"/>
    <n v="0"/>
    <n v="0"/>
    <n v="0.8"/>
    <n v="0"/>
    <n v="0"/>
    <n v="0"/>
    <n v="0"/>
    <n v="0"/>
    <m/>
    <n v="0"/>
    <n v="0"/>
    <n v="0"/>
    <x v="1"/>
    <x v="7"/>
  </r>
  <r>
    <s v="CG&amp;E "/>
    <s v="E"/>
    <x v="9"/>
    <s v="NSPO    01/02/2007 "/>
    <n v="40"/>
    <n v="7.35"/>
    <n v="0"/>
    <n v="7.35"/>
    <n v="0"/>
    <n v="0"/>
    <n v="6.77"/>
    <n v="0.04"/>
    <n v="0.09"/>
    <n v="0"/>
    <n v="0"/>
    <n v="0.19"/>
    <n v="0.09"/>
    <n v="0"/>
    <n v="0"/>
    <n v="0"/>
    <n v="0"/>
    <n v="0"/>
    <n v="0"/>
    <n v="0"/>
    <n v="0"/>
    <n v="0"/>
    <n v="0"/>
    <n v="7.0000000000000007E-2"/>
    <n v="0"/>
    <n v="0"/>
    <n v="0.1"/>
    <n v="0"/>
    <n v="0"/>
    <n v="0"/>
    <n v="0"/>
    <n v="0"/>
    <m/>
    <n v="0"/>
    <n v="0"/>
    <n v="0"/>
    <x v="1"/>
    <x v="7"/>
  </r>
  <r>
    <s v="CG&amp;E "/>
    <s v="E"/>
    <x v="10"/>
    <s v="NSPO    01/02/2007 "/>
    <n v="120"/>
    <n v="24.85"/>
    <n v="0"/>
    <n v="24.85"/>
    <n v="0"/>
    <n v="0"/>
    <n v="23.11"/>
    <n v="0.12"/>
    <n v="0.27"/>
    <n v="0"/>
    <n v="0"/>
    <n v="0.56999999999999995"/>
    <n v="0.27"/>
    <n v="0"/>
    <n v="0"/>
    <n v="0"/>
    <n v="0"/>
    <n v="0"/>
    <n v="0"/>
    <n v="0"/>
    <n v="0"/>
    <n v="0"/>
    <n v="0"/>
    <n v="0.21"/>
    <n v="0"/>
    <n v="0"/>
    <n v="0.3"/>
    <n v="0"/>
    <n v="0"/>
    <n v="0"/>
    <n v="0"/>
    <n v="0"/>
    <m/>
    <n v="0"/>
    <n v="0"/>
    <n v="0"/>
    <x v="1"/>
    <x v="7"/>
  </r>
  <r>
    <s v="CG&amp;E "/>
    <s v="E"/>
    <x v="19"/>
    <s v="NSPU    01/02/2007 "/>
    <n v="1136"/>
    <n v="252.12"/>
    <n v="0"/>
    <n v="252.12"/>
    <n v="27.84"/>
    <n v="0"/>
    <n v="183.32"/>
    <n v="0.96"/>
    <n v="0"/>
    <n v="0"/>
    <n v="0"/>
    <n v="5.28"/>
    <n v="2.56"/>
    <n v="2.56"/>
    <n v="0"/>
    <n v="4.96"/>
    <n v="4.16"/>
    <n v="15.68"/>
    <n v="0"/>
    <n v="0"/>
    <n v="0"/>
    <n v="0"/>
    <n v="0"/>
    <n v="1.92"/>
    <n v="0"/>
    <n v="0"/>
    <n v="2.88"/>
    <n v="0"/>
    <n v="0"/>
    <n v="0"/>
    <n v="0"/>
    <n v="0"/>
    <m/>
    <n v="0"/>
    <n v="0"/>
    <n v="0"/>
    <x v="1"/>
    <x v="7"/>
  </r>
  <r>
    <s v="CG&amp;E "/>
    <s v="E"/>
    <x v="1"/>
    <s v="NSPU    01/02/2007 "/>
    <n v="8520"/>
    <n v="1971.91"/>
    <n v="0"/>
    <n v="1971.91"/>
    <n v="208.8"/>
    <n v="0"/>
    <n v="1454.2"/>
    <n v="7.2"/>
    <n v="1.71"/>
    <n v="0"/>
    <n v="0"/>
    <n v="39.6"/>
    <n v="19.2"/>
    <n v="19.2"/>
    <n v="0"/>
    <n v="37.200000000000003"/>
    <n v="31.2"/>
    <n v="117.6"/>
    <n v="0"/>
    <n v="0"/>
    <n v="0"/>
    <n v="0"/>
    <n v="0"/>
    <n v="14.4"/>
    <n v="0"/>
    <n v="0"/>
    <n v="21.6"/>
    <n v="0"/>
    <n v="0"/>
    <n v="0"/>
    <n v="0"/>
    <n v="0"/>
    <m/>
    <n v="0"/>
    <n v="0"/>
    <n v="0"/>
    <x v="1"/>
    <x v="7"/>
  </r>
  <r>
    <s v="CG&amp;E "/>
    <s v="E"/>
    <x v="2"/>
    <s v="NSPU    01/02/2007 "/>
    <n v="25844"/>
    <n v="5910.93"/>
    <n v="0"/>
    <n v="5910.93"/>
    <n v="633.36"/>
    <n v="0"/>
    <n v="4344.38"/>
    <n v="21.84"/>
    <n v="1.35"/>
    <n v="0"/>
    <n v="0"/>
    <n v="120.12"/>
    <n v="58.24"/>
    <n v="58.24"/>
    <n v="0"/>
    <n v="112.84"/>
    <n v="94.64"/>
    <n v="356.72"/>
    <n v="0"/>
    <n v="0"/>
    <n v="0"/>
    <n v="0"/>
    <n v="0"/>
    <n v="43.68"/>
    <n v="0"/>
    <n v="0"/>
    <n v="65.52"/>
    <n v="0"/>
    <n v="0"/>
    <n v="0"/>
    <n v="0"/>
    <n v="0"/>
    <m/>
    <n v="0"/>
    <n v="0"/>
    <n v="0"/>
    <x v="1"/>
    <x v="7"/>
  </r>
  <r>
    <s v="CG&amp;E "/>
    <s v="E"/>
    <x v="19"/>
    <s v="NSUR    01/02/2007 "/>
    <n v="7100"/>
    <n v="1557.76"/>
    <n v="0"/>
    <n v="1557.76"/>
    <n v="174"/>
    <n v="0"/>
    <n v="1144.77"/>
    <n v="6"/>
    <n v="0.99"/>
    <n v="0"/>
    <n v="0"/>
    <n v="33"/>
    <n v="16"/>
    <n v="16"/>
    <n v="0"/>
    <n v="31"/>
    <n v="26"/>
    <n v="98"/>
    <n v="0"/>
    <n v="0"/>
    <n v="0"/>
    <n v="0"/>
    <n v="0"/>
    <n v="12"/>
    <n v="0"/>
    <n v="0"/>
    <n v="0"/>
    <n v="0"/>
    <n v="0"/>
    <n v="0"/>
    <n v="0"/>
    <n v="0"/>
    <m/>
    <n v="0"/>
    <n v="0"/>
    <n v="0"/>
    <x v="1"/>
    <x v="7"/>
  </r>
  <r>
    <s v="CG&amp;E "/>
    <s v="E"/>
    <x v="7"/>
    <s v="NSU1    01/31/2007N"/>
    <n v="39458"/>
    <n v="5905.15"/>
    <n v="0"/>
    <n v="5905.15"/>
    <n v="966.16"/>
    <n v="0"/>
    <n v="3534.39"/>
    <n v="35.33"/>
    <n v="0.27"/>
    <n v="0"/>
    <n v="0"/>
    <n v="159.31"/>
    <n v="90.35"/>
    <n v="90.92"/>
    <n v="0"/>
    <n v="170.5"/>
    <n v="146.19999999999999"/>
    <n v="542.95000000000005"/>
    <n v="0"/>
    <n v="0"/>
    <n v="0"/>
    <n v="0"/>
    <n v="0"/>
    <n v="68.19"/>
    <n v="0"/>
    <n v="0"/>
    <n v="100.58"/>
    <n v="0"/>
    <n v="0"/>
    <n v="0"/>
    <n v="0"/>
    <n v="0"/>
    <m/>
    <n v="0"/>
    <n v="0"/>
    <n v="0"/>
    <x v="1"/>
    <x v="7"/>
  </r>
  <r>
    <s v="CG&amp;E "/>
    <s v="E"/>
    <x v="7"/>
    <s v="NSU2    01/31/2007N"/>
    <n v="66873"/>
    <n v="10630.77"/>
    <n v="0"/>
    <n v="10630.77"/>
    <n v="1636.25"/>
    <n v="0"/>
    <n v="6584.5"/>
    <n v="59.96"/>
    <n v="1.44"/>
    <n v="0"/>
    <n v="0"/>
    <n v="298.55"/>
    <n v="153.04"/>
    <n v="154"/>
    <n v="0"/>
    <n v="289.02"/>
    <n v="247.77"/>
    <n v="920.22"/>
    <n v="0"/>
    <n v="0"/>
    <n v="0"/>
    <n v="0"/>
    <n v="0"/>
    <n v="115.58"/>
    <n v="0"/>
    <n v="0"/>
    <n v="170.44"/>
    <n v="0"/>
    <n v="0"/>
    <n v="0"/>
    <n v="0"/>
    <n v="0"/>
    <m/>
    <n v="0"/>
    <n v="0"/>
    <n v="0"/>
    <x v="1"/>
    <x v="7"/>
  </r>
  <r>
    <s v="CG&amp;E "/>
    <s v="E"/>
    <x v="7"/>
    <s v="NSU3    01/31/2007N"/>
    <n v="4146"/>
    <n v="253.92"/>
    <n v="0"/>
    <n v="253.92"/>
    <n v="101.53"/>
    <n v="0"/>
    <n v="3.3"/>
    <n v="3.71"/>
    <n v="0"/>
    <n v="0"/>
    <n v="0"/>
    <n v="18.29"/>
    <n v="9.49"/>
    <n v="9.5500000000000007"/>
    <n v="0"/>
    <n v="17.91"/>
    <n v="15.36"/>
    <n v="57.05"/>
    <n v="0"/>
    <n v="0"/>
    <n v="0"/>
    <n v="0"/>
    <n v="0"/>
    <n v="7.16"/>
    <n v="0"/>
    <n v="0"/>
    <n v="10.57"/>
    <n v="0"/>
    <n v="0"/>
    <n v="0"/>
    <n v="0"/>
    <n v="0"/>
    <m/>
    <n v="0"/>
    <n v="0"/>
    <n v="0"/>
    <x v="1"/>
    <x v="7"/>
  </r>
  <r>
    <s v="CG&amp;E "/>
    <s v="E"/>
    <x v="7"/>
    <s v="NSU4    01/31/2007N"/>
    <n v="2232"/>
    <n v="137.35"/>
    <n v="0"/>
    <n v="137.35"/>
    <n v="54.68"/>
    <n v="0"/>
    <n v="1.78"/>
    <n v="2"/>
    <n v="0.09"/>
    <n v="0"/>
    <n v="0"/>
    <n v="10.38"/>
    <n v="5.12"/>
    <n v="5.14"/>
    <n v="0"/>
    <n v="9.64"/>
    <n v="8.26"/>
    <n v="30.72"/>
    <n v="0"/>
    <n v="0"/>
    <n v="0"/>
    <n v="0"/>
    <n v="0"/>
    <n v="3.86"/>
    <n v="0"/>
    <n v="0"/>
    <n v="5.68"/>
    <n v="0"/>
    <n v="0"/>
    <n v="0"/>
    <n v="0"/>
    <n v="0"/>
    <m/>
    <n v="0"/>
    <n v="0"/>
    <n v="0"/>
    <x v="1"/>
    <x v="7"/>
  </r>
  <r>
    <s v="CG&amp;E "/>
    <s v="E"/>
    <x v="7"/>
    <s v="NSU5    01/31/2007N"/>
    <n v="12597"/>
    <n v="1555.04"/>
    <n v="0"/>
    <n v="1555.04"/>
    <n v="308.5"/>
    <n v="0"/>
    <n v="795.29"/>
    <n v="11.28"/>
    <n v="0.09"/>
    <n v="0"/>
    <n v="0"/>
    <n v="53.7"/>
    <n v="28.85"/>
    <n v="29.02"/>
    <n v="0"/>
    <n v="54.43"/>
    <n v="46.67"/>
    <n v="173.33"/>
    <n v="0"/>
    <n v="0"/>
    <n v="0"/>
    <n v="0"/>
    <n v="0"/>
    <n v="21.77"/>
    <n v="0"/>
    <n v="0"/>
    <n v="32.11"/>
    <n v="0"/>
    <n v="0"/>
    <n v="0"/>
    <n v="0"/>
    <n v="0"/>
    <m/>
    <n v="0"/>
    <n v="0"/>
    <n v="0"/>
    <x v="1"/>
    <x v="7"/>
  </r>
  <r>
    <s v="CG&amp;E "/>
    <s v="E"/>
    <x v="19"/>
    <s v="OLF     01/02/2007 "/>
    <n v="9750"/>
    <n v="1120.8499999999999"/>
    <n v="0"/>
    <n v="1120.8499999999999"/>
    <n v="239.27"/>
    <n v="0"/>
    <n v="526.30999999999995"/>
    <n v="8.8000000000000007"/>
    <n v="2.0699999999999998"/>
    <n v="0"/>
    <n v="0"/>
    <n v="45.32"/>
    <n v="22.22"/>
    <n v="22.46"/>
    <n v="0"/>
    <n v="42.31"/>
    <n v="36.28"/>
    <n v="134.03"/>
    <n v="0"/>
    <n v="0"/>
    <n v="0"/>
    <n v="0"/>
    <n v="0"/>
    <n v="16.95"/>
    <n v="0"/>
    <n v="0"/>
    <n v="24.83"/>
    <n v="0"/>
    <n v="0"/>
    <n v="0"/>
    <n v="0"/>
    <n v="0"/>
    <m/>
    <n v="0"/>
    <n v="0"/>
    <n v="0"/>
    <x v="1"/>
    <x v="8"/>
  </r>
  <r>
    <s v="CG&amp;E "/>
    <s v="E"/>
    <x v="1"/>
    <s v="OLF     01/02/2007 "/>
    <n v="37137"/>
    <n v="4367.17"/>
    <n v="0"/>
    <n v="4367.17"/>
    <n v="910.99"/>
    <n v="0"/>
    <n v="2102.6999999999998"/>
    <n v="33.78"/>
    <n v="8.66"/>
    <n v="0"/>
    <n v="0"/>
    <n v="172.73"/>
    <n v="84.54"/>
    <n v="85.49"/>
    <n v="0"/>
    <n v="161.19"/>
    <n v="137.5"/>
    <n v="510.33"/>
    <n v="0"/>
    <n v="0"/>
    <n v="0"/>
    <n v="0"/>
    <n v="0"/>
    <n v="64.84"/>
    <n v="0"/>
    <n v="0"/>
    <n v="94.42"/>
    <n v="0"/>
    <n v="0"/>
    <n v="0"/>
    <n v="0"/>
    <n v="0"/>
    <m/>
    <n v="0"/>
    <n v="0"/>
    <n v="0"/>
    <x v="1"/>
    <x v="8"/>
  </r>
  <r>
    <s v="CG&amp;E "/>
    <s v="E"/>
    <x v="2"/>
    <s v="OLF     01/02/2007 "/>
    <n v="658404"/>
    <n v="75173.19"/>
    <n v="0"/>
    <n v="75173.19"/>
    <n v="16150.29"/>
    <n v="0"/>
    <n v="35030.550000000003"/>
    <n v="594.84"/>
    <n v="150.76"/>
    <n v="0"/>
    <n v="0"/>
    <n v="3056.99"/>
    <n v="1501.93"/>
    <n v="1513.32"/>
    <n v="0"/>
    <n v="2856.31"/>
    <n v="2447.65"/>
    <n v="9051.02"/>
    <n v="0"/>
    <n v="0"/>
    <n v="0"/>
    <n v="0"/>
    <n v="0"/>
    <n v="1146.29"/>
    <n v="0"/>
    <n v="0"/>
    <n v="1673.24"/>
    <n v="0"/>
    <n v="0"/>
    <n v="0"/>
    <n v="0"/>
    <n v="0"/>
    <m/>
    <n v="0"/>
    <n v="0"/>
    <n v="0"/>
    <x v="1"/>
    <x v="8"/>
  </r>
  <r>
    <s v="CG&amp;E "/>
    <s v="E"/>
    <x v="3"/>
    <s v="OLF     01/02/2007 "/>
    <n v="90355"/>
    <n v="9914.56"/>
    <n v="0"/>
    <n v="9914.56"/>
    <n v="2215.67"/>
    <n v="0"/>
    <n v="4415.13"/>
    <n v="81.67"/>
    <n v="12.07"/>
    <n v="0"/>
    <n v="0"/>
    <n v="419.31"/>
    <n v="206.64"/>
    <n v="207.09"/>
    <n v="0"/>
    <n v="391.94"/>
    <n v="337.19"/>
    <n v="1241.21"/>
    <n v="0"/>
    <n v="0"/>
    <n v="0"/>
    <n v="0"/>
    <n v="0"/>
    <n v="157.75"/>
    <n v="0"/>
    <n v="0"/>
    <n v="228.89"/>
    <n v="0"/>
    <n v="0"/>
    <n v="0"/>
    <n v="0"/>
    <n v="0"/>
    <m/>
    <n v="0"/>
    <n v="0"/>
    <n v="0"/>
    <x v="1"/>
    <x v="8"/>
  </r>
  <r>
    <s v="CG&amp;E "/>
    <s v="E"/>
    <x v="7"/>
    <s v="OLF     01/02/2007 "/>
    <n v="1660"/>
    <n v="179.77"/>
    <n v="0"/>
    <n v="179.77"/>
    <n v="40.700000000000003"/>
    <n v="0"/>
    <n v="78.7"/>
    <n v="1.5"/>
    <n v="0.27"/>
    <n v="0"/>
    <n v="0"/>
    <n v="7.7"/>
    <n v="3.8"/>
    <n v="3.8"/>
    <n v="0"/>
    <n v="7.2"/>
    <n v="6.2"/>
    <n v="22.8"/>
    <n v="0"/>
    <n v="0"/>
    <n v="0"/>
    <n v="0"/>
    <n v="0"/>
    <n v="2.9"/>
    <n v="0"/>
    <n v="0"/>
    <n v="4.2"/>
    <n v="0"/>
    <n v="0"/>
    <n v="0"/>
    <n v="0"/>
    <n v="0"/>
    <m/>
    <n v="0"/>
    <n v="0"/>
    <n v="0"/>
    <x v="1"/>
    <x v="8"/>
  </r>
  <r>
    <s v="CG&amp;E "/>
    <s v="E"/>
    <x v="4"/>
    <s v="OLF     01/02/2007 "/>
    <n v="65956"/>
    <n v="7695.72"/>
    <n v="0"/>
    <n v="7695.72"/>
    <n v="1618.36"/>
    <n v="0"/>
    <n v="3673.32"/>
    <n v="59.75"/>
    <n v="16.11"/>
    <n v="0"/>
    <n v="0"/>
    <n v="305.25"/>
    <n v="150.18"/>
    <n v="151.94"/>
    <n v="0"/>
    <n v="286.25"/>
    <n v="245.2"/>
    <n v="906.57"/>
    <n v="0"/>
    <n v="0"/>
    <n v="0"/>
    <n v="0"/>
    <n v="0"/>
    <n v="114.88"/>
    <n v="0"/>
    <n v="0"/>
    <n v="167.91"/>
    <n v="0"/>
    <n v="0"/>
    <n v="0"/>
    <n v="0"/>
    <n v="0"/>
    <m/>
    <n v="0"/>
    <n v="0"/>
    <n v="0"/>
    <x v="1"/>
    <x v="8"/>
  </r>
  <r>
    <s v="CG&amp;E "/>
    <s v="E"/>
    <x v="5"/>
    <s v="OLF     01/02/2007 "/>
    <n v="410"/>
    <n v="47.89"/>
    <n v="0"/>
    <n v="47.89"/>
    <n v="10.07"/>
    <n v="0"/>
    <n v="24.69"/>
    <n v="0.37"/>
    <n v="0.18"/>
    <n v="0"/>
    <n v="0"/>
    <n v="0"/>
    <n v="0.93"/>
    <n v="0.95"/>
    <n v="0"/>
    <n v="1.78"/>
    <n v="1.52"/>
    <n v="5.64"/>
    <n v="0"/>
    <n v="0"/>
    <n v="0"/>
    <n v="0"/>
    <n v="0"/>
    <n v="0.71"/>
    <n v="0"/>
    <n v="0"/>
    <n v="1.05"/>
    <n v="0"/>
    <n v="0"/>
    <n v="0"/>
    <n v="0"/>
    <n v="0"/>
    <m/>
    <n v="0"/>
    <n v="0"/>
    <n v="0"/>
    <x v="1"/>
    <x v="8"/>
  </r>
  <r>
    <s v="CG&amp;E "/>
    <s v="E"/>
    <x v="24"/>
    <s v="OLF     01/02/2007 "/>
    <n v="207"/>
    <n v="17.3"/>
    <n v="0"/>
    <n v="17.3"/>
    <n v="0"/>
    <n v="0"/>
    <n v="14.62"/>
    <n v="0.19"/>
    <n v="0.18"/>
    <n v="0"/>
    <n v="0"/>
    <n v="0.96"/>
    <n v="0.47"/>
    <n v="0"/>
    <n v="0"/>
    <n v="0"/>
    <n v="0"/>
    <n v="0"/>
    <n v="0"/>
    <n v="0"/>
    <n v="0"/>
    <n v="0"/>
    <n v="0"/>
    <n v="0.36"/>
    <n v="0"/>
    <n v="0"/>
    <n v="0.52"/>
    <n v="0"/>
    <n v="0"/>
    <n v="0"/>
    <n v="0"/>
    <n v="0"/>
    <m/>
    <n v="0"/>
    <n v="0"/>
    <n v="0"/>
    <x v="1"/>
    <x v="8"/>
  </r>
  <r>
    <s v="CG&amp;E "/>
    <s v="E"/>
    <x v="21"/>
    <s v="OLF     01/02/2007 "/>
    <n v="1332"/>
    <n v="87.04"/>
    <n v="0"/>
    <n v="87.04"/>
    <n v="0"/>
    <n v="0"/>
    <n v="69.39"/>
    <n v="1.21"/>
    <n v="0.36"/>
    <n v="0"/>
    <n v="0"/>
    <n v="6.19"/>
    <n v="3.04"/>
    <n v="0.4"/>
    <n v="0"/>
    <n v="0.74"/>
    <n v="0"/>
    <n v="0"/>
    <n v="0"/>
    <n v="0"/>
    <n v="0"/>
    <n v="0"/>
    <n v="0"/>
    <n v="2.33"/>
    <n v="0"/>
    <n v="0"/>
    <n v="3.38"/>
    <n v="0"/>
    <n v="0"/>
    <n v="0"/>
    <n v="0"/>
    <n v="0"/>
    <m/>
    <n v="0"/>
    <n v="0"/>
    <n v="0"/>
    <x v="1"/>
    <x v="8"/>
  </r>
  <r>
    <s v="CG&amp;E "/>
    <s v="E"/>
    <x v="6"/>
    <s v="OLF     01/02/2007 "/>
    <n v="22104"/>
    <n v="1477.19"/>
    <n v="0"/>
    <n v="1477.19"/>
    <n v="0"/>
    <n v="0"/>
    <n v="1194.8900000000001"/>
    <n v="19.88"/>
    <n v="4.59"/>
    <n v="0"/>
    <n v="0"/>
    <n v="102.61"/>
    <n v="50.4"/>
    <n v="3.58"/>
    <n v="0"/>
    <n v="6.73"/>
    <n v="0"/>
    <n v="0"/>
    <n v="0"/>
    <n v="0"/>
    <n v="0"/>
    <n v="0"/>
    <n v="0"/>
    <n v="38.33"/>
    <n v="0"/>
    <n v="0"/>
    <n v="56.18"/>
    <n v="0"/>
    <n v="0"/>
    <n v="0"/>
    <n v="0"/>
    <n v="0"/>
    <m/>
    <n v="0"/>
    <n v="0"/>
    <n v="0"/>
    <x v="1"/>
    <x v="8"/>
  </r>
  <r>
    <s v="CG&amp;E "/>
    <s v="E"/>
    <x v="9"/>
    <s v="OLF     01/02/2007 "/>
    <n v="1159"/>
    <n v="77.819999999999993"/>
    <n v="0"/>
    <n v="77.819999999999993"/>
    <n v="0"/>
    <n v="0"/>
    <n v="63.32"/>
    <n v="1.05"/>
    <n v="0.45"/>
    <n v="0"/>
    <n v="0"/>
    <n v="5.39"/>
    <n v="2.64"/>
    <n v="0"/>
    <n v="0"/>
    <n v="0"/>
    <n v="0"/>
    <n v="0"/>
    <n v="0"/>
    <n v="0"/>
    <n v="0"/>
    <n v="0"/>
    <n v="0"/>
    <n v="2.02"/>
    <n v="0"/>
    <n v="0"/>
    <n v="2.95"/>
    <n v="0"/>
    <n v="0"/>
    <n v="0"/>
    <n v="0"/>
    <n v="0"/>
    <m/>
    <n v="0"/>
    <n v="0"/>
    <n v="0"/>
    <x v="1"/>
    <x v="8"/>
  </r>
  <r>
    <s v="CG&amp;E "/>
    <s v="E"/>
    <x v="10"/>
    <s v="OLF     01/02/2007 "/>
    <n v="7170"/>
    <n v="492.46"/>
    <n v="0"/>
    <n v="492.46"/>
    <n v="0"/>
    <n v="0"/>
    <n v="403.94"/>
    <n v="6.48"/>
    <n v="1.62"/>
    <n v="0"/>
    <n v="0"/>
    <n v="33.36"/>
    <n v="16.309999999999999"/>
    <n v="0"/>
    <n v="0"/>
    <n v="0"/>
    <n v="0"/>
    <n v="0"/>
    <n v="0"/>
    <n v="0"/>
    <n v="0"/>
    <n v="0"/>
    <n v="0"/>
    <n v="12.46"/>
    <n v="0"/>
    <n v="0"/>
    <n v="18.29"/>
    <n v="0"/>
    <n v="0"/>
    <n v="0"/>
    <n v="0"/>
    <n v="0"/>
    <m/>
    <n v="0"/>
    <n v="0"/>
    <n v="0"/>
    <x v="1"/>
    <x v="8"/>
  </r>
  <r>
    <s v="CG&amp;E "/>
    <s v="E"/>
    <x v="1"/>
    <s v="OLF     01/02/2007N"/>
    <n v="0"/>
    <n v="-30.62"/>
    <n v="0"/>
    <n v="-3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8"/>
  </r>
  <r>
    <s v="CG&amp;E "/>
    <s v="E"/>
    <x v="2"/>
    <s v="OLF     01/02/2007N"/>
    <n v="-3789"/>
    <n v="-498.94"/>
    <n v="0"/>
    <n v="-498.94"/>
    <n v="-92.9"/>
    <n v="0"/>
    <n v="-182.74"/>
    <n v="-3.43"/>
    <n v="-1.29"/>
    <n v="0"/>
    <n v="0"/>
    <n v="-17.579999999999998"/>
    <n v="-8.67"/>
    <n v="-8.68"/>
    <n v="0"/>
    <n v="-16.43"/>
    <n v="-11.58"/>
    <n v="-68.23"/>
    <n v="0"/>
    <n v="0"/>
    <n v="0"/>
    <n v="0"/>
    <n v="0"/>
    <n v="-6.62"/>
    <n v="0"/>
    <n v="0"/>
    <n v="-9.59"/>
    <n v="0"/>
    <n v="0"/>
    <n v="0"/>
    <n v="0"/>
    <n v="0"/>
    <m/>
    <n v="0"/>
    <n v="0"/>
    <n v="0"/>
    <x v="1"/>
    <x v="8"/>
  </r>
  <r>
    <s v="CG&amp;E "/>
    <s v="E"/>
    <x v="19"/>
    <s v="OLFR    01/02/2007 "/>
    <n v="19878"/>
    <n v="2483.91"/>
    <n v="0"/>
    <n v="2483.91"/>
    <n v="487.47"/>
    <n v="0"/>
    <n v="1314.9"/>
    <n v="18.16"/>
    <n v="12.14"/>
    <n v="0"/>
    <n v="0"/>
    <n v="92.53"/>
    <n v="45.09"/>
    <n v="45.77"/>
    <n v="0"/>
    <n v="86.37"/>
    <n v="73.64"/>
    <n v="273.22000000000003"/>
    <n v="0"/>
    <n v="0"/>
    <n v="0"/>
    <n v="0"/>
    <n v="0"/>
    <n v="34.619999999999997"/>
    <n v="0"/>
    <n v="0"/>
    <n v="0"/>
    <n v="0"/>
    <n v="0"/>
    <n v="0"/>
    <n v="0"/>
    <n v="0"/>
    <m/>
    <n v="0"/>
    <n v="0"/>
    <n v="0"/>
    <x v="1"/>
    <x v="8"/>
  </r>
  <r>
    <s v="CG&amp;E "/>
    <s v="E"/>
    <x v="24"/>
    <s v="OLFR    01/02/2007 "/>
    <n v="329"/>
    <n v="27.3"/>
    <n v="0"/>
    <n v="27.3"/>
    <n v="0"/>
    <n v="0"/>
    <n v="23.97"/>
    <n v="0.3"/>
    <n v="0.18"/>
    <n v="0"/>
    <n v="0"/>
    <n v="1.54"/>
    <n v="0.74"/>
    <n v="0"/>
    <n v="0"/>
    <n v="0"/>
    <n v="0"/>
    <n v="0"/>
    <n v="0"/>
    <n v="0"/>
    <n v="0"/>
    <n v="0"/>
    <n v="0"/>
    <n v="0.56999999999999995"/>
    <n v="0"/>
    <n v="0"/>
    <n v="0"/>
    <n v="0"/>
    <n v="0"/>
    <n v="0"/>
    <n v="0"/>
    <n v="0"/>
    <m/>
    <n v="0"/>
    <n v="0"/>
    <n v="0"/>
    <x v="1"/>
    <x v="8"/>
  </r>
  <r>
    <s v="CG&amp;E "/>
    <s v="E"/>
    <x v="19"/>
    <s v="OLO     01/02/2007 "/>
    <n v="12162"/>
    <n v="2069.84"/>
    <n v="0"/>
    <n v="2069.84"/>
    <n v="296.74"/>
    <n v="0"/>
    <n v="1327.07"/>
    <n v="11.15"/>
    <n v="6.58"/>
    <n v="0"/>
    <n v="0"/>
    <n v="56.55"/>
    <n v="27.39"/>
    <n v="27.61"/>
    <n v="0"/>
    <n v="52.95"/>
    <n v="44.53"/>
    <n v="167.65"/>
    <n v="0"/>
    <n v="0"/>
    <n v="0"/>
    <n v="0"/>
    <n v="0"/>
    <n v="20.88"/>
    <n v="0"/>
    <n v="0"/>
    <n v="30.74"/>
    <n v="0"/>
    <n v="0"/>
    <n v="0"/>
    <n v="0"/>
    <n v="0"/>
    <m/>
    <n v="0"/>
    <n v="0"/>
    <n v="0"/>
    <x v="1"/>
    <x v="8"/>
  </r>
  <r>
    <s v="CG&amp;E "/>
    <s v="E"/>
    <x v="1"/>
    <s v="OLO     01/02/2007 "/>
    <n v="122808"/>
    <n v="18259.55"/>
    <n v="0"/>
    <n v="18259.55"/>
    <n v="3005.99"/>
    <n v="0"/>
    <n v="10777.06"/>
    <n v="111.13"/>
    <n v="34.840000000000003"/>
    <n v="0"/>
    <n v="0"/>
    <n v="571.85"/>
    <n v="278.99"/>
    <n v="282.02999999999997"/>
    <n v="0"/>
    <n v="531.91"/>
    <n v="451.84"/>
    <n v="1688.8"/>
    <n v="0"/>
    <n v="0"/>
    <n v="0"/>
    <n v="0"/>
    <n v="0"/>
    <n v="211.5"/>
    <n v="0"/>
    <n v="0"/>
    <n v="313.61"/>
    <n v="0"/>
    <n v="0"/>
    <n v="0"/>
    <n v="0"/>
    <n v="0"/>
    <m/>
    <n v="0"/>
    <n v="0"/>
    <n v="0"/>
    <x v="1"/>
    <x v="8"/>
  </r>
  <r>
    <s v="CG&amp;E "/>
    <s v="E"/>
    <x v="2"/>
    <s v="OLO     01/02/2007 "/>
    <n v="428565"/>
    <n v="62167.41"/>
    <n v="0"/>
    <n v="62167.41"/>
    <n v="10495.09"/>
    <n v="0"/>
    <n v="36009.5"/>
    <n v="387.28"/>
    <n v="166.01"/>
    <n v="0"/>
    <n v="0"/>
    <n v="1995.2"/>
    <n v="970.72"/>
    <n v="984.92"/>
    <n v="0"/>
    <n v="1856.72"/>
    <n v="1577.63"/>
    <n v="5894.63"/>
    <n v="0"/>
    <n v="0"/>
    <n v="0"/>
    <n v="0"/>
    <n v="0"/>
    <n v="735.32"/>
    <n v="0"/>
    <n v="0"/>
    <n v="1094.3900000000001"/>
    <n v="0"/>
    <n v="0"/>
    <n v="0"/>
    <n v="0"/>
    <n v="0"/>
    <m/>
    <n v="0"/>
    <n v="0"/>
    <n v="0"/>
    <x v="1"/>
    <x v="8"/>
  </r>
  <r>
    <s v="CG&amp;E "/>
    <s v="E"/>
    <x v="3"/>
    <s v="OLO     01/02/2007 "/>
    <n v="73338"/>
    <n v="9421.41"/>
    <n v="0"/>
    <n v="9421.41"/>
    <n v="1800.06"/>
    <n v="0"/>
    <n v="4956.05"/>
    <n v="65.959999999999994"/>
    <n v="12.87"/>
    <n v="0"/>
    <n v="0"/>
    <n v="337.87"/>
    <n v="166.53"/>
    <n v="170.22"/>
    <n v="0"/>
    <n v="317.42"/>
    <n v="270.93"/>
    <n v="1009.04"/>
    <n v="0"/>
    <n v="0"/>
    <n v="0"/>
    <n v="0"/>
    <n v="0"/>
    <n v="125.64"/>
    <n v="0"/>
    <n v="0"/>
    <n v="188.82"/>
    <n v="0"/>
    <n v="0"/>
    <n v="0"/>
    <n v="0"/>
    <n v="0"/>
    <m/>
    <n v="0"/>
    <n v="0"/>
    <n v="0"/>
    <x v="1"/>
    <x v="8"/>
  </r>
  <r>
    <s v="CG&amp;E "/>
    <s v="E"/>
    <x v="7"/>
    <s v="OLO     01/02/2007 "/>
    <n v="327"/>
    <n v="56.38"/>
    <n v="0"/>
    <n v="56.38"/>
    <n v="7.96"/>
    <n v="0"/>
    <n v="36.369999999999997"/>
    <n v="0.31"/>
    <n v="0.27"/>
    <n v="0"/>
    <n v="0"/>
    <n v="1.52"/>
    <n v="0.73"/>
    <n v="0.74"/>
    <n v="0"/>
    <n v="1.42"/>
    <n v="1.2"/>
    <n v="4.4800000000000004"/>
    <n v="0"/>
    <n v="0"/>
    <n v="0"/>
    <n v="0"/>
    <n v="0"/>
    <n v="0.56000000000000005"/>
    <n v="0"/>
    <n v="0"/>
    <n v="0.82"/>
    <n v="0"/>
    <n v="0"/>
    <n v="0"/>
    <n v="0"/>
    <n v="0"/>
    <m/>
    <n v="0"/>
    <n v="0"/>
    <n v="0"/>
    <x v="1"/>
    <x v="8"/>
  </r>
  <r>
    <s v="CG&amp;E "/>
    <s v="E"/>
    <x v="4"/>
    <s v="OLO     01/02/2007 "/>
    <n v="40283"/>
    <n v="5936.03"/>
    <n v="0"/>
    <n v="5936.03"/>
    <n v="986.49"/>
    <n v="0"/>
    <n v="3481.68"/>
    <n v="36.32"/>
    <n v="12.33"/>
    <n v="0"/>
    <n v="0"/>
    <n v="185.23"/>
    <n v="91.52"/>
    <n v="92.73"/>
    <n v="0"/>
    <n v="174.59"/>
    <n v="148.52000000000001"/>
    <n v="554.15"/>
    <n v="0"/>
    <n v="0"/>
    <n v="0"/>
    <n v="0"/>
    <n v="0"/>
    <n v="69.430000000000007"/>
    <n v="0"/>
    <n v="0"/>
    <n v="103.04"/>
    <n v="0"/>
    <n v="0"/>
    <n v="0"/>
    <n v="0"/>
    <n v="0"/>
    <m/>
    <n v="0"/>
    <n v="0"/>
    <n v="0"/>
    <x v="1"/>
    <x v="8"/>
  </r>
  <r>
    <s v="CG&amp;E "/>
    <s v="E"/>
    <x v="8"/>
    <s v="OLO     01/02/2007 "/>
    <n v="545"/>
    <n v="77.239999999999995"/>
    <n v="0"/>
    <n v="77.239999999999995"/>
    <n v="13.37"/>
    <n v="0"/>
    <n v="43.98"/>
    <n v="0.49"/>
    <n v="0.18"/>
    <n v="0"/>
    <n v="0"/>
    <n v="2.54"/>
    <n v="1.24"/>
    <n v="1.25"/>
    <n v="0"/>
    <n v="2.36"/>
    <n v="2"/>
    <n v="7.5"/>
    <n v="0"/>
    <n v="0"/>
    <n v="0"/>
    <n v="0"/>
    <n v="0"/>
    <n v="0.93"/>
    <n v="0"/>
    <n v="0"/>
    <n v="1.4"/>
    <n v="0"/>
    <n v="0"/>
    <n v="0"/>
    <n v="0"/>
    <n v="0"/>
    <m/>
    <n v="0"/>
    <n v="0"/>
    <n v="0"/>
    <x v="1"/>
    <x v="8"/>
  </r>
  <r>
    <s v="CG&amp;E "/>
    <s v="E"/>
    <x v="5"/>
    <s v="OLO     01/02/2007 "/>
    <n v="1805"/>
    <n v="239.4"/>
    <n v="0"/>
    <n v="239.4"/>
    <n v="44.32"/>
    <n v="0"/>
    <n v="137.55000000000001"/>
    <n v="1.6"/>
    <n v="0.54"/>
    <n v="0"/>
    <n v="0"/>
    <n v="0"/>
    <n v="4.0999999999999996"/>
    <n v="4.18"/>
    <n v="0"/>
    <n v="7.85"/>
    <n v="6.68"/>
    <n v="24.85"/>
    <n v="0"/>
    <n v="0"/>
    <n v="0"/>
    <n v="0"/>
    <n v="0"/>
    <n v="3.08"/>
    <n v="0"/>
    <n v="0"/>
    <n v="4.6500000000000004"/>
    <n v="0"/>
    <n v="0"/>
    <n v="0"/>
    <n v="0"/>
    <n v="0"/>
    <m/>
    <n v="0"/>
    <n v="0"/>
    <n v="0"/>
    <x v="1"/>
    <x v="8"/>
  </r>
  <r>
    <s v="CG&amp;E "/>
    <s v="E"/>
    <x v="24"/>
    <s v="OLO     01/02/2007 "/>
    <n v="464"/>
    <n v="38.909999999999997"/>
    <n v="0"/>
    <n v="38.909999999999997"/>
    <n v="0"/>
    <n v="0"/>
    <n v="32.85"/>
    <n v="0.42"/>
    <n v="0.18"/>
    <n v="0"/>
    <n v="0"/>
    <n v="2.16"/>
    <n v="1.05"/>
    <n v="0.09"/>
    <n v="0"/>
    <n v="0.18"/>
    <n v="0"/>
    <n v="0"/>
    <n v="0"/>
    <n v="0"/>
    <n v="0"/>
    <n v="0"/>
    <n v="0"/>
    <n v="0.79"/>
    <n v="0"/>
    <n v="0"/>
    <n v="1.19"/>
    <n v="0"/>
    <n v="0"/>
    <n v="0"/>
    <n v="0"/>
    <n v="0"/>
    <m/>
    <n v="0"/>
    <n v="0"/>
    <n v="0"/>
    <x v="1"/>
    <x v="8"/>
  </r>
  <r>
    <s v="CG&amp;E "/>
    <s v="E"/>
    <x v="21"/>
    <s v="OLO     01/02/2007 "/>
    <n v="1908"/>
    <n v="227.15"/>
    <n v="0"/>
    <n v="227.15"/>
    <n v="0"/>
    <n v="0"/>
    <n v="192.93"/>
    <n v="1.7"/>
    <n v="0.36"/>
    <n v="0"/>
    <n v="0"/>
    <n v="8.89"/>
    <n v="4.33"/>
    <n v="3.7"/>
    <n v="0"/>
    <n v="7.09"/>
    <n v="0"/>
    <n v="0"/>
    <n v="0"/>
    <n v="0"/>
    <n v="0"/>
    <n v="0"/>
    <n v="0"/>
    <n v="3.3"/>
    <n v="0"/>
    <n v="0"/>
    <n v="4.8499999999999996"/>
    <n v="0"/>
    <n v="0"/>
    <n v="0"/>
    <n v="0"/>
    <n v="0"/>
    <m/>
    <n v="0"/>
    <n v="0"/>
    <n v="0"/>
    <x v="1"/>
    <x v="8"/>
  </r>
  <r>
    <s v="CG&amp;E "/>
    <s v="E"/>
    <x v="6"/>
    <s v="OLO     01/02/2007 "/>
    <n v="18025"/>
    <n v="1726.06"/>
    <n v="0"/>
    <n v="1726.06"/>
    <n v="0"/>
    <n v="0"/>
    <n v="1480.63"/>
    <n v="16.190000000000001"/>
    <n v="5.85"/>
    <n v="0"/>
    <n v="0"/>
    <n v="83.97"/>
    <n v="40.89"/>
    <n v="7.46"/>
    <n v="0"/>
    <n v="14.06"/>
    <n v="0"/>
    <n v="0"/>
    <n v="0"/>
    <n v="0"/>
    <n v="0"/>
    <n v="0"/>
    <n v="0"/>
    <n v="30.97"/>
    <n v="0"/>
    <n v="0"/>
    <n v="46.04"/>
    <n v="0"/>
    <n v="0"/>
    <n v="0"/>
    <n v="0"/>
    <n v="0"/>
    <m/>
    <n v="0"/>
    <n v="0"/>
    <n v="0"/>
    <x v="1"/>
    <x v="8"/>
  </r>
  <r>
    <s v="CG&amp;E "/>
    <s v="E"/>
    <x v="9"/>
    <s v="OLO     01/02/2007 "/>
    <n v="1627"/>
    <n v="156.19999999999999"/>
    <n v="0"/>
    <n v="156.19999999999999"/>
    <n v="0"/>
    <n v="0"/>
    <n v="135.44999999999999"/>
    <n v="1.43"/>
    <n v="0.63"/>
    <n v="0"/>
    <n v="0"/>
    <n v="7.57"/>
    <n v="3.68"/>
    <n v="0.18"/>
    <n v="0"/>
    <n v="0.34"/>
    <n v="0"/>
    <n v="0"/>
    <n v="0"/>
    <n v="0"/>
    <n v="0"/>
    <n v="0"/>
    <n v="0"/>
    <n v="2.76"/>
    <n v="0"/>
    <n v="0"/>
    <n v="4.16"/>
    <n v="0"/>
    <n v="0"/>
    <n v="0"/>
    <n v="0"/>
    <n v="0"/>
    <m/>
    <n v="0"/>
    <n v="0"/>
    <n v="0"/>
    <x v="1"/>
    <x v="8"/>
  </r>
  <r>
    <s v="CG&amp;E "/>
    <s v="E"/>
    <x v="10"/>
    <s v="OLO     01/02/2007 "/>
    <n v="5079"/>
    <n v="517.26"/>
    <n v="0"/>
    <n v="517.26"/>
    <n v="0"/>
    <n v="0"/>
    <n v="452.82"/>
    <n v="4.68"/>
    <n v="1.89"/>
    <n v="0"/>
    <n v="0"/>
    <n v="23.65"/>
    <n v="11.51"/>
    <n v="0.34"/>
    <n v="0"/>
    <n v="0.65"/>
    <n v="0"/>
    <n v="0"/>
    <n v="0"/>
    <n v="0"/>
    <n v="0"/>
    <n v="0"/>
    <n v="0"/>
    <n v="8.76"/>
    <n v="0"/>
    <n v="0"/>
    <n v="12.96"/>
    <n v="0"/>
    <n v="0"/>
    <n v="0"/>
    <n v="0"/>
    <n v="0"/>
    <m/>
    <n v="0"/>
    <n v="0"/>
    <n v="0"/>
    <x v="1"/>
    <x v="8"/>
  </r>
  <r>
    <s v="CG&amp;E "/>
    <s v="E"/>
    <x v="19"/>
    <s v="OLO     01/02/2007N"/>
    <n v="0"/>
    <n v="-28.83"/>
    <n v="0"/>
    <n v="-28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8"/>
  </r>
  <r>
    <s v="CG&amp;E "/>
    <s v="E"/>
    <x v="2"/>
    <s v="OLO     01/02/2007N"/>
    <n v="-282"/>
    <n v="-40.35"/>
    <n v="0"/>
    <n v="-40.35"/>
    <n v="-6.91"/>
    <n v="0"/>
    <n v="-21.75"/>
    <n v="-0.25"/>
    <n v="-0.27"/>
    <n v="0"/>
    <n v="0"/>
    <n v="-1.31"/>
    <n v="-0.64"/>
    <n v="-0.64"/>
    <n v="0"/>
    <n v="-1.23"/>
    <n v="-0.83"/>
    <n v="-5.0199999999999996"/>
    <n v="0"/>
    <n v="0"/>
    <n v="0"/>
    <n v="0"/>
    <n v="0"/>
    <n v="-0.48"/>
    <n v="0"/>
    <n v="0"/>
    <n v="-0.72"/>
    <n v="0"/>
    <n v="0"/>
    <n v="0"/>
    <n v="0"/>
    <n v="0"/>
    <m/>
    <n v="0"/>
    <n v="0"/>
    <n v="0"/>
    <x v="1"/>
    <x v="8"/>
  </r>
  <r>
    <s v="CG&amp;E "/>
    <s v="E"/>
    <x v="19"/>
    <s v="OLOR    01/02/2007 "/>
    <n v="286936"/>
    <n v="47315.59"/>
    <n v="0"/>
    <n v="47315.59"/>
    <n v="6991.12"/>
    <n v="0"/>
    <n v="30292.29"/>
    <n v="259.33999999999997"/>
    <n v="420.2"/>
    <n v="0"/>
    <n v="0"/>
    <n v="1332.27"/>
    <n v="641.54"/>
    <n v="642.57000000000005"/>
    <n v="0"/>
    <n v="1254.06"/>
    <n v="1051.33"/>
    <n v="3942.34"/>
    <n v="0"/>
    <n v="0"/>
    <n v="0"/>
    <n v="0"/>
    <n v="0"/>
    <n v="488.53"/>
    <n v="0"/>
    <n v="0"/>
    <n v="0"/>
    <n v="0"/>
    <n v="0"/>
    <n v="0"/>
    <n v="0"/>
    <n v="0"/>
    <m/>
    <n v="0"/>
    <n v="0"/>
    <n v="0"/>
    <x v="1"/>
    <x v="8"/>
  </r>
  <r>
    <s v="CG&amp;E "/>
    <s v="E"/>
    <x v="24"/>
    <s v="OLOR    01/02/2007 "/>
    <n v="5257"/>
    <n v="587.15"/>
    <n v="0"/>
    <n v="587.15"/>
    <n v="0"/>
    <n v="0"/>
    <n v="529.1"/>
    <n v="4.6900000000000004"/>
    <n v="8.25"/>
    <n v="0"/>
    <n v="0"/>
    <n v="24.42"/>
    <n v="11.75"/>
    <n v="0"/>
    <n v="0"/>
    <n v="0"/>
    <n v="0"/>
    <n v="0"/>
    <n v="0"/>
    <n v="0"/>
    <n v="0"/>
    <n v="0"/>
    <n v="0"/>
    <n v="8.94"/>
    <n v="0"/>
    <n v="0"/>
    <n v="0"/>
    <n v="0"/>
    <n v="0"/>
    <n v="0"/>
    <n v="0"/>
    <n v="0"/>
    <m/>
    <n v="0"/>
    <n v="0"/>
    <n v="0"/>
    <x v="1"/>
    <x v="8"/>
  </r>
  <r>
    <s v="CG&amp;E "/>
    <s v="E"/>
    <x v="19"/>
    <s v="OLOR    01/02/2007N"/>
    <n v="-142"/>
    <n v="-367.32"/>
    <n v="0"/>
    <n v="-367.32"/>
    <n v="-3.48"/>
    <n v="0"/>
    <n v="-10.96"/>
    <n v="-0.12"/>
    <n v="-0.18"/>
    <n v="0"/>
    <n v="0"/>
    <n v="-0.66"/>
    <n v="-0.32"/>
    <n v="-0.32"/>
    <n v="0"/>
    <n v="-0.62"/>
    <n v="-0.42"/>
    <n v="-1.96"/>
    <n v="0"/>
    <n v="0"/>
    <n v="0"/>
    <n v="0"/>
    <n v="0"/>
    <n v="-0.24"/>
    <n v="0"/>
    <n v="0"/>
    <n v="0"/>
    <n v="0"/>
    <n v="0"/>
    <n v="0"/>
    <n v="0"/>
    <n v="0"/>
    <m/>
    <n v="0"/>
    <n v="0"/>
    <n v="0"/>
    <x v="1"/>
    <x v="8"/>
  </r>
  <r>
    <s v="CG&amp;E "/>
    <s v="E"/>
    <x v="2"/>
    <s v="OLU     01/02/2007 "/>
    <n v="71"/>
    <n v="16.850000000000001"/>
    <n v="0"/>
    <n v="16.850000000000001"/>
    <n v="1.74"/>
    <n v="0"/>
    <n v="12.46"/>
    <n v="0.06"/>
    <n v="0.09"/>
    <n v="0"/>
    <n v="0"/>
    <n v="0.33"/>
    <n v="0.16"/>
    <n v="0.16"/>
    <n v="0"/>
    <n v="0.31"/>
    <n v="0.26"/>
    <n v="0.98"/>
    <n v="0"/>
    <n v="0"/>
    <n v="0"/>
    <n v="0"/>
    <n v="0"/>
    <n v="0.12"/>
    <n v="0"/>
    <n v="0"/>
    <n v="0.18"/>
    <n v="0"/>
    <n v="0"/>
    <n v="0"/>
    <n v="0"/>
    <n v="0"/>
    <m/>
    <n v="0"/>
    <n v="0"/>
    <n v="0"/>
    <x v="1"/>
    <x v="8"/>
  </r>
  <r>
    <s v="CG&amp;E "/>
    <s v="E"/>
    <x v="6"/>
    <s v="OLU     01/02/2007 "/>
    <n v="82"/>
    <n v="39.630000000000003"/>
    <n v="0"/>
    <n v="39.630000000000003"/>
    <n v="0"/>
    <n v="0"/>
    <n v="38.020000000000003"/>
    <n v="0.08"/>
    <n v="0.09"/>
    <n v="0"/>
    <n v="0"/>
    <n v="0.38"/>
    <n v="0.18"/>
    <n v="0.18"/>
    <n v="0"/>
    <n v="0.36"/>
    <n v="0"/>
    <n v="0"/>
    <n v="0"/>
    <n v="0"/>
    <n v="0"/>
    <n v="0"/>
    <n v="0"/>
    <n v="0.14000000000000001"/>
    <n v="0"/>
    <n v="0"/>
    <n v="0.2"/>
    <n v="0"/>
    <n v="0"/>
    <n v="0"/>
    <n v="0"/>
    <n v="0"/>
    <m/>
    <n v="0"/>
    <n v="0"/>
    <n v="0"/>
    <x v="1"/>
    <x v="8"/>
  </r>
  <r>
    <s v="CG&amp;E "/>
    <s v="E"/>
    <x v="19"/>
    <s v="OLUR    01/02/2007 "/>
    <n v="41"/>
    <n v="21.37"/>
    <n v="0"/>
    <n v="21.37"/>
    <n v="0.99"/>
    <n v="0"/>
    <n v="19.010000000000002"/>
    <n v="0.04"/>
    <n v="0"/>
    <n v="0"/>
    <n v="0"/>
    <n v="0.19"/>
    <n v="0.09"/>
    <n v="0.09"/>
    <n v="0"/>
    <n v="0.18"/>
    <n v="0.15"/>
    <n v="0.56000000000000005"/>
    <n v="0"/>
    <n v="0"/>
    <n v="0"/>
    <n v="0"/>
    <n v="0"/>
    <n v="7.0000000000000007E-2"/>
    <n v="0"/>
    <n v="0"/>
    <n v="0"/>
    <n v="0"/>
    <n v="0"/>
    <n v="0"/>
    <n v="0"/>
    <n v="0"/>
    <m/>
    <n v="0"/>
    <n v="0"/>
    <n v="0"/>
    <x v="1"/>
    <x v="8"/>
  </r>
  <r>
    <s v="CG&amp;E "/>
    <s v="E"/>
    <x v="19"/>
    <s v="ORH S   01/02/2007N"/>
    <n v="-8720"/>
    <n v="-655.25"/>
    <n v="0"/>
    <n v="-655.25"/>
    <n v="-182.1"/>
    <n v="0"/>
    <n v="-141.80000000000001"/>
    <n v="-7.81"/>
    <n v="-0.18"/>
    <n v="0"/>
    <n v="0"/>
    <n v="-38.380000000000003"/>
    <n v="-46.4"/>
    <n v="-12.86"/>
    <n v="-15.2"/>
    <n v="-32.15"/>
    <n v="-45.53"/>
    <n v="-119.98"/>
    <n v="0"/>
    <n v="0"/>
    <n v="0"/>
    <n v="0"/>
    <n v="0"/>
    <n v="-12.86"/>
    <n v="0"/>
    <n v="0"/>
    <n v="0"/>
    <n v="0"/>
    <n v="0"/>
    <n v="0"/>
    <n v="0"/>
    <n v="0"/>
    <m/>
    <n v="0"/>
    <n v="0"/>
    <n v="0"/>
    <x v="1"/>
    <x v="9"/>
  </r>
  <r>
    <s v="CG&amp;E "/>
    <s v="E"/>
    <x v="19"/>
    <s v="ORH W   01/02/2007N"/>
    <n v="867149"/>
    <n v="63122.79"/>
    <n v="0"/>
    <n v="63122.79"/>
    <n v="16682.349999999999"/>
    <n v="0"/>
    <n v="13211.27"/>
    <n v="776.13"/>
    <n v="18.61"/>
    <n v="0"/>
    <n v="0"/>
    <n v="3808.76"/>
    <n v="4338.99"/>
    <n v="1178.3"/>
    <n v="1511.44"/>
    <n v="2945.15"/>
    <n v="5541.51"/>
    <n v="11931.98"/>
    <n v="0"/>
    <n v="0"/>
    <n v="0"/>
    <n v="0"/>
    <n v="0"/>
    <n v="1178.3"/>
    <n v="0"/>
    <n v="0"/>
    <n v="0"/>
    <n v="0"/>
    <n v="0"/>
    <n v="0"/>
    <n v="0"/>
    <n v="0"/>
    <m/>
    <n v="0"/>
    <n v="0"/>
    <n v="0"/>
    <x v="1"/>
    <x v="9"/>
  </r>
  <r>
    <s v="CG&amp;E "/>
    <s v="E"/>
    <x v="24"/>
    <s v="ORH W   01/02/2007N"/>
    <n v="5180"/>
    <n v="167.72"/>
    <n v="0"/>
    <n v="167.72"/>
    <n v="0"/>
    <n v="0"/>
    <n v="93.04"/>
    <n v="4.6399999999999997"/>
    <n v="0.18"/>
    <n v="0"/>
    <n v="0"/>
    <n v="23.54"/>
    <n v="29.09"/>
    <n v="0"/>
    <n v="9.0299999999999994"/>
    <n v="0"/>
    <n v="0"/>
    <n v="0"/>
    <n v="0"/>
    <n v="0"/>
    <n v="0"/>
    <n v="0"/>
    <n v="0"/>
    <n v="8.1999999999999993"/>
    <n v="0"/>
    <n v="0"/>
    <n v="0"/>
    <n v="0"/>
    <n v="0"/>
    <n v="0"/>
    <n v="0"/>
    <n v="0"/>
    <m/>
    <n v="0"/>
    <n v="0"/>
    <n v="0"/>
    <x v="1"/>
    <x v="9"/>
  </r>
  <r>
    <s v="CG&amp;E "/>
    <s v="E"/>
    <x v="19"/>
    <s v="RS  S   01/02/2007 "/>
    <n v="323216"/>
    <n v="31928.91"/>
    <n v="0"/>
    <n v="31928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10"/>
  </r>
  <r>
    <s v="CG&amp;E "/>
    <s v="E"/>
    <x v="1"/>
    <s v="RS  S   01/02/2007 "/>
    <n v="1137"/>
    <n v="119.24"/>
    <n v="0"/>
    <n v="11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10"/>
  </r>
  <r>
    <s v="CG&amp;E "/>
    <s v="E"/>
    <x v="19"/>
    <s v="RS  S   01/02/2007N"/>
    <n v="-9974424"/>
    <n v="-967186.5"/>
    <n v="0"/>
    <n v="-967186.5"/>
    <n v="-302727.96999999997"/>
    <n v="0"/>
    <n v="-247877.23"/>
    <n v="-8885.16"/>
    <n v="-997.17"/>
    <n v="0"/>
    <n v="0"/>
    <n v="-45225.95"/>
    <n v="-56532.63"/>
    <n v="-21368.81"/>
    <n v="-15204.66"/>
    <n v="-53436.98"/>
    <n v="-50035.86"/>
    <n v="-135795.21"/>
    <n v="0"/>
    <n v="0"/>
    <n v="0"/>
    <n v="0"/>
    <n v="0"/>
    <n v="-21368.81"/>
    <n v="0"/>
    <n v="0"/>
    <n v="0"/>
    <n v="0"/>
    <n v="225.86"/>
    <n v="230.67"/>
    <n v="0"/>
    <n v="0"/>
    <m/>
    <n v="0"/>
    <n v="0"/>
    <n v="0"/>
    <x v="1"/>
    <x v="10"/>
  </r>
  <r>
    <s v="CG&amp;E "/>
    <s v="E"/>
    <x v="1"/>
    <s v="RS  S   01/02/2007N"/>
    <n v="-4341"/>
    <n v="-466.24"/>
    <n v="0"/>
    <n v="-466.24"/>
    <n v="-158.19999999999999"/>
    <n v="0"/>
    <n v="-124.14"/>
    <n v="-3.87"/>
    <n v="-0.75"/>
    <n v="0"/>
    <n v="0"/>
    <n v="-20.2"/>
    <n v="-27.63"/>
    <n v="-11.18"/>
    <n v="-5.69"/>
    <n v="-27.91"/>
    <n v="-20.23"/>
    <n v="-55.26"/>
    <n v="0"/>
    <n v="0"/>
    <n v="0"/>
    <n v="0"/>
    <n v="0"/>
    <n v="-11.18"/>
    <n v="0"/>
    <n v="0"/>
    <n v="0"/>
    <n v="0"/>
    <n v="0"/>
    <n v="0"/>
    <n v="0"/>
    <n v="0"/>
    <m/>
    <n v="0"/>
    <n v="0"/>
    <n v="0"/>
    <x v="1"/>
    <x v="10"/>
  </r>
  <r>
    <s v="CG&amp;E "/>
    <s v="E"/>
    <x v="2"/>
    <s v="RS  S   01/02/2007N"/>
    <n v="-1126"/>
    <n v="-192.13"/>
    <n v="0"/>
    <n v="-192.13"/>
    <n v="-49.97"/>
    <n v="0"/>
    <n v="-79.02"/>
    <n v="-1.01"/>
    <n v="-0.54"/>
    <n v="0"/>
    <n v="0"/>
    <n v="-5.23"/>
    <n v="-12.3"/>
    <n v="-4.7"/>
    <n v="-0.39"/>
    <n v="-8.82"/>
    <n v="-5.5"/>
    <n v="-19.829999999999998"/>
    <n v="0"/>
    <n v="0"/>
    <n v="0"/>
    <n v="0"/>
    <n v="0"/>
    <n v="-3.53"/>
    <n v="0"/>
    <n v="0"/>
    <n v="-1.29"/>
    <n v="0"/>
    <n v="0"/>
    <n v="0"/>
    <n v="0"/>
    <n v="0"/>
    <m/>
    <n v="0"/>
    <n v="0"/>
    <n v="0"/>
    <x v="1"/>
    <x v="10"/>
  </r>
  <r>
    <s v="CG&amp;E "/>
    <s v="E"/>
    <x v="24"/>
    <s v="RS  S   01/02/2007N"/>
    <n v="-127147"/>
    <n v="-25197.95"/>
    <n v="0"/>
    <n v="-25197.95"/>
    <n v="0"/>
    <n v="0"/>
    <n v="-3109.35"/>
    <n v="-113.95"/>
    <n v="-11.46"/>
    <n v="0"/>
    <n v="0"/>
    <n v="-585.05999999999995"/>
    <n v="-696.82"/>
    <n v="0"/>
    <n v="-211.43"/>
    <n v="0"/>
    <n v="0"/>
    <n v="0"/>
    <n v="0"/>
    <n v="0"/>
    <n v="0"/>
    <n v="0"/>
    <n v="0"/>
    <n v="-256.45"/>
    <n v="0"/>
    <n v="0"/>
    <n v="0"/>
    <n v="0"/>
    <n v="3.25"/>
    <n v="3.32"/>
    <n v="0"/>
    <n v="0"/>
    <m/>
    <n v="0"/>
    <n v="0"/>
    <n v="0"/>
    <x v="1"/>
    <x v="10"/>
  </r>
  <r>
    <s v="CG&amp;E "/>
    <s v="E"/>
    <x v="19"/>
    <s v="RS  S   01/03/2006N"/>
    <n v="-386060"/>
    <n v="-35406.370000000003"/>
    <n v="0"/>
    <n v="-35406.370000000003"/>
    <n v="-12364.84"/>
    <n v="0"/>
    <n v="-10312.709999999999"/>
    <n v="-345.92"/>
    <n v="-52.28"/>
    <n v="0"/>
    <n v="0"/>
    <n v="-1794.66"/>
    <n v="-2266.0500000000002"/>
    <n v="-873.11"/>
    <n v="0"/>
    <n v="-2182.36"/>
    <n v="-1138.56"/>
    <n v="-4006.63"/>
    <n v="0"/>
    <n v="0"/>
    <n v="0"/>
    <n v="0"/>
    <n v="174.26"/>
    <n v="-659.39"/>
    <n v="0"/>
    <n v="0"/>
    <n v="0"/>
    <n v="0"/>
    <n v="200.47"/>
    <n v="215.41"/>
    <n v="0"/>
    <n v="0"/>
    <m/>
    <n v="0"/>
    <n v="0"/>
    <n v="0"/>
    <x v="1"/>
    <x v="10"/>
  </r>
  <r>
    <s v="CG&amp;E "/>
    <s v="E"/>
    <x v="24"/>
    <s v="RS  S   01/03/2006N"/>
    <n v="-2934"/>
    <n v="-112.49"/>
    <n v="0"/>
    <n v="-112.49"/>
    <n v="0"/>
    <n v="0"/>
    <n v="-76.53"/>
    <n v="-2.62"/>
    <n v="-0.36"/>
    <n v="0"/>
    <n v="0"/>
    <n v="-13.65"/>
    <n v="-16.8"/>
    <n v="0"/>
    <n v="0"/>
    <n v="0"/>
    <n v="0"/>
    <n v="0"/>
    <n v="0"/>
    <n v="0"/>
    <n v="0"/>
    <n v="0"/>
    <n v="1.33"/>
    <n v="-4.6900000000000004"/>
    <n v="0"/>
    <n v="0"/>
    <n v="0"/>
    <n v="0"/>
    <n v="0.4"/>
    <n v="0.43"/>
    <n v="0"/>
    <n v="0"/>
    <m/>
    <n v="0"/>
    <n v="0"/>
    <n v="0"/>
    <x v="1"/>
    <x v="10"/>
  </r>
  <r>
    <s v="CG&amp;E "/>
    <s v="E"/>
    <x v="19"/>
    <s v="RS  W   01/02/2007N"/>
    <n v="652558607"/>
    <n v="63132306.560000002"/>
    <n v="0"/>
    <n v="63132306.560000002"/>
    <n v="19529039.559999999"/>
    <n v="0"/>
    <n v="15806941.220000001"/>
    <n v="584120.6"/>
    <n v="55782.82"/>
    <n v="0"/>
    <n v="0"/>
    <n v="3002652.02"/>
    <n v="3675477.55"/>
    <n v="1378586.82"/>
    <n v="1134932.68"/>
    <n v="3447397.27"/>
    <n v="4161639.34"/>
    <n v="8977663.3100000005"/>
    <n v="0"/>
    <n v="0"/>
    <n v="0"/>
    <n v="0"/>
    <n v="63.05"/>
    <n v="1378502.65"/>
    <n v="0"/>
    <n v="0"/>
    <n v="0"/>
    <n v="0"/>
    <n v="-243.6"/>
    <n v="-248.73"/>
    <n v="0"/>
    <n v="0"/>
    <m/>
    <n v="0"/>
    <n v="0"/>
    <n v="0"/>
    <x v="1"/>
    <x v="10"/>
  </r>
  <r>
    <s v="CG&amp;E "/>
    <s v="E"/>
    <x v="1"/>
    <s v="RS  W   01/02/2007N"/>
    <n v="50913"/>
    <n v="5757.18"/>
    <n v="0"/>
    <n v="5757.18"/>
    <n v="1825.71"/>
    <n v="0"/>
    <n v="1629.62"/>
    <n v="45.56"/>
    <n v="12.28"/>
    <n v="0"/>
    <n v="0"/>
    <n v="236.63"/>
    <n v="320.44"/>
    <n v="128.86000000000001"/>
    <n v="87.24"/>
    <n v="322.27999999999997"/>
    <n v="319.68"/>
    <n v="700.02"/>
    <n v="0"/>
    <n v="0"/>
    <n v="0"/>
    <n v="0"/>
    <n v="0"/>
    <n v="128.86000000000001"/>
    <n v="0"/>
    <n v="0"/>
    <n v="0"/>
    <n v="0"/>
    <n v="0"/>
    <n v="0"/>
    <n v="0"/>
    <n v="0"/>
    <m/>
    <n v="0"/>
    <n v="0"/>
    <n v="0"/>
    <x v="1"/>
    <x v="10"/>
  </r>
  <r>
    <s v="CG&amp;E "/>
    <s v="E"/>
    <x v="4"/>
    <s v="RS  W   01/02/2007N"/>
    <n v="14999"/>
    <n v="1368.81"/>
    <n v="0"/>
    <n v="1368.81"/>
    <n v="386.32"/>
    <n v="0"/>
    <n v="371.23"/>
    <n v="13.42"/>
    <n v="1.44"/>
    <n v="0"/>
    <n v="0"/>
    <n v="67.64"/>
    <n v="77.53"/>
    <n v="27.27"/>
    <n v="26.14"/>
    <n v="68.209999999999994"/>
    <n v="95.96"/>
    <n v="206.38"/>
    <n v="0"/>
    <n v="0"/>
    <n v="0"/>
    <n v="0"/>
    <n v="0"/>
    <n v="27.27"/>
    <n v="0"/>
    <n v="0"/>
    <n v="0"/>
    <n v="0"/>
    <n v="0"/>
    <n v="0"/>
    <n v="0"/>
    <n v="0"/>
    <m/>
    <n v="0"/>
    <n v="0"/>
    <n v="0"/>
    <x v="1"/>
    <x v="10"/>
  </r>
  <r>
    <s v="CG&amp;E "/>
    <s v="E"/>
    <x v="24"/>
    <s v="RS  W   01/02/2007N"/>
    <n v="11713225"/>
    <n v="454238.15"/>
    <n v="0"/>
    <n v="454238.15"/>
    <n v="0"/>
    <n v="0"/>
    <n v="278021.5"/>
    <n v="10484.89"/>
    <n v="887.06"/>
    <n v="0"/>
    <n v="0"/>
    <n v="53919.46"/>
    <n v="65817.11"/>
    <n v="26.87"/>
    <n v="20376.8"/>
    <n v="67.209999999999994"/>
    <n v="0"/>
    <n v="0"/>
    <n v="0"/>
    <n v="0"/>
    <n v="0"/>
    <n v="0"/>
    <n v="0"/>
    <n v="24645.69"/>
    <n v="0"/>
    <n v="0"/>
    <n v="0"/>
    <n v="0"/>
    <n v="-4.18"/>
    <n v="-4.26"/>
    <n v="0"/>
    <n v="0"/>
    <m/>
    <n v="0"/>
    <n v="0"/>
    <n v="0"/>
    <x v="1"/>
    <x v="10"/>
  </r>
  <r>
    <s v="CG&amp;E "/>
    <s v="E"/>
    <x v="19"/>
    <s v="RS  W   01/03/2006N"/>
    <n v="345800"/>
    <n v="31550.1"/>
    <n v="0"/>
    <n v="31550.1"/>
    <n v="11357.74"/>
    <n v="0"/>
    <n v="9102.2099999999991"/>
    <n v="310.12"/>
    <n v="43.82"/>
    <n v="0"/>
    <n v="0"/>
    <n v="1599.37"/>
    <n v="2060.36"/>
    <n v="801.74"/>
    <n v="0"/>
    <n v="2004.59"/>
    <n v="1286.56"/>
    <n v="3233.36"/>
    <n v="0"/>
    <n v="0"/>
    <n v="0"/>
    <n v="0"/>
    <n v="-202.67"/>
    <n v="534.52"/>
    <n v="0"/>
    <n v="0"/>
    <n v="0"/>
    <n v="0"/>
    <n v="-280.43"/>
    <n v="-301.19"/>
    <n v="0"/>
    <n v="0"/>
    <m/>
    <n v="0"/>
    <n v="0"/>
    <n v="0"/>
    <x v="1"/>
    <x v="10"/>
  </r>
  <r>
    <s v="CG&amp;E "/>
    <s v="E"/>
    <x v="24"/>
    <s v="RS  W   01/03/2006N"/>
    <n v="2749"/>
    <n v="104.41"/>
    <n v="0"/>
    <n v="104.41"/>
    <n v="0"/>
    <n v="0"/>
    <n v="70.37"/>
    <n v="2.4700000000000002"/>
    <n v="0.3"/>
    <n v="0"/>
    <n v="0"/>
    <n v="12.78"/>
    <n v="16.7"/>
    <n v="0"/>
    <n v="0"/>
    <n v="0"/>
    <n v="0"/>
    <n v="0"/>
    <n v="0"/>
    <n v="0"/>
    <n v="0"/>
    <n v="0"/>
    <n v="-1.6"/>
    <n v="4.3899999999999997"/>
    <n v="0"/>
    <n v="0"/>
    <n v="0"/>
    <n v="0"/>
    <n v="-0.48"/>
    <n v="-0.52"/>
    <n v="0"/>
    <n v="0"/>
    <m/>
    <n v="0"/>
    <n v="0"/>
    <n v="0"/>
    <x v="1"/>
    <x v="10"/>
  </r>
  <r>
    <s v="CG&amp;E "/>
    <s v="E"/>
    <x v="1"/>
    <s v="RS01S   01/02/2007 "/>
    <n v="2555"/>
    <n v="253.94"/>
    <n v="0"/>
    <n v="25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10"/>
  </r>
  <r>
    <s v="CG&amp;E "/>
    <s v="E"/>
    <x v="19"/>
    <s v="RS01S   01/02/2007N"/>
    <n v="-370"/>
    <n v="-42.82"/>
    <n v="0"/>
    <n v="-42.82"/>
    <n v="-13.89"/>
    <n v="0"/>
    <n v="-11.88"/>
    <n v="-0.33"/>
    <n v="-0.09"/>
    <n v="0"/>
    <n v="0"/>
    <n v="-1.72"/>
    <n v="-2.4"/>
    <n v="-0.98"/>
    <n v="-0.64"/>
    <n v="-2.4500000000000002"/>
    <n v="-2.37"/>
    <n v="-5.09"/>
    <n v="0"/>
    <n v="0"/>
    <n v="0"/>
    <n v="0"/>
    <n v="0"/>
    <n v="-0.98"/>
    <n v="0"/>
    <n v="0"/>
    <n v="0"/>
    <n v="0"/>
    <n v="0"/>
    <n v="0"/>
    <n v="0"/>
    <n v="0"/>
    <m/>
    <n v="0"/>
    <n v="0"/>
    <n v="0"/>
    <x v="1"/>
    <x v="10"/>
  </r>
  <r>
    <s v="CG&amp;E "/>
    <s v="E"/>
    <x v="1"/>
    <s v="RS01S   01/02/2007N"/>
    <n v="-109899"/>
    <n v="-11772.71"/>
    <n v="0"/>
    <n v="-11772.71"/>
    <n v="-3734.52"/>
    <n v="0"/>
    <n v="-3169.62"/>
    <n v="-98.36"/>
    <n v="-18.71"/>
    <n v="0"/>
    <n v="0"/>
    <n v="-505.66"/>
    <n v="-677.07"/>
    <n v="-351.37"/>
    <n v="-40.090000000000003"/>
    <n v="-659.2"/>
    <n v="-561.33000000000004"/>
    <n v="-1577.8"/>
    <n v="0"/>
    <n v="0"/>
    <n v="0"/>
    <n v="0"/>
    <n v="0"/>
    <n v="-263.75"/>
    <n v="0"/>
    <n v="0"/>
    <n v="-119.5"/>
    <n v="0"/>
    <n v="2.11"/>
    <n v="2.16"/>
    <n v="0"/>
    <n v="0"/>
    <m/>
    <n v="0"/>
    <n v="0"/>
    <n v="0"/>
    <x v="1"/>
    <x v="10"/>
  </r>
  <r>
    <s v="CG&amp;E "/>
    <s v="E"/>
    <x v="1"/>
    <s v="RS01S   01/03/2006N"/>
    <n v="-2542"/>
    <n v="-350.23"/>
    <n v="0"/>
    <n v="-350.23"/>
    <n v="-95.45"/>
    <n v="0"/>
    <n v="-154.24"/>
    <n v="-2.29"/>
    <n v="-2.0699999999999998"/>
    <n v="0"/>
    <n v="0"/>
    <n v="-11.83"/>
    <n v="-16.489999999999998"/>
    <n v="-8.9700000000000006"/>
    <n v="0"/>
    <n v="-16.829999999999998"/>
    <n v="-8.0500000000000007"/>
    <n v="-29.28"/>
    <n v="0"/>
    <n v="0"/>
    <n v="0"/>
    <n v="0"/>
    <n v="0.94"/>
    <n v="-5.28"/>
    <n v="0"/>
    <n v="0"/>
    <n v="-2.75"/>
    <n v="0"/>
    <n v="1.1399999999999999"/>
    <n v="1.22"/>
    <n v="0"/>
    <n v="0"/>
    <m/>
    <n v="0"/>
    <n v="0"/>
    <n v="0"/>
    <x v="1"/>
    <x v="10"/>
  </r>
  <r>
    <s v="CG&amp;E "/>
    <s v="E"/>
    <x v="1"/>
    <s v="RS01W   01/02/2007N"/>
    <n v="8722775"/>
    <n v="891500.9"/>
    <n v="0"/>
    <n v="891500.9"/>
    <n v="274929.76"/>
    <n v="0"/>
    <n v="234296.28"/>
    <n v="7807.98"/>
    <n v="1205.81"/>
    <n v="0"/>
    <n v="0"/>
    <n v="40006.68"/>
    <n v="50683.74"/>
    <n v="25867.279999999999"/>
    <n v="3632.54"/>
    <n v="48525.07"/>
    <n v="55653.32"/>
    <n v="120017.94"/>
    <n v="0"/>
    <n v="0"/>
    <n v="0"/>
    <n v="0"/>
    <n v="0.32"/>
    <n v="19407.009999999998"/>
    <n v="0"/>
    <n v="0"/>
    <n v="9472.24"/>
    <n v="0"/>
    <n v="-2.5"/>
    <n v="-2.57"/>
    <n v="0"/>
    <n v="0"/>
    <m/>
    <n v="0"/>
    <n v="0"/>
    <n v="0"/>
    <x v="1"/>
    <x v="10"/>
  </r>
  <r>
    <s v="CG&amp;E "/>
    <s v="E"/>
    <x v="4"/>
    <s v="RS01W   01/02/2007N"/>
    <n v="3715"/>
    <n v="385.37"/>
    <n v="0"/>
    <n v="385.37"/>
    <n v="119.87"/>
    <n v="0"/>
    <n v="101.11"/>
    <n v="3.32"/>
    <n v="0.54"/>
    <n v="0"/>
    <n v="0"/>
    <n v="17.27"/>
    <n v="21.9"/>
    <n v="11.27"/>
    <n v="1.56"/>
    <n v="21.17"/>
    <n v="23.76"/>
    <n v="51.11"/>
    <n v="0"/>
    <n v="0"/>
    <n v="0"/>
    <n v="0"/>
    <n v="0"/>
    <n v="8.4600000000000009"/>
    <n v="0"/>
    <n v="0"/>
    <n v="4.03"/>
    <n v="0"/>
    <n v="0"/>
    <n v="0"/>
    <n v="0"/>
    <n v="0"/>
    <m/>
    <n v="0"/>
    <n v="0"/>
    <n v="0"/>
    <x v="1"/>
    <x v="10"/>
  </r>
  <r>
    <s v="CG&amp;E "/>
    <s v="E"/>
    <x v="21"/>
    <s v="RS01W   01/02/2007N"/>
    <n v="73916"/>
    <n v="3788.24"/>
    <n v="0"/>
    <n v="3788.24"/>
    <n v="0"/>
    <n v="0"/>
    <n v="1978.54"/>
    <n v="66.12"/>
    <n v="10.08"/>
    <n v="0"/>
    <n v="0"/>
    <n v="342.15"/>
    <n v="443.22"/>
    <n v="230.78"/>
    <n v="30.87"/>
    <n v="433.08"/>
    <n v="0"/>
    <n v="0"/>
    <n v="0"/>
    <n v="0"/>
    <n v="0"/>
    <n v="0"/>
    <n v="0"/>
    <n v="173.19"/>
    <n v="0"/>
    <n v="0"/>
    <n v="80.209999999999994"/>
    <n v="0"/>
    <n v="0"/>
    <n v="0"/>
    <n v="0"/>
    <n v="0"/>
    <m/>
    <n v="0"/>
    <n v="0"/>
    <n v="0"/>
    <x v="1"/>
    <x v="10"/>
  </r>
  <r>
    <s v="CG&amp;E "/>
    <s v="E"/>
    <x v="1"/>
    <s v="RS01W   01/03/2006N"/>
    <n v="2659"/>
    <n v="340.25"/>
    <n v="0"/>
    <n v="340.25"/>
    <n v="99.85"/>
    <n v="0"/>
    <n v="139.31"/>
    <n v="2.39"/>
    <n v="1.72"/>
    <n v="0"/>
    <n v="0"/>
    <n v="12.36"/>
    <n v="17.260000000000002"/>
    <n v="9.3699999999999992"/>
    <n v="0"/>
    <n v="17.62"/>
    <n v="8.76"/>
    <n v="29.11"/>
    <n v="0"/>
    <n v="0"/>
    <n v="0"/>
    <n v="0"/>
    <n v="-1.56"/>
    <n v="4.71"/>
    <n v="0"/>
    <n v="0"/>
    <n v="2.88"/>
    <n v="0"/>
    <n v="-1.7"/>
    <n v="-1.83"/>
    <n v="0"/>
    <n v="0"/>
    <m/>
    <n v="0"/>
    <n v="0"/>
    <n v="0"/>
    <x v="1"/>
    <x v="10"/>
  </r>
  <r>
    <s v="CG&amp;E "/>
    <s v="E"/>
    <x v="19"/>
    <s v="RS3PW   07/31/2007N"/>
    <n v="32723"/>
    <n v="3522.98"/>
    <n v="0"/>
    <n v="3522.98"/>
    <n v="1129.01"/>
    <n v="0"/>
    <n v="932.3"/>
    <n v="29.29"/>
    <n v="3.87"/>
    <n v="0"/>
    <n v="0"/>
    <n v="152.16"/>
    <n v="201.02"/>
    <n v="79.69"/>
    <n v="57.02"/>
    <n v="199.28"/>
    <n v="209.37"/>
    <n v="450.28"/>
    <n v="0"/>
    <n v="0"/>
    <n v="0"/>
    <n v="0"/>
    <n v="0"/>
    <n v="79.69"/>
    <n v="0"/>
    <n v="0"/>
    <n v="0"/>
    <n v="0"/>
    <n v="0"/>
    <n v="0"/>
    <n v="0"/>
    <n v="0"/>
    <m/>
    <n v="0"/>
    <n v="0"/>
    <n v="0"/>
    <x v="1"/>
    <x v="10"/>
  </r>
  <r>
    <s v="CG&amp;E "/>
    <s v="E"/>
    <x v="7"/>
    <s v="SC01    01/31/2007N"/>
    <n v="81"/>
    <n v="16.43"/>
    <n v="0"/>
    <n v="16.43"/>
    <n v="1.99"/>
    <n v="0"/>
    <n v="11.5"/>
    <n v="7.0000000000000007E-2"/>
    <n v="0"/>
    <n v="0"/>
    <n v="0"/>
    <n v="0.38"/>
    <n v="0.19"/>
    <n v="0.19"/>
    <n v="0"/>
    <n v="0.35"/>
    <n v="0.3"/>
    <n v="1.1100000000000001"/>
    <n v="0"/>
    <n v="0"/>
    <n v="0"/>
    <n v="0"/>
    <n v="0"/>
    <n v="0.14000000000000001"/>
    <n v="0"/>
    <n v="0"/>
    <n v="0.21"/>
    <n v="0"/>
    <n v="0"/>
    <n v="0"/>
    <n v="0"/>
    <n v="0"/>
    <m/>
    <n v="0"/>
    <n v="0"/>
    <n v="0"/>
    <x v="1"/>
    <x v="11"/>
  </r>
  <r>
    <s v="CG&amp;E "/>
    <s v="E"/>
    <x v="7"/>
    <s v="SC02    01/31/2007N"/>
    <n v="1160893"/>
    <n v="91547.59"/>
    <n v="0"/>
    <n v="91547.59"/>
    <n v="28426.720000000001"/>
    <n v="0"/>
    <n v="22193.040000000001"/>
    <n v="1039.1199999999999"/>
    <n v="0.36"/>
    <n v="0"/>
    <n v="0"/>
    <n v="4298.5600000000004"/>
    <n v="2658.44"/>
    <n v="2674.67"/>
    <n v="0"/>
    <n v="5016.21"/>
    <n v="4301.4399999999996"/>
    <n v="15973.9"/>
    <n v="0"/>
    <n v="0"/>
    <n v="0"/>
    <n v="0"/>
    <n v="0"/>
    <n v="2006.04"/>
    <n v="0"/>
    <n v="0"/>
    <n v="2959.09"/>
    <n v="0"/>
    <n v="0"/>
    <n v="0"/>
    <n v="0"/>
    <n v="0"/>
    <m/>
    <n v="0"/>
    <n v="0"/>
    <n v="0"/>
    <x v="1"/>
    <x v="11"/>
  </r>
  <r>
    <s v="CG&amp;E "/>
    <s v="E"/>
    <x v="2"/>
    <s v="SC03    01/31/2007N"/>
    <n v="399"/>
    <n v="18.13"/>
    <n v="0"/>
    <n v="18.13"/>
    <n v="3.89"/>
    <n v="0"/>
    <n v="1.71"/>
    <n v="0.36"/>
    <n v="0.09"/>
    <n v="0"/>
    <n v="0"/>
    <n v="1.85"/>
    <n v="0.91"/>
    <n v="0.37"/>
    <n v="0"/>
    <n v="0.69"/>
    <n v="1.48"/>
    <n v="5.49"/>
    <n v="0"/>
    <n v="0"/>
    <n v="0"/>
    <n v="0"/>
    <n v="0"/>
    <n v="0.28000000000000003"/>
    <n v="0"/>
    <n v="0"/>
    <n v="1.01"/>
    <n v="0"/>
    <n v="0"/>
    <n v="0"/>
    <n v="0"/>
    <n v="0"/>
    <m/>
    <n v="0"/>
    <n v="0"/>
    <n v="0"/>
    <x v="1"/>
    <x v="11"/>
  </r>
  <r>
    <s v="CG&amp;E "/>
    <s v="E"/>
    <x v="7"/>
    <s v="SC03    01/31/2007N"/>
    <n v="1638146"/>
    <n v="73117.05"/>
    <n v="0"/>
    <n v="73117.05"/>
    <n v="15955.66"/>
    <n v="0"/>
    <n v="7027.69"/>
    <n v="1466.33"/>
    <n v="2.52"/>
    <n v="0"/>
    <n v="0"/>
    <n v="6682.29"/>
    <n v="3751.35"/>
    <n v="1502.14"/>
    <n v="0"/>
    <n v="2815.92"/>
    <n v="6069.45"/>
    <n v="22540.98"/>
    <n v="0"/>
    <n v="0"/>
    <n v="0"/>
    <n v="0"/>
    <n v="0"/>
    <n v="1127.0999999999999"/>
    <n v="0"/>
    <n v="0"/>
    <n v="4175.62"/>
    <n v="0"/>
    <n v="0"/>
    <n v="0"/>
    <n v="0"/>
    <n v="0"/>
    <m/>
    <n v="0"/>
    <n v="0"/>
    <n v="0"/>
    <x v="1"/>
    <x v="11"/>
  </r>
  <r>
    <s v="CG&amp;E "/>
    <s v="E"/>
    <x v="7"/>
    <s v="SC04    01/31/2007N"/>
    <n v="14245"/>
    <n v="641.14"/>
    <n v="0"/>
    <n v="641.14"/>
    <n v="138.74"/>
    <n v="0"/>
    <n v="61.11"/>
    <n v="12.75"/>
    <n v="0.09"/>
    <n v="0"/>
    <n v="0"/>
    <n v="63.38"/>
    <n v="32.619999999999997"/>
    <n v="13.05"/>
    <n v="0"/>
    <n v="24.48"/>
    <n v="52.78"/>
    <n v="196.02"/>
    <n v="0"/>
    <n v="0"/>
    <n v="0"/>
    <n v="0"/>
    <n v="0"/>
    <n v="9.8000000000000007"/>
    <n v="0"/>
    <n v="0"/>
    <n v="36.32"/>
    <n v="0"/>
    <n v="0"/>
    <n v="0"/>
    <n v="0"/>
    <n v="0"/>
    <m/>
    <n v="0"/>
    <n v="0"/>
    <n v="0"/>
    <x v="1"/>
    <x v="11"/>
  </r>
  <r>
    <s v="CG&amp;E "/>
    <s v="E"/>
    <x v="7"/>
    <s v="SC05    01/31/2007N"/>
    <n v="5883"/>
    <n v="265.04000000000002"/>
    <n v="0"/>
    <n v="265.04000000000002"/>
    <n v="57.3"/>
    <n v="0"/>
    <n v="25.24"/>
    <n v="5.26"/>
    <n v="0"/>
    <n v="0"/>
    <n v="0"/>
    <n v="26.49"/>
    <n v="13.47"/>
    <n v="5.39"/>
    <n v="0"/>
    <n v="10.11"/>
    <n v="21.79"/>
    <n v="80.95"/>
    <n v="0"/>
    <n v="0"/>
    <n v="0"/>
    <n v="0"/>
    <n v="0"/>
    <n v="4.05"/>
    <n v="0"/>
    <n v="0"/>
    <n v="14.99"/>
    <n v="0"/>
    <n v="0"/>
    <n v="0"/>
    <n v="0"/>
    <n v="0"/>
    <m/>
    <n v="0"/>
    <n v="0"/>
    <n v="0"/>
    <x v="1"/>
    <x v="11"/>
  </r>
  <r>
    <s v="CG&amp;E "/>
    <s v="E"/>
    <x v="7"/>
    <s v="SC06    01/31/2007N"/>
    <n v="774"/>
    <n v="34.979999999999997"/>
    <n v="0"/>
    <n v="34.979999999999997"/>
    <n v="7.54"/>
    <n v="0"/>
    <n v="3.32"/>
    <n v="0.69"/>
    <n v="0"/>
    <n v="0"/>
    <n v="0"/>
    <n v="3.6"/>
    <n v="1.77"/>
    <n v="0.71"/>
    <n v="0"/>
    <n v="1.33"/>
    <n v="2.87"/>
    <n v="10.65"/>
    <n v="0"/>
    <n v="0"/>
    <n v="0"/>
    <n v="0"/>
    <n v="0"/>
    <n v="0.53"/>
    <n v="0"/>
    <n v="0"/>
    <n v="1.97"/>
    <n v="0"/>
    <n v="0"/>
    <n v="0"/>
    <n v="0"/>
    <n v="0"/>
    <m/>
    <n v="0"/>
    <n v="0"/>
    <n v="0"/>
    <x v="1"/>
    <x v="11"/>
  </r>
  <r>
    <s v="CG&amp;E "/>
    <s v="E"/>
    <x v="2"/>
    <s v="SC07    01/31/2007N"/>
    <n v="980"/>
    <n v="111.39"/>
    <n v="0"/>
    <n v="111.39"/>
    <n v="24.14"/>
    <n v="0"/>
    <n v="51.41"/>
    <n v="0.88"/>
    <n v="0.36"/>
    <n v="0"/>
    <n v="0"/>
    <n v="4.57"/>
    <n v="2.2400000000000002"/>
    <n v="2.25"/>
    <n v="0"/>
    <n v="4.2300000000000004"/>
    <n v="3.63"/>
    <n v="13.48"/>
    <n v="0"/>
    <n v="0"/>
    <n v="0"/>
    <n v="0"/>
    <n v="0"/>
    <n v="1.7"/>
    <n v="0"/>
    <n v="0"/>
    <n v="2.5"/>
    <n v="0"/>
    <n v="0"/>
    <n v="0"/>
    <n v="0"/>
    <n v="0"/>
    <m/>
    <n v="0"/>
    <n v="0"/>
    <n v="0"/>
    <x v="1"/>
    <x v="11"/>
  </r>
  <r>
    <s v="CG&amp;E "/>
    <s v="E"/>
    <x v="7"/>
    <s v="SC07    01/31/2007N"/>
    <n v="328"/>
    <n v="34.19"/>
    <n v="0"/>
    <n v="34.19"/>
    <n v="8.08"/>
    <n v="0"/>
    <n v="14.15"/>
    <n v="0.28999999999999998"/>
    <n v="0.09"/>
    <n v="0"/>
    <n v="0"/>
    <n v="1.53"/>
    <n v="0.75"/>
    <n v="0.75"/>
    <n v="0"/>
    <n v="1.42"/>
    <n v="1.21"/>
    <n v="4.5199999999999996"/>
    <n v="0"/>
    <n v="0"/>
    <n v="0"/>
    <n v="0"/>
    <n v="0"/>
    <n v="0.56000000000000005"/>
    <n v="0"/>
    <n v="0"/>
    <n v="0.84"/>
    <n v="0"/>
    <n v="0"/>
    <n v="0"/>
    <n v="0"/>
    <n v="0"/>
    <m/>
    <n v="0"/>
    <n v="0"/>
    <n v="0"/>
    <x v="1"/>
    <x v="11"/>
  </r>
  <r>
    <s v="CG&amp;E "/>
    <s v="E"/>
    <x v="7"/>
    <s v="SC08    01/31/2007N"/>
    <n v="6596"/>
    <n v="419.2"/>
    <n v="0"/>
    <n v="419.2"/>
    <n v="161.44999999999999"/>
    <n v="0"/>
    <n v="49.64"/>
    <n v="5.9"/>
    <n v="0"/>
    <n v="0"/>
    <n v="0"/>
    <n v="0"/>
    <n v="15.1"/>
    <n v="15.2"/>
    <n v="0"/>
    <n v="28.5"/>
    <n v="24.44"/>
    <n v="90.76"/>
    <n v="0"/>
    <n v="0"/>
    <n v="0"/>
    <n v="0"/>
    <n v="0"/>
    <n v="11.4"/>
    <n v="0"/>
    <n v="0"/>
    <n v="16.809999999999999"/>
    <n v="0"/>
    <n v="0"/>
    <n v="0"/>
    <n v="0"/>
    <n v="0"/>
    <m/>
    <n v="0"/>
    <n v="0"/>
    <n v="0"/>
    <x v="1"/>
    <x v="11"/>
  </r>
  <r>
    <s v="CG&amp;E "/>
    <s v="E"/>
    <x v="7"/>
    <s v="SC09    01/31/2007N"/>
    <n v="296"/>
    <n v="21.48"/>
    <n v="0"/>
    <n v="21.48"/>
    <n v="7.27"/>
    <n v="0"/>
    <n v="3.41"/>
    <n v="0.26"/>
    <n v="0.09"/>
    <n v="0"/>
    <n v="0"/>
    <n v="1.38"/>
    <n v="0.68"/>
    <n v="0.68"/>
    <n v="0"/>
    <n v="1.28"/>
    <n v="1.1000000000000001"/>
    <n v="4.07"/>
    <n v="0"/>
    <n v="0"/>
    <n v="0"/>
    <n v="0"/>
    <n v="0"/>
    <n v="0.51"/>
    <n v="0"/>
    <n v="0"/>
    <n v="0.75"/>
    <n v="0"/>
    <n v="0"/>
    <n v="0"/>
    <n v="0"/>
    <n v="0"/>
    <m/>
    <n v="0"/>
    <n v="0"/>
    <n v="0"/>
    <x v="1"/>
    <x v="11"/>
  </r>
  <r>
    <s v="CG&amp;E "/>
    <s v="E"/>
    <x v="7"/>
    <s v="SC10    01/31/2007N"/>
    <n v="6126"/>
    <n v="414.07"/>
    <n v="0"/>
    <n v="414.07"/>
    <n v="150.29"/>
    <n v="0"/>
    <n v="70.489999999999995"/>
    <n v="5.48"/>
    <n v="0"/>
    <n v="0"/>
    <n v="0"/>
    <n v="0"/>
    <n v="14.03"/>
    <n v="14.11"/>
    <n v="0"/>
    <n v="26.47"/>
    <n v="22.7"/>
    <n v="84.29"/>
    <n v="0"/>
    <n v="0"/>
    <n v="0"/>
    <n v="0"/>
    <n v="0"/>
    <n v="10.59"/>
    <n v="0"/>
    <n v="0"/>
    <n v="15.62"/>
    <n v="0"/>
    <n v="0"/>
    <n v="0"/>
    <n v="0"/>
    <n v="0"/>
    <m/>
    <n v="0"/>
    <n v="0"/>
    <n v="0"/>
    <x v="1"/>
    <x v="11"/>
  </r>
  <r>
    <s v="CG&amp;E "/>
    <s v="E"/>
    <x v="2"/>
    <s v="SE      01/31/2007N"/>
    <n v="40115"/>
    <n v="5255.25"/>
    <n v="0"/>
    <n v="5255.25"/>
    <n v="982.46"/>
    <n v="0"/>
    <n v="2815.35"/>
    <n v="35.950000000000003"/>
    <n v="6.12"/>
    <n v="0"/>
    <n v="0"/>
    <n v="185.74"/>
    <n v="91.87"/>
    <n v="92.41"/>
    <n v="0"/>
    <n v="173.28"/>
    <n v="148.65"/>
    <n v="551.91"/>
    <n v="0"/>
    <n v="0"/>
    <n v="0"/>
    <n v="0"/>
    <n v="0"/>
    <n v="69.31"/>
    <n v="0"/>
    <n v="0"/>
    <n v="102.2"/>
    <n v="0"/>
    <n v="0"/>
    <n v="0"/>
    <n v="0"/>
    <n v="0"/>
    <m/>
    <n v="0"/>
    <n v="0"/>
    <n v="0"/>
    <x v="1"/>
    <x v="12"/>
  </r>
  <r>
    <s v="CG&amp;E "/>
    <s v="E"/>
    <x v="7"/>
    <s v="SE      01/31/2007N"/>
    <n v="360673"/>
    <n v="47009.06"/>
    <n v="0"/>
    <n v="47009.06"/>
    <n v="8831.86"/>
    <n v="0"/>
    <n v="25121.02"/>
    <n v="322.94"/>
    <n v="29.43"/>
    <n v="0"/>
    <n v="0"/>
    <n v="1643.17"/>
    <n v="826.08"/>
    <n v="831.09"/>
    <n v="0"/>
    <n v="1558.3"/>
    <n v="1335.03"/>
    <n v="4967.72"/>
    <n v="0"/>
    <n v="0"/>
    <n v="0"/>
    <n v="0"/>
    <n v="0"/>
    <n v="623.25"/>
    <n v="0"/>
    <n v="0"/>
    <n v="919.17"/>
    <n v="0"/>
    <n v="0"/>
    <n v="0"/>
    <n v="0"/>
    <n v="0"/>
    <m/>
    <n v="0"/>
    <n v="0"/>
    <n v="0"/>
    <x v="1"/>
    <x v="12"/>
  </r>
  <r>
    <s v="CG&amp;E "/>
    <s v="E"/>
    <x v="1"/>
    <s v="SFL2    01/31/2007N"/>
    <n v="45"/>
    <n v="5.49"/>
    <n v="0"/>
    <n v="5.49"/>
    <n v="2.52"/>
    <n v="0"/>
    <n v="0.72"/>
    <n v="0"/>
    <n v="0"/>
    <n v="0"/>
    <n v="0"/>
    <n v="0.18"/>
    <n v="0.27"/>
    <n v="0.27"/>
    <n v="0"/>
    <n v="0.45"/>
    <n v="0.27"/>
    <n v="0.63"/>
    <n v="0"/>
    <n v="0"/>
    <n v="0"/>
    <n v="0"/>
    <n v="0"/>
    <n v="0.18"/>
    <n v="0"/>
    <n v="0"/>
    <n v="0"/>
    <n v="0"/>
    <n v="0"/>
    <n v="0"/>
    <n v="0"/>
    <n v="0"/>
    <m/>
    <n v="0"/>
    <n v="0"/>
    <n v="0"/>
    <x v="1"/>
    <x v="13"/>
  </r>
  <r>
    <s v="CG&amp;E "/>
    <s v="E"/>
    <x v="2"/>
    <s v="SFL2    01/31/2007N"/>
    <n v="51501"/>
    <n v="6283.34"/>
    <n v="0"/>
    <n v="6283.34"/>
    <n v="2884.16"/>
    <n v="0"/>
    <n v="824.12"/>
    <n v="0"/>
    <n v="0.27"/>
    <n v="0"/>
    <n v="0"/>
    <n v="205.9"/>
    <n v="309.11"/>
    <n v="309.11"/>
    <n v="0"/>
    <n v="515.01"/>
    <n v="308.85000000000002"/>
    <n v="720.91"/>
    <n v="0"/>
    <n v="0"/>
    <n v="0"/>
    <n v="0"/>
    <n v="0"/>
    <n v="205.9"/>
    <n v="0"/>
    <n v="0"/>
    <n v="0"/>
    <n v="0"/>
    <n v="0"/>
    <n v="0"/>
    <n v="0"/>
    <n v="0"/>
    <m/>
    <n v="0"/>
    <n v="0"/>
    <n v="0"/>
    <x v="1"/>
    <x v="13"/>
  </r>
  <r>
    <s v="CG&amp;E "/>
    <s v="E"/>
    <x v="7"/>
    <s v="SL01    01/31/2007N"/>
    <n v="2879"/>
    <n v="610.66999999999996"/>
    <n v="0"/>
    <n v="610.66999999999996"/>
    <n v="70.39"/>
    <n v="0"/>
    <n v="436.08"/>
    <n v="2.58"/>
    <n v="0.09"/>
    <n v="0"/>
    <n v="0"/>
    <n v="13.37"/>
    <n v="6.57"/>
    <n v="6.6"/>
    <n v="0"/>
    <n v="12.44"/>
    <n v="10.66"/>
    <n v="39.58"/>
    <n v="0"/>
    <n v="0"/>
    <n v="0"/>
    <n v="0"/>
    <n v="0"/>
    <n v="4.99"/>
    <n v="0"/>
    <n v="0"/>
    <n v="7.32"/>
    <n v="0"/>
    <n v="0"/>
    <n v="0"/>
    <n v="0"/>
    <n v="0"/>
    <m/>
    <n v="0"/>
    <n v="0"/>
    <n v="0"/>
    <x v="1"/>
    <x v="14"/>
  </r>
  <r>
    <s v="CG&amp;E "/>
    <s v="E"/>
    <x v="2"/>
    <s v="SL02    01/31/2007N"/>
    <n v="41"/>
    <n v="8.24"/>
    <n v="0"/>
    <n v="8.24"/>
    <n v="0.99"/>
    <n v="0"/>
    <n v="5.69"/>
    <n v="0.04"/>
    <n v="0.09"/>
    <n v="0"/>
    <n v="0"/>
    <n v="0.19"/>
    <n v="0.09"/>
    <n v="0.09"/>
    <n v="0"/>
    <n v="0.18"/>
    <n v="0.15"/>
    <n v="0.56000000000000005"/>
    <n v="0"/>
    <n v="0"/>
    <n v="0"/>
    <n v="0"/>
    <n v="0"/>
    <n v="7.0000000000000007E-2"/>
    <n v="0"/>
    <n v="0"/>
    <n v="0.1"/>
    <n v="0"/>
    <n v="0"/>
    <n v="0"/>
    <n v="0"/>
    <n v="0"/>
    <m/>
    <n v="0"/>
    <n v="0"/>
    <n v="0"/>
    <x v="1"/>
    <x v="14"/>
  </r>
  <r>
    <s v="CG&amp;E "/>
    <s v="E"/>
    <x v="7"/>
    <s v="SL02    01/31/2007N"/>
    <n v="13354"/>
    <n v="1799.78"/>
    <n v="0"/>
    <n v="1799.78"/>
    <n v="326.73"/>
    <n v="0"/>
    <n v="989.23"/>
    <n v="11.99"/>
    <n v="0.63"/>
    <n v="0"/>
    <n v="0"/>
    <n v="62.15"/>
    <n v="30.48"/>
    <n v="30.66"/>
    <n v="0"/>
    <n v="57.68"/>
    <n v="49.38"/>
    <n v="183.72"/>
    <n v="0"/>
    <n v="0"/>
    <n v="0"/>
    <n v="0"/>
    <n v="0"/>
    <n v="23.16"/>
    <n v="0"/>
    <n v="0"/>
    <n v="33.97"/>
    <n v="0"/>
    <n v="0"/>
    <n v="0"/>
    <n v="0"/>
    <n v="0"/>
    <m/>
    <n v="0"/>
    <n v="0"/>
    <n v="0"/>
    <x v="1"/>
    <x v="14"/>
  </r>
  <r>
    <s v="CG&amp;E "/>
    <s v="E"/>
    <x v="2"/>
    <s v="SL03    01/31/2007N"/>
    <n v="449"/>
    <n v="80.540000000000006"/>
    <n v="0"/>
    <n v="80.540000000000006"/>
    <n v="10.97"/>
    <n v="0"/>
    <n v="53.23"/>
    <n v="0.4"/>
    <n v="0.09"/>
    <n v="0"/>
    <n v="0"/>
    <n v="2.09"/>
    <n v="1.03"/>
    <n v="1.03"/>
    <n v="0"/>
    <n v="1.94"/>
    <n v="1.66"/>
    <n v="6.18"/>
    <n v="0"/>
    <n v="0"/>
    <n v="0"/>
    <n v="0"/>
    <n v="0"/>
    <n v="0.78"/>
    <n v="0"/>
    <n v="0"/>
    <n v="1.1399999999999999"/>
    <n v="0"/>
    <n v="0"/>
    <n v="0"/>
    <n v="0"/>
    <n v="0"/>
    <m/>
    <n v="0"/>
    <n v="0"/>
    <n v="0"/>
    <x v="1"/>
    <x v="14"/>
  </r>
  <r>
    <s v="CG&amp;E "/>
    <s v="E"/>
    <x v="7"/>
    <s v="SL03    01/31/2007N"/>
    <n v="46516"/>
    <n v="7717.21"/>
    <n v="0"/>
    <n v="7717.21"/>
    <n v="1138.68"/>
    <n v="0"/>
    <n v="4896.68"/>
    <n v="41.74"/>
    <n v="0.81"/>
    <n v="0"/>
    <n v="0"/>
    <n v="214.15"/>
    <n v="106.29"/>
    <n v="107.01"/>
    <n v="0"/>
    <n v="200.93"/>
    <n v="172.26"/>
    <n v="639.79999999999995"/>
    <n v="0"/>
    <n v="0"/>
    <n v="0"/>
    <n v="0"/>
    <n v="0"/>
    <n v="80.42"/>
    <n v="0"/>
    <n v="0"/>
    <n v="118.44"/>
    <n v="0"/>
    <n v="0"/>
    <n v="0"/>
    <n v="0"/>
    <n v="0"/>
    <m/>
    <n v="0"/>
    <n v="0"/>
    <n v="0"/>
    <x v="1"/>
    <x v="14"/>
  </r>
  <r>
    <s v="CG&amp;E "/>
    <s v="E"/>
    <x v="2"/>
    <s v="SL04    01/31/2007N"/>
    <n v="1644"/>
    <n v="228.8"/>
    <n v="0"/>
    <n v="228.8"/>
    <n v="40.159999999999997"/>
    <n v="0"/>
    <n v="128.52000000000001"/>
    <n v="1.49"/>
    <n v="0.72"/>
    <n v="0"/>
    <n v="0"/>
    <n v="7.64"/>
    <n v="3.74"/>
    <n v="3.77"/>
    <n v="0"/>
    <n v="7.1"/>
    <n v="6.07"/>
    <n v="22.59"/>
    <n v="0"/>
    <n v="0"/>
    <n v="0"/>
    <n v="0"/>
    <n v="0"/>
    <n v="2.84"/>
    <n v="0"/>
    <n v="0"/>
    <n v="4.16"/>
    <n v="0"/>
    <n v="0"/>
    <n v="0"/>
    <n v="0"/>
    <n v="0"/>
    <m/>
    <n v="0"/>
    <n v="0"/>
    <n v="0"/>
    <x v="1"/>
    <x v="14"/>
  </r>
  <r>
    <s v="CG&amp;E "/>
    <s v="E"/>
    <x v="7"/>
    <s v="SL04    01/31/2007N"/>
    <n v="2215417"/>
    <n v="235070.49"/>
    <n v="0"/>
    <n v="235070.49"/>
    <n v="54242.47"/>
    <n v="0"/>
    <n v="101546.08"/>
    <n v="1983.55"/>
    <n v="23.31"/>
    <n v="0"/>
    <n v="0"/>
    <n v="9360.94"/>
    <n v="5072.38"/>
    <n v="5103.37"/>
    <n v="0"/>
    <n v="9572.93"/>
    <n v="8207.39"/>
    <n v="30483.47"/>
    <n v="0"/>
    <n v="0"/>
    <n v="0"/>
    <n v="0"/>
    <n v="0"/>
    <n v="3828.26"/>
    <n v="0"/>
    <n v="0"/>
    <n v="5646.34"/>
    <n v="0"/>
    <n v="0"/>
    <n v="0"/>
    <n v="0"/>
    <n v="0"/>
    <m/>
    <n v="0"/>
    <n v="0"/>
    <n v="0"/>
    <x v="1"/>
    <x v="14"/>
  </r>
  <r>
    <s v="CG&amp;E "/>
    <s v="E"/>
    <x v="2"/>
    <s v="SL05    01/31/2007N"/>
    <n v="56502"/>
    <n v="25340"/>
    <n v="0"/>
    <n v="25340"/>
    <n v="1383.57"/>
    <n v="0"/>
    <n v="21900.63"/>
    <n v="50.65"/>
    <n v="5.4"/>
    <n v="0"/>
    <n v="0"/>
    <n v="260.49"/>
    <n v="129.35"/>
    <n v="130.29"/>
    <n v="0"/>
    <n v="244"/>
    <n v="208.74"/>
    <n v="785.44"/>
    <n v="0"/>
    <n v="0"/>
    <n v="0"/>
    <n v="0"/>
    <n v="0"/>
    <n v="97.65"/>
    <n v="0"/>
    <n v="0"/>
    <n v="143.88999999999999"/>
    <n v="0"/>
    <n v="-0.05"/>
    <n v="-0.05"/>
    <n v="0"/>
    <n v="0"/>
    <m/>
    <n v="0"/>
    <n v="0"/>
    <n v="0"/>
    <x v="1"/>
    <x v="14"/>
  </r>
  <r>
    <s v="CG&amp;E "/>
    <s v="E"/>
    <x v="7"/>
    <s v="SL05    01/31/2007N"/>
    <n v="129497"/>
    <n v="60118.7"/>
    <n v="0"/>
    <n v="60118.7"/>
    <n v="3170.64"/>
    <n v="0"/>
    <n v="52250.87"/>
    <n v="116.17"/>
    <n v="12.87"/>
    <n v="0"/>
    <n v="0"/>
    <n v="597.75"/>
    <n v="296.20999999999998"/>
    <n v="298.66000000000003"/>
    <n v="0"/>
    <n v="559.24"/>
    <n v="479.69"/>
    <n v="1782.66"/>
    <n v="0"/>
    <n v="0"/>
    <n v="0"/>
    <n v="0"/>
    <n v="0"/>
    <n v="223.93"/>
    <n v="0"/>
    <n v="0"/>
    <n v="330.03"/>
    <n v="0"/>
    <n v="-0.01"/>
    <n v="-0.01"/>
    <n v="0"/>
    <n v="0"/>
    <m/>
    <n v="0"/>
    <n v="0"/>
    <n v="0"/>
    <x v="1"/>
    <x v="14"/>
  </r>
  <r>
    <s v="CG&amp;E "/>
    <s v="E"/>
    <x v="2"/>
    <s v="SL05    02/01/2006N"/>
    <n v="337"/>
    <n v="253.83"/>
    <n v="0"/>
    <n v="253.83"/>
    <n v="8.2200000000000006"/>
    <n v="0"/>
    <n v="234.42"/>
    <n v="0.3"/>
    <n v="0"/>
    <n v="0"/>
    <n v="0"/>
    <n v="1.56"/>
    <n v="0.77"/>
    <n v="0.77"/>
    <n v="0"/>
    <n v="1.46"/>
    <n v="1.61"/>
    <n v="3.91"/>
    <n v="0"/>
    <n v="0"/>
    <n v="0"/>
    <n v="0"/>
    <n v="-0.33"/>
    <n v="0.39"/>
    <n v="0"/>
    <n v="0"/>
    <n v="0.85"/>
    <n v="0"/>
    <n v="-0.05"/>
    <n v="-0.05"/>
    <n v="0"/>
    <n v="0"/>
    <m/>
    <n v="0"/>
    <n v="0"/>
    <n v="0"/>
    <x v="1"/>
    <x v="14"/>
  </r>
  <r>
    <s v="CG&amp;E "/>
    <s v="E"/>
    <x v="7"/>
    <s v="SL05    02/01/2006N"/>
    <n v="8"/>
    <n v="6.87"/>
    <n v="0"/>
    <n v="6.87"/>
    <n v="0.19"/>
    <n v="0"/>
    <n v="6.38"/>
    <n v="0.01"/>
    <n v="0"/>
    <n v="0"/>
    <n v="0"/>
    <n v="0.04"/>
    <n v="0.02"/>
    <n v="0.02"/>
    <n v="0"/>
    <n v="0.03"/>
    <n v="0.04"/>
    <n v="0.11"/>
    <n v="0"/>
    <n v="0"/>
    <n v="0"/>
    <n v="0"/>
    <n v="0"/>
    <n v="0.01"/>
    <n v="0"/>
    <n v="0"/>
    <n v="0.02"/>
    <n v="0"/>
    <n v="0"/>
    <n v="0"/>
    <n v="0"/>
    <n v="0"/>
    <m/>
    <n v="0"/>
    <n v="0"/>
    <n v="0"/>
    <x v="1"/>
    <x v="14"/>
  </r>
  <r>
    <s v="CG&amp;E "/>
    <s v="E"/>
    <x v="7"/>
    <s v="SL06    01/31/2007N"/>
    <n v="112"/>
    <n v="23.59"/>
    <n v="0"/>
    <n v="23.59"/>
    <n v="2.73"/>
    <n v="0"/>
    <n v="16.829999999999998"/>
    <n v="0.1"/>
    <n v="0"/>
    <n v="0"/>
    <n v="0"/>
    <n v="0.52"/>
    <n v="0.25"/>
    <n v="0.25"/>
    <n v="0"/>
    <n v="0.49"/>
    <n v="0.41"/>
    <n v="1.54"/>
    <n v="0"/>
    <n v="0"/>
    <n v="0"/>
    <n v="0"/>
    <n v="0"/>
    <n v="0.19"/>
    <n v="0"/>
    <n v="0"/>
    <n v="0.28000000000000003"/>
    <n v="0"/>
    <n v="0"/>
    <n v="0"/>
    <n v="0"/>
    <n v="0"/>
    <m/>
    <n v="0"/>
    <n v="0"/>
    <n v="0"/>
    <x v="1"/>
    <x v="14"/>
  </r>
  <r>
    <s v="CG&amp;E "/>
    <s v="E"/>
    <x v="2"/>
    <s v="SL07    01/31/2007N"/>
    <n v="78864"/>
    <n v="32154.04"/>
    <n v="0"/>
    <n v="32154.04"/>
    <n v="1931.05"/>
    <n v="0"/>
    <n v="27356.44"/>
    <n v="70.66"/>
    <n v="12.87"/>
    <n v="0"/>
    <n v="0"/>
    <n v="365.41"/>
    <n v="180.58"/>
    <n v="181.81"/>
    <n v="0"/>
    <n v="340.64"/>
    <n v="292.23"/>
    <n v="1084.98"/>
    <n v="0"/>
    <n v="0"/>
    <n v="0"/>
    <n v="0"/>
    <n v="0"/>
    <n v="136.26"/>
    <n v="0"/>
    <n v="0"/>
    <n v="201.11"/>
    <n v="0"/>
    <n v="0"/>
    <n v="0"/>
    <n v="0"/>
    <n v="0"/>
    <m/>
    <n v="0"/>
    <n v="0"/>
    <n v="0"/>
    <x v="1"/>
    <x v="14"/>
  </r>
  <r>
    <s v="CG&amp;E "/>
    <s v="E"/>
    <x v="7"/>
    <s v="SL07    01/31/2007N"/>
    <n v="400460"/>
    <n v="140495.84"/>
    <n v="0"/>
    <n v="140495.84"/>
    <n v="9805.0300000000007"/>
    <n v="0"/>
    <n v="116169.84"/>
    <n v="358.94"/>
    <n v="45.27"/>
    <n v="0"/>
    <n v="0"/>
    <n v="1838.76"/>
    <n v="916.91"/>
    <n v="923.05"/>
    <n v="0"/>
    <n v="1729.73"/>
    <n v="1483.69"/>
    <n v="5511.86"/>
    <n v="0"/>
    <n v="0"/>
    <n v="0"/>
    <n v="0"/>
    <n v="0"/>
    <n v="691.99"/>
    <n v="0"/>
    <n v="0"/>
    <n v="1020.81"/>
    <n v="0"/>
    <n v="-0.02"/>
    <n v="-0.02"/>
    <n v="0"/>
    <n v="0"/>
    <m/>
    <n v="0"/>
    <n v="0"/>
    <n v="0"/>
    <x v="1"/>
    <x v="14"/>
  </r>
  <r>
    <s v="CG&amp;E "/>
    <s v="E"/>
    <x v="7"/>
    <s v="SL07    02/01/2006N"/>
    <n v="16"/>
    <n v="11.13"/>
    <n v="0"/>
    <n v="11.13"/>
    <n v="0.38"/>
    <n v="0"/>
    <n v="10.17"/>
    <n v="0.01"/>
    <n v="0"/>
    <n v="0"/>
    <n v="0"/>
    <n v="7.0000000000000007E-2"/>
    <n v="0.04"/>
    <n v="0.04"/>
    <n v="0"/>
    <n v="7.0000000000000007E-2"/>
    <n v="0.08"/>
    <n v="0.21"/>
    <n v="0"/>
    <n v="0"/>
    <n v="0"/>
    <n v="0"/>
    <n v="0"/>
    <n v="0.02"/>
    <n v="0"/>
    <n v="0"/>
    <n v="0.04"/>
    <n v="0"/>
    <n v="0"/>
    <n v="0"/>
    <n v="0"/>
    <n v="0"/>
    <m/>
    <n v="0"/>
    <n v="0"/>
    <n v="0"/>
    <x v="1"/>
    <x v="14"/>
  </r>
  <r>
    <s v="CG&amp;E "/>
    <s v="E"/>
    <x v="2"/>
    <s v="SL08    01/31/2007N"/>
    <n v="2901"/>
    <n v="491.48"/>
    <n v="0"/>
    <n v="491.48"/>
    <n v="71.02"/>
    <n v="0"/>
    <n v="315.05"/>
    <n v="2.59"/>
    <n v="0.45"/>
    <n v="0"/>
    <n v="0"/>
    <n v="13.48"/>
    <n v="6.62"/>
    <n v="6.68"/>
    <n v="0"/>
    <n v="12.55"/>
    <n v="10.73"/>
    <n v="39.909999999999997"/>
    <n v="0"/>
    <n v="0"/>
    <n v="0"/>
    <n v="0"/>
    <n v="0"/>
    <n v="5.01"/>
    <n v="0"/>
    <n v="0"/>
    <n v="7.39"/>
    <n v="0"/>
    <n v="0"/>
    <n v="0"/>
    <n v="0"/>
    <n v="0"/>
    <m/>
    <n v="0"/>
    <n v="0"/>
    <n v="0"/>
    <x v="1"/>
    <x v="14"/>
  </r>
  <r>
    <s v="CG&amp;E "/>
    <s v="E"/>
    <x v="7"/>
    <s v="SL08    01/31/2007N"/>
    <n v="207297"/>
    <n v="28398.48"/>
    <n v="0"/>
    <n v="28398.48"/>
    <n v="5075.58"/>
    <n v="0"/>
    <n v="15854.34"/>
    <n v="185.65"/>
    <n v="1.71"/>
    <n v="0"/>
    <n v="0"/>
    <n v="923.64"/>
    <n v="474.61"/>
    <n v="477.66"/>
    <n v="0"/>
    <n v="895.79"/>
    <n v="767.78"/>
    <n v="2855.24"/>
    <n v="0"/>
    <n v="0"/>
    <n v="0"/>
    <n v="0"/>
    <n v="0"/>
    <n v="358.12"/>
    <n v="0"/>
    <n v="0"/>
    <n v="528.4"/>
    <n v="0"/>
    <n v="-0.02"/>
    <n v="-0.02"/>
    <n v="0"/>
    <n v="0"/>
    <m/>
    <n v="0"/>
    <n v="0"/>
    <n v="0"/>
    <x v="1"/>
    <x v="14"/>
  </r>
  <r>
    <s v="CG&amp;E "/>
    <s v="E"/>
    <x v="7"/>
    <s v="SL08    02/01/2006N"/>
    <n v="34"/>
    <n v="15.07"/>
    <n v="0"/>
    <n v="15.07"/>
    <n v="0.83"/>
    <n v="0"/>
    <n v="13"/>
    <n v="0.03"/>
    <n v="0"/>
    <n v="0"/>
    <n v="0"/>
    <n v="0.16"/>
    <n v="0.08"/>
    <n v="0.08"/>
    <n v="0"/>
    <n v="0.15"/>
    <n v="0.16"/>
    <n v="0.45"/>
    <n v="0"/>
    <n v="0"/>
    <n v="0"/>
    <n v="0"/>
    <n v="0"/>
    <n v="0.04"/>
    <n v="0"/>
    <n v="0"/>
    <n v="0.09"/>
    <n v="0"/>
    <n v="0"/>
    <n v="0"/>
    <n v="0"/>
    <n v="0"/>
    <m/>
    <n v="0"/>
    <n v="0"/>
    <n v="0"/>
    <x v="1"/>
    <x v="14"/>
  </r>
  <r>
    <s v="CG&amp;E "/>
    <s v="E"/>
    <x v="2"/>
    <s v="SOLU    01/31/2007 "/>
    <n v="268"/>
    <n v="21.99"/>
    <n v="0"/>
    <n v="21.99"/>
    <n v="2.7"/>
    <n v="0"/>
    <n v="1.1599999999999999"/>
    <n v="0.24"/>
    <n v="0.18"/>
    <n v="0"/>
    <n v="0"/>
    <n v="1.24"/>
    <n v="0.61"/>
    <n v="0.25"/>
    <n v="0"/>
    <n v="0.48"/>
    <n v="0.99"/>
    <n v="3.69"/>
    <n v="0"/>
    <n v="0"/>
    <n v="0"/>
    <n v="0"/>
    <n v="0"/>
    <n v="0.2"/>
    <n v="0"/>
    <n v="0"/>
    <n v="0.68"/>
    <n v="0"/>
    <n v="0"/>
    <n v="0"/>
    <n v="0"/>
    <n v="0"/>
    <m/>
    <n v="0"/>
    <n v="0"/>
    <n v="0"/>
    <x v="1"/>
    <x v="15"/>
  </r>
  <r>
    <s v="CG&amp;E "/>
    <s v="E"/>
    <x v="7"/>
    <s v="SSLU    01/31/2007N"/>
    <n v="366"/>
    <n v="38.659999999999997"/>
    <n v="0"/>
    <n v="38.659999999999997"/>
    <n v="3.67"/>
    <n v="0"/>
    <n v="1.54"/>
    <n v="0.34"/>
    <n v="0"/>
    <n v="0"/>
    <n v="0"/>
    <n v="1.7"/>
    <n v="0.85"/>
    <n v="0.34"/>
    <n v="0"/>
    <n v="0.67"/>
    <n v="1.36"/>
    <n v="5.03"/>
    <n v="0"/>
    <n v="0"/>
    <n v="0"/>
    <n v="0"/>
    <n v="0"/>
    <n v="0.26"/>
    <n v="0"/>
    <n v="0"/>
    <n v="0.94"/>
    <n v="0"/>
    <n v="0"/>
    <n v="0"/>
    <n v="0"/>
    <n v="0"/>
    <m/>
    <n v="0"/>
    <n v="0"/>
    <n v="0"/>
    <x v="1"/>
    <x v="16"/>
  </r>
  <r>
    <s v="CG&amp;E "/>
    <s v="E"/>
    <x v="7"/>
    <s v="SXLU    01/31/2007N"/>
    <n v="43"/>
    <n v="5.37"/>
    <n v="0"/>
    <n v="5.37"/>
    <n v="0.43"/>
    <n v="0"/>
    <n v="0.18"/>
    <n v="0.04"/>
    <n v="0"/>
    <n v="0"/>
    <n v="0"/>
    <n v="0.2"/>
    <n v="0.1"/>
    <n v="0.04"/>
    <n v="0"/>
    <n v="0.08"/>
    <n v="0.16"/>
    <n v="0.59"/>
    <n v="0"/>
    <n v="0"/>
    <n v="0"/>
    <n v="0"/>
    <n v="0"/>
    <n v="0.03"/>
    <n v="0"/>
    <n v="0"/>
    <n v="0.11"/>
    <n v="0"/>
    <n v="0"/>
    <n v="0"/>
    <n v="0"/>
    <n v="0"/>
    <m/>
    <n v="0"/>
    <n v="0"/>
    <n v="0"/>
    <x v="1"/>
    <x v="17"/>
  </r>
  <r>
    <s v="CG&amp;E "/>
    <s v="E"/>
    <x v="19"/>
    <s v="TD  WOFF01/02/2007N"/>
    <n v="26272"/>
    <n v="651.39"/>
    <n v="0"/>
    <n v="651.39"/>
    <n v="293.91000000000003"/>
    <n v="0"/>
    <n v="170.06"/>
    <n v="0"/>
    <n v="0"/>
    <n v="0"/>
    <n v="0"/>
    <n v="0"/>
    <n v="94"/>
    <n v="20.78"/>
    <n v="0"/>
    <n v="51.86"/>
    <n v="0"/>
    <n v="0"/>
    <n v="0"/>
    <n v="0"/>
    <n v="0"/>
    <n v="0"/>
    <n v="0"/>
    <n v="20.78"/>
    <n v="0"/>
    <n v="0"/>
    <n v="0"/>
    <n v="0"/>
    <n v="0"/>
    <n v="0"/>
    <n v="0"/>
    <n v="0"/>
    <m/>
    <n v="0"/>
    <n v="0"/>
    <n v="0"/>
    <x v="1"/>
    <x v="18"/>
  </r>
  <r>
    <s v="CG&amp;E "/>
    <s v="E"/>
    <x v="19"/>
    <s v="TD  WON 01/02/2007N"/>
    <n v="6887"/>
    <n v="1996.15"/>
    <n v="0"/>
    <n v="1996.15"/>
    <n v="414.51"/>
    <n v="0"/>
    <n v="450.27"/>
    <n v="29.67"/>
    <n v="1.71"/>
    <n v="0"/>
    <n v="0"/>
    <n v="150.75"/>
    <n v="91.32"/>
    <n v="29.27"/>
    <n v="57.8"/>
    <n v="73.16"/>
    <n v="212.15"/>
    <n v="456.27"/>
    <n v="0"/>
    <n v="0"/>
    <n v="0"/>
    <n v="0"/>
    <n v="0"/>
    <n v="29.27"/>
    <n v="0"/>
    <n v="0"/>
    <n v="0"/>
    <n v="0"/>
    <n v="0"/>
    <n v="0"/>
    <n v="0"/>
    <n v="0"/>
    <m/>
    <n v="0"/>
    <n v="0"/>
    <n v="0"/>
    <x v="1"/>
    <x v="18"/>
  </r>
  <r>
    <s v="CG&amp;E "/>
    <s v="E"/>
    <x v="2"/>
    <s v="TL01    01/31/2007N"/>
    <n v="6020"/>
    <n v="305.95"/>
    <n v="0"/>
    <n v="305.95"/>
    <n v="86.47"/>
    <n v="0"/>
    <n v="21.89"/>
    <n v="5.39"/>
    <n v="0.63"/>
    <n v="0"/>
    <n v="0"/>
    <n v="27.89"/>
    <n v="13.57"/>
    <n v="8.16"/>
    <n v="0"/>
    <n v="15.39"/>
    <n v="22.32"/>
    <n v="82.73"/>
    <n v="0"/>
    <n v="0"/>
    <n v="0"/>
    <n v="0"/>
    <n v="0"/>
    <n v="6.1"/>
    <n v="0"/>
    <n v="0"/>
    <n v="15.41"/>
    <n v="0"/>
    <n v="0"/>
    <n v="0"/>
    <n v="0"/>
    <n v="0"/>
    <m/>
    <n v="0"/>
    <n v="0"/>
    <n v="0"/>
    <x v="1"/>
    <x v="19"/>
  </r>
  <r>
    <s v="CG&amp;E "/>
    <s v="E"/>
    <x v="7"/>
    <s v="TL01    01/31/2007N"/>
    <n v="1418180"/>
    <n v="71898.34"/>
    <n v="0"/>
    <n v="71898.34"/>
    <n v="20347.38"/>
    <n v="0"/>
    <n v="5165.49"/>
    <n v="1279.05"/>
    <n v="4.41"/>
    <n v="0"/>
    <n v="0"/>
    <n v="6596.64"/>
    <n v="3219.75"/>
    <n v="1910.38"/>
    <n v="0"/>
    <n v="3584.03"/>
    <n v="5235.1899999999996"/>
    <n v="19513.84"/>
    <n v="0"/>
    <n v="0"/>
    <n v="0"/>
    <n v="0"/>
    <n v="0"/>
    <n v="1436.93"/>
    <n v="0"/>
    <n v="0"/>
    <n v="3605.25"/>
    <n v="0"/>
    <n v="0"/>
    <n v="0"/>
    <n v="0"/>
    <n v="0"/>
    <m/>
    <n v="0"/>
    <n v="0"/>
    <n v="0"/>
    <x v="1"/>
    <x v="19"/>
  </r>
  <r>
    <s v="CG&amp;E "/>
    <s v="E"/>
    <x v="4"/>
    <s v="TL01    01/31/2007N"/>
    <n v="89"/>
    <n v="4.6900000000000004"/>
    <n v="0"/>
    <n v="4.6900000000000004"/>
    <n v="1.28"/>
    <n v="0"/>
    <n v="0.31"/>
    <n v="0.09"/>
    <n v="0.27"/>
    <n v="0"/>
    <n v="0"/>
    <n v="0.4"/>
    <n v="0.2"/>
    <n v="0.11"/>
    <n v="0"/>
    <n v="0.21"/>
    <n v="0.31"/>
    <n v="1.21"/>
    <n v="0"/>
    <n v="0"/>
    <n v="0"/>
    <n v="0"/>
    <n v="0"/>
    <n v="0.09"/>
    <n v="0"/>
    <n v="0"/>
    <n v="0.21"/>
    <n v="0"/>
    <n v="0"/>
    <n v="0"/>
    <n v="0"/>
    <n v="0"/>
    <m/>
    <n v="0"/>
    <n v="0"/>
    <n v="0"/>
    <x v="1"/>
    <x v="19"/>
  </r>
  <r>
    <s v="CG&amp;E "/>
    <s v="E"/>
    <x v="2"/>
    <s v="TL03    01/31/2007N"/>
    <n v="253"/>
    <n v="18.62"/>
    <n v="0"/>
    <n v="18.62"/>
    <n v="3.61"/>
    <n v="0"/>
    <n v="6.51"/>
    <n v="0.24"/>
    <n v="0.09"/>
    <n v="0"/>
    <n v="0"/>
    <n v="1.2"/>
    <n v="0.6"/>
    <n v="0.36"/>
    <n v="0"/>
    <n v="0.66"/>
    <n v="0.96"/>
    <n v="3.49"/>
    <n v="0"/>
    <n v="0"/>
    <n v="0"/>
    <n v="0"/>
    <n v="0"/>
    <n v="0.24"/>
    <n v="0"/>
    <n v="0"/>
    <n v="0.66"/>
    <n v="0"/>
    <n v="0"/>
    <n v="0"/>
    <n v="0"/>
    <n v="0"/>
    <m/>
    <n v="0"/>
    <n v="0"/>
    <n v="0"/>
    <x v="1"/>
    <x v="19"/>
  </r>
  <r>
    <s v="CG&amp;E "/>
    <s v="E"/>
    <x v="7"/>
    <s v="TL03    01/31/2007N"/>
    <n v="315000"/>
    <n v="22903.03"/>
    <n v="0"/>
    <n v="22903.03"/>
    <n v="4521.1000000000004"/>
    <n v="0"/>
    <n v="8069.48"/>
    <n v="279.3"/>
    <n v="3.24"/>
    <n v="0"/>
    <n v="0"/>
    <n v="1463.82"/>
    <n v="710.59"/>
    <n v="423.91"/>
    <n v="0"/>
    <n v="801.96"/>
    <n v="1166.75"/>
    <n v="4333.97"/>
    <n v="0"/>
    <n v="0"/>
    <n v="0"/>
    <n v="0"/>
    <n v="0"/>
    <n v="319.64999999999998"/>
    <n v="0"/>
    <n v="0"/>
    <n v="809.26"/>
    <n v="0"/>
    <n v="0"/>
    <n v="0"/>
    <n v="0"/>
    <n v="0"/>
    <m/>
    <n v="0"/>
    <n v="0"/>
    <n v="0"/>
    <x v="1"/>
    <x v="19"/>
  </r>
  <r>
    <s v="CG&amp;E "/>
    <s v="E"/>
    <x v="12"/>
    <s v="TSGS    01/02/2007 "/>
    <n v="6624636"/>
    <n v="343183.74"/>
    <n v="0"/>
    <n v="343183.74"/>
    <n v="155446.57999999999"/>
    <n v="0"/>
    <n v="3256.2"/>
    <n v="3461.9"/>
    <n v="0.09"/>
    <n v="0"/>
    <n v="0"/>
    <n v="0"/>
    <n v="15484"/>
    <n v="14391.21"/>
    <n v="0"/>
    <n v="26990.3"/>
    <n v="24651.35"/>
    <n v="88706.28"/>
    <n v="0"/>
    <n v="0"/>
    <n v="0"/>
    <n v="0"/>
    <n v="0"/>
    <n v="10795.83"/>
    <n v="0"/>
    <n v="0"/>
    <n v="0"/>
    <n v="0"/>
    <n v="0"/>
    <n v="0"/>
    <n v="0"/>
    <n v="0"/>
    <m/>
    <n v="0"/>
    <n v="0"/>
    <n v="0"/>
    <x v="1"/>
    <x v="20"/>
  </r>
  <r>
    <s v="CG&amp;E "/>
    <s v="E"/>
    <x v="15"/>
    <s v="TS01    01/02/2007 "/>
    <n v="1042893"/>
    <n v="68764.45"/>
    <n v="0"/>
    <n v="68764.45"/>
    <n v="27439.4"/>
    <n v="0"/>
    <n v="715.4"/>
    <n v="808.67"/>
    <n v="0.09"/>
    <n v="0"/>
    <n v="0"/>
    <n v="3521.08"/>
    <n v="5306.2"/>
    <n v="3238.51"/>
    <n v="0"/>
    <n v="6073.56"/>
    <n v="5236.87"/>
    <n v="13995.62"/>
    <n v="0"/>
    <n v="0"/>
    <n v="0"/>
    <n v="0"/>
    <n v="0"/>
    <n v="2429.0500000000002"/>
    <n v="0"/>
    <n v="0"/>
    <n v="0"/>
    <n v="0"/>
    <n v="0"/>
    <n v="0"/>
    <n v="0"/>
    <n v="0"/>
    <m/>
    <n v="0"/>
    <n v="0"/>
    <n v="0"/>
    <x v="1"/>
    <x v="20"/>
  </r>
  <r>
    <s v="CG&amp;E "/>
    <s v="E"/>
    <x v="15"/>
    <s v="TS01    01/02/2007N"/>
    <n v="5995983"/>
    <n v="355630.07"/>
    <n v="0"/>
    <n v="355630.07"/>
    <n v="150490.16"/>
    <n v="0"/>
    <n v="2433.37"/>
    <n v="3726.84"/>
    <n v="0.27"/>
    <n v="0"/>
    <n v="0"/>
    <n v="21793.39"/>
    <n v="17265.900000000001"/>
    <n v="14161.01"/>
    <n v="0"/>
    <n v="26558.43"/>
    <n v="28111.88"/>
    <n v="80466.09"/>
    <n v="0"/>
    <n v="0"/>
    <n v="0"/>
    <n v="0"/>
    <n v="0"/>
    <n v="10622.73"/>
    <n v="0"/>
    <n v="0"/>
    <n v="0"/>
    <n v="0"/>
    <n v="0"/>
    <n v="0"/>
    <n v="0"/>
    <n v="0"/>
    <m/>
    <n v="0"/>
    <n v="0"/>
    <n v="0"/>
    <x v="1"/>
    <x v="20"/>
  </r>
  <r>
    <s v="CG&amp;E "/>
    <s v="E"/>
    <x v="12"/>
    <s v="TS01    01/02/2007N"/>
    <n v="613560"/>
    <n v="37651.39"/>
    <n v="0"/>
    <n v="37651.39"/>
    <n v="15932.39"/>
    <n v="0"/>
    <n v="368.73"/>
    <n v="549.20000000000005"/>
    <n v="0.09"/>
    <n v="0"/>
    <n v="0"/>
    <n v="2236.54"/>
    <n v="1899.36"/>
    <n v="1499.24"/>
    <n v="0"/>
    <n v="2811.75"/>
    <n v="2995.49"/>
    <n v="8233.98"/>
    <n v="0"/>
    <n v="0"/>
    <n v="0"/>
    <n v="0"/>
    <n v="0"/>
    <n v="1124.6199999999999"/>
    <n v="0"/>
    <n v="0"/>
    <n v="0"/>
    <n v="0"/>
    <n v="0"/>
    <n v="0"/>
    <n v="0"/>
    <n v="0"/>
    <m/>
    <n v="0"/>
    <n v="0"/>
    <n v="0"/>
    <x v="1"/>
    <x v="20"/>
  </r>
  <r>
    <s v="CG&amp;E "/>
    <s v="E"/>
    <x v="14"/>
    <s v="TS02    01/02/2007N"/>
    <n v="1559728"/>
    <n v="96992.04"/>
    <n v="0"/>
    <n v="96992.04"/>
    <n v="41407.410000000003"/>
    <n v="0"/>
    <n v="732.85"/>
    <n v="1086.46"/>
    <n v="0.09"/>
    <n v="0"/>
    <n v="0"/>
    <n v="5671.13"/>
    <n v="5053.6499999999996"/>
    <n v="3896.45"/>
    <n v="0"/>
    <n v="7307.62"/>
    <n v="7982.01"/>
    <n v="20931.55"/>
    <n v="0"/>
    <n v="0"/>
    <n v="0"/>
    <n v="0"/>
    <n v="0"/>
    <n v="2922.82"/>
    <n v="0"/>
    <n v="0"/>
    <n v="0"/>
    <n v="0"/>
    <n v="0"/>
    <n v="0"/>
    <n v="0"/>
    <n v="0"/>
    <m/>
    <n v="0"/>
    <n v="0"/>
    <n v="0"/>
    <x v="1"/>
    <x v="20"/>
  </r>
  <r>
    <s v="CG&amp;E "/>
    <s v="E"/>
    <x v="15"/>
    <s v="TS04    01/02/2007N"/>
    <n v="606000"/>
    <n v="52182.36"/>
    <n v="0"/>
    <n v="52182.36"/>
    <n v="23352.81"/>
    <n v="0"/>
    <n v="588.28"/>
    <n v="542.42999999999995"/>
    <n v="0.09"/>
    <n v="0"/>
    <n v="0"/>
    <n v="2209.1"/>
    <n v="3387.54"/>
    <n v="2197.64"/>
    <n v="0"/>
    <n v="4121.47"/>
    <n v="6002.14"/>
    <n v="8132.52"/>
    <n v="0"/>
    <n v="0"/>
    <n v="0"/>
    <n v="0"/>
    <n v="0"/>
    <n v="1648.34"/>
    <n v="0"/>
    <n v="0"/>
    <n v="0"/>
    <n v="0"/>
    <n v="0"/>
    <n v="0"/>
    <n v="0"/>
    <n v="0"/>
    <m/>
    <n v="0"/>
    <n v="0"/>
    <n v="0"/>
    <x v="1"/>
    <x v="20"/>
  </r>
  <r>
    <s v="CG&amp;E "/>
    <s v="E"/>
    <x v="15"/>
    <s v="TS05    01/02/2007 "/>
    <n v="-75466"/>
    <n v="-1482.73"/>
    <n v="0"/>
    <n v="-1482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20"/>
  </r>
  <r>
    <s v="CG&amp;E "/>
    <s v="E"/>
    <x v="15"/>
    <s v="TS07    01/02/2007 "/>
    <n v="4729451"/>
    <n v="361802.62"/>
    <n v="0"/>
    <n v="361802.62"/>
    <n v="113479.29"/>
    <n v="0"/>
    <n v="2336.2399999999998"/>
    <n v="4751.1899999999996"/>
    <n v="0.18"/>
    <n v="0"/>
    <n v="0"/>
    <n v="31297.83"/>
    <n v="31012.240000000002"/>
    <n v="26669.66"/>
    <n v="0"/>
    <n v="50016.5"/>
    <n v="18765.240000000002"/>
    <n v="63469.23"/>
    <n v="0"/>
    <n v="0"/>
    <n v="0"/>
    <n v="0"/>
    <n v="0"/>
    <n v="20005.02"/>
    <n v="0"/>
    <n v="0"/>
    <n v="0"/>
    <n v="0"/>
    <n v="0"/>
    <n v="0"/>
    <n v="0"/>
    <n v="0"/>
    <m/>
    <n v="0"/>
    <n v="0"/>
    <n v="0"/>
    <x v="1"/>
    <x v="20"/>
  </r>
  <r>
    <s v="CG&amp;E "/>
    <s v="E"/>
    <x v="14"/>
    <s v="TS07    01/02/2007N"/>
    <n v="131950"/>
    <n v="18018.38"/>
    <n v="0"/>
    <n v="18018.38"/>
    <n v="8741.06"/>
    <n v="0"/>
    <n v="496"/>
    <n v="118.11"/>
    <n v="0.09"/>
    <n v="0"/>
    <n v="0"/>
    <n v="488.3"/>
    <n v="737.6"/>
    <n v="822.61"/>
    <n v="0"/>
    <n v="1542.64"/>
    <n v="2684.2"/>
    <n v="1770.77"/>
    <n v="0"/>
    <n v="0"/>
    <n v="0"/>
    <n v="0"/>
    <n v="0"/>
    <n v="617"/>
    <n v="0"/>
    <n v="0"/>
    <n v="0"/>
    <n v="0"/>
    <n v="0"/>
    <n v="0"/>
    <n v="0"/>
    <n v="0"/>
    <m/>
    <n v="0"/>
    <n v="0"/>
    <n v="0"/>
    <x v="1"/>
    <x v="20"/>
  </r>
  <r>
    <s v="CG&amp;E "/>
    <s v="E"/>
    <x v="15"/>
    <s v="TS07    01/02/2007N"/>
    <n v="27404871"/>
    <n v="1626289.7"/>
    <n v="0"/>
    <n v="1626289.7"/>
    <n v="727564"/>
    <n v="0"/>
    <n v="12633.21"/>
    <n v="15225.01"/>
    <n v="0.72"/>
    <n v="0"/>
    <n v="0"/>
    <n v="26910.720000000001"/>
    <n v="87818.51"/>
    <n v="68464.03"/>
    <n v="0"/>
    <n v="128400.98"/>
    <n v="140142.57"/>
    <n v="367773.36"/>
    <n v="0"/>
    <n v="0"/>
    <n v="0"/>
    <n v="0"/>
    <n v="0"/>
    <n v="51356.59"/>
    <n v="0"/>
    <n v="0"/>
    <n v="0"/>
    <n v="0"/>
    <n v="0"/>
    <n v="0"/>
    <n v="0"/>
    <n v="0"/>
    <m/>
    <n v="0"/>
    <n v="0"/>
    <n v="0"/>
    <x v="1"/>
    <x v="20"/>
  </r>
  <r>
    <s v="CG&amp;E "/>
    <s v="E"/>
    <x v="18"/>
    <s v="TS07    01/02/2007N"/>
    <n v="220429"/>
    <n v="3763.15"/>
    <n v="0"/>
    <n v="3763.15"/>
    <n v="0"/>
    <n v="0"/>
    <n v="589.83000000000004"/>
    <n v="197.31"/>
    <n v="0.09"/>
    <n v="0"/>
    <n v="0"/>
    <n v="809.48"/>
    <n v="1232.2"/>
    <n v="0"/>
    <n v="0"/>
    <n v="0"/>
    <n v="0"/>
    <n v="0"/>
    <n v="0"/>
    <n v="0"/>
    <n v="0"/>
    <n v="0"/>
    <n v="0"/>
    <n v="934.24"/>
    <n v="0"/>
    <n v="0"/>
    <n v="0"/>
    <n v="0"/>
    <n v="0"/>
    <n v="0"/>
    <n v="0"/>
    <n v="0"/>
    <m/>
    <n v="0"/>
    <n v="0"/>
    <n v="0"/>
    <x v="1"/>
    <x v="20"/>
  </r>
  <r>
    <s v="CG&amp;E "/>
    <s v="E"/>
    <x v="15"/>
    <s v="TS08    01/02/2007 "/>
    <n v="0"/>
    <n v="104757.8"/>
    <n v="0"/>
    <n v="104757.8"/>
    <n v="43466.16"/>
    <n v="0"/>
    <n v="1678.6"/>
    <n v="782.89"/>
    <n v="0.09"/>
    <n v="0"/>
    <n v="0"/>
    <n v="0"/>
    <n v="5100.72"/>
    <n v="10304.11"/>
    <n v="0"/>
    <n v="19322.84"/>
    <n v="16373.62"/>
    <n v="0"/>
    <n v="0"/>
    <n v="0"/>
    <n v="0"/>
    <n v="0"/>
    <n v="0"/>
    <n v="7728.77"/>
    <n v="0"/>
    <n v="0"/>
    <n v="0"/>
    <n v="0"/>
    <n v="0"/>
    <n v="0"/>
    <n v="0"/>
    <n v="0"/>
    <m/>
    <n v="0"/>
    <n v="0"/>
    <n v="0"/>
    <x v="1"/>
    <x v="20"/>
  </r>
  <r>
    <s v="CG&amp;E "/>
    <s v="E"/>
    <x v="15"/>
    <s v="TS08    01/02/2007N"/>
    <n v="48878533"/>
    <n v="2699195.11"/>
    <n v="0"/>
    <n v="2699195.11"/>
    <n v="1224162.95"/>
    <n v="0"/>
    <n v="16990.7"/>
    <n v="23988.86"/>
    <n v="0.27"/>
    <n v="0"/>
    <n v="0"/>
    <n v="0"/>
    <n v="140098.97"/>
    <n v="115192.72"/>
    <n v="0"/>
    <n v="216039.46"/>
    <n v="220360.48"/>
    <n v="655949.92000000004"/>
    <n v="0"/>
    <n v="0"/>
    <n v="0"/>
    <n v="0"/>
    <n v="0"/>
    <n v="86410.78"/>
    <n v="0"/>
    <n v="0"/>
    <n v="0"/>
    <n v="0"/>
    <n v="0"/>
    <n v="0"/>
    <n v="0"/>
    <n v="0"/>
    <m/>
    <n v="0"/>
    <n v="0"/>
    <n v="0"/>
    <x v="1"/>
    <x v="20"/>
  </r>
  <r>
    <s v="CG&amp;E "/>
    <s v="E"/>
    <x v="17"/>
    <s v="TS08    01/02/2007N"/>
    <n v="2966103"/>
    <n v="174009.65"/>
    <n v="0"/>
    <n v="174009.65"/>
    <n v="73743.789999999994"/>
    <n v="0"/>
    <n v="1260.3800000000001"/>
    <n v="1746.05"/>
    <n v="0.09"/>
    <n v="0"/>
    <n v="0"/>
    <n v="10776.27"/>
    <n v="8366.76"/>
    <n v="6939.22"/>
    <n v="0"/>
    <n v="13014.24"/>
    <n v="13152.34"/>
    <n v="39805.1"/>
    <n v="0"/>
    <n v="0"/>
    <n v="0"/>
    <n v="0"/>
    <n v="0"/>
    <n v="5205.41"/>
    <n v="0"/>
    <n v="0"/>
    <n v="0"/>
    <n v="0"/>
    <n v="0"/>
    <n v="0"/>
    <n v="0"/>
    <n v="0"/>
    <m/>
    <n v="0"/>
    <n v="0"/>
    <n v="0"/>
    <x v="1"/>
    <x v="20"/>
  </r>
  <r>
    <s v="CG&amp;E "/>
    <s v="E"/>
    <x v="15"/>
    <s v="TS09    01/02/2007N"/>
    <n v="32039782"/>
    <n v="1767386.9"/>
    <n v="0"/>
    <n v="1767386.9"/>
    <n v="800709.42"/>
    <n v="0"/>
    <n v="11396.29"/>
    <n v="16091.48"/>
    <n v="0.27"/>
    <n v="0"/>
    <n v="0"/>
    <n v="0"/>
    <n v="91405.03"/>
    <n v="75346.080000000002"/>
    <n v="0"/>
    <n v="141308.60999999999"/>
    <n v="144635.63"/>
    <n v="429973.88"/>
    <n v="0"/>
    <n v="0"/>
    <n v="0"/>
    <n v="0"/>
    <n v="0"/>
    <n v="56520.21"/>
    <n v="0"/>
    <n v="0"/>
    <n v="0"/>
    <n v="0"/>
    <n v="0"/>
    <n v="0"/>
    <n v="0"/>
    <n v="0"/>
    <m/>
    <n v="0"/>
    <n v="0"/>
    <n v="0"/>
    <x v="1"/>
    <x v="20"/>
  </r>
  <r>
    <s v="CG&amp;E "/>
    <s v="E"/>
    <x v="12"/>
    <s v="TS09    01/02/2007N"/>
    <n v="5043575"/>
    <n v="280203.45"/>
    <n v="0"/>
    <n v="280203.45"/>
    <n v="126924.92"/>
    <n v="0"/>
    <n v="1978.35"/>
    <n v="2720.38"/>
    <n v="0.09"/>
    <n v="0"/>
    <n v="0"/>
    <n v="0"/>
    <n v="14607.62"/>
    <n v="11943.54"/>
    <n v="0"/>
    <n v="22399.64"/>
    <n v="22984.799999999999"/>
    <n v="67684.78"/>
    <n v="0"/>
    <n v="0"/>
    <n v="0"/>
    <n v="0"/>
    <n v="0"/>
    <n v="8959.33"/>
    <n v="0"/>
    <n v="0"/>
    <n v="0"/>
    <n v="0"/>
    <n v="0"/>
    <n v="0"/>
    <n v="0"/>
    <n v="0"/>
    <m/>
    <n v="0"/>
    <n v="0"/>
    <n v="0"/>
    <x v="1"/>
    <x v="20"/>
  </r>
  <r>
    <s v="CG&amp;E "/>
    <s v="E"/>
    <x v="15"/>
    <s v="TS10    01/02/2007N"/>
    <n v="129053088"/>
    <n v="6551890.79"/>
    <n v="0"/>
    <n v="6551890.79"/>
    <n v="2846383.76"/>
    <n v="0"/>
    <n v="40495.949999999997"/>
    <n v="60880.84"/>
    <n v="0.09"/>
    <n v="0"/>
    <n v="0"/>
    <n v="0"/>
    <n v="350674.38"/>
    <n v="267835.03999999998"/>
    <n v="0"/>
    <n v="502328.5"/>
    <n v="550479.49"/>
    <n v="1731892.44"/>
    <n v="0"/>
    <n v="0"/>
    <n v="0"/>
    <n v="0"/>
    <n v="0"/>
    <n v="200920.3"/>
    <n v="0"/>
    <n v="0"/>
    <n v="0"/>
    <n v="0"/>
    <n v="0"/>
    <n v="0"/>
    <n v="0"/>
    <n v="0"/>
    <m/>
    <n v="0"/>
    <n v="0"/>
    <n v="0"/>
    <x v="1"/>
    <x v="20"/>
  </r>
  <r>
    <s v="CG&amp;E "/>
    <s v="E"/>
    <x v="15"/>
    <s v="TS12    01/02/2007 "/>
    <n v="3887406"/>
    <n v="213352.78"/>
    <n v="0"/>
    <n v="213352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20"/>
  </r>
  <r>
    <s v="CG&amp;E "/>
    <s v="E"/>
    <x v="15"/>
    <s v="TS13    01/02/2007 "/>
    <n v="912472"/>
    <n v="59684.24"/>
    <n v="0"/>
    <n v="59684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20"/>
  </r>
  <r>
    <s v="CG&amp;E "/>
    <s v="E"/>
    <x v="19"/>
    <s v="UOLP    01/31/2007 "/>
    <n v="753"/>
    <n v="35.659999999999997"/>
    <n v="0"/>
    <n v="35.659999999999997"/>
    <n v="7.55"/>
    <n v="0"/>
    <n v="3.18"/>
    <n v="0.7"/>
    <n v="1.31"/>
    <n v="0"/>
    <n v="0"/>
    <n v="3.5"/>
    <n v="1.74"/>
    <n v="0.71"/>
    <n v="0"/>
    <n v="1.37"/>
    <n v="2.79"/>
    <n v="10.35"/>
    <n v="0"/>
    <n v="0"/>
    <n v="0"/>
    <n v="0"/>
    <n v="0"/>
    <n v="0.54"/>
    <n v="0"/>
    <n v="0"/>
    <n v="1.92"/>
    <n v="0"/>
    <n v="0"/>
    <n v="0"/>
    <n v="0"/>
    <n v="0"/>
    <m/>
    <n v="0"/>
    <n v="0"/>
    <n v="0"/>
    <x v="1"/>
    <x v="21"/>
  </r>
  <r>
    <s v="CG&amp;E "/>
    <s v="E"/>
    <x v="2"/>
    <s v="UOLP    01/31/2007 "/>
    <n v="10392"/>
    <n v="477.06"/>
    <n v="0"/>
    <n v="477.06"/>
    <n v="104.69"/>
    <n v="0"/>
    <n v="44.69"/>
    <n v="9.31"/>
    <n v="3.06"/>
    <n v="0"/>
    <n v="0"/>
    <n v="48.1"/>
    <n v="23.76"/>
    <n v="9.7899999999999991"/>
    <n v="0"/>
    <n v="18.46"/>
    <n v="38.47"/>
    <n v="142.91"/>
    <n v="0"/>
    <n v="0"/>
    <n v="0"/>
    <n v="0"/>
    <n v="0"/>
    <n v="7.44"/>
    <n v="0"/>
    <n v="0"/>
    <n v="26.38"/>
    <n v="0"/>
    <n v="0"/>
    <n v="0"/>
    <n v="0"/>
    <n v="0"/>
    <m/>
    <n v="0"/>
    <n v="0"/>
    <n v="0"/>
    <x v="1"/>
    <x v="21"/>
  </r>
  <r>
    <s v="CG&amp;E "/>
    <s v="E"/>
    <x v="3"/>
    <s v="UOLP    01/31/2007 "/>
    <n v="802"/>
    <n v="36.869999999999997"/>
    <n v="0"/>
    <n v="36.869999999999997"/>
    <n v="8.07"/>
    <n v="0"/>
    <n v="3.46"/>
    <n v="0.73"/>
    <n v="0.27"/>
    <n v="0"/>
    <n v="0"/>
    <n v="3.71"/>
    <n v="1.83"/>
    <n v="0.75"/>
    <n v="0"/>
    <n v="1.43"/>
    <n v="2.98"/>
    <n v="11.03"/>
    <n v="0"/>
    <n v="0"/>
    <n v="0"/>
    <n v="0"/>
    <n v="0"/>
    <n v="0.57999999999999996"/>
    <n v="0"/>
    <n v="0"/>
    <n v="2.0299999999999998"/>
    <n v="0"/>
    <n v="0"/>
    <n v="0"/>
    <n v="0"/>
    <n v="0"/>
    <m/>
    <n v="0"/>
    <n v="0"/>
    <n v="0"/>
    <x v="1"/>
    <x v="21"/>
  </r>
  <r>
    <s v="CG&amp;E "/>
    <s v="E"/>
    <x v="4"/>
    <s v="UOLP    01/31/2007 "/>
    <n v="648"/>
    <n v="29.8"/>
    <n v="0"/>
    <n v="29.8"/>
    <n v="6.53"/>
    <n v="0"/>
    <n v="2.78"/>
    <n v="0.6"/>
    <n v="0.18"/>
    <n v="0"/>
    <n v="0"/>
    <n v="3"/>
    <n v="1.49"/>
    <n v="0.6"/>
    <n v="0"/>
    <n v="1.1499999999999999"/>
    <n v="2.4"/>
    <n v="8.93"/>
    <n v="0"/>
    <n v="0"/>
    <n v="0"/>
    <n v="0"/>
    <n v="0"/>
    <n v="0.48"/>
    <n v="0"/>
    <n v="0"/>
    <n v="1.66"/>
    <n v="0"/>
    <n v="0"/>
    <n v="0"/>
    <n v="0"/>
    <n v="0"/>
    <m/>
    <n v="0"/>
    <n v="0"/>
    <n v="0"/>
    <x v="1"/>
    <x v="21"/>
  </r>
  <r>
    <s v="CG&amp;E "/>
    <s v="E"/>
    <x v="2"/>
    <s v="UOLP    01/31/2007N"/>
    <n v="7787"/>
    <n v="357.03"/>
    <n v="0"/>
    <n v="357.03"/>
    <n v="78.459999999999994"/>
    <n v="0"/>
    <n v="33.4"/>
    <n v="6.98"/>
    <n v="1.8"/>
    <n v="0"/>
    <n v="0"/>
    <n v="36.17"/>
    <n v="17.850000000000001"/>
    <n v="7.4"/>
    <n v="0"/>
    <n v="13.88"/>
    <n v="28.59"/>
    <n v="107.13"/>
    <n v="0"/>
    <n v="0"/>
    <n v="0"/>
    <n v="0"/>
    <n v="0"/>
    <n v="5.52"/>
    <n v="0"/>
    <n v="0"/>
    <n v="19.850000000000001"/>
    <n v="0"/>
    <n v="0"/>
    <n v="0"/>
    <n v="0"/>
    <n v="0"/>
    <m/>
    <n v="0"/>
    <n v="0"/>
    <n v="0"/>
    <x v="1"/>
    <x v="21"/>
  </r>
  <r>
    <s v="CG&amp;E "/>
    <s v="E"/>
    <x v="7"/>
    <s v="UOLP    01/31/2007N"/>
    <n v="9151"/>
    <n v="419.41"/>
    <n v="0"/>
    <n v="419.41"/>
    <n v="92.27"/>
    <n v="0"/>
    <n v="39.21"/>
    <n v="8.18"/>
    <n v="1.06"/>
    <n v="0"/>
    <n v="0"/>
    <n v="42.57"/>
    <n v="20.92"/>
    <n v="8.64"/>
    <n v="0"/>
    <n v="16.32"/>
    <n v="33.07"/>
    <n v="127.29"/>
    <n v="0"/>
    <n v="0"/>
    <n v="0"/>
    <n v="0"/>
    <n v="0"/>
    <n v="6.5"/>
    <n v="0"/>
    <n v="0"/>
    <n v="23.38"/>
    <n v="0"/>
    <n v="0"/>
    <n v="0"/>
    <n v="0"/>
    <n v="0"/>
    <m/>
    <n v="0"/>
    <n v="0"/>
    <n v="0"/>
    <x v="1"/>
    <x v="21"/>
  </r>
  <r>
    <s v="CG&amp;E "/>
    <s v="E"/>
    <x v="19"/>
    <s v="UORP    01/31/2007 "/>
    <n v="101"/>
    <n v="4.55"/>
    <n v="0"/>
    <n v="4.55"/>
    <n v="1.01"/>
    <n v="0"/>
    <n v="0.42"/>
    <n v="0.09"/>
    <n v="0.21"/>
    <n v="0"/>
    <n v="0"/>
    <n v="0.47"/>
    <n v="0.23"/>
    <n v="0.09"/>
    <n v="0"/>
    <n v="0.19"/>
    <n v="0.38"/>
    <n v="1.39"/>
    <n v="0"/>
    <n v="0"/>
    <n v="0"/>
    <n v="0"/>
    <n v="0"/>
    <n v="7.0000000000000007E-2"/>
    <n v="0"/>
    <n v="0"/>
    <n v="0"/>
    <n v="0"/>
    <n v="0"/>
    <n v="0"/>
    <n v="0"/>
    <n v="0"/>
    <m/>
    <n v="0"/>
    <n v="0"/>
    <n v="0"/>
    <x v="1"/>
    <x v="21"/>
  </r>
  <r>
    <s v="CG&amp;E "/>
    <s v="E"/>
    <x v="12"/>
    <s v="WS02    08/31/1993N"/>
    <n v="41839"/>
    <n v="1535.04"/>
    <n v="535.04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535.04"/>
    <n v="0"/>
    <n v="0"/>
    <n v="0"/>
    <n v="0"/>
    <n v="0"/>
    <n v="0"/>
    <n v="0"/>
    <n v="0"/>
    <n v="0"/>
    <n v="0"/>
    <m/>
    <n v="0"/>
    <n v="0"/>
    <n v="0"/>
    <x v="1"/>
    <x v="22"/>
  </r>
  <r>
    <s v="CG&amp;E "/>
    <s v="E"/>
    <x v="4"/>
    <s v="WS04    08/31/1993N"/>
    <n v="4800"/>
    <n v="240.58"/>
    <n v="61.38"/>
    <n v="17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"/>
    <x v="22"/>
  </r>
  <r>
    <s v="CG&amp;E "/>
    <s v="E"/>
    <x v="0"/>
    <s v="ID        01/01/2001 "/>
    <n v="445563"/>
    <n v="32642"/>
    <n v="0"/>
    <n v="326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0"/>
  </r>
  <r>
    <s v="CG&amp;E "/>
    <s v="E"/>
    <x v="19"/>
    <s v="DM01S   01/02/2007N"/>
    <n v="-241"/>
    <n v="-38.57"/>
    <n v="0"/>
    <n v="-38.57"/>
    <n v="-9.06"/>
    <n v="0"/>
    <n v="-18.32"/>
    <n v="-0.25"/>
    <n v="-0.27"/>
    <n v="0"/>
    <n v="0"/>
    <n v="-1.1299999999999999"/>
    <n v="-1.56"/>
    <n v="-0.89"/>
    <n v="-0.42"/>
    <n v="-1.6"/>
    <n v="-1.46"/>
    <n v="-2.83"/>
    <n v="0"/>
    <n v="0"/>
    <n v="0"/>
    <n v="0"/>
    <n v="-0.14000000000000001"/>
    <n v="-0.64"/>
    <n v="0"/>
    <n v="0"/>
    <n v="0"/>
    <n v="0"/>
    <n v="0"/>
    <n v="0"/>
    <n v="0"/>
    <n v="0"/>
    <m/>
    <n v="0"/>
    <n v="0"/>
    <n v="0"/>
    <x v="2"/>
    <x v="1"/>
  </r>
  <r>
    <s v="CG&amp;E "/>
    <s v="E"/>
    <x v="1"/>
    <s v="DM01S   01/02/2007N"/>
    <n v="-70180"/>
    <n v="-5425.72"/>
    <n v="0"/>
    <n v="-5425.72"/>
    <n v="-1577.96"/>
    <n v="0"/>
    <n v="-1231.27"/>
    <n v="-75.52"/>
    <n v="-3.87"/>
    <n v="0"/>
    <n v="0"/>
    <n v="-299.31"/>
    <n v="-422.56"/>
    <n v="-163.78"/>
    <n v="-31.94"/>
    <n v="-278.47000000000003"/>
    <n v="-400.13"/>
    <n v="-694.61"/>
    <n v="0"/>
    <n v="0"/>
    <n v="0"/>
    <n v="0"/>
    <n v="-53.9"/>
    <n v="-111.4"/>
    <n v="0"/>
    <n v="0"/>
    <n v="-81"/>
    <n v="0"/>
    <n v="0"/>
    <n v="0"/>
    <n v="0"/>
    <n v="0"/>
    <m/>
    <n v="0"/>
    <n v="0"/>
    <n v="0"/>
    <x v="2"/>
    <x v="1"/>
  </r>
  <r>
    <s v="CG&amp;E "/>
    <s v="E"/>
    <x v="2"/>
    <s v="DM01S   01/02/2007N"/>
    <n v="-6044997"/>
    <n v="-291152.84000000003"/>
    <n v="0"/>
    <n v="-291152.84000000003"/>
    <n v="-60708.11"/>
    <n v="0"/>
    <n v="-35431.21"/>
    <n v="-4700.88"/>
    <n v="-79.42"/>
    <n v="0"/>
    <n v="0"/>
    <n v="-22837.95"/>
    <n v="-20803.46"/>
    <n v="-5978.59"/>
    <n v="-2481.0700000000002"/>
    <n v="-10714.77"/>
    <n v="-35432.980000000003"/>
    <n v="-78661.06"/>
    <n v="0"/>
    <n v="0"/>
    <n v="0"/>
    <n v="0"/>
    <n v="-1404.87"/>
    <n v="-4283.07"/>
    <n v="0"/>
    <n v="0"/>
    <n v="-6968.57"/>
    <n v="0"/>
    <n v="1.23"/>
    <n v="1.1299999999999999"/>
    <n v="0"/>
    <n v="0"/>
    <m/>
    <n v="0"/>
    <n v="0"/>
    <n v="0"/>
    <x v="2"/>
    <x v="1"/>
  </r>
  <r>
    <s v="CG&amp;E "/>
    <s v="E"/>
    <x v="3"/>
    <s v="DM01S   01/02/2007N"/>
    <n v="-1082260"/>
    <n v="-47267.62"/>
    <n v="0"/>
    <n v="-47267.62"/>
    <n v="-8123.62"/>
    <n v="0"/>
    <n v="-3373.97"/>
    <n v="-973.86"/>
    <n v="-3.83"/>
    <n v="0"/>
    <n v="0"/>
    <n v="-4032.44"/>
    <n v="-3127.13"/>
    <n v="-776.66"/>
    <n v="-304.05"/>
    <n v="-1433.73"/>
    <n v="-5314.36"/>
    <n v="-17960.45"/>
    <n v="0"/>
    <n v="0"/>
    <n v="0"/>
    <n v="0"/>
    <n v="-21.47"/>
    <n v="-573.13"/>
    <n v="0"/>
    <n v="0"/>
    <n v="-1248.92"/>
    <n v="0"/>
    <n v="0"/>
    <n v="0"/>
    <n v="0"/>
    <n v="0"/>
    <m/>
    <n v="0"/>
    <n v="0"/>
    <n v="0"/>
    <x v="2"/>
    <x v="1"/>
  </r>
  <r>
    <s v="CG&amp;E "/>
    <s v="E"/>
    <x v="4"/>
    <s v="DM01S   01/02/2007N"/>
    <n v="-22768"/>
    <n v="-2718.87"/>
    <n v="0"/>
    <n v="-2718.87"/>
    <n v="-834.9"/>
    <n v="0"/>
    <n v="-795.89"/>
    <n v="-21.7"/>
    <n v="-2.61"/>
    <n v="0"/>
    <n v="0"/>
    <n v="-103.58"/>
    <n v="-207.62"/>
    <n v="-82.33"/>
    <n v="-9.4499999999999993"/>
    <n v="-147.36000000000001"/>
    <n v="-125.36"/>
    <n v="-297.35000000000002"/>
    <n v="0"/>
    <n v="0"/>
    <n v="0"/>
    <n v="0"/>
    <n v="-5.51"/>
    <n v="-58.93"/>
    <n v="0"/>
    <n v="0"/>
    <n v="-26.28"/>
    <n v="0"/>
    <n v="0"/>
    <n v="0"/>
    <n v="0"/>
    <n v="0"/>
    <m/>
    <n v="0"/>
    <n v="0"/>
    <n v="0"/>
    <x v="2"/>
    <x v="1"/>
  </r>
  <r>
    <s v="CG&amp;E "/>
    <s v="E"/>
    <x v="6"/>
    <s v="DM01S   01/02/2007N"/>
    <n v="-130337"/>
    <n v="-6299.73"/>
    <n v="0"/>
    <n v="-6299.73"/>
    <n v="0"/>
    <n v="0"/>
    <n v="-3379.64"/>
    <n v="-151.9"/>
    <n v="-6.57"/>
    <n v="0"/>
    <n v="0"/>
    <n v="-586.21"/>
    <n v="-1097.17"/>
    <n v="-178"/>
    <n v="-47.19"/>
    <n v="-278.5"/>
    <n v="0"/>
    <n v="0"/>
    <n v="0"/>
    <n v="0"/>
    <n v="0"/>
    <n v="0"/>
    <n v="-114.45"/>
    <n v="-310.63"/>
    <n v="0"/>
    <n v="0"/>
    <n v="-150.4"/>
    <n v="0"/>
    <n v="0.48"/>
    <n v="0.45"/>
    <n v="0"/>
    <n v="0"/>
    <m/>
    <n v="0"/>
    <n v="0"/>
    <n v="0"/>
    <x v="2"/>
    <x v="1"/>
  </r>
  <r>
    <s v="CG&amp;E "/>
    <s v="E"/>
    <x v="9"/>
    <s v="DM01S   01/02/2007N"/>
    <n v="-11485"/>
    <n v="-437.3"/>
    <n v="0"/>
    <n v="-437.3"/>
    <n v="0"/>
    <n v="0"/>
    <n v="-219.51"/>
    <n v="-13.98"/>
    <n v="-0.36"/>
    <n v="0"/>
    <n v="0"/>
    <n v="-50.57"/>
    <n v="-82.54"/>
    <n v="-6.13"/>
    <n v="-4.79"/>
    <n v="-8.84"/>
    <n v="0"/>
    <n v="0"/>
    <n v="0"/>
    <n v="0"/>
    <n v="0"/>
    <n v="0"/>
    <n v="-13.94"/>
    <n v="-23.39"/>
    <n v="0"/>
    <n v="0"/>
    <n v="-13.25"/>
    <n v="0"/>
    <n v="0"/>
    <n v="0"/>
    <n v="0"/>
    <n v="0"/>
    <m/>
    <n v="0"/>
    <n v="0"/>
    <n v="0"/>
    <x v="2"/>
    <x v="1"/>
  </r>
  <r>
    <s v="CG&amp;E "/>
    <s v="E"/>
    <x v="10"/>
    <s v="DM01S   01/02/2007N"/>
    <n v="-54724"/>
    <n v="-2446.65"/>
    <n v="0"/>
    <n v="-2446.65"/>
    <n v="0"/>
    <n v="0"/>
    <n v="-1260.96"/>
    <n v="-66.66"/>
    <n v="-2.16"/>
    <n v="0"/>
    <n v="0"/>
    <n v="-243.54"/>
    <n v="-434.59"/>
    <n v="-72.09"/>
    <n v="-22.64"/>
    <n v="-103.99"/>
    <n v="0"/>
    <n v="0"/>
    <n v="0"/>
    <n v="0"/>
    <n v="0"/>
    <n v="0"/>
    <n v="-53.63"/>
    <n v="-123.23"/>
    <n v="0"/>
    <n v="0"/>
    <n v="-63.16"/>
    <n v="0"/>
    <n v="0"/>
    <n v="0"/>
    <n v="0"/>
    <n v="0"/>
    <m/>
    <n v="0"/>
    <n v="0"/>
    <n v="0"/>
    <x v="2"/>
    <x v="1"/>
  </r>
  <r>
    <s v="CG&amp;E "/>
    <s v="E"/>
    <x v="11"/>
    <s v="DM01S   01/02/2007N"/>
    <n v="-15203"/>
    <n v="-309.31"/>
    <n v="0"/>
    <n v="-309.31"/>
    <n v="0"/>
    <n v="0"/>
    <n v="-107.25"/>
    <n v="-18.510000000000002"/>
    <n v="-0.09"/>
    <n v="0"/>
    <n v="0"/>
    <n v="-64.510000000000005"/>
    <n v="-60.22"/>
    <n v="0"/>
    <n v="-6.34"/>
    <n v="0"/>
    <n v="0"/>
    <n v="0"/>
    <n v="0"/>
    <n v="0"/>
    <n v="0"/>
    <n v="0"/>
    <n v="-20.76"/>
    <n v="-14.09"/>
    <n v="0"/>
    <n v="0"/>
    <n v="-17.54"/>
    <n v="0"/>
    <n v="0"/>
    <n v="0"/>
    <n v="0"/>
    <n v="0"/>
    <m/>
    <n v="0"/>
    <n v="0"/>
    <n v="0"/>
    <x v="2"/>
    <x v="1"/>
  </r>
  <r>
    <s v="CG&amp;E "/>
    <s v="E"/>
    <x v="2"/>
    <s v="DM01S   01/03/2006N"/>
    <n v="-2273"/>
    <n v="-448.35"/>
    <n v="0"/>
    <n v="-448.35"/>
    <n v="-89.8"/>
    <n v="0"/>
    <n v="-247.81"/>
    <n v="-1.84"/>
    <n v="-1.74"/>
    <n v="0"/>
    <n v="0"/>
    <n v="-10.56"/>
    <n v="-22.33"/>
    <n v="-8.4499999999999993"/>
    <n v="0"/>
    <n v="-15.85"/>
    <n v="-19.420000000000002"/>
    <n v="-26.52"/>
    <n v="0"/>
    <n v="0"/>
    <n v="0"/>
    <n v="0"/>
    <n v="2.02"/>
    <n v="-4.6100000000000003"/>
    <n v="0"/>
    <n v="0"/>
    <n v="-2.63"/>
    <n v="0"/>
    <n v="0.56999999999999995"/>
    <n v="0.62"/>
    <n v="0"/>
    <n v="0"/>
    <m/>
    <n v="0"/>
    <n v="0"/>
    <n v="0"/>
    <x v="2"/>
    <x v="1"/>
  </r>
  <r>
    <s v="CG&amp;E "/>
    <s v="E"/>
    <x v="6"/>
    <s v="DM01S   01/03/2006N"/>
    <n v="-4005"/>
    <n v="-186.7"/>
    <n v="0"/>
    <n v="-186.7"/>
    <n v="0"/>
    <n v="0"/>
    <n v="-89.85"/>
    <n v="-3.59"/>
    <n v="-0.09"/>
    <n v="0"/>
    <n v="0"/>
    <n v="-17.7"/>
    <n v="-31.36"/>
    <n v="-11.85"/>
    <n v="0"/>
    <n v="-22.22"/>
    <n v="0"/>
    <n v="0"/>
    <n v="0"/>
    <n v="0"/>
    <n v="0"/>
    <n v="0"/>
    <n v="2.35"/>
    <n v="-7.76"/>
    <n v="0"/>
    <n v="0"/>
    <n v="-4.63"/>
    <n v="0"/>
    <n v="0"/>
    <n v="0"/>
    <n v="0"/>
    <n v="0"/>
    <m/>
    <n v="0"/>
    <n v="0"/>
    <n v="0"/>
    <x v="2"/>
    <x v="1"/>
  </r>
  <r>
    <s v="CG&amp;E "/>
    <s v="E"/>
    <x v="2"/>
    <s v="DM01W   01/02/2007 "/>
    <n v="15292"/>
    <n v="1122.18"/>
    <n v="0"/>
    <n v="1122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1"/>
  </r>
  <r>
    <s v="CG&amp;E "/>
    <s v="E"/>
    <x v="4"/>
    <s v="DM01W   01/02/2007 "/>
    <n v="949"/>
    <n v="108.59"/>
    <n v="0"/>
    <n v="10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1"/>
  </r>
  <r>
    <s v="CG&amp;E "/>
    <s v="E"/>
    <x v="1"/>
    <s v="DM01W   01/02/2007N"/>
    <n v="801464"/>
    <n v="82967.83"/>
    <n v="0"/>
    <n v="82967.83"/>
    <n v="26076.91"/>
    <n v="0"/>
    <n v="21283.62"/>
    <n v="952.03"/>
    <n v="52.88"/>
    <n v="0"/>
    <n v="0"/>
    <n v="3599.53"/>
    <n v="6643.02"/>
    <n v="3171.12"/>
    <n v="330.81"/>
    <n v="4676.16"/>
    <n v="4720.7"/>
    <n v="7671.9"/>
    <n v="0"/>
    <n v="0"/>
    <n v="0"/>
    <n v="0"/>
    <n v="993.58"/>
    <n v="1870.53"/>
    <n v="0"/>
    <n v="0"/>
    <n v="925.04"/>
    <n v="0"/>
    <n v="0"/>
    <n v="0"/>
    <n v="0"/>
    <n v="0"/>
    <m/>
    <n v="0"/>
    <n v="0"/>
    <n v="0"/>
    <x v="2"/>
    <x v="1"/>
  </r>
  <r>
    <s v="CG&amp;E "/>
    <s v="E"/>
    <x v="2"/>
    <s v="DM01W   01/02/2007N"/>
    <n v="47586889"/>
    <n v="5084232.3099999996"/>
    <n v="0"/>
    <n v="5084232.3099999996"/>
    <n v="1605033.5"/>
    <n v="0"/>
    <n v="1346304.24"/>
    <n v="57084.99"/>
    <n v="3314"/>
    <n v="0"/>
    <n v="0"/>
    <n v="213550.38"/>
    <n v="403173.49"/>
    <n v="195319.92"/>
    <n v="19819.509999999998"/>
    <n v="283280.53999999998"/>
    <n v="281606.71999999997"/>
    <n v="445490.14"/>
    <n v="0"/>
    <n v="0"/>
    <n v="0"/>
    <n v="0"/>
    <n v="62018.2"/>
    <n v="113322.41"/>
    <n v="0"/>
    <n v="0"/>
    <n v="54915.46"/>
    <n v="0"/>
    <n v="-0.62"/>
    <n v="-0.56999999999999995"/>
    <n v="0"/>
    <n v="0"/>
    <m/>
    <n v="0"/>
    <n v="0"/>
    <n v="0"/>
    <x v="2"/>
    <x v="1"/>
  </r>
  <r>
    <s v="CG&amp;E "/>
    <s v="E"/>
    <x v="3"/>
    <s v="DM01W   01/02/2007N"/>
    <n v="1119080"/>
    <n v="122448.42"/>
    <n v="0"/>
    <n v="122448.42"/>
    <n v="38569.97"/>
    <n v="0"/>
    <n v="33264.85"/>
    <n v="1345.81"/>
    <n v="74.86"/>
    <n v="0"/>
    <n v="0"/>
    <n v="5053.78"/>
    <n v="9639.34"/>
    <n v="4681.95"/>
    <n v="466.84"/>
    <n v="6806.17"/>
    <n v="6592.79"/>
    <n v="10480.43"/>
    <n v="0"/>
    <n v="0"/>
    <n v="0"/>
    <n v="0"/>
    <n v="1457.5"/>
    <n v="2722.84"/>
    <n v="0"/>
    <n v="0"/>
    <n v="1291.29"/>
    <n v="0"/>
    <n v="0"/>
    <n v="0"/>
    <n v="0"/>
    <n v="0"/>
    <m/>
    <n v="0"/>
    <n v="0"/>
    <n v="0"/>
    <x v="2"/>
    <x v="1"/>
  </r>
  <r>
    <s v="CG&amp;E "/>
    <s v="E"/>
    <x v="7"/>
    <s v="DM01W   01/02/2007N"/>
    <n v="10641"/>
    <n v="1208.68"/>
    <n v="0"/>
    <n v="1208.68"/>
    <n v="370.06"/>
    <n v="0"/>
    <n v="356.1"/>
    <n v="12.96"/>
    <n v="0.99"/>
    <n v="0"/>
    <n v="0"/>
    <n v="48.11"/>
    <n v="92.08"/>
    <n v="45.28"/>
    <n v="4.43"/>
    <n v="65.31"/>
    <n v="63.05"/>
    <n v="97.38"/>
    <n v="0"/>
    <n v="0"/>
    <n v="0"/>
    <n v="0"/>
    <n v="14.53"/>
    <n v="26.12"/>
    <n v="0"/>
    <n v="0"/>
    <n v="12.28"/>
    <n v="0"/>
    <n v="0"/>
    <n v="0"/>
    <n v="0"/>
    <n v="0"/>
    <m/>
    <n v="0"/>
    <n v="0"/>
    <n v="0"/>
    <x v="2"/>
    <x v="1"/>
  </r>
  <r>
    <s v="CG&amp;E "/>
    <s v="E"/>
    <x v="4"/>
    <s v="DM01W   01/02/2007N"/>
    <n v="2464161"/>
    <n v="259162.21"/>
    <n v="0"/>
    <n v="259162.21"/>
    <n v="82102.8"/>
    <n v="0"/>
    <n v="67538.289999999994"/>
    <n v="2992.45"/>
    <n v="164.49"/>
    <n v="0"/>
    <n v="0"/>
    <n v="11056.5"/>
    <n v="20553.73"/>
    <n v="10018.4"/>
    <n v="1027.04"/>
    <n v="14488.29"/>
    <n v="14584.47"/>
    <n v="22665.01"/>
    <n v="0"/>
    <n v="0"/>
    <n v="0"/>
    <n v="0"/>
    <n v="3331.13"/>
    <n v="5795.97"/>
    <n v="0"/>
    <n v="0"/>
    <n v="2843.64"/>
    <n v="0"/>
    <n v="0"/>
    <n v="0"/>
    <n v="0"/>
    <n v="0"/>
    <m/>
    <n v="0"/>
    <n v="0"/>
    <n v="0"/>
    <x v="2"/>
    <x v="1"/>
  </r>
  <r>
    <s v="CG&amp;E "/>
    <s v="E"/>
    <x v="8"/>
    <s v="DM01W   01/02/2007N"/>
    <n v="47328"/>
    <n v="4886.1000000000004"/>
    <n v="0"/>
    <n v="4886.1000000000004"/>
    <n v="1525.88"/>
    <n v="0"/>
    <n v="1290.05"/>
    <n v="57.62"/>
    <n v="3.15"/>
    <n v="0"/>
    <n v="0"/>
    <n v="211.92"/>
    <n v="381.44"/>
    <n v="186.66"/>
    <n v="19.73"/>
    <n v="269.25"/>
    <n v="280.31"/>
    <n v="433.15"/>
    <n v="0"/>
    <n v="0"/>
    <n v="0"/>
    <n v="0"/>
    <n v="64.61"/>
    <n v="107.7"/>
    <n v="0"/>
    <n v="0"/>
    <n v="54.63"/>
    <n v="0"/>
    <n v="0"/>
    <n v="0"/>
    <n v="0"/>
    <n v="0"/>
    <m/>
    <n v="0"/>
    <n v="0"/>
    <n v="0"/>
    <x v="2"/>
    <x v="1"/>
  </r>
  <r>
    <s v="CG&amp;E "/>
    <s v="E"/>
    <x v="5"/>
    <s v="DM01W   01/02/2007N"/>
    <n v="125481"/>
    <n v="13750.38"/>
    <n v="0"/>
    <n v="13750.38"/>
    <n v="4696.1000000000004"/>
    <n v="0"/>
    <n v="3680.22"/>
    <n v="152.79"/>
    <n v="6.93"/>
    <n v="0"/>
    <n v="0"/>
    <n v="51.75"/>
    <n v="1167.8"/>
    <n v="574.41999999999996"/>
    <n v="52.38"/>
    <n v="828.69"/>
    <n v="743.25"/>
    <n v="1148.43"/>
    <n v="0"/>
    <n v="0"/>
    <n v="0"/>
    <n v="0"/>
    <n v="171.31"/>
    <n v="331.52"/>
    <n v="0"/>
    <n v="0"/>
    <n v="144.79"/>
    <n v="0"/>
    <n v="0"/>
    <n v="0"/>
    <n v="0"/>
    <n v="0"/>
    <m/>
    <n v="0"/>
    <n v="0"/>
    <n v="0"/>
    <x v="2"/>
    <x v="1"/>
  </r>
  <r>
    <s v="CG&amp;E "/>
    <s v="E"/>
    <x v="6"/>
    <s v="DM01W   01/02/2007N"/>
    <n v="389683"/>
    <n v="18978.68"/>
    <n v="0"/>
    <n v="18978.68"/>
    <n v="0"/>
    <n v="0"/>
    <n v="10591.63"/>
    <n v="470.83"/>
    <n v="20.76"/>
    <n v="0"/>
    <n v="0"/>
    <n v="1758.27"/>
    <n v="3379.96"/>
    <n v="407.64"/>
    <n v="139.24"/>
    <n v="606.45000000000005"/>
    <n v="0"/>
    <n v="0"/>
    <n v="0"/>
    <n v="0"/>
    <n v="0"/>
    <n v="0"/>
    <n v="198.96"/>
    <n v="956.39"/>
    <n v="0"/>
    <n v="0"/>
    <n v="449.64"/>
    <n v="0"/>
    <n v="-0.56999999999999995"/>
    <n v="-0.52"/>
    <n v="0"/>
    <n v="0"/>
    <m/>
    <n v="0"/>
    <n v="0"/>
    <n v="0"/>
    <x v="2"/>
    <x v="1"/>
  </r>
  <r>
    <s v="CG&amp;E "/>
    <s v="E"/>
    <x v="9"/>
    <s v="DM01W   01/02/2007N"/>
    <n v="35649"/>
    <n v="1510.09"/>
    <n v="0"/>
    <n v="1510.09"/>
    <n v="0"/>
    <n v="0"/>
    <n v="830.42"/>
    <n v="43.39"/>
    <n v="1.53"/>
    <n v="0"/>
    <n v="0"/>
    <n v="158.56"/>
    <n v="283.3"/>
    <n v="16.28"/>
    <n v="14.87"/>
    <n v="23.47"/>
    <n v="0"/>
    <n v="0"/>
    <n v="0"/>
    <n v="0"/>
    <n v="0"/>
    <n v="0"/>
    <n v="16.8"/>
    <n v="80.349999999999994"/>
    <n v="0"/>
    <n v="0"/>
    <n v="41.12"/>
    <n v="0"/>
    <n v="0"/>
    <n v="0"/>
    <n v="0"/>
    <n v="0"/>
    <m/>
    <n v="0"/>
    <n v="0"/>
    <n v="0"/>
    <x v="2"/>
    <x v="1"/>
  </r>
  <r>
    <s v="CG&amp;E "/>
    <s v="E"/>
    <x v="10"/>
    <s v="DM01W   01/02/2007N"/>
    <n v="165838"/>
    <n v="6912.74"/>
    <n v="0"/>
    <n v="6912.74"/>
    <n v="0"/>
    <n v="0"/>
    <n v="3632.09"/>
    <n v="201.98"/>
    <n v="5.85"/>
    <n v="0"/>
    <n v="0"/>
    <n v="735.84"/>
    <n v="1277.27"/>
    <n v="149.82"/>
    <n v="64.069999999999993"/>
    <n v="216.13"/>
    <n v="0"/>
    <n v="0"/>
    <n v="0"/>
    <n v="0"/>
    <n v="0"/>
    <n v="0"/>
    <n v="78.010000000000005"/>
    <n v="360.3"/>
    <n v="0"/>
    <n v="0"/>
    <n v="191.38"/>
    <n v="0"/>
    <n v="0"/>
    <n v="0"/>
    <n v="0"/>
    <n v="0"/>
    <m/>
    <n v="0"/>
    <n v="0"/>
    <n v="0"/>
    <x v="2"/>
    <x v="1"/>
  </r>
  <r>
    <s v="CG&amp;E "/>
    <s v="E"/>
    <x v="11"/>
    <s v="DM01W   01/02/2007N"/>
    <n v="30406"/>
    <n v="597.86"/>
    <n v="0"/>
    <n v="597.86"/>
    <n v="0"/>
    <n v="0"/>
    <n v="214.5"/>
    <n v="37.020000000000003"/>
    <n v="0.18"/>
    <n v="0"/>
    <n v="0"/>
    <n v="129.02000000000001"/>
    <n v="120.44"/>
    <n v="0"/>
    <n v="12.68"/>
    <n v="0"/>
    <n v="0"/>
    <n v="0"/>
    <n v="0"/>
    <n v="0"/>
    <n v="0"/>
    <n v="0"/>
    <n v="20.76"/>
    <n v="28.18"/>
    <n v="0"/>
    <n v="0"/>
    <n v="35.08"/>
    <n v="0"/>
    <n v="0"/>
    <n v="0"/>
    <n v="0"/>
    <n v="0"/>
    <m/>
    <n v="0"/>
    <n v="0"/>
    <n v="0"/>
    <x v="2"/>
    <x v="1"/>
  </r>
  <r>
    <s v="CG&amp;E "/>
    <s v="E"/>
    <x v="2"/>
    <s v="DM01W   01/03/2006N"/>
    <n v="2286"/>
    <n v="443.02"/>
    <n v="0"/>
    <n v="443.02"/>
    <n v="90.3"/>
    <n v="0"/>
    <n v="246.38"/>
    <n v="1.99"/>
    <n v="1.78"/>
    <n v="0"/>
    <n v="0"/>
    <n v="10.62"/>
    <n v="22.45"/>
    <n v="8.5"/>
    <n v="0"/>
    <n v="15.93"/>
    <n v="19.38"/>
    <n v="23.46"/>
    <n v="0"/>
    <n v="0"/>
    <n v="0"/>
    <n v="0"/>
    <n v="-3.24"/>
    <n v="4.25"/>
    <n v="0"/>
    <n v="0"/>
    <n v="2.64"/>
    <n v="0"/>
    <n v="-0.68"/>
    <n v="-0.74"/>
    <n v="0"/>
    <n v="0"/>
    <m/>
    <n v="0"/>
    <n v="0"/>
    <n v="0"/>
    <x v="2"/>
    <x v="1"/>
  </r>
  <r>
    <s v="CG&amp;E "/>
    <s v="E"/>
    <x v="6"/>
    <s v="DM01W   01/03/2006N"/>
    <n v="1014"/>
    <n v="59.39"/>
    <n v="0"/>
    <n v="59.39"/>
    <n v="0"/>
    <n v="0"/>
    <n v="31.55"/>
    <n v="0.91"/>
    <n v="0.03"/>
    <n v="0"/>
    <n v="0"/>
    <n v="4.5999999999999996"/>
    <n v="9.9600000000000009"/>
    <n v="3.77"/>
    <n v="0"/>
    <n v="7.07"/>
    <n v="0"/>
    <n v="0"/>
    <n v="0"/>
    <n v="0"/>
    <n v="0"/>
    <n v="0"/>
    <n v="-1.56"/>
    <n v="1.89"/>
    <n v="0"/>
    <n v="0"/>
    <n v="1.17"/>
    <n v="0"/>
    <n v="0"/>
    <n v="0"/>
    <n v="0"/>
    <n v="0"/>
    <m/>
    <n v="0"/>
    <n v="0"/>
    <n v="0"/>
    <x v="2"/>
    <x v="1"/>
  </r>
  <r>
    <s v="CG&amp;E "/>
    <s v="E"/>
    <x v="2"/>
    <s v="DM01W   01/31/2008N"/>
    <n v="227"/>
    <n v="29.43"/>
    <n v="0"/>
    <n v="29.43"/>
    <n v="8.89"/>
    <n v="0"/>
    <n v="9.1300000000000008"/>
    <n v="0.27"/>
    <n v="0.01"/>
    <n v="0"/>
    <n v="0"/>
    <n v="1.04"/>
    <n v="2.2200000000000002"/>
    <n v="1.57"/>
    <n v="0.09"/>
    <n v="1.57"/>
    <n v="1.36"/>
    <n v="2.08"/>
    <n v="0"/>
    <n v="0"/>
    <n v="0"/>
    <n v="0"/>
    <n v="0.31"/>
    <n v="0.63"/>
    <n v="0"/>
    <n v="0"/>
    <n v="0.26"/>
    <n v="0"/>
    <n v="0"/>
    <n v="0"/>
    <n v="0"/>
    <n v="0"/>
    <m/>
    <n v="0"/>
    <n v="0"/>
    <n v="0"/>
    <x v="2"/>
    <x v="1"/>
  </r>
  <r>
    <s v="CG&amp;E "/>
    <s v="E"/>
    <x v="2"/>
    <s v="DM02S   01/02/2007N"/>
    <n v="-450"/>
    <n v="-59.38"/>
    <n v="0"/>
    <n v="-59.38"/>
    <n v="-17.78"/>
    <n v="0"/>
    <n v="-18.96"/>
    <n v="-0.4"/>
    <n v="-0.09"/>
    <n v="0"/>
    <n v="0"/>
    <n v="-2.09"/>
    <n v="-4.42"/>
    <n v="-1.67"/>
    <n v="-0.19"/>
    <n v="-3.14"/>
    <n v="-2.67"/>
    <n v="-6.19"/>
    <n v="0"/>
    <n v="0"/>
    <n v="0"/>
    <n v="0"/>
    <n v="0"/>
    <n v="-1.26"/>
    <n v="0"/>
    <n v="0"/>
    <n v="-0.52"/>
    <n v="0"/>
    <n v="0"/>
    <n v="0"/>
    <n v="0"/>
    <n v="0"/>
    <m/>
    <n v="0"/>
    <n v="0"/>
    <n v="0"/>
    <x v="2"/>
    <x v="1"/>
  </r>
  <r>
    <s v="CG&amp;E "/>
    <s v="E"/>
    <x v="4"/>
    <s v="DM02S   01/02/2007N"/>
    <n v="-17144"/>
    <n v="-1672.32"/>
    <n v="0"/>
    <n v="-1672.32"/>
    <n v="-475.77"/>
    <n v="0"/>
    <n v="-434.83"/>
    <n v="-15.68"/>
    <n v="-1.71"/>
    <n v="0"/>
    <n v="0"/>
    <n v="-76.040000000000006"/>
    <n v="-119.68"/>
    <n v="-45.87"/>
    <n v="-6.39"/>
    <n v="-83.97"/>
    <n v="-83.2"/>
    <n v="-274.49"/>
    <n v="0"/>
    <n v="0"/>
    <n v="0"/>
    <n v="0"/>
    <n v="-1.34"/>
    <n v="-33.549999999999997"/>
    <n v="0"/>
    <n v="0"/>
    <n v="-19.8"/>
    <n v="0"/>
    <n v="0"/>
    <n v="0"/>
    <n v="0"/>
    <n v="0"/>
    <m/>
    <n v="0"/>
    <n v="0"/>
    <n v="0"/>
    <x v="2"/>
    <x v="1"/>
  </r>
  <r>
    <s v="CG&amp;E "/>
    <s v="E"/>
    <x v="6"/>
    <s v="DM02S   01/02/2007N"/>
    <n v="-4089"/>
    <n v="-244.49"/>
    <n v="0"/>
    <n v="-244.49"/>
    <n v="0"/>
    <n v="0"/>
    <n v="-156.61000000000001"/>
    <n v="-4.9800000000000004"/>
    <n v="-0.45"/>
    <n v="0"/>
    <n v="0"/>
    <n v="-18.88"/>
    <n v="-40.159999999999997"/>
    <n v="0"/>
    <n v="-1.7"/>
    <n v="0"/>
    <n v="0"/>
    <n v="0"/>
    <n v="0"/>
    <n v="0"/>
    <n v="0"/>
    <n v="0"/>
    <n v="-5.58"/>
    <n v="-11.41"/>
    <n v="0"/>
    <n v="0"/>
    <n v="-4.72"/>
    <n v="0"/>
    <n v="0"/>
    <n v="0"/>
    <n v="0"/>
    <n v="0"/>
    <m/>
    <n v="0"/>
    <n v="0"/>
    <n v="0"/>
    <x v="2"/>
    <x v="1"/>
  </r>
  <r>
    <s v="CG&amp;E "/>
    <s v="E"/>
    <x v="10"/>
    <s v="DM02S   01/02/2007N"/>
    <n v="-480"/>
    <n v="-45.26"/>
    <n v="0"/>
    <n v="-45.26"/>
    <n v="0"/>
    <n v="0"/>
    <n v="-34.72"/>
    <n v="-0.57999999999999996"/>
    <n v="-0.27"/>
    <n v="0"/>
    <n v="0"/>
    <n v="-2.23"/>
    <n v="-4.71"/>
    <n v="0"/>
    <n v="-0.2"/>
    <n v="0"/>
    <n v="0"/>
    <n v="0"/>
    <n v="0"/>
    <n v="0"/>
    <n v="0"/>
    <n v="0"/>
    <n v="-0.66"/>
    <n v="-1.34"/>
    <n v="0"/>
    <n v="0"/>
    <n v="-0.55000000000000004"/>
    <n v="0"/>
    <n v="0"/>
    <n v="0"/>
    <n v="0"/>
    <n v="0"/>
    <m/>
    <n v="0"/>
    <n v="0"/>
    <n v="0"/>
    <x v="2"/>
    <x v="1"/>
  </r>
  <r>
    <s v="CG&amp;E "/>
    <s v="E"/>
    <x v="13"/>
    <s v="DM02S   01/02/2007N"/>
    <n v="-30027"/>
    <n v="-722.92"/>
    <n v="0"/>
    <n v="-722.92"/>
    <n v="0"/>
    <n v="0"/>
    <n v="-294.74"/>
    <n v="-36.56"/>
    <n v="-0.27"/>
    <n v="0"/>
    <n v="0"/>
    <n v="-128.57"/>
    <n v="-142.62"/>
    <n v="0"/>
    <n v="-8"/>
    <n v="0"/>
    <n v="0"/>
    <n v="0"/>
    <n v="0"/>
    <n v="0"/>
    <n v="0"/>
    <n v="0"/>
    <n v="-41.01"/>
    <n v="-36.5"/>
    <n v="0"/>
    <n v="0"/>
    <n v="-34.65"/>
    <n v="0"/>
    <n v="0"/>
    <n v="0"/>
    <n v="0"/>
    <n v="0"/>
    <m/>
    <n v="0"/>
    <n v="0"/>
    <n v="0"/>
    <x v="2"/>
    <x v="1"/>
  </r>
  <r>
    <s v="CG&amp;E "/>
    <s v="E"/>
    <x v="1"/>
    <s v="DM02W   01/02/2007N"/>
    <n v="8074"/>
    <n v="923.87"/>
    <n v="0"/>
    <n v="923.87"/>
    <n v="286.19"/>
    <n v="0"/>
    <n v="268"/>
    <n v="9.83"/>
    <n v="0.9"/>
    <n v="0"/>
    <n v="0"/>
    <n v="36.6"/>
    <n v="71.19"/>
    <n v="35.01"/>
    <n v="3.38"/>
    <n v="50.5"/>
    <n v="47.83"/>
    <n v="73.900000000000006"/>
    <n v="0"/>
    <n v="0"/>
    <n v="0"/>
    <n v="0"/>
    <n v="11.03"/>
    <n v="20.2"/>
    <n v="0"/>
    <n v="0"/>
    <n v="9.31"/>
    <n v="0"/>
    <n v="0"/>
    <n v="0"/>
    <n v="0"/>
    <n v="0"/>
    <m/>
    <n v="0"/>
    <n v="0"/>
    <n v="0"/>
    <x v="2"/>
    <x v="1"/>
  </r>
  <r>
    <s v="CG&amp;E "/>
    <s v="E"/>
    <x v="2"/>
    <s v="DM02W   01/02/2007N"/>
    <n v="316613"/>
    <n v="26262.19"/>
    <n v="0"/>
    <n v="26262.19"/>
    <n v="7844.94"/>
    <n v="0"/>
    <n v="5995.17"/>
    <n v="385.45"/>
    <n v="12.42"/>
    <n v="0"/>
    <n v="0"/>
    <n v="1370.2"/>
    <n v="2053.39"/>
    <n v="959.51"/>
    <n v="132.01"/>
    <n v="1384.35"/>
    <n v="1875.34"/>
    <n v="2898.18"/>
    <n v="0"/>
    <n v="0"/>
    <n v="0"/>
    <n v="0"/>
    <n v="432.14"/>
    <n v="553.73"/>
    <n v="0"/>
    <n v="0"/>
    <n v="365.36"/>
    <n v="0"/>
    <n v="0"/>
    <n v="0"/>
    <n v="0"/>
    <n v="0"/>
    <m/>
    <n v="0"/>
    <n v="0"/>
    <n v="0"/>
    <x v="2"/>
    <x v="1"/>
  </r>
  <r>
    <s v="CG&amp;E "/>
    <s v="E"/>
    <x v="7"/>
    <s v="DM02W   01/02/2007N"/>
    <n v="1200"/>
    <n v="143.51"/>
    <n v="0"/>
    <n v="143.51"/>
    <n v="47.41"/>
    <n v="0"/>
    <n v="38.049999999999997"/>
    <n v="1.46"/>
    <n v="0.09"/>
    <n v="0"/>
    <n v="0"/>
    <n v="5.58"/>
    <n v="11.79"/>
    <n v="5.8"/>
    <n v="0.5"/>
    <n v="8.3699999999999992"/>
    <n v="7.11"/>
    <n v="10.98"/>
    <n v="0"/>
    <n v="0"/>
    <n v="0"/>
    <n v="0"/>
    <n v="1.64"/>
    <n v="3.35"/>
    <n v="0"/>
    <n v="0"/>
    <n v="1.38"/>
    <n v="0"/>
    <n v="0"/>
    <n v="0"/>
    <n v="0"/>
    <n v="0"/>
    <m/>
    <n v="0"/>
    <n v="0"/>
    <n v="0"/>
    <x v="2"/>
    <x v="1"/>
  </r>
  <r>
    <s v="CG&amp;E "/>
    <s v="E"/>
    <x v="4"/>
    <s v="DM02W   01/02/2007N"/>
    <n v="302606"/>
    <n v="22500.43"/>
    <n v="0"/>
    <n v="22500.43"/>
    <n v="6318.78"/>
    <n v="0"/>
    <n v="5005.62"/>
    <n v="363.68"/>
    <n v="13.18"/>
    <n v="0"/>
    <n v="0"/>
    <n v="1287.1099999999999"/>
    <n v="1707.55"/>
    <n v="759.05"/>
    <n v="124.96"/>
    <n v="1115.02"/>
    <n v="1780.02"/>
    <n v="2837.15"/>
    <n v="0"/>
    <n v="0"/>
    <n v="0"/>
    <n v="0"/>
    <n v="393.16"/>
    <n v="445.95"/>
    <n v="0"/>
    <n v="0"/>
    <n v="349.2"/>
    <n v="0"/>
    <n v="0"/>
    <n v="0"/>
    <n v="0"/>
    <n v="0"/>
    <m/>
    <n v="0"/>
    <n v="0"/>
    <n v="0"/>
    <x v="2"/>
    <x v="1"/>
  </r>
  <r>
    <s v="CG&amp;E "/>
    <s v="E"/>
    <x v="12"/>
    <s v="DM02W   01/02/2007N"/>
    <n v="15991"/>
    <n v="1262.45"/>
    <n v="0"/>
    <n v="1262.45"/>
    <n v="384.81"/>
    <n v="0"/>
    <n v="261.27"/>
    <n v="19.47"/>
    <n v="0.34"/>
    <n v="0"/>
    <n v="0"/>
    <n v="69.849999999999994"/>
    <n v="99.11"/>
    <n v="47.07"/>
    <n v="4.12"/>
    <n v="67.89"/>
    <n v="94.71"/>
    <n v="146.34"/>
    <n v="0"/>
    <n v="0"/>
    <n v="0"/>
    <n v="0"/>
    <n v="21.84"/>
    <n v="27.17"/>
    <n v="0"/>
    <n v="0"/>
    <n v="18.46"/>
    <n v="0"/>
    <n v="0"/>
    <n v="0"/>
    <n v="0"/>
    <n v="0"/>
    <m/>
    <n v="0"/>
    <n v="0"/>
    <n v="0"/>
    <x v="2"/>
    <x v="1"/>
  </r>
  <r>
    <s v="CG&amp;E "/>
    <s v="E"/>
    <x v="6"/>
    <s v="DM02W   01/02/2007N"/>
    <n v="8418"/>
    <n v="501.92"/>
    <n v="0"/>
    <n v="501.92"/>
    <n v="0"/>
    <n v="0"/>
    <n v="326.83"/>
    <n v="10.25"/>
    <n v="0.99"/>
    <n v="0"/>
    <n v="0"/>
    <n v="38.880000000000003"/>
    <n v="82.68"/>
    <n v="0"/>
    <n v="3.5"/>
    <n v="0"/>
    <n v="0"/>
    <n v="0"/>
    <n v="0"/>
    <n v="0"/>
    <n v="0"/>
    <n v="0"/>
    <n v="5.58"/>
    <n v="23.49"/>
    <n v="0"/>
    <n v="0"/>
    <n v="9.7200000000000006"/>
    <n v="0"/>
    <n v="0"/>
    <n v="0"/>
    <n v="0"/>
    <n v="0"/>
    <m/>
    <n v="0"/>
    <n v="0"/>
    <n v="0"/>
    <x v="2"/>
    <x v="1"/>
  </r>
  <r>
    <s v="CG&amp;E "/>
    <s v="E"/>
    <x v="10"/>
    <s v="DM02W   01/02/2007N"/>
    <n v="4240"/>
    <n v="231.25"/>
    <n v="0"/>
    <n v="231.25"/>
    <n v="0"/>
    <n v="0"/>
    <n v="149.65"/>
    <n v="5.15"/>
    <n v="0.63"/>
    <n v="0"/>
    <n v="0"/>
    <n v="19.12"/>
    <n v="38.46"/>
    <n v="0"/>
    <n v="1.77"/>
    <n v="0"/>
    <n v="0"/>
    <n v="0"/>
    <n v="0"/>
    <n v="0"/>
    <n v="0"/>
    <n v="0"/>
    <n v="0.66"/>
    <n v="10.92"/>
    <n v="0"/>
    <n v="0"/>
    <n v="4.8899999999999997"/>
    <n v="0"/>
    <n v="0"/>
    <n v="0"/>
    <n v="0"/>
    <n v="0"/>
    <m/>
    <n v="0"/>
    <n v="0"/>
    <n v="0"/>
    <x v="2"/>
    <x v="1"/>
  </r>
  <r>
    <s v="CG&amp;E "/>
    <s v="E"/>
    <x v="11"/>
    <s v="DM02W   01/02/2007N"/>
    <n v="1477"/>
    <n v="101.78"/>
    <n v="0"/>
    <n v="101.78"/>
    <n v="0"/>
    <n v="0"/>
    <n v="52.61"/>
    <n v="1.8"/>
    <n v="0.09"/>
    <n v="0"/>
    <n v="0"/>
    <n v="6.87"/>
    <n v="14.51"/>
    <n v="7.14"/>
    <n v="0.62"/>
    <n v="10.3"/>
    <n v="0"/>
    <n v="0"/>
    <n v="0"/>
    <n v="0"/>
    <n v="0"/>
    <n v="0"/>
    <n v="2.02"/>
    <n v="4.12"/>
    <n v="0"/>
    <n v="0"/>
    <n v="1.7"/>
    <n v="0"/>
    <n v="0"/>
    <n v="0"/>
    <n v="0"/>
    <n v="0"/>
    <m/>
    <n v="0"/>
    <n v="0"/>
    <n v="0"/>
    <x v="2"/>
    <x v="1"/>
  </r>
  <r>
    <s v="CG&amp;E "/>
    <s v="E"/>
    <x v="13"/>
    <s v="DM02W   01/02/2007N"/>
    <n v="96128"/>
    <n v="2005.16"/>
    <n v="0"/>
    <n v="2005.16"/>
    <n v="0"/>
    <n v="0"/>
    <n v="793.95"/>
    <n v="117.04"/>
    <n v="0.81"/>
    <n v="0"/>
    <n v="0"/>
    <n v="399.45"/>
    <n v="411.24"/>
    <n v="0"/>
    <n v="31.05"/>
    <n v="0"/>
    <n v="0"/>
    <n v="0"/>
    <n v="0"/>
    <n v="0"/>
    <n v="0"/>
    <n v="0"/>
    <n v="41.01"/>
    <n v="99.68"/>
    <n v="0"/>
    <n v="0"/>
    <n v="110.93"/>
    <n v="0"/>
    <n v="0"/>
    <n v="0"/>
    <n v="0"/>
    <n v="0"/>
    <m/>
    <n v="0"/>
    <n v="0"/>
    <n v="0"/>
    <x v="2"/>
    <x v="1"/>
  </r>
  <r>
    <s v="CG&amp;E "/>
    <s v="E"/>
    <x v="2"/>
    <s v="DP01    01/02/2007N"/>
    <n v="18000"/>
    <n v="1739.66"/>
    <n v="0"/>
    <n v="1739.66"/>
    <n v="648.04999999999995"/>
    <n v="0"/>
    <n v="308.60000000000002"/>
    <n v="21.92"/>
    <n v="0.09"/>
    <n v="0"/>
    <n v="0"/>
    <n v="74.66"/>
    <n v="111.15"/>
    <n v="79.3"/>
    <n v="7.51"/>
    <n v="114.35"/>
    <n v="128.66"/>
    <n v="164.74"/>
    <n v="0"/>
    <n v="0"/>
    <n v="0"/>
    <n v="0"/>
    <n v="26.07"/>
    <n v="45.74"/>
    <n v="0"/>
    <n v="0"/>
    <n v="8.82"/>
    <n v="0"/>
    <n v="0"/>
    <n v="0"/>
    <n v="0"/>
    <n v="0"/>
    <m/>
    <n v="0"/>
    <n v="0"/>
    <n v="0"/>
    <x v="2"/>
    <x v="2"/>
  </r>
  <r>
    <s v="CG&amp;E "/>
    <s v="E"/>
    <x v="14"/>
    <s v="DP01    01/02/2007N"/>
    <n v="770629"/>
    <n v="64321.43"/>
    <n v="0"/>
    <n v="64321.43"/>
    <n v="26086.720000000001"/>
    <n v="0"/>
    <n v="6871.14"/>
    <n v="938.32"/>
    <n v="0.45"/>
    <n v="0"/>
    <n v="0"/>
    <n v="2843.98"/>
    <n v="4176.84"/>
    <n v="3192.02"/>
    <n v="321.35000000000002"/>
    <n v="4603.41"/>
    <n v="4965.6899999999996"/>
    <n v="7052.79"/>
    <n v="0"/>
    <n v="0"/>
    <n v="0"/>
    <n v="0"/>
    <n v="1049.6400000000001"/>
    <n v="1841.47"/>
    <n v="0"/>
    <n v="0"/>
    <n v="377.61"/>
    <n v="0"/>
    <n v="0"/>
    <n v="0"/>
    <n v="0"/>
    <n v="0"/>
    <m/>
    <n v="0"/>
    <n v="0"/>
    <n v="0"/>
    <x v="2"/>
    <x v="2"/>
  </r>
  <r>
    <s v="CG&amp;E "/>
    <s v="E"/>
    <x v="15"/>
    <s v="DP01    01/02/2007N"/>
    <n v="2205000"/>
    <n v="151534.24"/>
    <n v="0"/>
    <n v="151534.24"/>
    <n v="61164.59"/>
    <n v="0"/>
    <n v="13538.42"/>
    <n v="1967.39"/>
    <n v="0.27"/>
    <n v="0"/>
    <n v="0"/>
    <n v="8025.15"/>
    <n v="8983.7099999999991"/>
    <n v="7484.59"/>
    <n v="919.48"/>
    <n v="10793.31"/>
    <n v="10617.79"/>
    <n v="20180.16"/>
    <n v="0"/>
    <n v="0"/>
    <n v="0"/>
    <n v="0"/>
    <n v="2461.25"/>
    <n v="4317.68"/>
    <n v="0"/>
    <n v="0"/>
    <n v="1080.45"/>
    <n v="0"/>
    <n v="0"/>
    <n v="0"/>
    <n v="0"/>
    <n v="0"/>
    <m/>
    <n v="0"/>
    <n v="0"/>
    <n v="0"/>
    <x v="2"/>
    <x v="2"/>
  </r>
  <r>
    <s v="CG&amp;E "/>
    <s v="E"/>
    <x v="12"/>
    <s v="DP01    01/02/2007N"/>
    <n v="69717"/>
    <n v="8311.56"/>
    <n v="0"/>
    <n v="8311.56"/>
    <n v="3377.5"/>
    <n v="0"/>
    <n v="1184.79"/>
    <n v="84.89"/>
    <n v="0.09"/>
    <n v="0"/>
    <n v="0"/>
    <n v="262.39"/>
    <n v="477.56"/>
    <n v="413.26"/>
    <n v="29.07"/>
    <n v="596.02"/>
    <n v="839.46"/>
    <n v="638.04999999999995"/>
    <n v="0"/>
    <n v="0"/>
    <n v="0"/>
    <n v="0"/>
    <n v="135.9"/>
    <n v="238.42"/>
    <n v="0"/>
    <n v="0"/>
    <n v="34.159999999999997"/>
    <n v="0"/>
    <n v="0"/>
    <n v="0"/>
    <n v="0"/>
    <n v="0"/>
    <m/>
    <n v="0"/>
    <n v="0"/>
    <n v="0"/>
    <x v="2"/>
    <x v="2"/>
  </r>
  <r>
    <s v="CG&amp;E "/>
    <s v="E"/>
    <x v="16"/>
    <s v="DP01    01/02/2007N"/>
    <n v="1875792"/>
    <n v="126834.79"/>
    <n v="0"/>
    <n v="126834.79"/>
    <n v="54166.41"/>
    <n v="0"/>
    <n v="12036.27"/>
    <n v="2223.15"/>
    <n v="0.36"/>
    <n v="0"/>
    <n v="0"/>
    <n v="0"/>
    <n v="8072.65"/>
    <n v="6628.22"/>
    <n v="782.2"/>
    <n v="9558.4"/>
    <n v="9277.51"/>
    <n v="17167.240000000002"/>
    <n v="0"/>
    <n v="0"/>
    <n v="0"/>
    <n v="0"/>
    <n v="2179.58"/>
    <n v="3823.65"/>
    <n v="0"/>
    <n v="0"/>
    <n v="919.15"/>
    <n v="0"/>
    <n v="0"/>
    <n v="0"/>
    <n v="0"/>
    <n v="0"/>
    <m/>
    <n v="0"/>
    <n v="0"/>
    <n v="0"/>
    <x v="2"/>
    <x v="2"/>
  </r>
  <r>
    <s v="CG&amp;E "/>
    <s v="E"/>
    <x v="11"/>
    <s v="DP01    01/02/2007N"/>
    <n v="7985981"/>
    <n v="143009.60000000001"/>
    <n v="0"/>
    <n v="143009.60000000001"/>
    <n v="0"/>
    <n v="0"/>
    <n v="49985.35"/>
    <n v="9723.7199999999993"/>
    <n v="2.79"/>
    <n v="0"/>
    <n v="0"/>
    <n v="29278.04"/>
    <n v="31739.06"/>
    <n v="826.12"/>
    <n v="0"/>
    <n v="1191.29"/>
    <n v="0"/>
    <n v="0"/>
    <n v="0"/>
    <n v="0"/>
    <n v="0"/>
    <n v="0"/>
    <n v="271.64999999999998"/>
    <n v="16078.46"/>
    <n v="0"/>
    <n v="0"/>
    <n v="3913.12"/>
    <n v="0"/>
    <n v="0"/>
    <n v="0"/>
    <n v="0"/>
    <n v="0"/>
    <m/>
    <n v="0"/>
    <n v="0"/>
    <n v="0"/>
    <x v="2"/>
    <x v="2"/>
  </r>
  <r>
    <s v="CG&amp;E "/>
    <s v="E"/>
    <x v="14"/>
    <s v="DP02    01/02/2007 "/>
    <n v="5049529"/>
    <n v="437965.94"/>
    <n v="0"/>
    <n v="437965.94"/>
    <n v="139767.23000000001"/>
    <n v="0"/>
    <n v="31775.83"/>
    <n v="7206.09"/>
    <n v="0.27"/>
    <n v="0"/>
    <n v="0"/>
    <n v="7349.15"/>
    <n v="45746.82"/>
    <n v="37179.89"/>
    <n v="4813.41"/>
    <n v="53615.83"/>
    <n v="24967.26"/>
    <n v="46213.279999999999"/>
    <n v="0"/>
    <n v="0"/>
    <n v="0"/>
    <n v="0"/>
    <n v="12226.64"/>
    <n v="21448.19"/>
    <n v="0"/>
    <n v="0"/>
    <n v="5656.05"/>
    <n v="0"/>
    <n v="0"/>
    <n v="0"/>
    <n v="0"/>
    <n v="0"/>
    <m/>
    <n v="0"/>
    <n v="0"/>
    <n v="0"/>
    <x v="2"/>
    <x v="2"/>
  </r>
  <r>
    <s v="CG&amp;E "/>
    <s v="E"/>
    <x v="15"/>
    <s v="DP02    01/02/2007 "/>
    <n v="5834486"/>
    <n v="332720.5"/>
    <n v="0"/>
    <n v="332720.5"/>
    <n v="139759.74"/>
    <n v="0"/>
    <n v="26013.42"/>
    <n v="3123.38"/>
    <n v="0.27"/>
    <n v="0"/>
    <n v="0"/>
    <n v="3265.98"/>
    <n v="21254.97"/>
    <n v="18540.27"/>
    <n v="1627.2"/>
    <n v="26739.72"/>
    <n v="20292.61"/>
    <n v="53397.22"/>
    <n v="0"/>
    <n v="0"/>
    <n v="0"/>
    <n v="0"/>
    <n v="6097.32"/>
    <n v="10696.34"/>
    <n v="0"/>
    <n v="0"/>
    <n v="1912.06"/>
    <n v="0"/>
    <n v="0"/>
    <n v="0"/>
    <n v="0"/>
    <n v="0"/>
    <m/>
    <n v="0"/>
    <n v="0"/>
    <n v="0"/>
    <x v="2"/>
    <x v="2"/>
  </r>
  <r>
    <s v="CG&amp;E "/>
    <s v="E"/>
    <x v="12"/>
    <s v="DP02    01/02/2007 "/>
    <n v="523255"/>
    <n v="52570.16"/>
    <n v="0"/>
    <n v="52570.16"/>
    <n v="18239.330000000002"/>
    <n v="0"/>
    <n v="5357.51"/>
    <n v="1169.43"/>
    <n v="0.27"/>
    <n v="0"/>
    <n v="0"/>
    <n v="3514.37"/>
    <n v="3858.51"/>
    <n v="3355.99"/>
    <n v="400.5"/>
    <n v="4839.5200000000004"/>
    <n v="3535.78"/>
    <n v="4788.83"/>
    <n v="0"/>
    <n v="0"/>
    <n v="0"/>
    <n v="0"/>
    <n v="1103.54"/>
    <n v="1935.96"/>
    <n v="0"/>
    <n v="0"/>
    <n v="470.62"/>
    <n v="0"/>
    <n v="0"/>
    <n v="0"/>
    <n v="0"/>
    <n v="0"/>
    <m/>
    <n v="0"/>
    <n v="0"/>
    <n v="0"/>
    <x v="2"/>
    <x v="2"/>
  </r>
  <r>
    <s v="CG&amp;E "/>
    <s v="E"/>
    <x v="2"/>
    <s v="DP02    01/02/2007N"/>
    <n v="39006"/>
    <n v="7550.72"/>
    <n v="0"/>
    <n v="7550.72"/>
    <n v="2982.21"/>
    <n v="0"/>
    <n v="1574.88"/>
    <n v="47.49"/>
    <n v="0.27"/>
    <n v="0"/>
    <n v="0"/>
    <n v="152.12"/>
    <n v="267.19"/>
    <n v="364.89"/>
    <n v="16.260000000000002"/>
    <n v="526.28"/>
    <n v="912.53"/>
    <n v="356.99"/>
    <n v="0"/>
    <n v="0"/>
    <n v="0"/>
    <n v="0"/>
    <n v="119.99"/>
    <n v="210.51"/>
    <n v="0"/>
    <n v="0"/>
    <n v="19.11"/>
    <n v="0"/>
    <n v="0"/>
    <n v="0"/>
    <n v="0"/>
    <n v="0"/>
    <m/>
    <n v="0"/>
    <n v="0"/>
    <n v="0"/>
    <x v="2"/>
    <x v="2"/>
  </r>
  <r>
    <s v="CG&amp;E "/>
    <s v="E"/>
    <x v="3"/>
    <s v="DP02    01/02/2007N"/>
    <n v="570906"/>
    <n v="39257.42"/>
    <n v="0"/>
    <n v="39257.42"/>
    <n v="15879.42"/>
    <n v="0"/>
    <n v="3666.23"/>
    <n v="695.13"/>
    <n v="0.36"/>
    <n v="0"/>
    <n v="0"/>
    <n v="2109.67"/>
    <n v="2171.19"/>
    <n v="1943.21"/>
    <n v="238.08"/>
    <n v="2802.11"/>
    <n v="2487.4299999999998"/>
    <n v="5224.93"/>
    <n v="0"/>
    <n v="0"/>
    <n v="0"/>
    <n v="0"/>
    <n v="638.98"/>
    <n v="1120.94"/>
    <n v="0"/>
    <n v="0"/>
    <n v="279.74"/>
    <n v="0"/>
    <n v="0"/>
    <n v="0"/>
    <n v="0"/>
    <n v="0"/>
    <m/>
    <n v="0"/>
    <n v="0"/>
    <n v="0"/>
    <x v="2"/>
    <x v="2"/>
  </r>
  <r>
    <s v="CG&amp;E "/>
    <s v="E"/>
    <x v="4"/>
    <s v="DP02    01/02/2007N"/>
    <n v="107562"/>
    <n v="8631.42"/>
    <n v="0"/>
    <n v="8631.42"/>
    <n v="3413.36"/>
    <n v="0"/>
    <n v="1054.81"/>
    <n v="130.97"/>
    <n v="0.18"/>
    <n v="0"/>
    <n v="0"/>
    <n v="408.3"/>
    <n v="531.19000000000005"/>
    <n v="417.68"/>
    <n v="44.86"/>
    <n v="602.35"/>
    <n v="612.33000000000004"/>
    <n v="984.4"/>
    <n v="0"/>
    <n v="0"/>
    <n v="0"/>
    <n v="0"/>
    <n v="137.34"/>
    <n v="240.95"/>
    <n v="0"/>
    <n v="0"/>
    <n v="52.7"/>
    <n v="0"/>
    <n v="0"/>
    <n v="0"/>
    <n v="0"/>
    <n v="0"/>
    <m/>
    <n v="0"/>
    <n v="0"/>
    <n v="0"/>
    <x v="2"/>
    <x v="2"/>
  </r>
  <r>
    <s v="CG&amp;E "/>
    <s v="E"/>
    <x v="14"/>
    <s v="DP02    01/02/2007N"/>
    <n v="34549697"/>
    <n v="2555000.85"/>
    <n v="0"/>
    <n v="2555000.85"/>
    <n v="1031881.14"/>
    <n v="0"/>
    <n v="243258.39"/>
    <n v="36889.839999999997"/>
    <n v="5.13"/>
    <n v="0"/>
    <n v="0"/>
    <n v="125927.19"/>
    <n v="156380.17000000001"/>
    <n v="126266.31"/>
    <n v="14407.19"/>
    <n v="182090.48"/>
    <n v="190403.89"/>
    <n v="316198.83"/>
    <n v="0"/>
    <n v="0"/>
    <n v="0"/>
    <n v="0"/>
    <n v="41521.46"/>
    <n v="72841.48"/>
    <n v="0"/>
    <n v="0"/>
    <n v="16929.349999999999"/>
    <n v="0"/>
    <n v="0"/>
    <n v="0"/>
    <n v="0"/>
    <n v="0"/>
    <m/>
    <n v="0"/>
    <n v="0"/>
    <n v="0"/>
    <x v="2"/>
    <x v="2"/>
  </r>
  <r>
    <s v="CG&amp;E "/>
    <s v="E"/>
    <x v="15"/>
    <s v="DP02    01/02/2007N"/>
    <n v="45715288"/>
    <n v="3262683.25"/>
    <n v="0"/>
    <n v="3262683.25"/>
    <n v="1312148.3400000001"/>
    <n v="0"/>
    <n v="301560.84999999998"/>
    <n v="42152.59"/>
    <n v="4.7699999999999996"/>
    <n v="0"/>
    <n v="0"/>
    <n v="166431.14000000001"/>
    <n v="204813.67"/>
    <n v="160561.19"/>
    <n v="19063.25"/>
    <n v="231547.09"/>
    <n v="238187.69"/>
    <n v="418386.29"/>
    <n v="0"/>
    <n v="0"/>
    <n v="0"/>
    <n v="0"/>
    <n v="52799.88"/>
    <n v="92625.98"/>
    <n v="0"/>
    <n v="0"/>
    <n v="22400.52"/>
    <n v="0"/>
    <n v="0"/>
    <n v="0"/>
    <n v="0"/>
    <n v="0"/>
    <m/>
    <n v="0"/>
    <n v="0"/>
    <n v="0"/>
    <x v="2"/>
    <x v="2"/>
  </r>
  <r>
    <s v="CG&amp;E "/>
    <s v="E"/>
    <x v="12"/>
    <s v="DP02    01/02/2007N"/>
    <n v="8491454"/>
    <n v="648952.79"/>
    <n v="0"/>
    <n v="648952.79"/>
    <n v="262213.39"/>
    <n v="0"/>
    <n v="62867.06"/>
    <n v="9606.92"/>
    <n v="1.71"/>
    <n v="0"/>
    <n v="0"/>
    <n v="31001.05"/>
    <n v="41741.550000000003"/>
    <n v="32085.3"/>
    <n v="3540.92"/>
    <n v="46271.48"/>
    <n v="48687.97"/>
    <n v="77713.81"/>
    <n v="0"/>
    <n v="0"/>
    <n v="0"/>
    <n v="0"/>
    <n v="10550.9"/>
    <n v="18509.919999999998"/>
    <n v="0"/>
    <n v="0"/>
    <n v="4160.8100000000004"/>
    <n v="0"/>
    <n v="0"/>
    <n v="0"/>
    <n v="0"/>
    <n v="0"/>
    <m/>
    <n v="0"/>
    <n v="0"/>
    <n v="0"/>
    <x v="2"/>
    <x v="2"/>
  </r>
  <r>
    <s v="CG&amp;E "/>
    <s v="E"/>
    <x v="17"/>
    <s v="DP02    01/02/2007N"/>
    <n v="426126"/>
    <n v="43607.16"/>
    <n v="0"/>
    <n v="43607.16"/>
    <n v="17506.5"/>
    <n v="0"/>
    <n v="5394.31"/>
    <n v="518.85"/>
    <n v="0.09"/>
    <n v="0"/>
    <n v="0"/>
    <n v="1556.16"/>
    <n v="2918.96"/>
    <n v="2141.98"/>
    <n v="177.69"/>
    <n v="3089.36"/>
    <n v="4254.37"/>
    <n v="3899.91"/>
    <n v="0"/>
    <n v="0"/>
    <n v="0"/>
    <n v="0"/>
    <n v="704.39"/>
    <n v="1235.79"/>
    <n v="0"/>
    <n v="0"/>
    <n v="208.8"/>
    <n v="0"/>
    <n v="0"/>
    <n v="0"/>
    <n v="0"/>
    <n v="0"/>
    <m/>
    <n v="0"/>
    <n v="0"/>
    <n v="0"/>
    <x v="2"/>
    <x v="2"/>
  </r>
  <r>
    <s v="CG&amp;E "/>
    <s v="E"/>
    <x v="16"/>
    <s v="DP02    01/02/2007N"/>
    <n v="2550771"/>
    <n v="181181.75"/>
    <n v="0"/>
    <n v="181181.75"/>
    <n v="76169.570000000007"/>
    <n v="0"/>
    <n v="18355.59"/>
    <n v="2443.48"/>
    <n v="0.18"/>
    <n v="0"/>
    <n v="0"/>
    <n v="0"/>
    <n v="12704.03"/>
    <n v="9320.23"/>
    <n v="1063.67"/>
    <n v="13441.25"/>
    <n v="14647.34"/>
    <n v="23344.66"/>
    <n v="0"/>
    <n v="0"/>
    <n v="0"/>
    <n v="0"/>
    <n v="3064.97"/>
    <n v="5376.9"/>
    <n v="0"/>
    <n v="0"/>
    <n v="1249.8800000000001"/>
    <n v="0"/>
    <n v="0"/>
    <n v="0"/>
    <n v="0"/>
    <n v="0"/>
    <m/>
    <n v="0"/>
    <n v="0"/>
    <n v="0"/>
    <x v="2"/>
    <x v="2"/>
  </r>
  <r>
    <s v="CG&amp;E "/>
    <s v="E"/>
    <x v="11"/>
    <s v="DP02    01/02/2007N"/>
    <n v="1665440"/>
    <n v="31380.61"/>
    <n v="0"/>
    <n v="31380.61"/>
    <n v="0"/>
    <n v="0"/>
    <n v="9651.33"/>
    <n v="2027.84"/>
    <n v="0.54"/>
    <n v="0"/>
    <n v="0"/>
    <n v="6094.92"/>
    <n v="6200.38"/>
    <n v="1209.27"/>
    <n v="1.38"/>
    <n v="1743.75"/>
    <n v="0"/>
    <n v="0"/>
    <n v="0"/>
    <n v="0"/>
    <n v="0"/>
    <n v="0"/>
    <n v="397.64"/>
    <n v="3237.49"/>
    <n v="0"/>
    <n v="0"/>
    <n v="816.07"/>
    <n v="0"/>
    <n v="0"/>
    <n v="0"/>
    <n v="0"/>
    <n v="0"/>
    <m/>
    <n v="0"/>
    <n v="0"/>
    <n v="0"/>
    <x v="2"/>
    <x v="2"/>
  </r>
  <r>
    <s v="CG&amp;E "/>
    <s v="E"/>
    <x v="18"/>
    <s v="DP02    01/02/2007N"/>
    <n v="1459786"/>
    <n v="35714.589999999997"/>
    <n v="0"/>
    <n v="35714.589999999997"/>
    <n v="0"/>
    <n v="0"/>
    <n v="16244.87"/>
    <n v="1777.43"/>
    <n v="0.36"/>
    <n v="0"/>
    <n v="0"/>
    <n v="5336.3"/>
    <n v="7773.11"/>
    <n v="0"/>
    <n v="19.3"/>
    <n v="0"/>
    <n v="0"/>
    <n v="0"/>
    <n v="0"/>
    <n v="0"/>
    <n v="0"/>
    <n v="0"/>
    <n v="0"/>
    <n v="3847.92"/>
    <n v="0"/>
    <n v="0"/>
    <n v="715.3"/>
    <n v="0"/>
    <n v="0"/>
    <n v="0"/>
    <n v="0"/>
    <n v="0"/>
    <m/>
    <n v="0"/>
    <n v="0"/>
    <n v="0"/>
    <x v="2"/>
    <x v="2"/>
  </r>
  <r>
    <s v="CG&amp;E "/>
    <s v="E"/>
    <x v="13"/>
    <s v="DP02    01/02/2007N"/>
    <n v="85223"/>
    <n v="2172.6799999999998"/>
    <n v="0"/>
    <n v="2172.6799999999998"/>
    <n v="0"/>
    <n v="0"/>
    <n v="916.56"/>
    <n v="103.77"/>
    <n v="0.09"/>
    <n v="0"/>
    <n v="0"/>
    <n v="318.68"/>
    <n v="537.04999999999995"/>
    <n v="0"/>
    <n v="35.54"/>
    <n v="0"/>
    <n v="0"/>
    <n v="0"/>
    <n v="0"/>
    <n v="0"/>
    <n v="0"/>
    <n v="0"/>
    <n v="0"/>
    <n v="219.23"/>
    <n v="0"/>
    <n v="0"/>
    <n v="41.76"/>
    <n v="0"/>
    <n v="0"/>
    <n v="0"/>
    <n v="0"/>
    <n v="0"/>
    <m/>
    <n v="0"/>
    <n v="0"/>
    <n v="0"/>
    <x v="2"/>
    <x v="2"/>
  </r>
  <r>
    <s v="CG&amp;E "/>
    <s v="E"/>
    <x v="3"/>
    <s v="DP03    01/02/2007N"/>
    <n v="54400"/>
    <n v="4329.8999999999996"/>
    <n v="0"/>
    <n v="4329.8999999999996"/>
    <n v="1712.49"/>
    <n v="0"/>
    <n v="525.94000000000005"/>
    <n v="66.239999999999995"/>
    <n v="0.09"/>
    <n v="0"/>
    <n v="0"/>
    <n v="206.79"/>
    <n v="264.64"/>
    <n v="209.55"/>
    <n v="22.68"/>
    <n v="302.19"/>
    <n v="304.97000000000003"/>
    <n v="497.87"/>
    <n v="0"/>
    <n v="0"/>
    <n v="0"/>
    <n v="0"/>
    <n v="68.900000000000006"/>
    <n v="120.89"/>
    <n v="0"/>
    <n v="0"/>
    <n v="26.66"/>
    <n v="0"/>
    <n v="0"/>
    <n v="0"/>
    <n v="0"/>
    <n v="0"/>
    <m/>
    <n v="0"/>
    <n v="0"/>
    <n v="0"/>
    <x v="2"/>
    <x v="2"/>
  </r>
  <r>
    <s v="CG&amp;E "/>
    <s v="E"/>
    <x v="14"/>
    <s v="DP03    01/02/2007N"/>
    <n v="3039694"/>
    <n v="185613.63"/>
    <n v="0"/>
    <n v="185613.63"/>
    <n v="75310.05"/>
    <n v="0"/>
    <n v="14163.14"/>
    <n v="2550.4899999999998"/>
    <n v="0.18"/>
    <n v="0"/>
    <n v="0"/>
    <n v="11052.73"/>
    <n v="9862.31"/>
    <n v="9216.0499999999993"/>
    <n v="1267.55"/>
    <n v="13289.3"/>
    <n v="11246.28"/>
    <n v="27819.279999999999"/>
    <n v="0"/>
    <n v="0"/>
    <n v="0"/>
    <n v="0"/>
    <n v="3030.59"/>
    <n v="5316.23"/>
    <n v="0"/>
    <n v="0"/>
    <n v="1489.45"/>
    <n v="0"/>
    <n v="0"/>
    <n v="0"/>
    <n v="0"/>
    <n v="0"/>
    <m/>
    <n v="0"/>
    <n v="0"/>
    <n v="0"/>
    <x v="2"/>
    <x v="2"/>
  </r>
  <r>
    <s v="CG&amp;E "/>
    <s v="E"/>
    <x v="15"/>
    <s v="DP03    01/02/2007N"/>
    <n v="3770283"/>
    <n v="262788.27"/>
    <n v="0"/>
    <n v="262788.27"/>
    <n v="105859.2"/>
    <n v="0"/>
    <n v="23447"/>
    <n v="3802.79"/>
    <n v="0.36"/>
    <n v="0"/>
    <n v="0"/>
    <n v="13723.4"/>
    <n v="16129.57"/>
    <n v="12953.64"/>
    <n v="1572.21"/>
    <n v="18680.3"/>
    <n v="18534.310000000001"/>
    <n v="34505.629999999997"/>
    <n v="0"/>
    <n v="0"/>
    <n v="0"/>
    <n v="0"/>
    <n v="4259.71"/>
    <n v="7472.71"/>
    <n v="0"/>
    <n v="0"/>
    <n v="1847.44"/>
    <n v="0"/>
    <n v="0"/>
    <n v="0"/>
    <n v="0"/>
    <n v="0"/>
    <m/>
    <n v="0"/>
    <n v="0"/>
    <n v="0"/>
    <x v="2"/>
    <x v="2"/>
  </r>
  <r>
    <s v="CG&amp;E "/>
    <s v="E"/>
    <x v="12"/>
    <s v="DP03    01/02/2007N"/>
    <n v="40634"/>
    <n v="4424.3999999999996"/>
    <n v="0"/>
    <n v="4424.3999999999996"/>
    <n v="1758.39"/>
    <n v="0"/>
    <n v="648.12"/>
    <n v="49.48"/>
    <n v="0.09"/>
    <n v="0"/>
    <n v="0"/>
    <n v="156.82"/>
    <n v="278.33999999999997"/>
    <n v="215.15"/>
    <n v="16.940000000000001"/>
    <n v="310.31"/>
    <n v="404.09"/>
    <n v="371.88"/>
    <n v="0"/>
    <n v="0"/>
    <n v="0"/>
    <n v="0"/>
    <n v="70.75"/>
    <n v="124.13"/>
    <n v="0"/>
    <n v="0"/>
    <n v="19.91"/>
    <n v="0"/>
    <n v="0"/>
    <n v="0"/>
    <n v="0"/>
    <n v="0"/>
    <m/>
    <n v="0"/>
    <n v="0"/>
    <n v="0"/>
    <x v="2"/>
    <x v="2"/>
  </r>
  <r>
    <s v="CG&amp;E "/>
    <s v="E"/>
    <x v="17"/>
    <s v="DP03    01/02/2007N"/>
    <n v="9362"/>
    <n v="2061.6799999999998"/>
    <n v="0"/>
    <n v="2061.6799999999998"/>
    <n v="803.79"/>
    <n v="0"/>
    <n v="463.97"/>
    <n v="11.4"/>
    <n v="0.09"/>
    <n v="0"/>
    <n v="0"/>
    <n v="40.15"/>
    <n v="64.13"/>
    <n v="98.35"/>
    <n v="3.9"/>
    <n v="141.85"/>
    <n v="254.7"/>
    <n v="85.68"/>
    <n v="0"/>
    <n v="0"/>
    <n v="0"/>
    <n v="0"/>
    <n v="32.340000000000003"/>
    <n v="56.74"/>
    <n v="0"/>
    <n v="0"/>
    <n v="4.59"/>
    <n v="0"/>
    <n v="0"/>
    <n v="0"/>
    <n v="0"/>
    <n v="0"/>
    <m/>
    <n v="0"/>
    <n v="0"/>
    <n v="0"/>
    <x v="2"/>
    <x v="2"/>
  </r>
  <r>
    <s v="CG&amp;E "/>
    <s v="E"/>
    <x v="6"/>
    <s v="DP03    01/02/2007N"/>
    <n v="17280"/>
    <n v="639.04"/>
    <n v="0"/>
    <n v="639.04"/>
    <n v="0"/>
    <n v="0"/>
    <n v="365.69"/>
    <n v="21.04"/>
    <n v="0.09"/>
    <n v="0"/>
    <n v="0"/>
    <n v="72.05"/>
    <n v="118.37"/>
    <n v="0"/>
    <n v="0"/>
    <n v="0"/>
    <n v="0"/>
    <n v="0"/>
    <n v="0"/>
    <n v="0"/>
    <n v="0"/>
    <n v="0"/>
    <n v="0"/>
    <n v="53.33"/>
    <n v="0"/>
    <n v="0"/>
    <n v="8.4700000000000006"/>
    <n v="0"/>
    <n v="0"/>
    <n v="0"/>
    <n v="0"/>
    <n v="0"/>
    <m/>
    <n v="0"/>
    <n v="0"/>
    <n v="0"/>
    <x v="2"/>
    <x v="2"/>
  </r>
  <r>
    <s v="CG&amp;E "/>
    <s v="E"/>
    <x v="11"/>
    <s v="DP03    01/02/2007N"/>
    <n v="2042723"/>
    <n v="35043.19"/>
    <n v="0"/>
    <n v="35043.19"/>
    <n v="0"/>
    <n v="0"/>
    <n v="12232.54"/>
    <n v="2487.2199999999998"/>
    <n v="0.72"/>
    <n v="0"/>
    <n v="0"/>
    <n v="7489.65"/>
    <n v="7810.99"/>
    <n v="0"/>
    <n v="0"/>
    <n v="0"/>
    <n v="0"/>
    <n v="0"/>
    <n v="0"/>
    <n v="0"/>
    <n v="0"/>
    <n v="0"/>
    <n v="0"/>
    <n v="4021.13"/>
    <n v="0"/>
    <n v="0"/>
    <n v="1000.94"/>
    <n v="0"/>
    <n v="0"/>
    <n v="0"/>
    <n v="0"/>
    <n v="0"/>
    <m/>
    <n v="0"/>
    <n v="0"/>
    <n v="0"/>
    <x v="2"/>
    <x v="2"/>
  </r>
  <r>
    <s v="CG&amp;E "/>
    <s v="E"/>
    <x v="14"/>
    <s v="DP04    01/02/2007 "/>
    <n v="0"/>
    <n v="34362.82"/>
    <n v="0"/>
    <n v="34362.82"/>
    <n v="7639.78"/>
    <n v="0"/>
    <n v="4386.0600000000004"/>
    <n v="916.67"/>
    <n v="0.09"/>
    <n v="0"/>
    <n v="0"/>
    <n v="2742.16"/>
    <n v="4461.43"/>
    <n v="3060.27"/>
    <n v="313.94"/>
    <n v="4413.6099999999997"/>
    <n v="3287.99"/>
    <n v="0"/>
    <n v="0"/>
    <n v="0"/>
    <n v="0"/>
    <n v="0"/>
    <n v="1006.37"/>
    <n v="1765.55"/>
    <n v="0"/>
    <n v="0"/>
    <n v="368.9"/>
    <n v="0"/>
    <n v="0"/>
    <n v="0"/>
    <n v="0"/>
    <n v="0"/>
    <m/>
    <n v="0"/>
    <n v="0"/>
    <n v="0"/>
    <x v="2"/>
    <x v="2"/>
  </r>
  <r>
    <s v="CG&amp;E "/>
    <s v="E"/>
    <x v="14"/>
    <s v="DP04    01/02/2007N"/>
    <n v="109819"/>
    <n v="25606.81"/>
    <n v="0"/>
    <n v="25606.81"/>
    <n v="10632.65"/>
    <n v="0"/>
    <n v="4734.51"/>
    <n v="133.72"/>
    <n v="0.27"/>
    <n v="0"/>
    <n v="0"/>
    <n v="417.29"/>
    <n v="752.26"/>
    <n v="1300.98"/>
    <n v="45.8"/>
    <n v="1876.38"/>
    <n v="3475.73"/>
    <n v="1005.06"/>
    <n v="0"/>
    <n v="0"/>
    <n v="0"/>
    <n v="0"/>
    <n v="427.81"/>
    <n v="750.54"/>
    <n v="0"/>
    <n v="0"/>
    <n v="53.81"/>
    <n v="0"/>
    <n v="0"/>
    <n v="0"/>
    <n v="0"/>
    <n v="0"/>
    <m/>
    <n v="0"/>
    <n v="0"/>
    <n v="0"/>
    <x v="2"/>
    <x v="2"/>
  </r>
  <r>
    <s v="CG&amp;E "/>
    <s v="E"/>
    <x v="15"/>
    <s v="DP04    01/02/2007N"/>
    <n v="7762449"/>
    <n v="586493.43000000005"/>
    <n v="0"/>
    <n v="586493.43000000005"/>
    <n v="234563.6"/>
    <n v="0"/>
    <n v="57845.96"/>
    <n v="7125.59"/>
    <n v="0.72"/>
    <n v="0"/>
    <n v="0"/>
    <n v="28252.25"/>
    <n v="38579.11"/>
    <n v="28701.57"/>
    <n v="3236.94"/>
    <n v="41392.29"/>
    <n v="45953.23"/>
    <n v="71041.94"/>
    <n v="0"/>
    <n v="0"/>
    <n v="0"/>
    <n v="0"/>
    <n v="9438.5400000000009"/>
    <n v="16558.09"/>
    <n v="0"/>
    <n v="0"/>
    <n v="3803.6"/>
    <n v="0"/>
    <n v="0"/>
    <n v="0"/>
    <n v="0"/>
    <n v="0"/>
    <m/>
    <n v="0"/>
    <n v="0"/>
    <n v="0"/>
    <x v="2"/>
    <x v="2"/>
  </r>
  <r>
    <s v="CG&amp;E "/>
    <s v="E"/>
    <x v="11"/>
    <s v="DP04    01/02/2007N"/>
    <n v="5760"/>
    <n v="1091.77"/>
    <n v="0"/>
    <n v="1091.77"/>
    <n v="0"/>
    <n v="0"/>
    <n v="901.2"/>
    <n v="7.01"/>
    <n v="0.09"/>
    <n v="0"/>
    <n v="0"/>
    <n v="25.05"/>
    <n v="39.46"/>
    <n v="0"/>
    <n v="2.4"/>
    <n v="0"/>
    <n v="0"/>
    <n v="0"/>
    <n v="0"/>
    <n v="0"/>
    <n v="0"/>
    <n v="0"/>
    <n v="0"/>
    <n v="113.74"/>
    <n v="0"/>
    <n v="0"/>
    <n v="2.82"/>
    <n v="0"/>
    <n v="0"/>
    <n v="0"/>
    <n v="0"/>
    <n v="0"/>
    <m/>
    <n v="0"/>
    <n v="0"/>
    <n v="0"/>
    <x v="2"/>
    <x v="2"/>
  </r>
  <r>
    <s v="CG&amp;E "/>
    <s v="E"/>
    <x v="14"/>
    <s v="DP06    01/02/2007 "/>
    <n v="6493426"/>
    <n v="401073.24"/>
    <n v="0"/>
    <n v="40107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2"/>
  </r>
  <r>
    <s v="CG&amp;E "/>
    <s v="E"/>
    <x v="15"/>
    <s v="DP06    01/02/2007 "/>
    <n v="-1932330"/>
    <n v="-104871.45"/>
    <n v="0"/>
    <n v="-104871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2"/>
  </r>
  <r>
    <s v="CG&amp;E "/>
    <s v="E"/>
    <x v="12"/>
    <s v="DP06    01/02/2007 "/>
    <n v="437191"/>
    <n v="27728.57"/>
    <n v="0"/>
    <n v="2772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2"/>
  </r>
  <r>
    <s v="CG&amp;E "/>
    <s v="E"/>
    <x v="14"/>
    <s v="DP08    01/02/2007 "/>
    <n v="752848"/>
    <n v="47635.62"/>
    <n v="0"/>
    <n v="4763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2"/>
  </r>
  <r>
    <s v="CG&amp;E "/>
    <s v="E"/>
    <x v="14"/>
    <s v="DP10    01/02/2007 "/>
    <n v="1607520"/>
    <n v="113479.56"/>
    <n v="0"/>
    <n v="113479.56"/>
    <n v="36902.230000000003"/>
    <n v="0"/>
    <n v="6357"/>
    <n v="1653.49"/>
    <n v="0.09"/>
    <n v="0"/>
    <n v="0"/>
    <n v="7980.66"/>
    <n v="11715.53"/>
    <n v="8184.53"/>
    <n v="915.72"/>
    <n v="11803.71"/>
    <n v="4765.2"/>
    <n v="14712.02"/>
    <n v="0"/>
    <n v="0"/>
    <n v="0"/>
    <n v="0"/>
    <n v="2691.55"/>
    <n v="4721.8100000000004"/>
    <n v="0"/>
    <n v="0"/>
    <n v="1076.02"/>
    <n v="0"/>
    <n v="0"/>
    <n v="0"/>
    <n v="0"/>
    <n v="0"/>
    <m/>
    <n v="0"/>
    <n v="0"/>
    <n v="0"/>
    <x v="2"/>
    <x v="2"/>
  </r>
  <r>
    <s v="CG&amp;E "/>
    <s v="E"/>
    <x v="15"/>
    <s v="DP10    01/02/2007 "/>
    <n v="4204152"/>
    <n v="261319.98"/>
    <n v="0"/>
    <n v="261319.98"/>
    <n v="105846.35"/>
    <n v="0"/>
    <n v="21486.82"/>
    <n v="3052.78"/>
    <n v="0.18"/>
    <n v="0"/>
    <n v="0"/>
    <n v="13993.8"/>
    <n v="15740.57"/>
    <n v="12720"/>
    <n v="1605.41"/>
    <n v="18343.18"/>
    <n v="16647.23"/>
    <n v="38476.39"/>
    <n v="0"/>
    <n v="0"/>
    <n v="0"/>
    <n v="0"/>
    <n v="4182.93"/>
    <n v="7337.89"/>
    <n v="0"/>
    <n v="0"/>
    <n v="1886.45"/>
    <n v="0"/>
    <n v="0"/>
    <n v="0"/>
    <n v="0"/>
    <n v="0"/>
    <m/>
    <n v="0"/>
    <n v="0"/>
    <n v="0"/>
    <x v="2"/>
    <x v="2"/>
  </r>
  <r>
    <s v="CG&amp;E "/>
    <s v="E"/>
    <x v="12"/>
    <s v="DP10    01/02/2007 "/>
    <n v="16258213"/>
    <n v="918334.32"/>
    <n v="0"/>
    <n v="918334.32"/>
    <n v="356279.87"/>
    <n v="0"/>
    <n v="57014.38"/>
    <n v="9541.14"/>
    <n v="0.09"/>
    <n v="0"/>
    <n v="0"/>
    <n v="0"/>
    <n v="77766"/>
    <n v="61482.32"/>
    <n v="7928.83"/>
    <n v="88662.54"/>
    <n v="45860.28"/>
    <n v="148795.17000000001"/>
    <n v="0"/>
    <n v="0"/>
    <n v="0"/>
    <n v="0"/>
    <n v="20218.78"/>
    <n v="35468.07"/>
    <n v="0"/>
    <n v="0"/>
    <n v="9316.85"/>
    <n v="0"/>
    <n v="0"/>
    <n v="0"/>
    <n v="0"/>
    <n v="0"/>
    <m/>
    <n v="0"/>
    <n v="0"/>
    <n v="0"/>
    <x v="2"/>
    <x v="2"/>
  </r>
  <r>
    <s v="CG&amp;E "/>
    <s v="E"/>
    <x v="2"/>
    <s v="DP10    01/02/2007N"/>
    <n v="102834"/>
    <n v="7127.31"/>
    <n v="0"/>
    <n v="7127.31"/>
    <n v="2803.99"/>
    <n v="0"/>
    <n v="828.66"/>
    <n v="125.21"/>
    <n v="0.09"/>
    <n v="0"/>
    <n v="0"/>
    <n v="382.61"/>
    <n v="374.78"/>
    <n v="343.13"/>
    <n v="42.88"/>
    <n v="494.8"/>
    <n v="428.87"/>
    <n v="941.14"/>
    <n v="0"/>
    <n v="0"/>
    <n v="0"/>
    <n v="0"/>
    <n v="112.83"/>
    <n v="197.93"/>
    <n v="0"/>
    <n v="0"/>
    <n v="50.39"/>
    <n v="0"/>
    <n v="0"/>
    <n v="0"/>
    <n v="0"/>
    <n v="0"/>
    <m/>
    <n v="0"/>
    <n v="0"/>
    <n v="0"/>
    <x v="2"/>
    <x v="2"/>
  </r>
  <r>
    <s v="CG&amp;E "/>
    <s v="E"/>
    <x v="14"/>
    <s v="DP10    01/02/2007N"/>
    <n v="11002154"/>
    <n v="738114.91"/>
    <n v="0"/>
    <n v="738114.91"/>
    <n v="296663.74"/>
    <n v="0"/>
    <n v="65341.63"/>
    <n v="9688.41"/>
    <n v="0.99"/>
    <n v="0"/>
    <n v="0"/>
    <n v="40040.339999999997"/>
    <n v="43846.61"/>
    <n v="36302.339999999997"/>
    <n v="4587.88"/>
    <n v="52350.17"/>
    <n v="50330.41"/>
    <n v="100691.72"/>
    <n v="0"/>
    <n v="0"/>
    <n v="0"/>
    <n v="0"/>
    <n v="11937.81"/>
    <n v="20941.810000000001"/>
    <n v="0"/>
    <n v="0"/>
    <n v="5391.05"/>
    <n v="0"/>
    <n v="0"/>
    <n v="0"/>
    <n v="0"/>
    <n v="0"/>
    <m/>
    <n v="0"/>
    <n v="0"/>
    <n v="0"/>
    <x v="2"/>
    <x v="2"/>
  </r>
  <r>
    <s v="CG&amp;E "/>
    <s v="E"/>
    <x v="15"/>
    <s v="DP10    01/02/2007N"/>
    <n v="13848254"/>
    <n v="980482.61"/>
    <n v="0"/>
    <n v="980482.61"/>
    <n v="394617.72"/>
    <n v="0"/>
    <n v="91187.38"/>
    <n v="13772.44"/>
    <n v="1.62"/>
    <n v="0"/>
    <n v="0"/>
    <n v="50436.92"/>
    <n v="60287.41"/>
    <n v="48287.93"/>
    <n v="5401.19"/>
    <n v="69635.759999999995"/>
    <n v="69593.83"/>
    <n v="126739.22"/>
    <n v="0"/>
    <n v="0"/>
    <n v="0"/>
    <n v="0"/>
    <n v="15879.09"/>
    <n v="27856.46"/>
    <n v="0"/>
    <n v="0"/>
    <n v="6785.64"/>
    <n v="0"/>
    <n v="0"/>
    <n v="0"/>
    <n v="0"/>
    <n v="0"/>
    <m/>
    <n v="0"/>
    <n v="0"/>
    <n v="0"/>
    <x v="2"/>
    <x v="2"/>
  </r>
  <r>
    <s v="CG&amp;E "/>
    <s v="E"/>
    <x v="12"/>
    <s v="DP10    01/02/2007N"/>
    <n v="13274017"/>
    <n v="867767.93"/>
    <n v="0"/>
    <n v="867767.93"/>
    <n v="349585.69"/>
    <n v="0"/>
    <n v="73884.2"/>
    <n v="11137.88"/>
    <n v="0.81"/>
    <n v="0"/>
    <n v="0"/>
    <n v="48268.57"/>
    <n v="50407.44"/>
    <n v="42778.83"/>
    <n v="5535.26"/>
    <n v="61688.78"/>
    <n v="57747.19"/>
    <n v="121483.8"/>
    <n v="0"/>
    <n v="0"/>
    <n v="0"/>
    <n v="0"/>
    <n v="14067.53"/>
    <n v="24677.68"/>
    <n v="0"/>
    <n v="0"/>
    <n v="6504.27"/>
    <n v="0"/>
    <n v="0"/>
    <n v="0"/>
    <n v="0"/>
    <n v="0"/>
    <m/>
    <n v="0"/>
    <n v="0"/>
    <n v="0"/>
    <x v="2"/>
    <x v="2"/>
  </r>
  <r>
    <s v="CG&amp;E "/>
    <s v="E"/>
    <x v="17"/>
    <s v="DP10    01/02/2007N"/>
    <n v="700735"/>
    <n v="45025.24"/>
    <n v="0"/>
    <n v="45025.24"/>
    <n v="18324.71"/>
    <n v="0"/>
    <n v="3646.42"/>
    <n v="853.21"/>
    <n v="0.09"/>
    <n v="0"/>
    <n v="0"/>
    <n v="2552.9899999999998"/>
    <n v="2377.36"/>
    <n v="2242.4699999999998"/>
    <n v="292.20999999999998"/>
    <n v="3233.61"/>
    <n v="2714.73"/>
    <n v="6413.13"/>
    <n v="0"/>
    <n v="0"/>
    <n v="0"/>
    <n v="0"/>
    <n v="737.38"/>
    <n v="1293.57"/>
    <n v="0"/>
    <n v="0"/>
    <n v="343.36"/>
    <n v="0"/>
    <n v="0"/>
    <n v="0"/>
    <n v="0"/>
    <n v="0"/>
    <m/>
    <n v="0"/>
    <n v="0"/>
    <n v="0"/>
    <x v="2"/>
    <x v="2"/>
  </r>
  <r>
    <s v="CG&amp;E "/>
    <s v="E"/>
    <x v="16"/>
    <s v="DP10    01/02/2007N"/>
    <n v="1340938"/>
    <n v="84782.27"/>
    <n v="0"/>
    <n v="84782.27"/>
    <n v="36076.17"/>
    <n v="0"/>
    <n v="7798.6"/>
    <n v="1252.48"/>
    <n v="0.09"/>
    <n v="0"/>
    <n v="0"/>
    <n v="0"/>
    <n v="5304.22"/>
    <n v="4414.6000000000004"/>
    <n v="559.16999999999996"/>
    <n v="6366.1"/>
    <n v="6083.14"/>
    <n v="12272.26"/>
    <n v="0"/>
    <n v="0"/>
    <n v="0"/>
    <n v="0"/>
    <n v="1451.71"/>
    <n v="2546.67"/>
    <n v="0"/>
    <n v="0"/>
    <n v="657.06"/>
    <n v="0"/>
    <n v="0"/>
    <n v="0"/>
    <n v="0"/>
    <n v="0"/>
    <m/>
    <n v="0"/>
    <n v="0"/>
    <n v="0"/>
    <x v="2"/>
    <x v="2"/>
  </r>
  <r>
    <s v="CG&amp;E "/>
    <s v="E"/>
    <x v="11"/>
    <s v="DP10    01/02/2007N"/>
    <n v="759269"/>
    <n v="30214.04"/>
    <n v="0"/>
    <n v="30214.04"/>
    <n v="0"/>
    <n v="0"/>
    <n v="17612.88"/>
    <n v="924.49"/>
    <n v="0.09"/>
    <n v="0"/>
    <n v="0"/>
    <n v="2765.47"/>
    <n v="5200.99"/>
    <n v="0"/>
    <n v="316.62"/>
    <n v="0"/>
    <n v="0"/>
    <n v="0"/>
    <n v="0"/>
    <n v="0"/>
    <n v="0"/>
    <n v="0"/>
    <n v="0"/>
    <n v="3021.46"/>
    <n v="0"/>
    <n v="0"/>
    <n v="372.04"/>
    <n v="0"/>
    <n v="0"/>
    <n v="0"/>
    <n v="0"/>
    <n v="0"/>
    <m/>
    <n v="0"/>
    <n v="0"/>
    <n v="0"/>
    <x v="2"/>
    <x v="2"/>
  </r>
  <r>
    <s v="CG&amp;E "/>
    <s v="E"/>
    <x v="18"/>
    <s v="DP10    01/02/2007N"/>
    <n v="172031"/>
    <n v="9180.44"/>
    <n v="0"/>
    <n v="9180.44"/>
    <n v="0"/>
    <n v="0"/>
    <n v="6021.49"/>
    <n v="209.47"/>
    <n v="0.18"/>
    <n v="0"/>
    <n v="0"/>
    <n v="643.11"/>
    <n v="1178.4100000000001"/>
    <n v="0"/>
    <n v="71.739999999999995"/>
    <n v="0"/>
    <n v="0"/>
    <n v="0"/>
    <n v="0"/>
    <n v="0"/>
    <n v="0"/>
    <n v="0"/>
    <n v="0"/>
    <n v="971.74"/>
    <n v="0"/>
    <n v="0"/>
    <n v="84.3"/>
    <n v="0"/>
    <n v="0"/>
    <n v="0"/>
    <n v="0"/>
    <n v="0"/>
    <m/>
    <n v="0"/>
    <n v="0"/>
    <n v="0"/>
    <x v="2"/>
    <x v="2"/>
  </r>
  <r>
    <s v="CG&amp;E "/>
    <s v="E"/>
    <x v="14"/>
    <s v="DP11    01/02/2007 "/>
    <n v="637685"/>
    <n v="47878.58"/>
    <n v="0"/>
    <n v="47878.58"/>
    <n v="18984.79"/>
    <n v="0"/>
    <n v="4650.6000000000004"/>
    <n v="825.03"/>
    <n v="0.09"/>
    <n v="0"/>
    <n v="0"/>
    <n v="2468.96"/>
    <n v="3012.11"/>
    <n v="2421.11"/>
    <n v="282.55"/>
    <n v="3491.48"/>
    <n v="3380.91"/>
    <n v="5836.09"/>
    <n v="0"/>
    <n v="0"/>
    <n v="0"/>
    <n v="0"/>
    <n v="796.15"/>
    <n v="1396.69"/>
    <n v="0"/>
    <n v="0"/>
    <n v="332.02"/>
    <n v="0"/>
    <n v="0"/>
    <n v="0"/>
    <n v="0"/>
    <n v="0"/>
    <m/>
    <n v="0"/>
    <n v="0"/>
    <n v="0"/>
    <x v="2"/>
    <x v="2"/>
  </r>
  <r>
    <s v="CG&amp;E "/>
    <s v="E"/>
    <x v="15"/>
    <s v="DP11    01/02/2007N"/>
    <n v="2159327"/>
    <n v="154733.29"/>
    <n v="0"/>
    <n v="154733.29"/>
    <n v="61799.3"/>
    <n v="0"/>
    <n v="14654.59"/>
    <n v="1636.31"/>
    <n v="0.09"/>
    <n v="0"/>
    <n v="0"/>
    <n v="7847.68"/>
    <n v="10113.120000000001"/>
    <n v="7561.95"/>
    <n v="900.44"/>
    <n v="10905.37"/>
    <n v="11644.96"/>
    <n v="19762.16"/>
    <n v="0"/>
    <n v="0"/>
    <n v="0"/>
    <n v="0"/>
    <n v="2486.77"/>
    <n v="4362.4799999999996"/>
    <n v="0"/>
    <n v="0"/>
    <n v="1058.07"/>
    <n v="0"/>
    <n v="0"/>
    <n v="0"/>
    <n v="0"/>
    <n v="0"/>
    <m/>
    <n v="0"/>
    <n v="0"/>
    <n v="0"/>
    <x v="2"/>
    <x v="2"/>
  </r>
  <r>
    <s v="CG&amp;E "/>
    <s v="E"/>
    <x v="17"/>
    <s v="DP11    01/02/2007N"/>
    <n v="1875460"/>
    <n v="102729.47"/>
    <n v="0"/>
    <n v="102729.47"/>
    <n v="41922.980000000003"/>
    <n v="0"/>
    <n v="6681.51"/>
    <n v="1503.17"/>
    <n v="0.09"/>
    <n v="0"/>
    <n v="0"/>
    <n v="6817.24"/>
    <n v="4587.46"/>
    <n v="5130.66"/>
    <n v="782.07"/>
    <n v="7397.67"/>
    <n v="5176.91"/>
    <n v="17164.21"/>
    <n v="0"/>
    <n v="0"/>
    <n v="0"/>
    <n v="0"/>
    <n v="1687.12"/>
    <n v="2959.4"/>
    <n v="0"/>
    <n v="0"/>
    <n v="918.98"/>
    <n v="0"/>
    <n v="0"/>
    <n v="0"/>
    <n v="0"/>
    <n v="0"/>
    <m/>
    <n v="0"/>
    <n v="0"/>
    <n v="0"/>
    <x v="2"/>
    <x v="2"/>
  </r>
  <r>
    <s v="CG&amp;E "/>
    <s v="E"/>
    <x v="14"/>
    <s v="DP12    01/02/2007N"/>
    <n v="1008851"/>
    <n v="68184.399999999994"/>
    <n v="0"/>
    <n v="68184.399999999994"/>
    <n v="27473.43"/>
    <n v="0"/>
    <n v="5953.96"/>
    <n v="1096.73"/>
    <n v="0.09"/>
    <n v="0"/>
    <n v="0"/>
    <n v="3671.45"/>
    <n v="3999.17"/>
    <n v="3361.9"/>
    <n v="420.69"/>
    <n v="4848.04"/>
    <n v="4586.7"/>
    <n v="9233"/>
    <n v="0"/>
    <n v="0"/>
    <n v="0"/>
    <n v="0"/>
    <n v="1105.52"/>
    <n v="1939.38"/>
    <n v="0"/>
    <n v="0"/>
    <n v="494.34"/>
    <n v="0"/>
    <n v="0"/>
    <n v="0"/>
    <n v="0"/>
    <n v="0"/>
    <m/>
    <n v="0"/>
    <n v="0"/>
    <n v="0"/>
    <x v="2"/>
    <x v="2"/>
  </r>
  <r>
    <s v="CG&amp;E "/>
    <s v="E"/>
    <x v="15"/>
    <s v="DP12    01/02/2007N"/>
    <n v="1500832"/>
    <n v="100655.15"/>
    <n v="0"/>
    <n v="100655.15"/>
    <n v="40413.49"/>
    <n v="0"/>
    <n v="8999.5300000000007"/>
    <n v="1367.14"/>
    <n v="0.18"/>
    <n v="0"/>
    <n v="0"/>
    <n v="5466.66"/>
    <n v="5941.38"/>
    <n v="4945.3599999999997"/>
    <n v="625.84"/>
    <n v="7131.49"/>
    <n v="6814"/>
    <n v="13735.61"/>
    <n v="0"/>
    <n v="0"/>
    <n v="0"/>
    <n v="0"/>
    <n v="1626.24"/>
    <n v="2852.82"/>
    <n v="0"/>
    <n v="0"/>
    <n v="735.41"/>
    <n v="0"/>
    <n v="0"/>
    <n v="0"/>
    <n v="0"/>
    <n v="0"/>
    <m/>
    <n v="0"/>
    <n v="0"/>
    <n v="0"/>
    <x v="2"/>
    <x v="2"/>
  </r>
  <r>
    <s v="CG&amp;E "/>
    <s v="E"/>
    <x v="14"/>
    <s v="DP14    01/02/2007 "/>
    <n v="588441"/>
    <n v="38124.089999999997"/>
    <n v="0"/>
    <n v="38124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2"/>
  </r>
  <r>
    <s v="CG&amp;E "/>
    <s v="E"/>
    <x v="15"/>
    <s v="DP14    01/02/2007 "/>
    <n v="-354245"/>
    <n v="-20928.48"/>
    <n v="0"/>
    <n v="-2092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2"/>
  </r>
  <r>
    <s v="CG&amp;E "/>
    <s v="E"/>
    <x v="12"/>
    <s v="DP14    01/02/2007 "/>
    <n v="2755770"/>
    <n v="208428.22"/>
    <n v="0"/>
    <n v="20842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2"/>
  </r>
  <r>
    <s v="CG&amp;E "/>
    <s v="E"/>
    <x v="14"/>
    <s v="DP15    01/02/2007 "/>
    <n v="39903"/>
    <n v="2155.66"/>
    <n v="0"/>
    <n v="2155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2"/>
  </r>
  <r>
    <s v="CG&amp;E "/>
    <s v="E"/>
    <x v="14"/>
    <s v="DS01    01/02/2007 "/>
    <n v="335875"/>
    <n v="31188.52"/>
    <n v="0"/>
    <n v="31188.52"/>
    <n v="10342.39"/>
    <n v="0"/>
    <n v="3729.87"/>
    <n v="599.76"/>
    <n v="0.36"/>
    <n v="0"/>
    <n v="0"/>
    <n v="1818.17"/>
    <n v="3177.83"/>
    <n v="1915.59"/>
    <n v="205.4"/>
    <n v="2762.74"/>
    <n v="1496.92"/>
    <n v="3073.93"/>
    <n v="0"/>
    <n v="0"/>
    <n v="0"/>
    <n v="0"/>
    <n v="638.16"/>
    <n v="1105.26"/>
    <n v="0"/>
    <n v="0"/>
    <n v="322.14"/>
    <n v="0"/>
    <n v="0"/>
    <n v="0"/>
    <n v="0"/>
    <n v="0"/>
    <m/>
    <n v="0"/>
    <n v="0"/>
    <n v="0"/>
    <x v="2"/>
    <x v="3"/>
  </r>
  <r>
    <s v="CG&amp;E "/>
    <s v="E"/>
    <x v="15"/>
    <s v="DS01    01/02/2007 "/>
    <n v="1829394"/>
    <n v="143460.72"/>
    <n v="0"/>
    <n v="143460.72"/>
    <n v="54840.09"/>
    <n v="0"/>
    <n v="16567.29"/>
    <n v="2228.96"/>
    <n v="0.54"/>
    <n v="0"/>
    <n v="0"/>
    <n v="6701"/>
    <n v="12496.7"/>
    <n v="7185.09"/>
    <n v="763.35"/>
    <n v="10362.57"/>
    <n v="7836.11"/>
    <n v="16742.62"/>
    <n v="0"/>
    <n v="0"/>
    <n v="0"/>
    <n v="0"/>
    <n v="2393.5100000000002"/>
    <n v="4145.68"/>
    <n v="0"/>
    <n v="0"/>
    <n v="1197.21"/>
    <n v="0"/>
    <n v="0"/>
    <n v="0"/>
    <n v="0"/>
    <n v="0"/>
    <m/>
    <n v="0"/>
    <n v="0"/>
    <n v="0"/>
    <x v="2"/>
    <x v="3"/>
  </r>
  <r>
    <s v="CG&amp;E "/>
    <s v="E"/>
    <x v="12"/>
    <s v="DS01    01/02/2007 "/>
    <n v="367891"/>
    <n v="28934.62"/>
    <n v="0"/>
    <n v="28934.62"/>
    <n v="11143.03"/>
    <n v="0"/>
    <n v="3584.07"/>
    <n v="493.66"/>
    <n v="0.18"/>
    <n v="0"/>
    <n v="0"/>
    <n v="1490.36"/>
    <n v="2122.02"/>
    <n v="1394.71"/>
    <n v="169.06"/>
    <n v="2011.6"/>
    <n v="1624.4"/>
    <n v="3366.94"/>
    <n v="0"/>
    <n v="0"/>
    <n v="0"/>
    <n v="0"/>
    <n v="464.68"/>
    <n v="804.75"/>
    <n v="0"/>
    <n v="0"/>
    <n v="265.16000000000003"/>
    <n v="0"/>
    <n v="0"/>
    <n v="0"/>
    <n v="0"/>
    <n v="0"/>
    <m/>
    <n v="0"/>
    <n v="0"/>
    <n v="0"/>
    <x v="2"/>
    <x v="3"/>
  </r>
  <r>
    <s v="CG&amp;E "/>
    <s v="E"/>
    <x v="1"/>
    <s v="DS01    01/02/2007N"/>
    <n v="1566665"/>
    <n v="144701.85999999999"/>
    <n v="0"/>
    <n v="144701.85999999999"/>
    <n v="56387.14"/>
    <n v="0"/>
    <n v="19681.45"/>
    <n v="1891.62"/>
    <n v="12.24"/>
    <n v="0"/>
    <n v="0"/>
    <n v="6504.21"/>
    <n v="11685.25"/>
    <n v="6862.44"/>
    <n v="653.27"/>
    <n v="9964.94"/>
    <n v="9248.06"/>
    <n v="14566.37"/>
    <n v="0"/>
    <n v="0"/>
    <n v="0"/>
    <n v="0"/>
    <n v="2233.63"/>
    <n v="3986.63"/>
    <n v="0"/>
    <n v="0"/>
    <n v="1024.6099999999999"/>
    <n v="0"/>
    <n v="0"/>
    <n v="0"/>
    <n v="0"/>
    <n v="0"/>
    <m/>
    <n v="0"/>
    <n v="0"/>
    <n v="0"/>
    <x v="2"/>
    <x v="3"/>
  </r>
  <r>
    <s v="CG&amp;E "/>
    <s v="E"/>
    <x v="2"/>
    <s v="DS01    01/02/2007N"/>
    <n v="208534446"/>
    <n v="20206640.850000001"/>
    <n v="0"/>
    <n v="20206640.850000001"/>
    <n v="7944014.8499999996"/>
    <n v="0"/>
    <n v="2860284.43"/>
    <n v="253849.46"/>
    <n v="1345.42"/>
    <n v="0"/>
    <n v="0"/>
    <n v="839068.56"/>
    <n v="1561906.88"/>
    <n v="971718.83"/>
    <n v="85872.57"/>
    <n v="1401814.49"/>
    <n v="1357189.85"/>
    <n v="1909132.07"/>
    <n v="0"/>
    <n v="0"/>
    <n v="0"/>
    <n v="0"/>
    <n v="323385.52"/>
    <n v="560804.11"/>
    <n v="0"/>
    <n v="0"/>
    <n v="136381.29"/>
    <n v="0"/>
    <n v="2.0699999999999998"/>
    <n v="1.91"/>
    <n v="0"/>
    <n v="0"/>
    <m/>
    <n v="0"/>
    <n v="0"/>
    <n v="0"/>
    <x v="2"/>
    <x v="3"/>
  </r>
  <r>
    <s v="CG&amp;E "/>
    <s v="E"/>
    <x v="3"/>
    <s v="DS01    01/02/2007N"/>
    <n v="21988108"/>
    <n v="2282850.65"/>
    <n v="0"/>
    <n v="2282850.65"/>
    <n v="904776.98"/>
    <n v="0"/>
    <n v="331880.76"/>
    <n v="26796.45"/>
    <n v="89.21"/>
    <n v="0"/>
    <n v="0"/>
    <n v="86267.42"/>
    <n v="175538.12"/>
    <n v="110764.05"/>
    <n v="9181.09"/>
    <n v="159656.34"/>
    <n v="162010.26"/>
    <n v="200675.02"/>
    <n v="0"/>
    <n v="0"/>
    <n v="0"/>
    <n v="0"/>
    <n v="36961.910000000003"/>
    <n v="63871.22"/>
    <n v="0"/>
    <n v="0"/>
    <n v="14380.39"/>
    <n v="0"/>
    <n v="0.74"/>
    <n v="0.69"/>
    <n v="0"/>
    <n v="0"/>
    <m/>
    <n v="0"/>
    <n v="0"/>
    <n v="0"/>
    <x v="2"/>
    <x v="3"/>
  </r>
  <r>
    <s v="CG&amp;E "/>
    <s v="E"/>
    <x v="7"/>
    <s v="DS01    01/02/2007N"/>
    <n v="147360"/>
    <n v="9635.14"/>
    <n v="0"/>
    <n v="9635.14"/>
    <n v="3802.12"/>
    <n v="0"/>
    <n v="924.79"/>
    <n v="179.43"/>
    <n v="0.09"/>
    <n v="0"/>
    <n v="0"/>
    <n v="544.24"/>
    <n v="654.96"/>
    <n v="465.16"/>
    <n v="61.45"/>
    <n v="670.93"/>
    <n v="463.56"/>
    <n v="1348.64"/>
    <n v="0"/>
    <n v="0"/>
    <n v="0"/>
    <n v="0"/>
    <n v="154.99"/>
    <n v="268.41000000000003"/>
    <n v="0"/>
    <n v="0"/>
    <n v="96.37"/>
    <n v="0"/>
    <n v="0"/>
    <n v="0"/>
    <n v="0"/>
    <n v="0"/>
    <m/>
    <n v="0"/>
    <n v="0"/>
    <n v="0"/>
    <x v="2"/>
    <x v="3"/>
  </r>
  <r>
    <s v="CG&amp;E "/>
    <s v="E"/>
    <x v="4"/>
    <s v="DS01    01/02/2007N"/>
    <n v="18807585"/>
    <n v="1791596.75"/>
    <n v="0"/>
    <n v="1791596.75"/>
    <n v="706140.55"/>
    <n v="0"/>
    <n v="246299.46"/>
    <n v="22893.61"/>
    <n v="81.52"/>
    <n v="0"/>
    <n v="0"/>
    <n v="74180.11"/>
    <n v="140860.96"/>
    <n v="86379.55"/>
    <n v="7839.28"/>
    <n v="124605.41"/>
    <n v="119379.13"/>
    <n v="172035.34"/>
    <n v="0"/>
    <n v="0"/>
    <n v="0"/>
    <n v="0"/>
    <n v="28752.38"/>
    <n v="49849.120000000003"/>
    <n v="0"/>
    <n v="0"/>
    <n v="12300.33"/>
    <n v="0"/>
    <n v="0"/>
    <n v="0"/>
    <n v="0"/>
    <n v="0"/>
    <m/>
    <n v="0"/>
    <n v="0"/>
    <n v="0"/>
    <x v="2"/>
    <x v="3"/>
  </r>
  <r>
    <s v="CG&amp;E "/>
    <s v="E"/>
    <x v="8"/>
    <s v="DS01    01/02/2007N"/>
    <n v="1104521"/>
    <n v="100059.02"/>
    <n v="0"/>
    <n v="100059.02"/>
    <n v="39504.720000000001"/>
    <n v="0"/>
    <n v="13269.23"/>
    <n v="1339.24"/>
    <n v="3.51"/>
    <n v="0"/>
    <n v="0"/>
    <n v="4237.34"/>
    <n v="7704.63"/>
    <n v="4811.78"/>
    <n v="460.61"/>
    <n v="6970.99"/>
    <n v="6478.17"/>
    <n v="10188.94"/>
    <n v="0"/>
    <n v="0"/>
    <n v="0"/>
    <n v="0"/>
    <n v="1578.72"/>
    <n v="2788.79"/>
    <n v="0"/>
    <n v="0"/>
    <n v="722.35"/>
    <n v="0"/>
    <n v="0"/>
    <n v="0"/>
    <n v="0"/>
    <n v="0"/>
    <m/>
    <n v="0"/>
    <n v="0"/>
    <n v="0"/>
    <x v="2"/>
    <x v="3"/>
  </r>
  <r>
    <s v="CG&amp;E "/>
    <s v="E"/>
    <x v="5"/>
    <s v="DS01    01/02/2007N"/>
    <n v="1191163"/>
    <n v="106636.77"/>
    <n v="0"/>
    <n v="106636.77"/>
    <n v="43614.31"/>
    <n v="0"/>
    <n v="15016.5"/>
    <n v="1435.99"/>
    <n v="5.31"/>
    <n v="0"/>
    <n v="0"/>
    <n v="200.18"/>
    <n v="8980.43"/>
    <n v="5290.91"/>
    <n v="496.72"/>
    <n v="7696.09"/>
    <n v="7223.27"/>
    <n v="11107.21"/>
    <n v="0"/>
    <n v="0"/>
    <n v="0"/>
    <n v="0"/>
    <n v="1711.89"/>
    <n v="3078.96"/>
    <n v="0"/>
    <n v="0"/>
    <n v="779"/>
    <n v="0"/>
    <n v="0"/>
    <n v="0"/>
    <n v="0"/>
    <n v="0"/>
    <m/>
    <n v="0"/>
    <n v="0"/>
    <n v="0"/>
    <x v="2"/>
    <x v="3"/>
  </r>
  <r>
    <s v="CG&amp;E "/>
    <s v="E"/>
    <x v="20"/>
    <s v="DS01    01/02/2007N"/>
    <n v="286624"/>
    <n v="21332.57"/>
    <n v="0"/>
    <n v="21332.57"/>
    <n v="8420.25"/>
    <n v="0"/>
    <n v="2312.98"/>
    <n v="348.99"/>
    <n v="0.09"/>
    <n v="0"/>
    <n v="0"/>
    <n v="1049.77"/>
    <n v="1645.77"/>
    <n v="1030.21"/>
    <n v="119.52"/>
    <n v="1485.84"/>
    <n v="1170.8800000000001"/>
    <n v="2623.18"/>
    <n v="0"/>
    <n v="0"/>
    <n v="0"/>
    <n v="0"/>
    <n v="343.21"/>
    <n v="594.42999999999995"/>
    <n v="0"/>
    <n v="0"/>
    <n v="187.45"/>
    <n v="0"/>
    <n v="0"/>
    <n v="0"/>
    <n v="0"/>
    <n v="0"/>
    <m/>
    <n v="0"/>
    <n v="0"/>
    <n v="0"/>
    <x v="2"/>
    <x v="3"/>
  </r>
  <r>
    <s v="CG&amp;E "/>
    <s v="E"/>
    <x v="14"/>
    <s v="DS01    01/02/2007N"/>
    <n v="145526365"/>
    <n v="11410729.5"/>
    <n v="0"/>
    <n v="11410729.5"/>
    <n v="4498076.46"/>
    <n v="0"/>
    <n v="1323229.77"/>
    <n v="171479.3"/>
    <n v="76.06"/>
    <n v="0"/>
    <n v="0"/>
    <n v="515939.86"/>
    <n v="901630.22"/>
    <n v="550416.94999999995"/>
    <n v="60617.69"/>
    <n v="793732.46"/>
    <n v="667774.79"/>
    <n v="1331596.96"/>
    <n v="0"/>
    <n v="0"/>
    <n v="0"/>
    <n v="0"/>
    <n v="183453.2"/>
    <n v="317539"/>
    <n v="0"/>
    <n v="0"/>
    <n v="95174.32"/>
    <n v="0"/>
    <n v="-3.91"/>
    <n v="-3.63"/>
    <n v="0"/>
    <n v="0"/>
    <m/>
    <n v="0"/>
    <n v="0"/>
    <n v="0"/>
    <x v="2"/>
    <x v="3"/>
  </r>
  <r>
    <s v="CG&amp;E "/>
    <s v="E"/>
    <x v="15"/>
    <s v="DS01    01/02/2007N"/>
    <n v="73340080"/>
    <n v="5916067"/>
    <n v="0"/>
    <n v="5916067"/>
    <n v="2321497.12"/>
    <n v="0"/>
    <n v="703940.23"/>
    <n v="85931.58"/>
    <n v="26.77"/>
    <n v="0"/>
    <n v="0"/>
    <n v="268207.38"/>
    <n v="479024.55"/>
    <n v="284040.09000000003"/>
    <n v="29666.25"/>
    <n v="409651.15"/>
    <n v="356415.44"/>
    <n v="671190.31"/>
    <n v="0"/>
    <n v="0"/>
    <n v="0"/>
    <n v="0"/>
    <n v="94626.59"/>
    <n v="163885.07999999999"/>
    <n v="0"/>
    <n v="0"/>
    <n v="47964.46"/>
    <n v="0"/>
    <n v="0"/>
    <n v="0"/>
    <n v="0"/>
    <n v="0"/>
    <m/>
    <n v="0"/>
    <n v="0"/>
    <n v="0"/>
    <x v="2"/>
    <x v="3"/>
  </r>
  <r>
    <s v="CG&amp;E "/>
    <s v="E"/>
    <x v="12"/>
    <s v="DS01    01/02/2007N"/>
    <n v="17209668"/>
    <n v="1585301.98"/>
    <n v="0"/>
    <n v="1585301.98"/>
    <n v="628060.38"/>
    <n v="0"/>
    <n v="207685.66"/>
    <n v="20856.259999999998"/>
    <n v="12.65"/>
    <n v="0"/>
    <n v="0"/>
    <n v="63781.52"/>
    <n v="126669.8"/>
    <n v="76846.929999999993"/>
    <n v="7176.49"/>
    <n v="110827.42"/>
    <n v="104753.71"/>
    <n v="157438.47"/>
    <n v="0"/>
    <n v="0"/>
    <n v="0"/>
    <n v="0"/>
    <n v="25600.33"/>
    <n v="44337.2"/>
    <n v="0"/>
    <n v="0"/>
    <n v="11255.16"/>
    <n v="0"/>
    <n v="0"/>
    <n v="0"/>
    <n v="0"/>
    <n v="0"/>
    <m/>
    <n v="0"/>
    <n v="0"/>
    <n v="0"/>
    <x v="2"/>
    <x v="3"/>
  </r>
  <r>
    <s v="CG&amp;E "/>
    <s v="E"/>
    <x v="17"/>
    <s v="DS01    01/02/2007N"/>
    <n v="1080245"/>
    <n v="80354.240000000005"/>
    <n v="0"/>
    <n v="80354.240000000005"/>
    <n v="31817.14"/>
    <n v="0"/>
    <n v="8811.4"/>
    <n v="1341.15"/>
    <n v="0.54"/>
    <n v="0"/>
    <n v="0"/>
    <n v="3977.22"/>
    <n v="6134.01"/>
    <n v="3935.62"/>
    <n v="450.46"/>
    <n v="5614.49"/>
    <n v="4443.7700000000004"/>
    <n v="9517.0400000000009"/>
    <n v="0"/>
    <n v="0"/>
    <n v="0"/>
    <n v="0"/>
    <n v="1358.8"/>
    <n v="2246.12"/>
    <n v="0"/>
    <n v="0"/>
    <n v="706.48"/>
    <n v="0"/>
    <n v="0"/>
    <n v="0"/>
    <n v="0"/>
    <n v="0"/>
    <m/>
    <n v="0"/>
    <n v="0"/>
    <n v="0"/>
    <x v="2"/>
    <x v="3"/>
  </r>
  <r>
    <s v="CG&amp;E "/>
    <s v="E"/>
    <x v="16"/>
    <s v="DS01    01/02/2007N"/>
    <n v="2290061"/>
    <n v="184746.81"/>
    <n v="0"/>
    <n v="184746.81"/>
    <n v="75546.820000000007"/>
    <n v="0"/>
    <n v="23777.68"/>
    <n v="2788.38"/>
    <n v="0.54"/>
    <n v="0"/>
    <n v="0"/>
    <n v="327.52999999999997"/>
    <n v="15838.55"/>
    <n v="9243.2900000000009"/>
    <n v="954.95"/>
    <n v="13330.96"/>
    <n v="12069.43"/>
    <n v="20958.64"/>
    <n v="0"/>
    <n v="0"/>
    <n v="0"/>
    <n v="0"/>
    <n v="3079.16"/>
    <n v="5333.19"/>
    <n v="0"/>
    <n v="0"/>
    <n v="1497.69"/>
    <n v="0"/>
    <n v="0"/>
    <n v="0"/>
    <n v="0"/>
    <n v="0"/>
    <m/>
    <n v="0"/>
    <n v="0"/>
    <n v="0"/>
    <x v="2"/>
    <x v="3"/>
  </r>
  <r>
    <s v="CG&amp;E "/>
    <s v="E"/>
    <x v="21"/>
    <s v="DS01    01/02/2007N"/>
    <n v="648"/>
    <n v="64.97"/>
    <n v="0"/>
    <n v="64.97"/>
    <n v="0"/>
    <n v="0"/>
    <n v="49.61"/>
    <n v="0.79"/>
    <n v="0.09"/>
    <n v="0"/>
    <n v="0"/>
    <n v="3.01"/>
    <n v="5.83"/>
    <n v="0"/>
    <n v="0.27"/>
    <n v="0"/>
    <n v="0"/>
    <n v="0"/>
    <n v="0"/>
    <n v="0"/>
    <n v="0"/>
    <n v="0"/>
    <n v="0"/>
    <n v="4.95"/>
    <n v="0"/>
    <n v="0"/>
    <n v="0.42"/>
    <n v="0"/>
    <n v="0"/>
    <n v="0"/>
    <n v="0"/>
    <n v="0"/>
    <m/>
    <n v="0"/>
    <n v="0"/>
    <n v="0"/>
    <x v="2"/>
    <x v="3"/>
  </r>
  <r>
    <s v="CG&amp;E "/>
    <s v="E"/>
    <x v="6"/>
    <s v="DS01    01/02/2007N"/>
    <n v="4370216"/>
    <n v="185239.91"/>
    <n v="0"/>
    <n v="185239.91"/>
    <n v="0"/>
    <n v="0"/>
    <n v="98811.07"/>
    <n v="5323.8"/>
    <n v="52.52"/>
    <n v="0"/>
    <n v="0"/>
    <n v="18538.02"/>
    <n v="37409.56"/>
    <n v="1562.38"/>
    <n v="1742.36"/>
    <n v="2253.3200000000002"/>
    <n v="0"/>
    <n v="0"/>
    <n v="0"/>
    <n v="0"/>
    <n v="0"/>
    <n v="0"/>
    <n v="591.62"/>
    <n v="16097.13"/>
    <n v="0"/>
    <n v="0"/>
    <n v="2858.13"/>
    <n v="0"/>
    <n v="0"/>
    <n v="0"/>
    <n v="0"/>
    <n v="0"/>
    <m/>
    <n v="0"/>
    <n v="0"/>
    <n v="0"/>
    <x v="2"/>
    <x v="3"/>
  </r>
  <r>
    <s v="CG&amp;E "/>
    <s v="E"/>
    <x v="9"/>
    <s v="DS01    01/02/2007N"/>
    <n v="560601"/>
    <n v="25867.439999999999"/>
    <n v="0"/>
    <n v="25867.439999999999"/>
    <n v="0"/>
    <n v="0"/>
    <n v="14694.96"/>
    <n v="683.29"/>
    <n v="6.52"/>
    <n v="0"/>
    <n v="0"/>
    <n v="2390.59"/>
    <n v="5008.07"/>
    <n v="55.87"/>
    <n v="233.77"/>
    <n v="80.58"/>
    <n v="0"/>
    <n v="0"/>
    <n v="0"/>
    <n v="0"/>
    <n v="0"/>
    <n v="0"/>
    <n v="33.81"/>
    <n v="2313.39"/>
    <n v="0"/>
    <n v="0"/>
    <n v="366.59"/>
    <n v="0"/>
    <n v="0"/>
    <n v="0"/>
    <n v="0"/>
    <n v="0"/>
    <m/>
    <n v="0"/>
    <n v="0"/>
    <n v="0"/>
    <x v="2"/>
    <x v="3"/>
  </r>
  <r>
    <s v="CG&amp;E "/>
    <s v="E"/>
    <x v="10"/>
    <s v="DS01    01/02/2007N"/>
    <n v="1372254"/>
    <n v="47172.51"/>
    <n v="0"/>
    <n v="47172.51"/>
    <n v="0"/>
    <n v="0"/>
    <n v="19894.810000000001"/>
    <n v="1671.94"/>
    <n v="8.81"/>
    <n v="0"/>
    <n v="0"/>
    <n v="5622.6"/>
    <n v="10692.8"/>
    <n v="1437.41"/>
    <n v="536.29999999999995"/>
    <n v="2072.9499999999998"/>
    <n v="0"/>
    <n v="0"/>
    <n v="0"/>
    <n v="0"/>
    <n v="0"/>
    <n v="0"/>
    <n v="493.38"/>
    <n v="3844.05"/>
    <n v="0"/>
    <n v="0"/>
    <n v="897.46"/>
    <n v="0"/>
    <n v="0"/>
    <n v="0"/>
    <n v="0"/>
    <n v="0"/>
    <m/>
    <n v="0"/>
    <n v="0"/>
    <n v="0"/>
    <x v="2"/>
    <x v="3"/>
  </r>
  <r>
    <s v="CG&amp;E "/>
    <s v="E"/>
    <x v="22"/>
    <s v="DS01    01/02/2007N"/>
    <n v="16640"/>
    <n v="573.69000000000005"/>
    <n v="0"/>
    <n v="573.69000000000005"/>
    <n v="0"/>
    <n v="0"/>
    <n v="128.57"/>
    <n v="18.12"/>
    <n v="0.09"/>
    <n v="0"/>
    <n v="0"/>
    <n v="70.64"/>
    <n v="149.63"/>
    <n v="55.8"/>
    <n v="6.94"/>
    <n v="83.28"/>
    <n v="0"/>
    <n v="0"/>
    <n v="0"/>
    <n v="0"/>
    <n v="0"/>
    <n v="0"/>
    <n v="16.43"/>
    <n v="33.31"/>
    <n v="0"/>
    <n v="0"/>
    <n v="10.88"/>
    <n v="0"/>
    <n v="0"/>
    <n v="0"/>
    <n v="0"/>
    <n v="0"/>
    <m/>
    <n v="0"/>
    <n v="0"/>
    <n v="0"/>
    <x v="2"/>
    <x v="3"/>
  </r>
  <r>
    <s v="CG&amp;E "/>
    <s v="E"/>
    <x v="11"/>
    <s v="DS01    01/02/2007N"/>
    <n v="13279387"/>
    <n v="410169.84"/>
    <n v="0"/>
    <n v="410169.84"/>
    <n v="0"/>
    <n v="0"/>
    <n v="161733.14000000001"/>
    <n v="16167.26"/>
    <n v="14.58"/>
    <n v="0"/>
    <n v="0"/>
    <n v="49616.39"/>
    <n v="93894.96"/>
    <n v="15218.14"/>
    <n v="3631.6"/>
    <n v="21947.9"/>
    <n v="0"/>
    <n v="0"/>
    <n v="0"/>
    <n v="0"/>
    <n v="0"/>
    <n v="0"/>
    <n v="5109.8"/>
    <n v="34151.370000000003"/>
    <n v="0"/>
    <n v="0"/>
    <n v="8684.7000000000007"/>
    <n v="0"/>
    <n v="0"/>
    <n v="0"/>
    <n v="0"/>
    <n v="0"/>
    <m/>
    <n v="0"/>
    <n v="0"/>
    <n v="0"/>
    <x v="2"/>
    <x v="3"/>
  </r>
  <r>
    <s v="CG&amp;E "/>
    <s v="E"/>
    <x v="18"/>
    <s v="DS01    01/02/2007N"/>
    <n v="3591266"/>
    <n v="127930.76"/>
    <n v="0"/>
    <n v="127930.76"/>
    <n v="0"/>
    <n v="0"/>
    <n v="62086.09"/>
    <n v="4397.37"/>
    <n v="5.04"/>
    <n v="0"/>
    <n v="0"/>
    <n v="13605.88"/>
    <n v="28984.080000000002"/>
    <n v="1560.4"/>
    <n v="1242.01"/>
    <n v="2250.5300000000002"/>
    <n v="0"/>
    <n v="0"/>
    <n v="0"/>
    <n v="0"/>
    <n v="0"/>
    <n v="0"/>
    <n v="630.07000000000005"/>
    <n v="11589.5"/>
    <n v="0"/>
    <n v="0"/>
    <n v="2361.92"/>
    <n v="0"/>
    <n v="0"/>
    <n v="0"/>
    <n v="0"/>
    <n v="0"/>
    <m/>
    <n v="0"/>
    <n v="0"/>
    <n v="0"/>
    <x v="2"/>
    <x v="3"/>
  </r>
  <r>
    <s v="CG&amp;E "/>
    <s v="E"/>
    <x v="13"/>
    <s v="DS01    01/02/2007N"/>
    <n v="6731275"/>
    <n v="212713.02"/>
    <n v="0"/>
    <n v="212713.02"/>
    <n v="0"/>
    <n v="0"/>
    <n v="96279.76"/>
    <n v="8165.62"/>
    <n v="7.29"/>
    <n v="0"/>
    <n v="0"/>
    <n v="25188.59"/>
    <n v="56910.77"/>
    <n v="0"/>
    <n v="2135.56"/>
    <n v="0"/>
    <n v="0"/>
    <n v="0"/>
    <n v="0"/>
    <n v="0"/>
    <n v="0"/>
    <n v="0"/>
    <n v="430.47"/>
    <n v="19192.72"/>
    <n v="0"/>
    <n v="0"/>
    <n v="4402.24"/>
    <n v="0"/>
    <n v="0"/>
    <n v="0"/>
    <n v="0"/>
    <n v="0"/>
    <m/>
    <n v="0"/>
    <n v="0"/>
    <n v="0"/>
    <x v="2"/>
    <x v="3"/>
  </r>
  <r>
    <s v="CG&amp;E "/>
    <s v="E"/>
    <x v="23"/>
    <s v="DS01    01/02/2007N"/>
    <n v="10944"/>
    <n v="853.31"/>
    <n v="0"/>
    <n v="853.31"/>
    <n v="0"/>
    <n v="0"/>
    <n v="599.30999999999995"/>
    <n v="13.33"/>
    <n v="0.09"/>
    <n v="0"/>
    <n v="0"/>
    <n v="46.78"/>
    <n v="98.41"/>
    <n v="0"/>
    <n v="4.5599999999999996"/>
    <n v="0"/>
    <n v="0"/>
    <n v="0"/>
    <n v="0"/>
    <n v="0"/>
    <n v="0"/>
    <n v="0"/>
    <n v="0"/>
    <n v="83.67"/>
    <n v="0"/>
    <n v="0"/>
    <n v="7.16"/>
    <n v="0"/>
    <n v="0"/>
    <n v="0"/>
    <n v="0"/>
    <n v="0"/>
    <m/>
    <n v="0"/>
    <n v="0"/>
    <n v="0"/>
    <x v="2"/>
    <x v="3"/>
  </r>
  <r>
    <s v="CG&amp;E "/>
    <s v="E"/>
    <x v="2"/>
    <s v="DS01    01/02/2007Y"/>
    <n v="803143"/>
    <n v="64963.96"/>
    <n v="0"/>
    <n v="6496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3"/>
  </r>
  <r>
    <s v="CG&amp;E "/>
    <s v="E"/>
    <x v="4"/>
    <s v="DS01    01/02/2007Y"/>
    <n v="926"/>
    <n v="247.42"/>
    <n v="0"/>
    <n v="24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3"/>
  </r>
  <r>
    <s v="CG&amp;E "/>
    <s v="E"/>
    <x v="2"/>
    <s v="DS01    01/03/2006N"/>
    <n v="1113"/>
    <n v="685.59"/>
    <n v="0"/>
    <n v="685.59"/>
    <n v="311.23"/>
    <n v="0"/>
    <n v="162.52000000000001"/>
    <n v="1"/>
    <n v="-0.09"/>
    <n v="0"/>
    <n v="0"/>
    <n v="5.98"/>
    <n v="9.98"/>
    <n v="29.26"/>
    <n v="0"/>
    <n v="54.95"/>
    <n v="105.34"/>
    <n v="7.53"/>
    <n v="0"/>
    <n v="0"/>
    <n v="0"/>
    <n v="0"/>
    <n v="-19.57"/>
    <n v="18.829999999999998"/>
    <n v="0"/>
    <n v="0"/>
    <n v="0.68"/>
    <n v="0"/>
    <n v="-0.98"/>
    <n v="-1.07"/>
    <n v="0"/>
    <n v="0"/>
    <m/>
    <n v="0"/>
    <n v="0"/>
    <n v="0"/>
    <x v="2"/>
    <x v="3"/>
  </r>
  <r>
    <s v="CG&amp;E "/>
    <s v="E"/>
    <x v="1"/>
    <s v="DS02    01/02/2007N"/>
    <n v="27294"/>
    <n v="2677.26"/>
    <n v="0"/>
    <n v="2677.26"/>
    <n v="1024.1400000000001"/>
    <n v="0"/>
    <n v="412.01"/>
    <n v="33.24"/>
    <n v="0.45"/>
    <n v="0"/>
    <n v="0"/>
    <n v="118.57"/>
    <n v="218.04"/>
    <n v="125.31"/>
    <n v="11.38"/>
    <n v="180.72"/>
    <n v="171.71"/>
    <n v="249.8"/>
    <n v="0"/>
    <n v="0"/>
    <n v="0"/>
    <n v="0"/>
    <n v="41.75"/>
    <n v="72.3"/>
    <n v="0"/>
    <n v="0"/>
    <n v="17.84"/>
    <n v="0"/>
    <n v="0"/>
    <n v="0"/>
    <n v="0"/>
    <n v="0"/>
    <m/>
    <n v="0"/>
    <n v="0"/>
    <n v="0"/>
    <x v="2"/>
    <x v="3"/>
  </r>
  <r>
    <s v="CG&amp;E "/>
    <s v="E"/>
    <x v="2"/>
    <s v="DS02    01/02/2007N"/>
    <n v="811202"/>
    <n v="66772.75"/>
    <n v="0"/>
    <n v="66772.75"/>
    <n v="26230.37"/>
    <n v="0"/>
    <n v="8198.41"/>
    <n v="987.73"/>
    <n v="2.4700000000000002"/>
    <n v="0"/>
    <n v="0"/>
    <n v="3131.99"/>
    <n v="5194.71"/>
    <n v="3209.3"/>
    <n v="338.26"/>
    <n v="4628.59"/>
    <n v="3975.42"/>
    <n v="7424.14"/>
    <n v="0"/>
    <n v="0"/>
    <n v="0"/>
    <n v="0"/>
    <n v="1069.0999999999999"/>
    <n v="1851.72"/>
    <n v="0"/>
    <n v="0"/>
    <n v="530.54"/>
    <n v="0"/>
    <n v="0"/>
    <n v="0"/>
    <n v="0"/>
    <n v="0"/>
    <m/>
    <n v="0"/>
    <n v="0"/>
    <n v="0"/>
    <x v="2"/>
    <x v="3"/>
  </r>
  <r>
    <s v="CG&amp;E "/>
    <s v="E"/>
    <x v="3"/>
    <s v="DS02    01/02/2007N"/>
    <n v="83607"/>
    <n v="7943.55"/>
    <n v="0"/>
    <n v="7943.55"/>
    <n v="3117.26"/>
    <n v="0"/>
    <n v="1083.4100000000001"/>
    <n v="101.8"/>
    <n v="0.36"/>
    <n v="0"/>
    <n v="0"/>
    <n v="332.59"/>
    <n v="653.38"/>
    <n v="381.41"/>
    <n v="34.869999999999997"/>
    <n v="550.07000000000005"/>
    <n v="521.44000000000005"/>
    <n v="765.17"/>
    <n v="0"/>
    <n v="0"/>
    <n v="0"/>
    <n v="0"/>
    <n v="127.04"/>
    <n v="220.07"/>
    <n v="0"/>
    <n v="0"/>
    <n v="54.68"/>
    <n v="0"/>
    <n v="0"/>
    <n v="0"/>
    <n v="0"/>
    <n v="0"/>
    <m/>
    <n v="0"/>
    <n v="0"/>
    <n v="0"/>
    <x v="2"/>
    <x v="3"/>
  </r>
  <r>
    <s v="CG&amp;E "/>
    <s v="E"/>
    <x v="4"/>
    <s v="DS02    01/02/2007N"/>
    <n v="95860"/>
    <n v="9101.76"/>
    <n v="0"/>
    <n v="9101.76"/>
    <n v="3572.59"/>
    <n v="0"/>
    <n v="1189.23"/>
    <n v="116.71"/>
    <n v="0.18"/>
    <n v="0"/>
    <n v="0"/>
    <n v="365.89"/>
    <n v="821.15"/>
    <n v="437.13"/>
    <n v="39.979999999999997"/>
    <n v="630.41"/>
    <n v="590.66"/>
    <n v="877.31"/>
    <n v="0"/>
    <n v="0"/>
    <n v="0"/>
    <n v="0"/>
    <n v="145.6"/>
    <n v="252.22"/>
    <n v="0"/>
    <n v="0"/>
    <n v="62.7"/>
    <n v="0"/>
    <n v="0"/>
    <n v="0"/>
    <n v="0"/>
    <n v="0"/>
    <m/>
    <n v="0"/>
    <n v="0"/>
    <n v="0"/>
    <x v="2"/>
    <x v="3"/>
  </r>
  <r>
    <s v="CG&amp;E "/>
    <s v="E"/>
    <x v="8"/>
    <s v="DS02    01/02/2007N"/>
    <n v="78800"/>
    <n v="6761.61"/>
    <n v="0"/>
    <n v="6761.61"/>
    <n v="2659.5"/>
    <n v="0"/>
    <n v="824.41"/>
    <n v="95.95"/>
    <n v="0.09"/>
    <n v="0"/>
    <n v="0"/>
    <n v="295.36"/>
    <n v="577.46"/>
    <n v="325.39999999999998"/>
    <n v="32.86"/>
    <n v="469.3"/>
    <n v="412.41"/>
    <n v="721.18"/>
    <n v="0"/>
    <n v="0"/>
    <n v="0"/>
    <n v="0"/>
    <n v="108.4"/>
    <n v="187.75"/>
    <n v="0"/>
    <n v="0"/>
    <n v="51.54"/>
    <n v="0"/>
    <n v="0"/>
    <n v="0"/>
    <n v="0"/>
    <n v="0"/>
    <m/>
    <n v="0"/>
    <n v="0"/>
    <n v="0"/>
    <x v="2"/>
    <x v="3"/>
  </r>
  <r>
    <s v="CG&amp;E "/>
    <s v="E"/>
    <x v="14"/>
    <s v="DS02    01/02/2007N"/>
    <n v="3269304"/>
    <n v="243035.6"/>
    <n v="0"/>
    <n v="243035.6"/>
    <n v="95902.48"/>
    <n v="0"/>
    <n v="26366.25"/>
    <n v="3980.7"/>
    <n v="1.35"/>
    <n v="0"/>
    <n v="0"/>
    <n v="12000.53"/>
    <n v="18706.91"/>
    <n v="11733.47"/>
    <n v="1363.32"/>
    <n v="16923.04"/>
    <n v="13319.56"/>
    <n v="29920.66"/>
    <n v="0"/>
    <n v="0"/>
    <n v="0"/>
    <n v="0"/>
    <n v="3909.02"/>
    <n v="6770.17"/>
    <n v="0"/>
    <n v="0"/>
    <n v="2138.14"/>
    <n v="0"/>
    <n v="0"/>
    <n v="0"/>
    <n v="0"/>
    <n v="0"/>
    <m/>
    <n v="0"/>
    <n v="0"/>
    <n v="0"/>
    <x v="2"/>
    <x v="3"/>
  </r>
  <r>
    <s v="CG&amp;E "/>
    <s v="E"/>
    <x v="15"/>
    <s v="DS02    01/02/2007N"/>
    <n v="916276"/>
    <n v="66078.19"/>
    <n v="0"/>
    <n v="66078.19"/>
    <n v="25837.95"/>
    <n v="0"/>
    <n v="7120.62"/>
    <n v="1115.6500000000001"/>
    <n v="0.18"/>
    <n v="0"/>
    <n v="0"/>
    <n v="3344.72"/>
    <n v="5081.32"/>
    <n v="3161.21"/>
    <n v="382.09"/>
    <n v="4559.3999999999996"/>
    <n v="3612.83"/>
    <n v="8385.76"/>
    <n v="0"/>
    <n v="0"/>
    <n v="0"/>
    <n v="0"/>
    <n v="1053.19"/>
    <n v="1824.03"/>
    <n v="0"/>
    <n v="0"/>
    <n v="599.24"/>
    <n v="0"/>
    <n v="0"/>
    <n v="0"/>
    <n v="0"/>
    <n v="0"/>
    <m/>
    <n v="0"/>
    <n v="0"/>
    <n v="0"/>
    <x v="2"/>
    <x v="3"/>
  </r>
  <r>
    <s v="CG&amp;E "/>
    <s v="E"/>
    <x v="12"/>
    <s v="DS02    01/02/2007N"/>
    <n v="57665"/>
    <n v="6776.38"/>
    <n v="0"/>
    <n v="6776.38"/>
    <n v="2711.72"/>
    <n v="0"/>
    <n v="1035.48"/>
    <n v="70.209999999999994"/>
    <n v="0.09"/>
    <n v="0"/>
    <n v="0"/>
    <n v="218.64"/>
    <n v="518.52"/>
    <n v="331.8"/>
    <n v="24.05"/>
    <n v="478.5"/>
    <n v="519.96"/>
    <n v="527.75"/>
    <n v="0"/>
    <n v="0"/>
    <n v="0"/>
    <n v="0"/>
    <n v="110.52"/>
    <n v="191.43"/>
    <n v="0"/>
    <n v="0"/>
    <n v="37.71"/>
    <n v="0"/>
    <n v="0"/>
    <n v="0"/>
    <n v="0"/>
    <n v="0"/>
    <m/>
    <n v="0"/>
    <n v="0"/>
    <n v="0"/>
    <x v="2"/>
    <x v="3"/>
  </r>
  <r>
    <s v="CG&amp;E "/>
    <s v="E"/>
    <x v="6"/>
    <s v="DS02    01/02/2007N"/>
    <n v="7959"/>
    <n v="308.3"/>
    <n v="0"/>
    <n v="308.3"/>
    <n v="0"/>
    <n v="0"/>
    <n v="157.53"/>
    <n v="9.69"/>
    <n v="0.09"/>
    <n v="0"/>
    <n v="0"/>
    <n v="34.270000000000003"/>
    <n v="71.569999999999993"/>
    <n v="0"/>
    <n v="3.32"/>
    <n v="0"/>
    <n v="0"/>
    <n v="0"/>
    <n v="0"/>
    <n v="0"/>
    <n v="0"/>
    <n v="0"/>
    <n v="0"/>
    <n v="26.62"/>
    <n v="0"/>
    <n v="0"/>
    <n v="5.21"/>
    <n v="0"/>
    <n v="0"/>
    <n v="0"/>
    <n v="0"/>
    <n v="0"/>
    <m/>
    <n v="0"/>
    <n v="0"/>
    <n v="0"/>
    <x v="2"/>
    <x v="3"/>
  </r>
  <r>
    <s v="CG&amp;E "/>
    <s v="E"/>
    <x v="15"/>
    <s v="DS03 ON 01/02/2007 "/>
    <n v="74789"/>
    <n v="9461.99"/>
    <n v="0"/>
    <n v="9461.99"/>
    <n v="2526.6999999999998"/>
    <n v="0"/>
    <n v="1117.53"/>
    <n v="226.47"/>
    <n v="0.09"/>
    <n v="0"/>
    <n v="0"/>
    <n v="684.48"/>
    <n v="1219.02"/>
    <n v="719.47"/>
    <n v="77.56"/>
    <n v="1037.6600000000001"/>
    <n v="392.09"/>
    <n v="684.47"/>
    <n v="0"/>
    <n v="0"/>
    <n v="0"/>
    <n v="0"/>
    <n v="239.68"/>
    <n v="415.13"/>
    <n v="0"/>
    <n v="0"/>
    <n v="121.64"/>
    <n v="0"/>
    <n v="0"/>
    <n v="0"/>
    <n v="0"/>
    <n v="0"/>
    <m/>
    <n v="0"/>
    <n v="0"/>
    <n v="0"/>
    <x v="2"/>
    <x v="3"/>
  </r>
  <r>
    <s v="CG&amp;E "/>
    <s v="E"/>
    <x v="12"/>
    <s v="DS03 ON 01/02/2007 "/>
    <n v="166289"/>
    <n v="18921.349999999999"/>
    <n v="0"/>
    <n v="18921.349999999999"/>
    <n v="6769.96"/>
    <n v="0"/>
    <n v="2679.34"/>
    <n v="261.33999999999997"/>
    <n v="0.09"/>
    <n v="0"/>
    <n v="0"/>
    <n v="788.44"/>
    <n v="1929.99"/>
    <n v="1059.77"/>
    <n v="89.5"/>
    <n v="1528.38"/>
    <n v="1187.8699999999999"/>
    <n v="1521.88"/>
    <n v="0"/>
    <n v="0"/>
    <n v="0"/>
    <n v="0"/>
    <n v="352.98"/>
    <n v="611.44000000000005"/>
    <n v="0"/>
    <n v="0"/>
    <n v="140.37"/>
    <n v="0"/>
    <n v="0"/>
    <n v="0"/>
    <n v="0"/>
    <n v="0"/>
    <m/>
    <n v="0"/>
    <n v="0"/>
    <n v="0"/>
    <x v="2"/>
    <x v="3"/>
  </r>
  <r>
    <s v="CG&amp;E "/>
    <s v="E"/>
    <x v="2"/>
    <s v="DS03 ON 01/02/2007N"/>
    <n v="93960"/>
    <n v="11077.36"/>
    <n v="0"/>
    <n v="11077.36"/>
    <n v="4152.38"/>
    <n v="0"/>
    <n v="2170.4499999999998"/>
    <n v="114.41"/>
    <n v="0.36"/>
    <n v="0"/>
    <n v="0"/>
    <n v="376"/>
    <n v="830.48"/>
    <n v="508.06"/>
    <n v="39.18"/>
    <n v="732.72"/>
    <n v="769.6"/>
    <n v="859.92"/>
    <n v="0"/>
    <n v="0"/>
    <n v="0"/>
    <n v="0"/>
    <n v="169.22"/>
    <n v="293.14"/>
    <n v="0"/>
    <n v="0"/>
    <n v="61.44"/>
    <n v="0"/>
    <n v="0"/>
    <n v="0"/>
    <n v="0"/>
    <n v="0"/>
    <m/>
    <n v="0"/>
    <n v="0"/>
    <n v="0"/>
    <x v="2"/>
    <x v="3"/>
  </r>
  <r>
    <s v="CG&amp;E "/>
    <s v="E"/>
    <x v="14"/>
    <s v="DS03 ON 01/02/2007N"/>
    <n v="14819950"/>
    <n v="1115015.98"/>
    <n v="0"/>
    <n v="1115015.98"/>
    <n v="431054.75"/>
    <n v="0"/>
    <n v="132356.6"/>
    <n v="15555.59"/>
    <n v="2.61"/>
    <n v="0"/>
    <n v="0"/>
    <n v="54061.96"/>
    <n v="88675.94"/>
    <n v="52739.040000000001"/>
    <n v="6179.9"/>
    <n v="76064.08"/>
    <n v="65000.67"/>
    <n v="135632.17000000001"/>
    <n v="0"/>
    <n v="0"/>
    <n v="0"/>
    <n v="0"/>
    <n v="17570.2"/>
    <n v="30430.19"/>
    <n v="0"/>
    <n v="0"/>
    <n v="9692.2800000000007"/>
    <n v="0"/>
    <n v="0"/>
    <n v="0"/>
    <n v="0"/>
    <n v="0"/>
    <m/>
    <n v="0"/>
    <n v="0"/>
    <n v="0"/>
    <x v="2"/>
    <x v="3"/>
  </r>
  <r>
    <s v="CG&amp;E "/>
    <s v="E"/>
    <x v="15"/>
    <s v="DS03 ON 01/02/2007N"/>
    <n v="7918817"/>
    <n v="644958.76"/>
    <n v="0"/>
    <n v="644958.76"/>
    <n v="251134.31"/>
    <n v="0"/>
    <n v="81138.37"/>
    <n v="9128.65"/>
    <n v="2.0699999999999998"/>
    <n v="0"/>
    <n v="0"/>
    <n v="28956.65"/>
    <n v="51230.01"/>
    <n v="30726.43"/>
    <n v="3302.16"/>
    <n v="44315.199999999997"/>
    <n v="39408.25"/>
    <n v="72472.990000000005"/>
    <n v="0"/>
    <n v="0"/>
    <n v="0"/>
    <n v="0"/>
    <n v="10236.049999999999"/>
    <n v="17728.71"/>
    <n v="0"/>
    <n v="0"/>
    <n v="5178.91"/>
    <n v="0"/>
    <n v="0"/>
    <n v="0"/>
    <n v="0"/>
    <n v="0"/>
    <m/>
    <n v="0"/>
    <n v="0"/>
    <n v="0"/>
    <x v="2"/>
    <x v="3"/>
  </r>
  <r>
    <s v="CG&amp;E "/>
    <s v="E"/>
    <x v="12"/>
    <s v="DS03 ON 01/02/2007N"/>
    <n v="2913132"/>
    <n v="220898.94"/>
    <n v="0"/>
    <n v="220898.94"/>
    <n v="86244.56"/>
    <n v="0"/>
    <n v="26201.52"/>
    <n v="3547.02"/>
    <n v="1.08"/>
    <n v="0"/>
    <n v="0"/>
    <n v="10686.5"/>
    <n v="16721.509999999998"/>
    <n v="10551.84"/>
    <n v="1214.77"/>
    <n v="15218.78"/>
    <n v="12341.44"/>
    <n v="26660.98"/>
    <n v="0"/>
    <n v="0"/>
    <n v="0"/>
    <n v="0"/>
    <n v="3515.4"/>
    <n v="6088.35"/>
    <n v="0"/>
    <n v="0"/>
    <n v="1905.19"/>
    <n v="0"/>
    <n v="0"/>
    <n v="0"/>
    <n v="0"/>
    <n v="0"/>
    <m/>
    <n v="0"/>
    <n v="0"/>
    <n v="0"/>
    <x v="2"/>
    <x v="3"/>
  </r>
  <r>
    <s v="CG&amp;E "/>
    <s v="E"/>
    <x v="11"/>
    <s v="DS03 ON 01/02/2007N"/>
    <n v="1054938"/>
    <n v="35093.699999999997"/>
    <n v="0"/>
    <n v="35093.699999999997"/>
    <n v="0"/>
    <n v="0"/>
    <n v="11226.86"/>
    <n v="1228.3900000000001"/>
    <n v="0.27"/>
    <n v="0"/>
    <n v="0"/>
    <n v="3857.38"/>
    <n v="6591"/>
    <n v="3125.62"/>
    <n v="439.91"/>
    <n v="4508.04"/>
    <n v="0"/>
    <n v="0"/>
    <n v="0"/>
    <n v="0"/>
    <n v="0"/>
    <n v="0"/>
    <n v="1041.33"/>
    <n v="2384.98"/>
    <n v="0"/>
    <n v="0"/>
    <n v="689.92"/>
    <n v="0"/>
    <n v="0"/>
    <n v="0"/>
    <n v="0"/>
    <n v="0"/>
    <m/>
    <n v="0"/>
    <n v="0"/>
    <n v="0"/>
    <x v="2"/>
    <x v="3"/>
  </r>
  <r>
    <s v="CG&amp;E "/>
    <s v="E"/>
    <x v="13"/>
    <s v="DS03 ON 01/02/2007N"/>
    <n v="693141"/>
    <n v="21679.15"/>
    <n v="0"/>
    <n v="21679.15"/>
    <n v="0"/>
    <n v="0"/>
    <n v="9692.42"/>
    <n v="843.97"/>
    <n v="0.27"/>
    <n v="0"/>
    <n v="0"/>
    <n v="2544.06"/>
    <n v="5933.7"/>
    <n v="0"/>
    <n v="289.05"/>
    <n v="0"/>
    <n v="0"/>
    <n v="0"/>
    <n v="0"/>
    <n v="0"/>
    <n v="0"/>
    <n v="0"/>
    <n v="0"/>
    <n v="1922.37"/>
    <n v="0"/>
    <n v="0"/>
    <n v="453.31"/>
    <n v="0"/>
    <n v="0"/>
    <n v="0"/>
    <n v="0"/>
    <n v="0"/>
    <m/>
    <n v="0"/>
    <n v="0"/>
    <n v="0"/>
    <x v="2"/>
    <x v="3"/>
  </r>
  <r>
    <s v="CG&amp;E "/>
    <s v="E"/>
    <x v="2"/>
    <s v="DS07 ON 01/02/2007N"/>
    <n v="7739935"/>
    <n v="722659.88"/>
    <n v="0"/>
    <n v="722659.88"/>
    <n v="284609.75"/>
    <n v="0"/>
    <n v="100070.64"/>
    <n v="9285.64"/>
    <n v="27.83"/>
    <n v="0"/>
    <n v="0"/>
    <n v="29975.23"/>
    <n v="54459.74"/>
    <n v="34315.629999999997"/>
    <n v="3227.6"/>
    <n v="50222.400000000001"/>
    <n v="47628.61"/>
    <n v="72815.25"/>
    <n v="0"/>
    <n v="0"/>
    <n v="0"/>
    <n v="0"/>
    <n v="10868.09"/>
    <n v="20091.62"/>
    <n v="0"/>
    <n v="0"/>
    <n v="5061.8500000000004"/>
    <n v="0"/>
    <n v="0"/>
    <n v="0"/>
    <n v="0"/>
    <n v="0"/>
    <m/>
    <n v="0"/>
    <n v="0"/>
    <n v="0"/>
    <x v="2"/>
    <x v="3"/>
  </r>
  <r>
    <s v="CG&amp;E "/>
    <s v="E"/>
    <x v="3"/>
    <s v="DS07 ON 01/02/2007N"/>
    <n v="1843168"/>
    <n v="176771.35"/>
    <n v="0"/>
    <n v="176771.35"/>
    <n v="69732.2"/>
    <n v="0"/>
    <n v="24338.37"/>
    <n v="2147.39"/>
    <n v="4.07"/>
    <n v="0"/>
    <n v="0"/>
    <n v="7038.73"/>
    <n v="13453.67"/>
    <n v="8275.39"/>
    <n v="768.56"/>
    <n v="12304.96"/>
    <n v="11855.57"/>
    <n v="18252.73"/>
    <n v="0"/>
    <n v="0"/>
    <n v="0"/>
    <n v="0"/>
    <n v="2471.6799999999998"/>
    <n v="4922.6099999999997"/>
    <n v="0"/>
    <n v="0"/>
    <n v="1205.42"/>
    <n v="0"/>
    <n v="0"/>
    <n v="0"/>
    <n v="0"/>
    <n v="0"/>
    <m/>
    <n v="0"/>
    <n v="0"/>
    <n v="0"/>
    <x v="2"/>
    <x v="3"/>
  </r>
  <r>
    <s v="CG&amp;E "/>
    <s v="E"/>
    <x v="4"/>
    <s v="DS07 ON 01/02/2007N"/>
    <n v="1024610"/>
    <n v="89410.38"/>
    <n v="0"/>
    <n v="89410.38"/>
    <n v="35144.35"/>
    <n v="0"/>
    <n v="11836.09"/>
    <n v="1207.43"/>
    <n v="3.26"/>
    <n v="0"/>
    <n v="0"/>
    <n v="3948.92"/>
    <n v="6557.54"/>
    <n v="4182"/>
    <n v="427.25"/>
    <n v="6201.66"/>
    <n v="5537.79"/>
    <n v="9950.83"/>
    <n v="0"/>
    <n v="0"/>
    <n v="0"/>
    <n v="0"/>
    <n v="1262.2"/>
    <n v="2480.9699999999998"/>
    <n v="0"/>
    <n v="0"/>
    <n v="670.09"/>
    <n v="0"/>
    <n v="0"/>
    <n v="0"/>
    <n v="0"/>
    <n v="0"/>
    <m/>
    <n v="0"/>
    <n v="0"/>
    <n v="0"/>
    <x v="2"/>
    <x v="3"/>
  </r>
  <r>
    <s v="CG&amp;E "/>
    <s v="E"/>
    <x v="8"/>
    <s v="DS07 ON 01/02/2007N"/>
    <n v="202860"/>
    <n v="18979.419999999998"/>
    <n v="0"/>
    <n v="18979.419999999998"/>
    <n v="7525.71"/>
    <n v="0"/>
    <n v="2550.67"/>
    <n v="247"/>
    <n v="0.27"/>
    <n v="0"/>
    <n v="0"/>
    <n v="764.34"/>
    <n v="1465.59"/>
    <n v="920.79"/>
    <n v="84.6"/>
    <n v="1327.99"/>
    <n v="1265.23"/>
    <n v="1856.58"/>
    <n v="0"/>
    <n v="0"/>
    <n v="0"/>
    <n v="0"/>
    <n v="306.72000000000003"/>
    <n v="531.26"/>
    <n v="0"/>
    <n v="0"/>
    <n v="132.66999999999999"/>
    <n v="0"/>
    <n v="0"/>
    <n v="0"/>
    <n v="0"/>
    <n v="0"/>
    <m/>
    <n v="0"/>
    <n v="0"/>
    <n v="0"/>
    <x v="2"/>
    <x v="3"/>
  </r>
  <r>
    <s v="CG&amp;E "/>
    <s v="E"/>
    <x v="14"/>
    <s v="DS07 ON 01/02/2007N"/>
    <n v="3922325"/>
    <n v="313639.78999999998"/>
    <n v="0"/>
    <n v="313639.78999999998"/>
    <n v="122934.52"/>
    <n v="0"/>
    <n v="37747.06"/>
    <n v="4486.1499999999996"/>
    <n v="4.3899999999999997"/>
    <n v="0"/>
    <n v="0"/>
    <n v="14691.99"/>
    <n v="24589.439999999999"/>
    <n v="15041.01"/>
    <n v="1635.64"/>
    <n v="21692.98"/>
    <n v="18665.09"/>
    <n v="35897.08"/>
    <n v="0"/>
    <n v="0"/>
    <n v="0"/>
    <n v="0"/>
    <n v="5010.7"/>
    <n v="8678.51"/>
    <n v="0"/>
    <n v="0"/>
    <n v="2565.23"/>
    <n v="0"/>
    <n v="0"/>
    <n v="0"/>
    <n v="0"/>
    <n v="0"/>
    <m/>
    <n v="0"/>
    <n v="0"/>
    <n v="0"/>
    <x v="2"/>
    <x v="3"/>
  </r>
  <r>
    <s v="CG&amp;E "/>
    <s v="E"/>
    <x v="15"/>
    <s v="DS07 ON 01/02/2007N"/>
    <n v="45723"/>
    <n v="4618.09"/>
    <n v="0"/>
    <n v="4618.09"/>
    <n v="1811.61"/>
    <n v="0"/>
    <n v="641.99"/>
    <n v="55.67"/>
    <n v="0.09"/>
    <n v="0"/>
    <n v="0"/>
    <n v="175.29"/>
    <n v="411.14"/>
    <n v="221.66"/>
    <n v="19.07"/>
    <n v="319.67"/>
    <n v="311.82"/>
    <n v="418.46"/>
    <n v="0"/>
    <n v="0"/>
    <n v="0"/>
    <n v="0"/>
    <n v="73.83"/>
    <n v="127.89"/>
    <n v="0"/>
    <n v="0"/>
    <n v="29.9"/>
    <n v="0"/>
    <n v="0"/>
    <n v="0"/>
    <n v="0"/>
    <n v="0"/>
    <m/>
    <n v="0"/>
    <n v="0"/>
    <n v="0"/>
    <x v="2"/>
    <x v="3"/>
  </r>
  <r>
    <s v="CG&amp;E "/>
    <s v="E"/>
    <x v="12"/>
    <s v="DS07 ON 01/02/2007N"/>
    <n v="174295"/>
    <n v="19007.38"/>
    <n v="0"/>
    <n v="19007.38"/>
    <n v="7619.54"/>
    <n v="0"/>
    <n v="2839.8"/>
    <n v="212.22"/>
    <n v="0.18"/>
    <n v="0"/>
    <n v="0"/>
    <n v="651.33000000000004"/>
    <n v="1357.06"/>
    <n v="932.27"/>
    <n v="72.680000000000007"/>
    <n v="1344.54"/>
    <n v="1420.19"/>
    <n v="1595.15"/>
    <n v="0"/>
    <n v="0"/>
    <n v="0"/>
    <n v="0"/>
    <n v="310.55"/>
    <n v="537.88"/>
    <n v="0"/>
    <n v="0"/>
    <n v="113.99"/>
    <n v="0"/>
    <n v="0"/>
    <n v="0"/>
    <n v="0"/>
    <n v="0"/>
    <m/>
    <n v="0"/>
    <n v="0"/>
    <n v="0"/>
    <x v="2"/>
    <x v="3"/>
  </r>
  <r>
    <s v="CG&amp;E "/>
    <s v="E"/>
    <x v="6"/>
    <s v="DS07 ON 01/02/2007N"/>
    <n v="21282"/>
    <n v="1397.19"/>
    <n v="0"/>
    <n v="1397.19"/>
    <n v="0"/>
    <n v="0"/>
    <n v="940.65"/>
    <n v="24.98"/>
    <n v="0.71"/>
    <n v="0"/>
    <n v="0"/>
    <n v="94.85"/>
    <n v="191.35"/>
    <n v="0"/>
    <n v="8.8800000000000008"/>
    <n v="0"/>
    <n v="0"/>
    <n v="0"/>
    <n v="0"/>
    <n v="0"/>
    <n v="0"/>
    <n v="0"/>
    <n v="0"/>
    <n v="121.84"/>
    <n v="0"/>
    <n v="0"/>
    <n v="13.93"/>
    <n v="0"/>
    <n v="0"/>
    <n v="0"/>
    <n v="0"/>
    <n v="0"/>
    <m/>
    <n v="0"/>
    <n v="0"/>
    <n v="0"/>
    <x v="2"/>
    <x v="3"/>
  </r>
  <r>
    <s v="CG&amp;E "/>
    <s v="E"/>
    <x v="10"/>
    <s v="DS07 ON 01/02/2007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3"/>
  </r>
  <r>
    <s v="CG&amp;E "/>
    <s v="E"/>
    <x v="11"/>
    <s v="DS07 ON 01/02/2007N"/>
    <n v="185540"/>
    <n v="4616.0600000000004"/>
    <n v="0"/>
    <n v="4616.0600000000004"/>
    <n v="0"/>
    <n v="0"/>
    <n v="1904.9"/>
    <n v="225.91"/>
    <n v="0.27"/>
    <n v="0"/>
    <n v="0"/>
    <n v="701.46"/>
    <n v="1155.6199999999999"/>
    <n v="0"/>
    <n v="77.36"/>
    <n v="0"/>
    <n v="0"/>
    <n v="0"/>
    <n v="0"/>
    <n v="0"/>
    <n v="0"/>
    <n v="0"/>
    <n v="0"/>
    <n v="429.2"/>
    <n v="0"/>
    <n v="0"/>
    <n v="121.34"/>
    <n v="0"/>
    <n v="0"/>
    <n v="0"/>
    <n v="0"/>
    <n v="0"/>
    <m/>
    <n v="0"/>
    <n v="0"/>
    <n v="0"/>
    <x v="2"/>
    <x v="3"/>
  </r>
  <r>
    <s v="CG&amp;E "/>
    <s v="E"/>
    <x v="18"/>
    <s v="DS07 ON 01/02/2007N"/>
    <n v="49244"/>
    <n v="3222.39"/>
    <n v="0"/>
    <n v="3222.39"/>
    <n v="0"/>
    <n v="0"/>
    <n v="2155.6799999999998"/>
    <n v="59.96"/>
    <n v="0.18"/>
    <n v="0"/>
    <n v="0"/>
    <n v="197.4"/>
    <n v="442.8"/>
    <n v="0"/>
    <n v="20.53"/>
    <n v="0"/>
    <n v="0"/>
    <n v="0"/>
    <n v="0"/>
    <n v="0"/>
    <n v="0"/>
    <n v="0"/>
    <n v="0"/>
    <n v="313.64"/>
    <n v="0"/>
    <n v="0"/>
    <n v="32.200000000000003"/>
    <n v="0"/>
    <n v="0"/>
    <n v="0"/>
    <n v="0"/>
    <n v="0"/>
    <m/>
    <n v="0"/>
    <n v="0"/>
    <n v="0"/>
    <x v="2"/>
    <x v="3"/>
  </r>
  <r>
    <s v="CG&amp;E "/>
    <s v="E"/>
    <x v="13"/>
    <s v="DS07 ON 01/02/2007N"/>
    <n v="156046"/>
    <n v="5217.82"/>
    <n v="0"/>
    <n v="5217.82"/>
    <n v="0"/>
    <n v="0"/>
    <n v="2409.9"/>
    <n v="190"/>
    <n v="0.09"/>
    <n v="0"/>
    <n v="0"/>
    <n v="575.77"/>
    <n v="1403.17"/>
    <n v="0"/>
    <n v="65.069999999999993"/>
    <n v="0"/>
    <n v="0"/>
    <n v="0"/>
    <n v="0"/>
    <n v="0"/>
    <n v="0"/>
    <n v="0"/>
    <n v="0"/>
    <n v="471.77"/>
    <n v="0"/>
    <n v="0"/>
    <n v="102.05"/>
    <n v="0"/>
    <n v="0"/>
    <n v="0"/>
    <n v="0"/>
    <n v="0"/>
    <m/>
    <n v="0"/>
    <n v="0"/>
    <n v="0"/>
    <x v="2"/>
    <x v="3"/>
  </r>
  <r>
    <s v="CG&amp;E "/>
    <s v="E"/>
    <x v="2"/>
    <s v="DS08 ON 01/02/2007N"/>
    <n v="4403926"/>
    <n v="560352.31999999995"/>
    <n v="0"/>
    <n v="560352.31999999995"/>
    <n v="222873.3"/>
    <n v="0"/>
    <n v="96559.18"/>
    <n v="5296.73"/>
    <n v="38.61"/>
    <n v="0"/>
    <n v="0"/>
    <n v="18020.400000000001"/>
    <n v="36384.99"/>
    <n v="26920.16"/>
    <n v="1837.41"/>
    <n v="39328.400000000001"/>
    <n v="44736.01"/>
    <n v="41165.08"/>
    <n v="0"/>
    <n v="0"/>
    <n v="0"/>
    <n v="0"/>
    <n v="8578.9"/>
    <n v="15733.04"/>
    <n v="0"/>
    <n v="0"/>
    <n v="2880.11"/>
    <n v="0"/>
    <n v="0"/>
    <n v="0"/>
    <n v="0"/>
    <n v="0"/>
    <m/>
    <n v="0"/>
    <n v="0"/>
    <n v="0"/>
    <x v="2"/>
    <x v="3"/>
  </r>
  <r>
    <s v="CG&amp;E "/>
    <s v="E"/>
    <x v="14"/>
    <s v="DS08 ON 01/02/2007N"/>
    <n v="811246"/>
    <n v="69753.850000000006"/>
    <n v="0"/>
    <n v="69753.850000000006"/>
    <n v="27581.46"/>
    <n v="0"/>
    <n v="8642.25"/>
    <n v="987.77"/>
    <n v="0.54"/>
    <n v="0"/>
    <n v="0"/>
    <n v="3000.75"/>
    <n v="5596.35"/>
    <n v="3374.64"/>
    <n v="338.29"/>
    <n v="4867"/>
    <n v="4338.46"/>
    <n v="7424.52"/>
    <n v="0"/>
    <n v="0"/>
    <n v="0"/>
    <n v="0"/>
    <n v="1124.17"/>
    <n v="1947.09"/>
    <n v="0"/>
    <n v="0"/>
    <n v="530.55999999999995"/>
    <n v="0"/>
    <n v="0"/>
    <n v="0"/>
    <n v="0"/>
    <n v="0"/>
    <m/>
    <n v="0"/>
    <n v="0"/>
    <n v="0"/>
    <x v="2"/>
    <x v="3"/>
  </r>
  <r>
    <s v="CG&amp;E "/>
    <s v="E"/>
    <x v="6"/>
    <s v="DS08 ON 01/02/2007N"/>
    <n v="270017"/>
    <n v="12841.64"/>
    <n v="0"/>
    <n v="12841.64"/>
    <n v="0"/>
    <n v="0"/>
    <n v="7063.26"/>
    <n v="328.77"/>
    <n v="3.17"/>
    <n v="0"/>
    <n v="0"/>
    <n v="1150.82"/>
    <n v="2423.73"/>
    <n v="179.17"/>
    <n v="112.58"/>
    <n v="258.38"/>
    <n v="0"/>
    <n v="0"/>
    <n v="0"/>
    <n v="0"/>
    <n v="0"/>
    <n v="0"/>
    <n v="67.16"/>
    <n v="1078.01"/>
    <n v="0"/>
    <n v="0"/>
    <n v="176.59"/>
    <n v="0"/>
    <n v="0"/>
    <n v="0"/>
    <n v="0"/>
    <n v="0"/>
    <m/>
    <n v="0"/>
    <n v="0"/>
    <n v="0"/>
    <x v="2"/>
    <x v="3"/>
  </r>
  <r>
    <s v="CG&amp;E "/>
    <s v="E"/>
    <x v="11"/>
    <s v="DS08 ON 01/02/2007N"/>
    <n v="505812"/>
    <n v="18686.8"/>
    <n v="0"/>
    <n v="18686.8"/>
    <n v="0"/>
    <n v="0"/>
    <n v="9475.7999999999993"/>
    <n v="615.86"/>
    <n v="1.44"/>
    <n v="0"/>
    <n v="0"/>
    <n v="1984.76"/>
    <n v="4373.8599999999997"/>
    <n v="0"/>
    <n v="210.94"/>
    <n v="0"/>
    <n v="0"/>
    <n v="0"/>
    <n v="0"/>
    <n v="0"/>
    <n v="0"/>
    <n v="0"/>
    <n v="0"/>
    <n v="1693.33"/>
    <n v="0"/>
    <n v="0"/>
    <n v="330.81"/>
    <n v="0"/>
    <n v="0"/>
    <n v="0"/>
    <n v="0"/>
    <n v="0"/>
    <m/>
    <n v="0"/>
    <n v="0"/>
    <n v="0"/>
    <x v="2"/>
    <x v="3"/>
  </r>
  <r>
    <s v="CG&amp;E "/>
    <s v="E"/>
    <x v="14"/>
    <s v="DS12    01/02/2007 "/>
    <n v="156703"/>
    <n v="10601.47"/>
    <n v="0"/>
    <n v="10601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3"/>
  </r>
  <r>
    <s v="CG&amp;E "/>
    <s v="E"/>
    <x v="15"/>
    <s v="DS12    01/02/2007 "/>
    <n v="-269040"/>
    <n v="-16501.45"/>
    <n v="0"/>
    <n v="-16501.45"/>
    <n v="-6294.47"/>
    <n v="0"/>
    <n v="-1881.12"/>
    <n v="-329.06"/>
    <n v="-0.09"/>
    <n v="0"/>
    <n v="0"/>
    <n v="-990.32"/>
    <n v="-1568.89"/>
    <n v="-977.13"/>
    <n v="-112.69"/>
    <n v="-1409.3"/>
    <n v="-857.59"/>
    <n v="-2005.51"/>
    <n v="0"/>
    <n v="0"/>
    <n v="0"/>
    <n v="0"/>
    <n v="-325.52999999999997"/>
    <n v="-563.79999999999995"/>
    <n v="0"/>
    <n v="0"/>
    <n v="-176.74"/>
    <n v="0"/>
    <n v="0"/>
    <n v="0"/>
    <n v="0"/>
    <n v="0"/>
    <m/>
    <n v="0"/>
    <n v="0"/>
    <n v="0"/>
    <x v="2"/>
    <x v="3"/>
  </r>
  <r>
    <s v="CG&amp;E "/>
    <s v="E"/>
    <x v="12"/>
    <s v="DS12    01/02/2007 "/>
    <n v="37540"/>
    <n v="2714.95"/>
    <n v="0"/>
    <n v="271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3"/>
  </r>
  <r>
    <s v="CG&amp;E "/>
    <s v="E"/>
    <x v="15"/>
    <s v="DS14    01/02/2007 "/>
    <n v="111205"/>
    <n v="6631.51"/>
    <n v="0"/>
    <n v="6631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3"/>
  </r>
  <r>
    <s v="CG&amp;E "/>
    <s v="E"/>
    <x v="12"/>
    <s v="DS14    01/02/2007 "/>
    <n v="48345"/>
    <n v="4087.28"/>
    <n v="0"/>
    <n v="4087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3"/>
  </r>
  <r>
    <s v="CG&amp;E "/>
    <s v="E"/>
    <x v="14"/>
    <s v="DS51    01/02/2007 "/>
    <n v="19738"/>
    <n v="2170.44"/>
    <n v="0"/>
    <n v="2170.44"/>
    <n v="0"/>
    <n v="0"/>
    <n v="291.73"/>
    <n v="24.03"/>
    <n v="0.09"/>
    <n v="0"/>
    <n v="0"/>
    <n v="80.97"/>
    <n v="177.48"/>
    <n v="98.33"/>
    <n v="8.23"/>
    <n v="141.80000000000001"/>
    <n v="141"/>
    <n v="0"/>
    <n v="0"/>
    <n v="0"/>
    <n v="0"/>
    <n v="0"/>
    <n v="32.75"/>
    <n v="56.73"/>
    <n v="0"/>
    <n v="1104.3900000000001"/>
    <n v="12.91"/>
    <n v="0"/>
    <n v="0"/>
    <n v="0"/>
    <n v="0"/>
    <n v="0"/>
    <m/>
    <n v="0"/>
    <n v="0"/>
    <n v="0"/>
    <x v="2"/>
    <x v="3"/>
  </r>
  <r>
    <s v="CG&amp;E "/>
    <s v="E"/>
    <x v="1"/>
    <s v="EH      01/02/2007N"/>
    <n v="5720"/>
    <n v="433.97"/>
    <n v="0"/>
    <n v="433.97"/>
    <n v="129.74"/>
    <n v="0"/>
    <n v="87.46"/>
    <n v="6.97"/>
    <n v="0.18"/>
    <n v="0"/>
    <n v="0"/>
    <n v="25.8"/>
    <n v="38.43"/>
    <n v="15.88"/>
    <n v="2.39"/>
    <n v="22.9"/>
    <n v="29.4"/>
    <n v="52.35"/>
    <n v="0"/>
    <n v="0"/>
    <n v="0"/>
    <n v="0"/>
    <n v="9.17"/>
    <n v="9.15"/>
    <n v="0"/>
    <n v="0"/>
    <n v="4.1500000000000004"/>
    <n v="0"/>
    <n v="0"/>
    <n v="0"/>
    <n v="0"/>
    <n v="0"/>
    <m/>
    <n v="0"/>
    <n v="0"/>
    <n v="0"/>
    <x v="2"/>
    <x v="4"/>
  </r>
  <r>
    <s v="CG&amp;E "/>
    <s v="E"/>
    <x v="2"/>
    <s v="EH      01/02/2007N"/>
    <n v="5281532"/>
    <n v="382387.51"/>
    <n v="0"/>
    <n v="382387.51"/>
    <n v="119801.07"/>
    <n v="0"/>
    <n v="65004.76"/>
    <n v="6414.65"/>
    <n v="40.86"/>
    <n v="0"/>
    <n v="0"/>
    <n v="21285.32"/>
    <n v="35486.589999999997"/>
    <n v="14629.54"/>
    <n v="2199.02"/>
    <n v="21141.98"/>
    <n v="27145.88"/>
    <n v="48566.46"/>
    <n v="0"/>
    <n v="0"/>
    <n v="0"/>
    <n v="0"/>
    <n v="8386.3799999999992"/>
    <n v="8455.76"/>
    <n v="0"/>
    <n v="0"/>
    <n v="3829.24"/>
    <n v="0"/>
    <n v="0"/>
    <n v="0"/>
    <n v="0"/>
    <n v="0"/>
    <m/>
    <n v="0"/>
    <n v="0"/>
    <n v="0"/>
    <x v="2"/>
    <x v="4"/>
  </r>
  <r>
    <s v="CG&amp;E "/>
    <s v="E"/>
    <x v="3"/>
    <s v="EH      01/02/2007N"/>
    <n v="32198"/>
    <n v="2393.4299999999998"/>
    <n v="0"/>
    <n v="2393.4299999999998"/>
    <n v="730.35"/>
    <n v="0"/>
    <n v="448.13"/>
    <n v="39.21"/>
    <n v="0.54"/>
    <n v="0"/>
    <n v="0"/>
    <n v="140.43"/>
    <n v="216.34"/>
    <n v="89.39"/>
    <n v="13.43"/>
    <n v="128.9"/>
    <n v="165.51"/>
    <n v="294.68"/>
    <n v="0"/>
    <n v="0"/>
    <n v="0"/>
    <n v="0"/>
    <n v="51.61"/>
    <n v="51.56"/>
    <n v="0"/>
    <n v="0"/>
    <n v="23.35"/>
    <n v="0"/>
    <n v="0"/>
    <n v="0"/>
    <n v="0"/>
    <n v="0"/>
    <m/>
    <n v="0"/>
    <n v="0"/>
    <n v="0"/>
    <x v="2"/>
    <x v="4"/>
  </r>
  <r>
    <s v="CG&amp;E "/>
    <s v="E"/>
    <x v="4"/>
    <s v="EH      01/02/2007N"/>
    <n v="2457459"/>
    <n v="176065.17"/>
    <n v="0"/>
    <n v="176065.17"/>
    <n v="55742.53"/>
    <n v="0"/>
    <n v="28888.63"/>
    <n v="2992.21"/>
    <n v="7.42"/>
    <n v="0"/>
    <n v="0"/>
    <n v="9472.15"/>
    <n v="16511.689999999999"/>
    <n v="6821.89"/>
    <n v="1014.1"/>
    <n v="9837.2000000000007"/>
    <n v="12631.37"/>
    <n v="22490.65"/>
    <n v="0"/>
    <n v="0"/>
    <n v="0"/>
    <n v="0"/>
    <n v="3939.29"/>
    <n v="3934.36"/>
    <n v="0"/>
    <n v="0"/>
    <n v="1781.68"/>
    <n v="0"/>
    <n v="0"/>
    <n v="0"/>
    <n v="0"/>
    <n v="0"/>
    <m/>
    <n v="0"/>
    <n v="0"/>
    <n v="0"/>
    <x v="2"/>
    <x v="4"/>
  </r>
  <r>
    <s v="CG&amp;E "/>
    <s v="E"/>
    <x v="5"/>
    <s v="EH      01/02/2007N"/>
    <n v="1877"/>
    <n v="134.1"/>
    <n v="0"/>
    <n v="134.1"/>
    <n v="42.58"/>
    <n v="0"/>
    <n v="28.82"/>
    <n v="2.29"/>
    <n v="0.09"/>
    <n v="0"/>
    <n v="0"/>
    <n v="0"/>
    <n v="12.61"/>
    <n v="5.21"/>
    <n v="0.78"/>
    <n v="7.51"/>
    <n v="9.65"/>
    <n v="17.18"/>
    <n v="0"/>
    <n v="0"/>
    <n v="0"/>
    <n v="0"/>
    <n v="3.01"/>
    <n v="3.01"/>
    <n v="0"/>
    <n v="0"/>
    <n v="1.36"/>
    <n v="0"/>
    <n v="0"/>
    <n v="0"/>
    <n v="0"/>
    <n v="0"/>
    <m/>
    <n v="0"/>
    <n v="0"/>
    <n v="0"/>
    <x v="2"/>
    <x v="4"/>
  </r>
  <r>
    <s v="CG&amp;E "/>
    <s v="E"/>
    <x v="14"/>
    <s v="EH      01/02/2007N"/>
    <n v="898931"/>
    <n v="64033.43"/>
    <n v="0"/>
    <n v="64033.43"/>
    <n v="20390.439999999999"/>
    <n v="0"/>
    <n v="10328.25"/>
    <n v="1094.53"/>
    <n v="0.72"/>
    <n v="0"/>
    <n v="0"/>
    <n v="3331.44"/>
    <n v="6039.91"/>
    <n v="2495.42"/>
    <n v="374.86"/>
    <n v="3598.42"/>
    <n v="4620.5"/>
    <n v="8227.02"/>
    <n v="0"/>
    <n v="0"/>
    <n v="0"/>
    <n v="0"/>
    <n v="1441"/>
    <n v="1439.19"/>
    <n v="0"/>
    <n v="0"/>
    <n v="651.73"/>
    <n v="0"/>
    <n v="0"/>
    <n v="0"/>
    <n v="0"/>
    <n v="0"/>
    <m/>
    <n v="0"/>
    <n v="0"/>
    <n v="0"/>
    <x v="2"/>
    <x v="4"/>
  </r>
  <r>
    <s v="CG&amp;E "/>
    <s v="E"/>
    <x v="12"/>
    <s v="EH      01/02/2007N"/>
    <n v="4934959"/>
    <n v="351134.23"/>
    <n v="0"/>
    <n v="351134.23"/>
    <n v="111939.66"/>
    <n v="0"/>
    <n v="56543.64"/>
    <n v="6008.81"/>
    <n v="3.01"/>
    <n v="0"/>
    <n v="0"/>
    <n v="18225.97"/>
    <n v="33157.97"/>
    <n v="13699.43"/>
    <n v="1881.25"/>
    <n v="19754.64"/>
    <n v="25365.67"/>
    <n v="45164.72"/>
    <n v="0"/>
    <n v="0"/>
    <n v="0"/>
    <n v="0"/>
    <n v="7910.74"/>
    <n v="7900.87"/>
    <n v="0"/>
    <n v="0"/>
    <n v="3577.85"/>
    <n v="0"/>
    <n v="0"/>
    <n v="0"/>
    <n v="0"/>
    <n v="0"/>
    <m/>
    <n v="0"/>
    <n v="0"/>
    <n v="0"/>
    <x v="2"/>
    <x v="4"/>
  </r>
  <r>
    <s v="CG&amp;E "/>
    <s v="E"/>
    <x v="6"/>
    <s v="EH      01/02/2007N"/>
    <n v="37446"/>
    <n v="1078.1300000000001"/>
    <n v="0"/>
    <n v="1078.1300000000001"/>
    <n v="0"/>
    <n v="0"/>
    <n v="470.24"/>
    <n v="45.59"/>
    <n v="0.27"/>
    <n v="0"/>
    <n v="0"/>
    <n v="153.41"/>
    <n v="251.6"/>
    <n v="17.989999999999998"/>
    <n v="15.61"/>
    <n v="25.94"/>
    <n v="0"/>
    <n v="0"/>
    <n v="0"/>
    <n v="0"/>
    <n v="0"/>
    <n v="0"/>
    <n v="10.39"/>
    <n v="59.94"/>
    <n v="0"/>
    <n v="0"/>
    <n v="27.15"/>
    <n v="0"/>
    <n v="0"/>
    <n v="0"/>
    <n v="0"/>
    <n v="0"/>
    <m/>
    <n v="0"/>
    <n v="0"/>
    <n v="0"/>
    <x v="2"/>
    <x v="4"/>
  </r>
  <r>
    <s v="CG&amp;E "/>
    <s v="E"/>
    <x v="10"/>
    <s v="EH      01/02/2007N"/>
    <n v="26505"/>
    <n v="735.87"/>
    <n v="0"/>
    <n v="735.87"/>
    <n v="0"/>
    <n v="0"/>
    <n v="338.49"/>
    <n v="32.270000000000003"/>
    <n v="0.36"/>
    <n v="0"/>
    <n v="0"/>
    <n v="113.97"/>
    <n v="178.08"/>
    <n v="0"/>
    <n v="11.05"/>
    <n v="0"/>
    <n v="0"/>
    <n v="0"/>
    <n v="0"/>
    <n v="0"/>
    <n v="0"/>
    <n v="0"/>
    <n v="0"/>
    <n v="42.44"/>
    <n v="0"/>
    <n v="0"/>
    <n v="19.21"/>
    <n v="0"/>
    <n v="0"/>
    <n v="0"/>
    <n v="0"/>
    <n v="0"/>
    <m/>
    <n v="0"/>
    <n v="0"/>
    <n v="0"/>
    <x v="2"/>
    <x v="4"/>
  </r>
  <r>
    <s v="CG&amp;E "/>
    <s v="E"/>
    <x v="11"/>
    <s v="EH      01/02/2007N"/>
    <n v="121668"/>
    <n v="3171.51"/>
    <n v="0"/>
    <n v="3171.51"/>
    <n v="0"/>
    <n v="0"/>
    <n v="1411.66"/>
    <n v="148.15"/>
    <n v="0.18"/>
    <n v="0"/>
    <n v="0"/>
    <n v="460.29"/>
    <n v="817.49"/>
    <n v="0"/>
    <n v="50.74"/>
    <n v="0"/>
    <n v="0"/>
    <n v="0"/>
    <n v="0"/>
    <n v="0"/>
    <n v="0"/>
    <n v="0"/>
    <n v="0"/>
    <n v="194.79"/>
    <n v="0"/>
    <n v="0"/>
    <n v="88.21"/>
    <n v="0"/>
    <n v="0"/>
    <n v="0"/>
    <n v="0"/>
    <n v="0"/>
    <m/>
    <n v="0"/>
    <n v="0"/>
    <n v="0"/>
    <x v="2"/>
    <x v="4"/>
  </r>
  <r>
    <s v="CG&amp;E "/>
    <s v="E"/>
    <x v="13"/>
    <s v="EH      01/02/2007N"/>
    <n v="919205"/>
    <n v="23689.59"/>
    <n v="0"/>
    <n v="23689.59"/>
    <n v="0"/>
    <n v="0"/>
    <n v="10498.49"/>
    <n v="1119.23"/>
    <n v="0.36"/>
    <n v="0"/>
    <n v="0"/>
    <n v="3373.99"/>
    <n v="6176.15"/>
    <n v="0"/>
    <n v="383.31"/>
    <n v="0"/>
    <n v="0"/>
    <n v="0"/>
    <n v="0"/>
    <n v="0"/>
    <n v="0"/>
    <n v="0"/>
    <n v="0"/>
    <n v="1471.64"/>
    <n v="0"/>
    <n v="0"/>
    <n v="666.42"/>
    <n v="0"/>
    <n v="0"/>
    <n v="0"/>
    <n v="0"/>
    <n v="0"/>
    <m/>
    <n v="0"/>
    <n v="0"/>
    <n v="0"/>
    <x v="2"/>
    <x v="4"/>
  </r>
  <r>
    <s v="CG&amp;E "/>
    <s v="E"/>
    <x v="2"/>
    <s v="GFL1    01/31/2007N"/>
    <n v="4693"/>
    <n v="631.54999999999995"/>
    <n v="0"/>
    <n v="631.54999999999995"/>
    <n v="298.27"/>
    <n v="0"/>
    <n v="82.56"/>
    <n v="5.86"/>
    <n v="0.27"/>
    <n v="0"/>
    <n v="0"/>
    <n v="21.66"/>
    <n v="31.6"/>
    <n v="36.57"/>
    <n v="1.83"/>
    <n v="52.79"/>
    <n v="25.69"/>
    <n v="42.85"/>
    <n v="0"/>
    <n v="0"/>
    <n v="0"/>
    <n v="0"/>
    <n v="6.33"/>
    <n v="21.19"/>
    <n v="0"/>
    <n v="0"/>
    <n v="4.08"/>
    <n v="0"/>
    <n v="0"/>
    <n v="0"/>
    <n v="0"/>
    <n v="0"/>
    <m/>
    <n v="0"/>
    <n v="0"/>
    <n v="0"/>
    <x v="2"/>
    <x v="5"/>
  </r>
  <r>
    <s v="CG&amp;E "/>
    <s v="E"/>
    <x v="4"/>
    <s v="GFL1    01/31/2007N"/>
    <n v="410"/>
    <n v="60.31"/>
    <n v="0"/>
    <n v="60.31"/>
    <n v="26.11"/>
    <n v="0"/>
    <n v="7.22"/>
    <n v="0.5"/>
    <n v="0.27"/>
    <n v="0"/>
    <n v="0"/>
    <n v="1.9"/>
    <n v="2.78"/>
    <n v="3.22"/>
    <n v="0.18"/>
    <n v="4.6100000000000003"/>
    <n v="2.23"/>
    <n v="3.74"/>
    <n v="0"/>
    <n v="0"/>
    <n v="0"/>
    <n v="0"/>
    <n v="0.56999999999999995"/>
    <n v="1.83"/>
    <n v="0"/>
    <n v="0"/>
    <n v="0.37"/>
    <n v="0"/>
    <n v="0"/>
    <n v="0"/>
    <n v="0"/>
    <n v="0"/>
    <m/>
    <n v="0"/>
    <n v="0"/>
    <n v="0"/>
    <x v="2"/>
    <x v="5"/>
  </r>
  <r>
    <s v="CG&amp;E "/>
    <s v="E"/>
    <x v="1"/>
    <s v="GFL2    01/31/2007N"/>
    <n v="3023"/>
    <n v="365.45"/>
    <n v="0"/>
    <n v="365.45"/>
    <n v="167.13"/>
    <n v="0"/>
    <n v="46.34"/>
    <n v="3.67"/>
    <n v="0"/>
    <n v="0"/>
    <n v="0"/>
    <n v="14.07"/>
    <n v="20.3"/>
    <n v="20.440000000000001"/>
    <n v="1.26"/>
    <n v="29.49"/>
    <n v="16.47"/>
    <n v="27.67"/>
    <n v="0"/>
    <n v="0"/>
    <n v="0"/>
    <n v="0"/>
    <n v="4.1399999999999997"/>
    <n v="11.8"/>
    <n v="0"/>
    <n v="0"/>
    <n v="2.67"/>
    <n v="0"/>
    <n v="0"/>
    <n v="0"/>
    <n v="0"/>
    <n v="0"/>
    <m/>
    <n v="0"/>
    <n v="0"/>
    <n v="0"/>
    <x v="2"/>
    <x v="5"/>
  </r>
  <r>
    <s v="CG&amp;E "/>
    <s v="E"/>
    <x v="2"/>
    <s v="GFL2    01/31/2007N"/>
    <n v="2414575"/>
    <n v="291960.68"/>
    <n v="0"/>
    <n v="291960.68"/>
    <n v="133491.93"/>
    <n v="0"/>
    <n v="37015.050000000003"/>
    <n v="2940.47"/>
    <n v="2.88"/>
    <n v="0"/>
    <n v="0"/>
    <n v="11229"/>
    <n v="16224.83"/>
    <n v="16332.09"/>
    <n v="1007.98"/>
    <n v="23558.34"/>
    <n v="13145.82"/>
    <n v="22097.99"/>
    <n v="0"/>
    <n v="0"/>
    <n v="0"/>
    <n v="0"/>
    <n v="3310.25"/>
    <n v="9423.2199999999993"/>
    <n v="0"/>
    <n v="0"/>
    <n v="2132.1799999999998"/>
    <n v="0"/>
    <n v="0"/>
    <n v="0"/>
    <n v="0"/>
    <n v="0"/>
    <m/>
    <n v="0"/>
    <n v="0"/>
    <n v="0"/>
    <x v="2"/>
    <x v="5"/>
  </r>
  <r>
    <s v="CG&amp;E "/>
    <s v="E"/>
    <x v="3"/>
    <s v="GFL2    01/31/2007N"/>
    <n v="617"/>
    <n v="74.69"/>
    <n v="0"/>
    <n v="74.69"/>
    <n v="34.11"/>
    <n v="0"/>
    <n v="9.4600000000000009"/>
    <n v="0.75"/>
    <n v="0.09"/>
    <n v="0"/>
    <n v="0"/>
    <n v="2.87"/>
    <n v="4.1399999999999997"/>
    <n v="4.18"/>
    <n v="0.26"/>
    <n v="6.02"/>
    <n v="3.35"/>
    <n v="5.65"/>
    <n v="0"/>
    <n v="0"/>
    <n v="0"/>
    <n v="0"/>
    <n v="0.85"/>
    <n v="2.41"/>
    <n v="0"/>
    <n v="0"/>
    <n v="0.55000000000000004"/>
    <n v="0"/>
    <n v="0"/>
    <n v="0"/>
    <n v="0"/>
    <n v="0"/>
    <m/>
    <n v="0"/>
    <n v="0"/>
    <n v="0"/>
    <x v="2"/>
    <x v="5"/>
  </r>
  <r>
    <s v="CG&amp;E "/>
    <s v="E"/>
    <x v="7"/>
    <s v="GFL2    01/31/2007N"/>
    <n v="5876"/>
    <n v="736.3"/>
    <n v="0"/>
    <n v="736.3"/>
    <n v="325.08"/>
    <n v="0"/>
    <n v="90.21"/>
    <n v="7.07"/>
    <n v="1.35"/>
    <n v="0"/>
    <n v="0"/>
    <n v="27.41"/>
    <n v="39.6"/>
    <n v="39.659999999999997"/>
    <n v="2.37"/>
    <n v="57.26"/>
    <n v="32.11"/>
    <n v="53.69"/>
    <n v="0"/>
    <n v="0"/>
    <n v="0"/>
    <n v="0"/>
    <n v="8.1999999999999993"/>
    <n v="23.09"/>
    <n v="0"/>
    <n v="0"/>
    <n v="5.12"/>
    <n v="0"/>
    <n v="0"/>
    <n v="0"/>
    <n v="0"/>
    <n v="0"/>
    <m/>
    <n v="0"/>
    <n v="0"/>
    <n v="0"/>
    <x v="2"/>
    <x v="5"/>
  </r>
  <r>
    <s v="CG&amp;E "/>
    <s v="E"/>
    <x v="4"/>
    <s v="GFL2    01/31/2007N"/>
    <n v="19700"/>
    <n v="3707.97"/>
    <n v="0"/>
    <n v="3707.97"/>
    <n v="1097.69"/>
    <n v="0"/>
    <n v="304.8"/>
    <n v="23.97"/>
    <n v="2.79"/>
    <n v="0"/>
    <n v="0"/>
    <n v="91.88"/>
    <n v="133.76"/>
    <n v="134.52000000000001"/>
    <n v="8.15"/>
    <n v="193.56"/>
    <n v="108.65"/>
    <n v="181.67"/>
    <n v="0"/>
    <n v="0"/>
    <n v="0"/>
    <n v="0"/>
    <n v="27.24"/>
    <n v="77.180000000000007"/>
    <n v="0"/>
    <n v="0"/>
    <n v="17.43"/>
    <n v="0"/>
    <n v="0"/>
    <n v="0"/>
    <n v="0"/>
    <n v="0"/>
    <m/>
    <n v="0"/>
    <n v="0"/>
    <n v="0"/>
    <x v="2"/>
    <x v="5"/>
  </r>
  <r>
    <s v="CG&amp;E "/>
    <s v="E"/>
    <x v="5"/>
    <s v="GFL2    01/31/2007N"/>
    <n v="0"/>
    <n v="5"/>
    <n v="0"/>
    <n v="5"/>
    <n v="0.06"/>
    <n v="0"/>
    <n v="0.02"/>
    <n v="0"/>
    <n v="0.09"/>
    <n v="0"/>
    <n v="0"/>
    <n v="0"/>
    <n v="0.01"/>
    <n v="0.01"/>
    <n v="0"/>
    <n v="0.01"/>
    <n v="0.01"/>
    <n v="0.01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5"/>
  </r>
  <r>
    <s v="CG&amp;E "/>
    <s v="E"/>
    <x v="2"/>
    <s v="MCEF    07/31/1998 "/>
    <n v="0"/>
    <n v="757.06"/>
    <n v="0"/>
    <n v="75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14"/>
    <s v="MCEF    07/31/1998 "/>
    <n v="0"/>
    <n v="2269.37"/>
    <n v="0"/>
    <n v="226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15"/>
    <s v="MCEF    07/31/1998 "/>
    <n v="0"/>
    <n v="18599.62"/>
    <n v="0"/>
    <n v="185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2"/>
    <s v="MCMP    07/31/1998 "/>
    <n v="0"/>
    <n v="704"/>
    <n v="0"/>
    <n v="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3"/>
    <s v="MCMP    07/31/1998 "/>
    <n v="0"/>
    <n v="117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4"/>
    <s v="MCMP    07/31/1998 "/>
    <n v="0"/>
    <n v="319"/>
    <n v="0"/>
    <n v="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14"/>
    <s v="MCMP    07/31/1998 "/>
    <n v="0"/>
    <n v="1079"/>
    <n v="0"/>
    <n v="10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12"/>
    <s v="MCMP    07/31/1998 "/>
    <n v="0"/>
    <n v="481"/>
    <n v="0"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14"/>
    <s v="MCPC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15"/>
    <s v="MCPC    07/31/1998 "/>
    <n v="0"/>
    <n v="7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14"/>
    <s v="MCRC    05/31/2001 "/>
    <n v="0"/>
    <n v="4405.5"/>
    <n v="0"/>
    <n v="44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6"/>
  </r>
  <r>
    <s v="CG&amp;E "/>
    <s v="E"/>
    <x v="19"/>
    <s v="NSOR    01/02/2007 "/>
    <n v="36405"/>
    <n v="8450.6200000000008"/>
    <n v="0"/>
    <n v="8450.6200000000008"/>
    <n v="891.14"/>
    <n v="0"/>
    <n v="6347.68"/>
    <n v="45.44"/>
    <n v="74.75"/>
    <n v="0"/>
    <n v="0"/>
    <n v="172.67"/>
    <n v="81.790000000000006"/>
    <n v="109.03"/>
    <n v="0"/>
    <n v="155.03"/>
    <n v="136.31"/>
    <n v="336.86"/>
    <n v="0"/>
    <n v="0"/>
    <n v="0"/>
    <n v="0"/>
    <n v="36.31"/>
    <n v="63.61"/>
    <n v="0"/>
    <n v="0"/>
    <n v="0"/>
    <n v="0"/>
    <n v="0"/>
    <n v="0"/>
    <n v="0"/>
    <n v="0"/>
    <m/>
    <n v="0"/>
    <n v="0"/>
    <n v="0"/>
    <x v="2"/>
    <x v="7"/>
  </r>
  <r>
    <s v="CG&amp;E "/>
    <s v="E"/>
    <x v="24"/>
    <s v="NSOR    01/02/2007 "/>
    <n v="528"/>
    <n v="96.13"/>
    <n v="0"/>
    <n v="96.13"/>
    <n v="0"/>
    <n v="0"/>
    <n v="89.32"/>
    <n v="0.66"/>
    <n v="1.01"/>
    <n v="0"/>
    <n v="0"/>
    <n v="2.5099999999999998"/>
    <n v="1.19"/>
    <n v="0"/>
    <n v="0"/>
    <n v="0"/>
    <n v="0"/>
    <n v="0"/>
    <n v="0"/>
    <n v="0"/>
    <n v="0"/>
    <n v="0"/>
    <n v="0.52"/>
    <n v="0.92"/>
    <n v="0"/>
    <n v="0"/>
    <n v="0"/>
    <n v="0"/>
    <n v="0"/>
    <n v="0"/>
    <n v="0"/>
    <n v="0"/>
    <m/>
    <n v="0"/>
    <n v="0"/>
    <n v="0"/>
    <x v="2"/>
    <x v="7"/>
  </r>
  <r>
    <s v="CG&amp;E "/>
    <s v="E"/>
    <x v="19"/>
    <s v="NSOR    01/02/2007N"/>
    <n v="0"/>
    <n v="-74.319999999999993"/>
    <n v="0"/>
    <n v="-74.319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7"/>
  </r>
  <r>
    <s v="CG&amp;E "/>
    <s v="E"/>
    <x v="24"/>
    <s v="NSOR    01/02/2007N"/>
    <n v="0"/>
    <n v="-41.32"/>
    <n v="0"/>
    <n v="-41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7"/>
  </r>
  <r>
    <s v="CG&amp;E "/>
    <s v="E"/>
    <x v="2"/>
    <s v="NSPF    01/02/2007 "/>
    <n v="7640"/>
    <n v="619.33000000000004"/>
    <n v="0"/>
    <n v="619.33000000000004"/>
    <n v="187"/>
    <n v="0"/>
    <n v="178.48"/>
    <n v="9.4"/>
    <n v="0.81"/>
    <n v="0"/>
    <n v="0"/>
    <n v="32.04"/>
    <n v="17.399999999999999"/>
    <n v="22.8"/>
    <n v="0"/>
    <n v="33"/>
    <n v="28.4"/>
    <n v="70"/>
    <n v="0"/>
    <n v="0"/>
    <n v="0"/>
    <n v="0"/>
    <n v="7.4"/>
    <n v="13.2"/>
    <n v="0"/>
    <n v="0"/>
    <n v="19.399999999999999"/>
    <n v="0"/>
    <n v="0"/>
    <n v="0"/>
    <n v="0"/>
    <n v="0"/>
    <m/>
    <n v="0"/>
    <n v="0"/>
    <n v="0"/>
    <x v="2"/>
    <x v="7"/>
  </r>
  <r>
    <s v="CG&amp;E "/>
    <s v="E"/>
    <x v="3"/>
    <s v="NSPF    01/02/2007 "/>
    <n v="4584"/>
    <n v="357"/>
    <n v="0"/>
    <n v="357"/>
    <n v="112.2"/>
    <n v="0"/>
    <n v="94.04"/>
    <n v="5.64"/>
    <n v="0.36"/>
    <n v="0"/>
    <n v="0"/>
    <n v="17.8"/>
    <n v="10.44"/>
    <n v="13.68"/>
    <n v="0"/>
    <n v="19.8"/>
    <n v="17.04"/>
    <n v="42"/>
    <n v="0"/>
    <n v="0"/>
    <n v="0"/>
    <n v="0"/>
    <n v="4.4400000000000004"/>
    <n v="7.92"/>
    <n v="0"/>
    <n v="0"/>
    <n v="11.64"/>
    <n v="0"/>
    <n v="0"/>
    <n v="0"/>
    <n v="0"/>
    <n v="0"/>
    <m/>
    <n v="0"/>
    <n v="0"/>
    <n v="0"/>
    <x v="2"/>
    <x v="7"/>
  </r>
  <r>
    <s v="CG&amp;E "/>
    <s v="E"/>
    <x v="4"/>
    <s v="NSPF    01/02/2007 "/>
    <n v="2292"/>
    <n v="184.94"/>
    <n v="0"/>
    <n v="184.94"/>
    <n v="56.1"/>
    <n v="0"/>
    <n v="51.68"/>
    <n v="2.82"/>
    <n v="0.18"/>
    <n v="0"/>
    <n v="0"/>
    <n v="10.68"/>
    <n v="5.22"/>
    <n v="6.84"/>
    <n v="0"/>
    <n v="9.9"/>
    <n v="8.52"/>
    <n v="21"/>
    <n v="0"/>
    <n v="0"/>
    <n v="0"/>
    <n v="0"/>
    <n v="2.2200000000000002"/>
    <n v="3.96"/>
    <n v="0"/>
    <n v="0"/>
    <n v="5.82"/>
    <n v="0"/>
    <n v="0"/>
    <n v="0"/>
    <n v="0"/>
    <n v="0"/>
    <m/>
    <n v="0"/>
    <n v="0"/>
    <n v="0"/>
    <x v="2"/>
    <x v="7"/>
  </r>
  <r>
    <s v="CG&amp;E "/>
    <s v="E"/>
    <x v="5"/>
    <s v="NSPF    01/02/2007 "/>
    <n v="382"/>
    <n v="25.13"/>
    <n v="0"/>
    <n v="25.13"/>
    <n v="9.35"/>
    <n v="0"/>
    <n v="4.7300000000000004"/>
    <n v="0.47"/>
    <n v="0"/>
    <n v="0"/>
    <n v="0"/>
    <n v="0"/>
    <n v="0.87"/>
    <n v="1.1399999999999999"/>
    <n v="0"/>
    <n v="1.65"/>
    <n v="1.42"/>
    <n v="3.5"/>
    <n v="0"/>
    <n v="0"/>
    <n v="0"/>
    <n v="0"/>
    <n v="0.37"/>
    <n v="0.66"/>
    <n v="0"/>
    <n v="0"/>
    <n v="0.97"/>
    <n v="0"/>
    <n v="0"/>
    <n v="0"/>
    <n v="0"/>
    <n v="0"/>
    <m/>
    <n v="0"/>
    <n v="0"/>
    <n v="0"/>
    <x v="2"/>
    <x v="7"/>
  </r>
  <r>
    <s v="CG&amp;E "/>
    <s v="E"/>
    <x v="6"/>
    <s v="NSPF    01/02/2007 "/>
    <n v="1910"/>
    <n v="48.04"/>
    <n v="0"/>
    <n v="48.04"/>
    <n v="0"/>
    <n v="0"/>
    <n v="23.65"/>
    <n v="2.35"/>
    <n v="0.27"/>
    <n v="0"/>
    <n v="0"/>
    <n v="8.9"/>
    <n v="4.3499999999999996"/>
    <n v="0"/>
    <n v="0"/>
    <n v="0"/>
    <n v="0"/>
    <n v="0"/>
    <n v="0"/>
    <n v="0"/>
    <n v="0"/>
    <n v="0"/>
    <n v="0.37"/>
    <n v="3.3"/>
    <n v="0"/>
    <n v="0"/>
    <n v="4.8499999999999996"/>
    <n v="0"/>
    <n v="0"/>
    <n v="0"/>
    <n v="0"/>
    <n v="0"/>
    <m/>
    <n v="0"/>
    <n v="0"/>
    <n v="0"/>
    <x v="2"/>
    <x v="7"/>
  </r>
  <r>
    <s v="CG&amp;E "/>
    <s v="E"/>
    <x v="10"/>
    <s v="NSPF    01/02/2007 "/>
    <n v="382"/>
    <n v="9.94"/>
    <n v="0"/>
    <n v="9.94"/>
    <n v="0"/>
    <n v="0"/>
    <n v="4.7300000000000004"/>
    <n v="0.47"/>
    <n v="0.09"/>
    <n v="0"/>
    <n v="0"/>
    <n v="1.78"/>
    <n v="0.87"/>
    <n v="0"/>
    <n v="0"/>
    <n v="0"/>
    <n v="0"/>
    <n v="0"/>
    <n v="0"/>
    <n v="0"/>
    <n v="0"/>
    <n v="0"/>
    <n v="0.37"/>
    <n v="0.66"/>
    <n v="0"/>
    <n v="0"/>
    <n v="0.97"/>
    <n v="0"/>
    <n v="0"/>
    <n v="0"/>
    <n v="0"/>
    <n v="0"/>
    <m/>
    <n v="0"/>
    <n v="0"/>
    <n v="0"/>
    <x v="2"/>
    <x v="7"/>
  </r>
  <r>
    <s v="CG&amp;E "/>
    <s v="E"/>
    <x v="6"/>
    <s v="NSPF    01/02/2007N"/>
    <n v="-382"/>
    <n v="-9.94"/>
    <n v="0"/>
    <n v="-9.94"/>
    <n v="0"/>
    <n v="0"/>
    <n v="-4.7300000000000004"/>
    <n v="-0.47"/>
    <n v="-0.09"/>
    <n v="0"/>
    <n v="0"/>
    <n v="-1.78"/>
    <n v="-0.87"/>
    <n v="0"/>
    <n v="0"/>
    <n v="0"/>
    <n v="0"/>
    <n v="0"/>
    <n v="0"/>
    <n v="0"/>
    <n v="0"/>
    <n v="0"/>
    <n v="-0.37"/>
    <n v="-0.66"/>
    <n v="0"/>
    <n v="0"/>
    <n v="-0.97"/>
    <n v="0"/>
    <n v="0"/>
    <n v="0"/>
    <n v="0"/>
    <n v="0"/>
    <m/>
    <n v="0"/>
    <n v="0"/>
    <n v="0"/>
    <x v="2"/>
    <x v="7"/>
  </r>
  <r>
    <s v="CG&amp;E "/>
    <s v="E"/>
    <x v="10"/>
    <s v="NSPF    01/02/2007N"/>
    <n v="-382"/>
    <n v="-9.94"/>
    <n v="0"/>
    <n v="-9.94"/>
    <n v="0"/>
    <n v="0"/>
    <n v="-4.7300000000000004"/>
    <n v="-0.47"/>
    <n v="-0.09"/>
    <n v="0"/>
    <n v="0"/>
    <n v="-1.78"/>
    <n v="-0.87"/>
    <n v="0"/>
    <n v="0"/>
    <n v="0"/>
    <n v="0"/>
    <n v="0"/>
    <n v="0"/>
    <n v="0"/>
    <n v="0"/>
    <n v="0"/>
    <n v="-0.37"/>
    <n v="-0.66"/>
    <n v="0"/>
    <n v="0"/>
    <n v="-0.97"/>
    <n v="0"/>
    <n v="0"/>
    <n v="0"/>
    <n v="0"/>
    <n v="0"/>
    <m/>
    <n v="0"/>
    <n v="0"/>
    <n v="0"/>
    <x v="2"/>
    <x v="7"/>
  </r>
  <r>
    <s v="CG&amp;E "/>
    <s v="E"/>
    <x v="19"/>
    <s v="NSPO    01/02/2007 "/>
    <n v="360"/>
    <n v="93.37"/>
    <n v="0"/>
    <n v="93.37"/>
    <n v="8.82"/>
    <n v="0"/>
    <n v="72.13"/>
    <n v="0.45"/>
    <n v="0.27"/>
    <n v="0"/>
    <n v="0"/>
    <n v="1.71"/>
    <n v="0.81"/>
    <n v="1.08"/>
    <n v="0"/>
    <n v="1.53"/>
    <n v="1.35"/>
    <n v="3.33"/>
    <n v="0"/>
    <n v="0"/>
    <n v="0"/>
    <n v="0"/>
    <n v="0.36"/>
    <n v="0.63"/>
    <n v="0"/>
    <n v="0"/>
    <n v="0.9"/>
    <n v="0"/>
    <n v="0"/>
    <n v="0"/>
    <n v="0"/>
    <n v="0"/>
    <m/>
    <n v="0"/>
    <n v="0"/>
    <n v="0"/>
    <x v="2"/>
    <x v="7"/>
  </r>
  <r>
    <s v="CG&amp;E "/>
    <s v="E"/>
    <x v="1"/>
    <s v="NSPO    01/02/2007 "/>
    <n v="7041"/>
    <n v="1867.4"/>
    <n v="0"/>
    <n v="1867.4"/>
    <n v="171.19"/>
    <n v="0"/>
    <n v="1454.36"/>
    <n v="8.61"/>
    <n v="4.6399999999999997"/>
    <n v="0"/>
    <n v="0"/>
    <n v="33.03"/>
    <n v="15.68"/>
    <n v="20.69"/>
    <n v="0"/>
    <n v="30.43"/>
    <n v="26.09"/>
    <n v="66.44"/>
    <n v="0"/>
    <n v="0"/>
    <n v="0"/>
    <n v="0"/>
    <n v="6.68"/>
    <n v="12.21"/>
    <n v="0"/>
    <n v="0"/>
    <n v="17.350000000000001"/>
    <n v="0"/>
    <n v="0"/>
    <n v="0"/>
    <n v="0"/>
    <n v="0"/>
    <m/>
    <n v="0"/>
    <n v="0"/>
    <n v="0"/>
    <x v="2"/>
    <x v="7"/>
  </r>
  <r>
    <s v="CG&amp;E "/>
    <s v="E"/>
    <x v="2"/>
    <s v="NSPO    01/02/2007 "/>
    <n v="18467"/>
    <n v="4837.4399999999996"/>
    <n v="0"/>
    <n v="4837.4399999999996"/>
    <n v="450.05"/>
    <n v="0"/>
    <n v="3753.92"/>
    <n v="22.88"/>
    <n v="12.47"/>
    <n v="0"/>
    <n v="0"/>
    <n v="86.93"/>
    <n v="41.18"/>
    <n v="54.91"/>
    <n v="0"/>
    <n v="79.44"/>
    <n v="68.63"/>
    <n v="170.94"/>
    <n v="0"/>
    <n v="0"/>
    <n v="0"/>
    <n v="0"/>
    <n v="18.3"/>
    <n v="32.03"/>
    <n v="0"/>
    <n v="0"/>
    <n v="45.76"/>
    <n v="0"/>
    <n v="0"/>
    <n v="0"/>
    <n v="0"/>
    <n v="0"/>
    <m/>
    <n v="0"/>
    <n v="0"/>
    <n v="0"/>
    <x v="2"/>
    <x v="7"/>
  </r>
  <r>
    <s v="CG&amp;E "/>
    <s v="E"/>
    <x v="3"/>
    <s v="NSPO    01/02/2007 "/>
    <n v="760"/>
    <n v="198.91"/>
    <n v="0"/>
    <n v="198.91"/>
    <n v="18.62"/>
    <n v="0"/>
    <n v="153.83000000000001"/>
    <n v="0.95"/>
    <n v="0.81"/>
    <n v="0"/>
    <n v="0"/>
    <n v="3.61"/>
    <n v="1.71"/>
    <n v="2.2799999999999998"/>
    <n v="0"/>
    <n v="3.23"/>
    <n v="2.85"/>
    <n v="7.03"/>
    <n v="0"/>
    <n v="0"/>
    <n v="0"/>
    <n v="0"/>
    <n v="0.76"/>
    <n v="1.33"/>
    <n v="0"/>
    <n v="0"/>
    <n v="1.9"/>
    <n v="0"/>
    <n v="0"/>
    <n v="0"/>
    <n v="0"/>
    <n v="0"/>
    <m/>
    <n v="0"/>
    <n v="0"/>
    <n v="0"/>
    <x v="2"/>
    <x v="7"/>
  </r>
  <r>
    <s v="CG&amp;E "/>
    <s v="E"/>
    <x v="4"/>
    <s v="NSPO    01/02/2007 "/>
    <n v="680"/>
    <n v="180.8"/>
    <n v="0"/>
    <n v="180.8"/>
    <n v="16.66"/>
    <n v="0"/>
    <n v="140.29"/>
    <n v="0.85"/>
    <n v="0.9"/>
    <n v="0"/>
    <n v="0"/>
    <n v="3.23"/>
    <n v="1.53"/>
    <n v="2.04"/>
    <n v="0"/>
    <n v="2.89"/>
    <n v="2.5499999999999998"/>
    <n v="6.29"/>
    <n v="0"/>
    <n v="0"/>
    <n v="0"/>
    <n v="0"/>
    <n v="0.68"/>
    <n v="1.19"/>
    <n v="0"/>
    <n v="0"/>
    <n v="1.7"/>
    <n v="0"/>
    <n v="0"/>
    <n v="0"/>
    <n v="0"/>
    <n v="0"/>
    <m/>
    <n v="0"/>
    <n v="0"/>
    <n v="0"/>
    <x v="2"/>
    <x v="7"/>
  </r>
  <r>
    <s v="CG&amp;E "/>
    <s v="E"/>
    <x v="21"/>
    <s v="NSPO    01/02/2007 "/>
    <n v="480"/>
    <n v="124.92"/>
    <n v="0"/>
    <n v="124.92"/>
    <n v="0"/>
    <n v="0"/>
    <n v="114.84"/>
    <n v="0.6"/>
    <n v="0.36"/>
    <n v="0"/>
    <n v="0"/>
    <n v="2.2799999999999998"/>
    <n v="1.08"/>
    <n v="1.44"/>
    <n v="0"/>
    <n v="2.04"/>
    <n v="0"/>
    <n v="0"/>
    <n v="0"/>
    <n v="0"/>
    <n v="0"/>
    <n v="0"/>
    <n v="0.24"/>
    <n v="0.84"/>
    <n v="0"/>
    <n v="0"/>
    <n v="1.2"/>
    <n v="0"/>
    <n v="0"/>
    <n v="0"/>
    <n v="0"/>
    <n v="0"/>
    <m/>
    <n v="0"/>
    <n v="0"/>
    <n v="0"/>
    <x v="2"/>
    <x v="7"/>
  </r>
  <r>
    <s v="CG&amp;E "/>
    <s v="E"/>
    <x v="6"/>
    <s v="NSPO    01/02/2007 "/>
    <n v="480"/>
    <n v="91.63"/>
    <n v="0"/>
    <n v="91.63"/>
    <n v="0"/>
    <n v="0"/>
    <n v="84.04"/>
    <n v="0.6"/>
    <n v="0.81"/>
    <n v="0"/>
    <n v="0"/>
    <n v="2.2799999999999998"/>
    <n v="1.08"/>
    <n v="0.24"/>
    <n v="0"/>
    <n v="0.34"/>
    <n v="0"/>
    <n v="0"/>
    <n v="0"/>
    <n v="0"/>
    <n v="0"/>
    <n v="0"/>
    <n v="0.2"/>
    <n v="0.84"/>
    <n v="0"/>
    <n v="0"/>
    <n v="1.2"/>
    <n v="0"/>
    <n v="0"/>
    <n v="0"/>
    <n v="0"/>
    <n v="0"/>
    <m/>
    <n v="0"/>
    <n v="0"/>
    <n v="0"/>
    <x v="2"/>
    <x v="7"/>
  </r>
  <r>
    <s v="CG&amp;E "/>
    <s v="E"/>
    <x v="9"/>
    <s v="NSPO    01/02/2007 "/>
    <n v="80"/>
    <n v="14.76"/>
    <n v="0"/>
    <n v="14.76"/>
    <n v="0"/>
    <n v="0"/>
    <n v="13.54"/>
    <n v="0.1"/>
    <n v="0.18"/>
    <n v="0"/>
    <n v="0"/>
    <n v="0.38"/>
    <n v="0.18"/>
    <n v="0"/>
    <n v="0"/>
    <n v="0"/>
    <n v="0"/>
    <n v="0"/>
    <n v="0"/>
    <n v="0"/>
    <n v="0"/>
    <n v="0"/>
    <n v="0.04"/>
    <n v="0.14000000000000001"/>
    <n v="0"/>
    <n v="0"/>
    <n v="0.2"/>
    <n v="0"/>
    <n v="0"/>
    <n v="0"/>
    <n v="0"/>
    <n v="0"/>
    <m/>
    <n v="0"/>
    <n v="0"/>
    <n v="0"/>
    <x v="2"/>
    <x v="7"/>
  </r>
  <r>
    <s v="CG&amp;E "/>
    <s v="E"/>
    <x v="10"/>
    <s v="NSPO    01/02/2007 "/>
    <n v="240"/>
    <n v="49.88"/>
    <n v="0"/>
    <n v="49.88"/>
    <n v="0"/>
    <n v="0"/>
    <n v="46.22"/>
    <n v="0.3"/>
    <n v="0.54"/>
    <n v="0"/>
    <n v="0"/>
    <n v="1.1399999999999999"/>
    <n v="0.54"/>
    <n v="0"/>
    <n v="0"/>
    <n v="0"/>
    <n v="0"/>
    <n v="0"/>
    <n v="0"/>
    <n v="0"/>
    <n v="0"/>
    <n v="0"/>
    <n v="0.12"/>
    <n v="0.42"/>
    <n v="0"/>
    <n v="0"/>
    <n v="0.6"/>
    <n v="0"/>
    <n v="0"/>
    <n v="0"/>
    <n v="0"/>
    <n v="0"/>
    <m/>
    <n v="0"/>
    <n v="0"/>
    <n v="0"/>
    <x v="2"/>
    <x v="7"/>
  </r>
  <r>
    <s v="CG&amp;E "/>
    <s v="E"/>
    <x v="2"/>
    <s v="NSPO    01/02/2007N"/>
    <n v="0"/>
    <n v="-18.52"/>
    <n v="0"/>
    <n v="-18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7"/>
  </r>
  <r>
    <s v="CG&amp;E "/>
    <s v="E"/>
    <x v="21"/>
    <s v="NSPO    01/02/2007N"/>
    <n v="-240"/>
    <n v="-62.34"/>
    <n v="0"/>
    <n v="-62.34"/>
    <n v="0"/>
    <n v="0"/>
    <n v="-57.42"/>
    <n v="-0.3"/>
    <n v="-0.18"/>
    <n v="0"/>
    <n v="0"/>
    <n v="-1.1399999999999999"/>
    <n v="-0.54"/>
    <n v="-0.72"/>
    <n v="0"/>
    <n v="-1.02"/>
    <n v="0"/>
    <n v="0"/>
    <n v="0"/>
    <n v="0"/>
    <n v="0"/>
    <n v="0"/>
    <n v="0"/>
    <n v="-0.42"/>
    <n v="0"/>
    <n v="0"/>
    <n v="-0.6"/>
    <n v="0"/>
    <n v="0"/>
    <n v="0"/>
    <n v="0"/>
    <n v="0"/>
    <m/>
    <n v="0"/>
    <n v="0"/>
    <n v="0"/>
    <x v="2"/>
    <x v="7"/>
  </r>
  <r>
    <s v="CG&amp;E "/>
    <s v="E"/>
    <x v="6"/>
    <s v="NSPO    01/02/2007N"/>
    <n v="-200"/>
    <n v="-37.159999999999997"/>
    <n v="0"/>
    <n v="-37.159999999999997"/>
    <n v="0"/>
    <n v="0"/>
    <n v="-33.85"/>
    <n v="-0.25"/>
    <n v="-0.36"/>
    <n v="0"/>
    <n v="0"/>
    <n v="-0.95"/>
    <n v="-0.45"/>
    <n v="-0.12"/>
    <n v="0"/>
    <n v="-0.17"/>
    <n v="0"/>
    <n v="0"/>
    <n v="0"/>
    <n v="0"/>
    <n v="0"/>
    <n v="0"/>
    <n v="-0.16"/>
    <n v="-0.35"/>
    <n v="0"/>
    <n v="0"/>
    <n v="-0.5"/>
    <n v="0"/>
    <n v="0"/>
    <n v="0"/>
    <n v="0"/>
    <n v="0"/>
    <m/>
    <n v="0"/>
    <n v="0"/>
    <n v="0"/>
    <x v="2"/>
    <x v="7"/>
  </r>
  <r>
    <s v="CG&amp;E "/>
    <s v="E"/>
    <x v="9"/>
    <s v="NSPO    01/02/2007N"/>
    <n v="-40"/>
    <n v="-7.4"/>
    <n v="0"/>
    <n v="-7.4"/>
    <n v="0"/>
    <n v="0"/>
    <n v="-6.77"/>
    <n v="-0.05"/>
    <n v="-0.09"/>
    <n v="0"/>
    <n v="0"/>
    <n v="-0.19"/>
    <n v="-0.09"/>
    <n v="0"/>
    <n v="0"/>
    <n v="0"/>
    <n v="0"/>
    <n v="0"/>
    <n v="0"/>
    <n v="0"/>
    <n v="0"/>
    <n v="0"/>
    <n v="-0.04"/>
    <n v="-7.0000000000000007E-2"/>
    <n v="0"/>
    <n v="0"/>
    <n v="-0.1"/>
    <n v="0"/>
    <n v="0"/>
    <n v="0"/>
    <n v="0"/>
    <n v="0"/>
    <m/>
    <n v="0"/>
    <n v="0"/>
    <n v="0"/>
    <x v="2"/>
    <x v="7"/>
  </r>
  <r>
    <s v="CG&amp;E "/>
    <s v="E"/>
    <x v="10"/>
    <s v="NSPO    01/02/2007N"/>
    <n v="-120"/>
    <n v="-25"/>
    <n v="0"/>
    <n v="-25"/>
    <n v="0"/>
    <n v="0"/>
    <n v="-23.11"/>
    <n v="-0.15"/>
    <n v="-0.27"/>
    <n v="0"/>
    <n v="0"/>
    <n v="-0.56999999999999995"/>
    <n v="-0.27"/>
    <n v="0"/>
    <n v="0"/>
    <n v="0"/>
    <n v="0"/>
    <n v="0"/>
    <n v="0"/>
    <n v="0"/>
    <n v="0"/>
    <n v="0"/>
    <n v="-0.12"/>
    <n v="-0.21"/>
    <n v="0"/>
    <n v="0"/>
    <n v="-0.3"/>
    <n v="0"/>
    <n v="0"/>
    <n v="0"/>
    <n v="0"/>
    <n v="0"/>
    <m/>
    <n v="0"/>
    <n v="0"/>
    <n v="0"/>
    <x v="2"/>
    <x v="7"/>
  </r>
  <r>
    <s v="CG&amp;E "/>
    <s v="E"/>
    <x v="19"/>
    <s v="NSPU    01/02/2007 "/>
    <n v="1136"/>
    <n v="249.24"/>
    <n v="0"/>
    <n v="249.24"/>
    <n v="27.84"/>
    <n v="0"/>
    <n v="183.32"/>
    <n v="1.44"/>
    <n v="0"/>
    <n v="0"/>
    <n v="0"/>
    <n v="5.28"/>
    <n v="2.56"/>
    <n v="3.36"/>
    <n v="0"/>
    <n v="4.96"/>
    <n v="4.16"/>
    <n v="10.4"/>
    <n v="0"/>
    <n v="0"/>
    <n v="0"/>
    <n v="0"/>
    <n v="1.1200000000000001"/>
    <n v="1.92"/>
    <n v="0"/>
    <n v="0"/>
    <n v="2.88"/>
    <n v="0"/>
    <n v="0"/>
    <n v="0"/>
    <n v="0"/>
    <n v="0"/>
    <m/>
    <n v="0"/>
    <n v="0"/>
    <n v="0"/>
    <x v="2"/>
    <x v="7"/>
  </r>
  <r>
    <s v="CG&amp;E "/>
    <s v="E"/>
    <x v="1"/>
    <s v="NSPU    01/02/2007 "/>
    <n v="8520"/>
    <n v="1950.31"/>
    <n v="0"/>
    <n v="1950.31"/>
    <n v="208.8"/>
    <n v="0"/>
    <n v="1454.2"/>
    <n v="10.8"/>
    <n v="1.71"/>
    <n v="0"/>
    <n v="0"/>
    <n v="39.6"/>
    <n v="19.2"/>
    <n v="25.2"/>
    <n v="0"/>
    <n v="37.200000000000003"/>
    <n v="31.2"/>
    <n v="78"/>
    <n v="0"/>
    <n v="0"/>
    <n v="0"/>
    <n v="0"/>
    <n v="8.4"/>
    <n v="14.4"/>
    <n v="0"/>
    <n v="0"/>
    <n v="21.6"/>
    <n v="0"/>
    <n v="0"/>
    <n v="0"/>
    <n v="0"/>
    <n v="0"/>
    <m/>
    <n v="0"/>
    <n v="0"/>
    <n v="0"/>
    <x v="2"/>
    <x v="7"/>
  </r>
  <r>
    <s v="CG&amp;E "/>
    <s v="E"/>
    <x v="2"/>
    <s v="NSPU    01/02/2007 "/>
    <n v="25844"/>
    <n v="5845.41"/>
    <n v="0"/>
    <n v="5845.41"/>
    <n v="633.36"/>
    <n v="0"/>
    <n v="4344.38"/>
    <n v="32.76"/>
    <n v="1.35"/>
    <n v="0"/>
    <n v="0"/>
    <n v="120.12"/>
    <n v="58.24"/>
    <n v="76.44"/>
    <n v="0"/>
    <n v="112.84"/>
    <n v="94.64"/>
    <n v="236.6"/>
    <n v="0"/>
    <n v="0"/>
    <n v="0"/>
    <n v="0"/>
    <n v="25.48"/>
    <n v="43.68"/>
    <n v="0"/>
    <n v="0"/>
    <n v="65.52"/>
    <n v="0"/>
    <n v="0"/>
    <n v="0"/>
    <n v="0"/>
    <n v="0"/>
    <m/>
    <n v="0"/>
    <n v="0"/>
    <n v="0"/>
    <x v="2"/>
    <x v="7"/>
  </r>
  <r>
    <s v="CG&amp;E "/>
    <s v="E"/>
    <x v="19"/>
    <s v="NSUR    01/02/2007 "/>
    <n v="7100"/>
    <n v="1539.76"/>
    <n v="0"/>
    <n v="1539.76"/>
    <n v="174"/>
    <n v="0"/>
    <n v="1144.77"/>
    <n v="9"/>
    <n v="0.99"/>
    <n v="0"/>
    <n v="0"/>
    <n v="33"/>
    <n v="16"/>
    <n v="21"/>
    <n v="0"/>
    <n v="31"/>
    <n v="26"/>
    <n v="65"/>
    <n v="0"/>
    <n v="0"/>
    <n v="0"/>
    <n v="0"/>
    <n v="7"/>
    <n v="12"/>
    <n v="0"/>
    <n v="0"/>
    <n v="0"/>
    <n v="0"/>
    <n v="0"/>
    <n v="0"/>
    <n v="0"/>
    <n v="0"/>
    <m/>
    <n v="0"/>
    <n v="0"/>
    <n v="0"/>
    <x v="2"/>
    <x v="7"/>
  </r>
  <r>
    <s v="CG&amp;E "/>
    <s v="E"/>
    <x v="7"/>
    <s v="NSU1    01/31/2007N"/>
    <n v="34349"/>
    <n v="5053.0600000000004"/>
    <n v="0"/>
    <n v="5053.0600000000004"/>
    <n v="841.07"/>
    <n v="0"/>
    <n v="3077.12"/>
    <n v="41.83"/>
    <n v="0.25"/>
    <n v="0"/>
    <n v="0"/>
    <n v="141.06"/>
    <n v="78.650000000000006"/>
    <n v="102.87"/>
    <n v="0"/>
    <n v="148.41999999999999"/>
    <n v="127.27"/>
    <n v="314.36"/>
    <n v="0"/>
    <n v="0"/>
    <n v="0"/>
    <n v="0"/>
    <n v="33.25"/>
    <n v="59.35"/>
    <n v="0"/>
    <n v="0"/>
    <n v="87.56"/>
    <n v="0"/>
    <n v="0"/>
    <n v="0"/>
    <n v="0"/>
    <n v="0"/>
    <m/>
    <n v="0"/>
    <n v="0"/>
    <n v="0"/>
    <x v="2"/>
    <x v="7"/>
  </r>
  <r>
    <s v="CG&amp;E "/>
    <s v="E"/>
    <x v="7"/>
    <s v="NSU2    01/31/2007N"/>
    <n v="66873"/>
    <n v="10455.26"/>
    <n v="0"/>
    <n v="10455.26"/>
    <n v="1636.25"/>
    <n v="0"/>
    <n v="6584.5"/>
    <n v="81.48"/>
    <n v="1.44"/>
    <n v="0"/>
    <n v="0"/>
    <n v="298.55"/>
    <n v="153.04"/>
    <n v="200.34"/>
    <n v="0"/>
    <n v="289.02"/>
    <n v="247.77"/>
    <n v="612.05999999999995"/>
    <n v="0"/>
    <n v="0"/>
    <n v="0"/>
    <n v="0"/>
    <n v="64.790000000000006"/>
    <n v="115.58"/>
    <n v="0"/>
    <n v="0"/>
    <n v="170.44"/>
    <n v="0"/>
    <n v="0"/>
    <n v="0"/>
    <n v="0"/>
    <n v="0"/>
    <m/>
    <n v="0"/>
    <n v="0"/>
    <n v="0"/>
    <x v="2"/>
    <x v="7"/>
  </r>
  <r>
    <s v="CG&amp;E "/>
    <s v="E"/>
    <x v="7"/>
    <s v="NSU3    01/31/2007N"/>
    <n v="4146"/>
    <n v="243.03"/>
    <n v="0"/>
    <n v="243.03"/>
    <n v="101.53"/>
    <n v="0"/>
    <n v="3.3"/>
    <n v="5.05"/>
    <n v="0"/>
    <n v="0"/>
    <n v="0"/>
    <n v="18.29"/>
    <n v="9.49"/>
    <n v="12.42"/>
    <n v="0"/>
    <n v="17.91"/>
    <n v="15.36"/>
    <n v="37.94"/>
    <n v="0"/>
    <n v="0"/>
    <n v="0"/>
    <n v="0"/>
    <n v="4.01"/>
    <n v="7.16"/>
    <n v="0"/>
    <n v="0"/>
    <n v="10.57"/>
    <n v="0"/>
    <n v="0"/>
    <n v="0"/>
    <n v="0"/>
    <n v="0"/>
    <m/>
    <n v="0"/>
    <n v="0"/>
    <n v="0"/>
    <x v="2"/>
    <x v="7"/>
  </r>
  <r>
    <s v="CG&amp;E "/>
    <s v="E"/>
    <x v="7"/>
    <s v="NSU4    01/31/2007N"/>
    <n v="2232"/>
    <n v="131.47"/>
    <n v="0"/>
    <n v="131.47"/>
    <n v="54.68"/>
    <n v="0"/>
    <n v="1.78"/>
    <n v="2.72"/>
    <n v="0.09"/>
    <n v="0"/>
    <n v="0"/>
    <n v="10.38"/>
    <n v="5.12"/>
    <n v="6.68"/>
    <n v="0"/>
    <n v="9.64"/>
    <n v="8.26"/>
    <n v="20.420000000000002"/>
    <n v="0"/>
    <n v="0"/>
    <n v="0"/>
    <n v="0"/>
    <n v="2.16"/>
    <n v="3.86"/>
    <n v="0"/>
    <n v="0"/>
    <n v="5.68"/>
    <n v="0"/>
    <n v="0"/>
    <n v="0"/>
    <n v="0"/>
    <n v="0"/>
    <m/>
    <n v="0"/>
    <n v="0"/>
    <n v="0"/>
    <x v="2"/>
    <x v="7"/>
  </r>
  <r>
    <s v="CG&amp;E "/>
    <s v="E"/>
    <x v="7"/>
    <s v="NSU5    01/31/2007N"/>
    <n v="11285"/>
    <n v="1364.43"/>
    <n v="0"/>
    <n v="1364.43"/>
    <n v="276.33999999999997"/>
    <n v="0"/>
    <n v="712.4"/>
    <n v="13.74"/>
    <n v="0.09"/>
    <n v="0"/>
    <n v="0"/>
    <n v="49.19"/>
    <n v="25.84"/>
    <n v="33.799999999999997"/>
    <n v="0"/>
    <n v="48.76"/>
    <n v="41.8"/>
    <n v="103.28"/>
    <n v="0"/>
    <n v="0"/>
    <n v="0"/>
    <n v="0"/>
    <n v="10.92"/>
    <n v="19.5"/>
    <n v="0"/>
    <n v="0"/>
    <n v="28.77"/>
    <n v="0"/>
    <n v="0"/>
    <n v="0"/>
    <n v="0"/>
    <n v="0"/>
    <m/>
    <n v="0"/>
    <n v="0"/>
    <n v="0"/>
    <x v="2"/>
    <x v="7"/>
  </r>
  <r>
    <s v="CG&amp;E "/>
    <s v="E"/>
    <x v="19"/>
    <s v="OLF     01/02/2007 "/>
    <n v="9709"/>
    <n v="1091.22"/>
    <n v="0"/>
    <n v="1091.22"/>
    <n v="238.26"/>
    <n v="0"/>
    <n v="524.34"/>
    <n v="11.61"/>
    <n v="2.0699999999999998"/>
    <n v="0"/>
    <n v="0"/>
    <n v="45.13"/>
    <n v="22.13"/>
    <n v="29.1"/>
    <n v="0"/>
    <n v="42.13"/>
    <n v="36.119999999999997"/>
    <n v="89.55"/>
    <n v="0"/>
    <n v="0"/>
    <n v="0"/>
    <n v="0"/>
    <n v="9.17"/>
    <n v="16.88"/>
    <n v="0"/>
    <n v="0"/>
    <n v="24.73"/>
    <n v="0"/>
    <n v="0"/>
    <n v="0"/>
    <n v="0"/>
    <n v="0"/>
    <m/>
    <n v="0"/>
    <n v="0"/>
    <n v="0"/>
    <x v="2"/>
    <x v="8"/>
  </r>
  <r>
    <s v="CG&amp;E "/>
    <s v="E"/>
    <x v="1"/>
    <s v="OLF     01/02/2007 "/>
    <n v="36274"/>
    <n v="4179.4799999999996"/>
    <n v="0"/>
    <n v="4179.4799999999996"/>
    <n v="889.82"/>
    <n v="0"/>
    <n v="2062.42"/>
    <n v="43.5"/>
    <n v="8.6300000000000008"/>
    <n v="0"/>
    <n v="0"/>
    <n v="168.74"/>
    <n v="82.58"/>
    <n v="108.75"/>
    <n v="0"/>
    <n v="157.47999999999999"/>
    <n v="134.79"/>
    <n v="332.4"/>
    <n v="0"/>
    <n v="0"/>
    <n v="0"/>
    <n v="0"/>
    <n v="34.770000000000003"/>
    <n v="63.35"/>
    <n v="0"/>
    <n v="0"/>
    <n v="92.25"/>
    <n v="0"/>
    <n v="0"/>
    <n v="0"/>
    <n v="0"/>
    <n v="0"/>
    <m/>
    <n v="0"/>
    <n v="0"/>
    <n v="0"/>
    <x v="2"/>
    <x v="8"/>
  </r>
  <r>
    <s v="CG&amp;E "/>
    <s v="E"/>
    <x v="2"/>
    <s v="OLF     01/02/2007 "/>
    <n v="660880"/>
    <n v="73701.710000000006"/>
    <n v="0"/>
    <n v="73701.710000000006"/>
    <n v="16211.07"/>
    <n v="0"/>
    <n v="35121.629999999997"/>
    <n v="792.42"/>
    <n v="150.78"/>
    <n v="0"/>
    <n v="0"/>
    <n v="3068.43"/>
    <n v="1507.65"/>
    <n v="1982.33"/>
    <n v="0"/>
    <n v="2867.06"/>
    <n v="2460.23"/>
    <n v="6081.57"/>
    <n v="0"/>
    <n v="0"/>
    <n v="0"/>
    <n v="0"/>
    <n v="628.46"/>
    <n v="1150.67"/>
    <n v="0"/>
    <n v="0"/>
    <n v="1679.41"/>
    <n v="0"/>
    <n v="0"/>
    <n v="0"/>
    <n v="0"/>
    <n v="0"/>
    <m/>
    <n v="0"/>
    <n v="0"/>
    <n v="0"/>
    <x v="2"/>
    <x v="8"/>
  </r>
  <r>
    <s v="CG&amp;E "/>
    <s v="E"/>
    <x v="3"/>
    <s v="OLF     01/02/2007 "/>
    <n v="90188"/>
    <n v="9664.11"/>
    <n v="0"/>
    <n v="9664.11"/>
    <n v="2211.59"/>
    <n v="0"/>
    <n v="4407.91"/>
    <n v="108.42"/>
    <n v="12.18"/>
    <n v="0"/>
    <n v="0"/>
    <n v="418.53"/>
    <n v="206.26"/>
    <n v="271.14999999999998"/>
    <n v="0"/>
    <n v="391.2"/>
    <n v="336.55"/>
    <n v="828.06"/>
    <n v="0"/>
    <n v="0"/>
    <n v="0"/>
    <n v="0"/>
    <n v="86.36"/>
    <n v="157.44"/>
    <n v="0"/>
    <n v="0"/>
    <n v="228.46"/>
    <n v="0"/>
    <n v="0"/>
    <n v="0"/>
    <n v="0"/>
    <n v="0"/>
    <m/>
    <n v="0"/>
    <n v="0"/>
    <n v="0"/>
    <x v="2"/>
    <x v="8"/>
  </r>
  <r>
    <s v="CG&amp;E "/>
    <s v="E"/>
    <x v="7"/>
    <s v="OLF     01/02/2007 "/>
    <n v="1660"/>
    <n v="175.47"/>
    <n v="0"/>
    <n v="175.47"/>
    <n v="40.700000000000003"/>
    <n v="0"/>
    <n v="78.7"/>
    <n v="2"/>
    <n v="0.27"/>
    <n v="0"/>
    <n v="0"/>
    <n v="7.7"/>
    <n v="3.8"/>
    <n v="5"/>
    <n v="0"/>
    <n v="7.2"/>
    <n v="6.2"/>
    <n v="15.2"/>
    <n v="0"/>
    <n v="0"/>
    <n v="0"/>
    <n v="0"/>
    <n v="1.6"/>
    <n v="2.9"/>
    <n v="0"/>
    <n v="0"/>
    <n v="4.2"/>
    <n v="0"/>
    <n v="0"/>
    <n v="0"/>
    <n v="0"/>
    <n v="0"/>
    <m/>
    <n v="0"/>
    <n v="0"/>
    <n v="0"/>
    <x v="2"/>
    <x v="8"/>
  </r>
  <r>
    <s v="CG&amp;E "/>
    <s v="E"/>
    <x v="4"/>
    <s v="OLF     01/02/2007 "/>
    <n v="65956"/>
    <n v="7522.09"/>
    <n v="0"/>
    <n v="7522.09"/>
    <n v="1618.36"/>
    <n v="0"/>
    <n v="3673.32"/>
    <n v="79.099999999999994"/>
    <n v="16.11"/>
    <n v="0"/>
    <n v="0"/>
    <n v="305.25"/>
    <n v="150.18"/>
    <n v="197.97"/>
    <n v="0"/>
    <n v="286.25"/>
    <n v="245.2"/>
    <n v="604.42999999999995"/>
    <n v="0"/>
    <n v="0"/>
    <n v="0"/>
    <n v="0"/>
    <n v="63.13"/>
    <n v="114.88"/>
    <n v="0"/>
    <n v="0"/>
    <n v="167.91"/>
    <n v="0"/>
    <n v="0"/>
    <n v="0"/>
    <n v="0"/>
    <n v="0"/>
    <m/>
    <n v="0"/>
    <n v="0"/>
    <n v="0"/>
    <x v="2"/>
    <x v="8"/>
  </r>
  <r>
    <s v="CG&amp;E "/>
    <s v="E"/>
    <x v="5"/>
    <s v="OLF     01/02/2007 "/>
    <n v="410"/>
    <n v="46.8"/>
    <n v="0"/>
    <n v="46.8"/>
    <n v="10.07"/>
    <n v="0"/>
    <n v="24.69"/>
    <n v="0.49"/>
    <n v="0.18"/>
    <n v="0"/>
    <n v="0"/>
    <n v="0"/>
    <n v="0.93"/>
    <n v="1.23"/>
    <n v="0"/>
    <n v="1.78"/>
    <n v="1.52"/>
    <n v="3.76"/>
    <n v="0"/>
    <n v="0"/>
    <n v="0"/>
    <n v="0"/>
    <n v="0.39"/>
    <n v="0.71"/>
    <n v="0"/>
    <n v="0"/>
    <n v="1.05"/>
    <n v="0"/>
    <n v="0"/>
    <n v="0"/>
    <n v="0"/>
    <n v="0"/>
    <m/>
    <n v="0"/>
    <n v="0"/>
    <n v="0"/>
    <x v="2"/>
    <x v="8"/>
  </r>
  <r>
    <s v="CG&amp;E "/>
    <s v="E"/>
    <x v="24"/>
    <s v="OLF     01/02/2007 "/>
    <n v="207"/>
    <n v="17.399999999999999"/>
    <n v="0"/>
    <n v="17.399999999999999"/>
    <n v="0"/>
    <n v="0"/>
    <n v="14.62"/>
    <n v="0.25"/>
    <n v="0.18"/>
    <n v="0"/>
    <n v="0"/>
    <n v="0.96"/>
    <n v="0.47"/>
    <n v="0"/>
    <n v="0"/>
    <n v="0"/>
    <n v="0"/>
    <n v="0"/>
    <n v="0"/>
    <n v="0"/>
    <n v="0"/>
    <n v="0"/>
    <n v="0.04"/>
    <n v="0.36"/>
    <n v="0"/>
    <n v="0"/>
    <n v="0.52"/>
    <n v="0"/>
    <n v="0"/>
    <n v="0"/>
    <n v="0"/>
    <n v="0"/>
    <m/>
    <n v="0"/>
    <n v="0"/>
    <n v="0"/>
    <x v="2"/>
    <x v="8"/>
  </r>
  <r>
    <s v="CG&amp;E "/>
    <s v="E"/>
    <x v="21"/>
    <s v="OLF     01/02/2007 "/>
    <n v="2664"/>
    <n v="176.29"/>
    <n v="0"/>
    <n v="176.29"/>
    <n v="0"/>
    <n v="0"/>
    <n v="138.78"/>
    <n v="3.15"/>
    <n v="0.72"/>
    <n v="0"/>
    <n v="0"/>
    <n v="12.38"/>
    <n v="6.08"/>
    <n v="1"/>
    <n v="0"/>
    <n v="1.48"/>
    <n v="0"/>
    <n v="0"/>
    <n v="0"/>
    <n v="0"/>
    <n v="0"/>
    <n v="0"/>
    <n v="1.28"/>
    <n v="4.66"/>
    <n v="0"/>
    <n v="0"/>
    <n v="6.76"/>
    <n v="0"/>
    <n v="0"/>
    <n v="0"/>
    <n v="0"/>
    <n v="0"/>
    <m/>
    <n v="0"/>
    <n v="0"/>
    <n v="0"/>
    <x v="2"/>
    <x v="8"/>
  </r>
  <r>
    <s v="CG&amp;E "/>
    <s v="E"/>
    <x v="6"/>
    <s v="OLF     01/02/2007 "/>
    <n v="30179"/>
    <n v="2047.61"/>
    <n v="0"/>
    <n v="2047.61"/>
    <n v="0"/>
    <n v="0"/>
    <n v="1644.76"/>
    <n v="35.64"/>
    <n v="6.3"/>
    <n v="0"/>
    <n v="0"/>
    <n v="140.11000000000001"/>
    <n v="68.790000000000006"/>
    <n v="4.82"/>
    <n v="0"/>
    <n v="7"/>
    <n v="0"/>
    <n v="0"/>
    <n v="0"/>
    <n v="0"/>
    <n v="0"/>
    <n v="0"/>
    <n v="11.15"/>
    <n v="52.39"/>
    <n v="0"/>
    <n v="0"/>
    <n v="76.650000000000006"/>
    <n v="0"/>
    <n v="0"/>
    <n v="0"/>
    <n v="0"/>
    <n v="0"/>
    <m/>
    <n v="0"/>
    <n v="0"/>
    <n v="0"/>
    <x v="2"/>
    <x v="8"/>
  </r>
  <r>
    <s v="CG&amp;E "/>
    <s v="E"/>
    <x v="9"/>
    <s v="OLF     01/02/2007 "/>
    <n v="2163"/>
    <n v="141.54"/>
    <n v="0"/>
    <n v="141.54"/>
    <n v="0"/>
    <n v="0"/>
    <n v="113.06"/>
    <n v="2.58"/>
    <n v="0.72"/>
    <n v="0"/>
    <n v="0"/>
    <n v="10.039999999999999"/>
    <n v="4.93"/>
    <n v="0"/>
    <n v="0"/>
    <n v="0"/>
    <n v="0"/>
    <n v="0"/>
    <n v="0"/>
    <n v="0"/>
    <n v="0"/>
    <n v="0"/>
    <n v="0.95"/>
    <n v="3.77"/>
    <n v="0"/>
    <n v="0"/>
    <n v="5.49"/>
    <n v="0"/>
    <n v="0"/>
    <n v="0"/>
    <n v="0"/>
    <n v="0"/>
    <m/>
    <n v="0"/>
    <n v="0"/>
    <n v="0"/>
    <x v="2"/>
    <x v="8"/>
  </r>
  <r>
    <s v="CG&amp;E "/>
    <s v="E"/>
    <x v="10"/>
    <s v="OLF     01/02/2007 "/>
    <n v="11206"/>
    <n v="783.79"/>
    <n v="0"/>
    <n v="783.79"/>
    <n v="0"/>
    <n v="0"/>
    <n v="638.29"/>
    <n v="13.42"/>
    <n v="2.52"/>
    <n v="0"/>
    <n v="0"/>
    <n v="52.15"/>
    <n v="25.48"/>
    <n v="0"/>
    <n v="0"/>
    <n v="0"/>
    <n v="0"/>
    <n v="0"/>
    <n v="0"/>
    <n v="0"/>
    <n v="0"/>
    <n v="0"/>
    <n v="3.86"/>
    <n v="19.47"/>
    <n v="0"/>
    <n v="0"/>
    <n v="28.6"/>
    <n v="0"/>
    <n v="0"/>
    <n v="0"/>
    <n v="0"/>
    <n v="0"/>
    <m/>
    <n v="0"/>
    <n v="0"/>
    <n v="0"/>
    <x v="2"/>
    <x v="8"/>
  </r>
  <r>
    <s v="CG&amp;E "/>
    <s v="E"/>
    <x v="19"/>
    <s v="OLF     01/02/2007N"/>
    <n v="0"/>
    <n v="-57.48"/>
    <n v="0"/>
    <n v="-5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8"/>
  </r>
  <r>
    <s v="CG&amp;E "/>
    <s v="E"/>
    <x v="2"/>
    <s v="OLF     01/02/2007N"/>
    <n v="-207"/>
    <n v="-169.36"/>
    <n v="0"/>
    <n v="-169.36"/>
    <n v="-5.0599999999999996"/>
    <n v="0"/>
    <n v="-14.62"/>
    <n v="-0.2"/>
    <n v="-0.09"/>
    <n v="0"/>
    <n v="0"/>
    <n v="-0.96"/>
    <n v="-0.47"/>
    <n v="-0.5"/>
    <n v="0"/>
    <n v="-0.9"/>
    <n v="-0.77"/>
    <n v="-2.66"/>
    <n v="0"/>
    <n v="0"/>
    <n v="0"/>
    <n v="0"/>
    <n v="-0.04"/>
    <n v="-0.36"/>
    <n v="0"/>
    <n v="0"/>
    <n v="-0.52"/>
    <n v="0"/>
    <n v="0"/>
    <n v="0"/>
    <n v="0"/>
    <n v="0"/>
    <m/>
    <n v="0"/>
    <n v="0"/>
    <n v="0"/>
    <x v="2"/>
    <x v="8"/>
  </r>
  <r>
    <s v="CG&amp;E "/>
    <s v="E"/>
    <x v="3"/>
    <s v="OLF     01/02/2007N"/>
    <n v="-332"/>
    <n v="-35.9"/>
    <n v="0"/>
    <n v="-35.9"/>
    <n v="-8.14"/>
    <n v="0"/>
    <n v="-15.74"/>
    <n v="-0.3"/>
    <n v="0"/>
    <n v="0"/>
    <n v="0"/>
    <n v="-1.54"/>
    <n v="-0.76"/>
    <n v="-0.76"/>
    <n v="0"/>
    <n v="-1.44"/>
    <n v="-1.24"/>
    <n v="-4.5599999999999996"/>
    <n v="0"/>
    <n v="0"/>
    <n v="0"/>
    <n v="0"/>
    <n v="0"/>
    <n v="-0.57999999999999996"/>
    <n v="0"/>
    <n v="0"/>
    <n v="-0.84"/>
    <n v="0"/>
    <n v="0"/>
    <n v="0"/>
    <n v="0"/>
    <n v="0"/>
    <m/>
    <n v="0"/>
    <n v="0"/>
    <n v="0"/>
    <x v="2"/>
    <x v="8"/>
  </r>
  <r>
    <s v="CG&amp;E "/>
    <s v="E"/>
    <x v="21"/>
    <s v="OLF     01/02/2007N"/>
    <n v="-1498"/>
    <n v="-98.53"/>
    <n v="0"/>
    <n v="-98.53"/>
    <n v="0"/>
    <n v="0"/>
    <n v="-77.260000000000005"/>
    <n v="-1.75"/>
    <n v="-0.36"/>
    <n v="0"/>
    <n v="0"/>
    <n v="-6.96"/>
    <n v="-3.42"/>
    <n v="-0.5"/>
    <n v="0"/>
    <n v="-0.74"/>
    <n v="0"/>
    <n v="0"/>
    <n v="0"/>
    <n v="0"/>
    <n v="0"/>
    <n v="0"/>
    <n v="-1.1200000000000001"/>
    <n v="-2.62"/>
    <n v="0"/>
    <n v="0"/>
    <n v="-3.8"/>
    <n v="0"/>
    <n v="0"/>
    <n v="0"/>
    <n v="0"/>
    <n v="0"/>
    <m/>
    <n v="0"/>
    <n v="0"/>
    <n v="0"/>
    <x v="2"/>
    <x v="8"/>
  </r>
  <r>
    <s v="CG&amp;E "/>
    <s v="E"/>
    <x v="6"/>
    <s v="OLF     01/02/2007N"/>
    <n v="-11812"/>
    <n v="-795.43"/>
    <n v="0"/>
    <n v="-795.43"/>
    <n v="0"/>
    <n v="0"/>
    <n v="-630.16"/>
    <n v="-13.74"/>
    <n v="-2.25"/>
    <n v="0"/>
    <n v="0"/>
    <n v="-54.84"/>
    <n v="-26.94"/>
    <n v="-2.67"/>
    <n v="0"/>
    <n v="-4.3499999999999996"/>
    <n v="0"/>
    <n v="0"/>
    <n v="0"/>
    <n v="0"/>
    <n v="0"/>
    <n v="0"/>
    <n v="-9.9600000000000009"/>
    <n v="-20.56"/>
    <n v="0"/>
    <n v="0"/>
    <n v="-29.96"/>
    <n v="0"/>
    <n v="0"/>
    <n v="0"/>
    <n v="0"/>
    <n v="0"/>
    <m/>
    <n v="0"/>
    <n v="0"/>
    <n v="0"/>
    <x v="2"/>
    <x v="8"/>
  </r>
  <r>
    <s v="CG&amp;E "/>
    <s v="E"/>
    <x v="9"/>
    <s v="OLF     01/02/2007N"/>
    <n v="-989"/>
    <n v="-62.51"/>
    <n v="0"/>
    <n v="-62.51"/>
    <n v="0"/>
    <n v="0"/>
    <n v="-49.02"/>
    <n v="-1.19"/>
    <n v="-0.27"/>
    <n v="0"/>
    <n v="0"/>
    <n v="-4.59"/>
    <n v="-2.2599999999999998"/>
    <n v="0"/>
    <n v="0"/>
    <n v="0"/>
    <n v="0"/>
    <n v="0"/>
    <n v="0"/>
    <n v="0"/>
    <n v="0"/>
    <n v="0"/>
    <n v="-0.95"/>
    <n v="-1.72"/>
    <n v="0"/>
    <n v="0"/>
    <n v="-2.5099999999999998"/>
    <n v="0"/>
    <n v="0"/>
    <n v="0"/>
    <n v="0"/>
    <n v="0"/>
    <m/>
    <n v="0"/>
    <n v="0"/>
    <n v="0"/>
    <x v="2"/>
    <x v="8"/>
  </r>
  <r>
    <s v="CG&amp;E "/>
    <s v="E"/>
    <x v="10"/>
    <s v="OLF     01/02/2007N"/>
    <n v="-4036"/>
    <n v="-288.89"/>
    <n v="0"/>
    <n v="-288.89"/>
    <n v="0"/>
    <n v="0"/>
    <n v="-234.35"/>
    <n v="-4.83"/>
    <n v="-0.81"/>
    <n v="0"/>
    <n v="0"/>
    <n v="-18.79"/>
    <n v="-9.17"/>
    <n v="0"/>
    <n v="0"/>
    <n v="0"/>
    <n v="0"/>
    <n v="0"/>
    <n v="0"/>
    <n v="0"/>
    <n v="0"/>
    <n v="0"/>
    <n v="-3.62"/>
    <n v="-7.01"/>
    <n v="0"/>
    <n v="0"/>
    <n v="-10.31"/>
    <n v="0"/>
    <n v="0"/>
    <n v="0"/>
    <n v="0"/>
    <n v="0"/>
    <m/>
    <n v="0"/>
    <n v="0"/>
    <n v="0"/>
    <x v="2"/>
    <x v="8"/>
  </r>
  <r>
    <s v="CG&amp;E "/>
    <s v="E"/>
    <x v="19"/>
    <s v="OLFR    01/02/2007 "/>
    <n v="19741"/>
    <n v="2418.25"/>
    <n v="0"/>
    <n v="2418.25"/>
    <n v="484.11"/>
    <n v="0"/>
    <n v="1309.58"/>
    <n v="23.67"/>
    <n v="12.05"/>
    <n v="0"/>
    <n v="0"/>
    <n v="91.89"/>
    <n v="44.77"/>
    <n v="59.01"/>
    <n v="0"/>
    <n v="85.77"/>
    <n v="73.11"/>
    <n v="181.06"/>
    <n v="0"/>
    <n v="0"/>
    <n v="0"/>
    <n v="0"/>
    <n v="18.850000000000001"/>
    <n v="34.380000000000003"/>
    <n v="0"/>
    <n v="0"/>
    <n v="0"/>
    <n v="0"/>
    <n v="0"/>
    <n v="0"/>
    <n v="0"/>
    <n v="0"/>
    <m/>
    <n v="0"/>
    <n v="0"/>
    <n v="0"/>
    <x v="2"/>
    <x v="8"/>
  </r>
  <r>
    <s v="CG&amp;E "/>
    <s v="E"/>
    <x v="24"/>
    <s v="OLFR    01/02/2007 "/>
    <n v="329"/>
    <n v="27.7"/>
    <n v="0"/>
    <n v="27.7"/>
    <n v="0"/>
    <n v="0"/>
    <n v="23.97"/>
    <n v="0.39"/>
    <n v="0.18"/>
    <n v="0"/>
    <n v="0"/>
    <n v="1.54"/>
    <n v="0.74"/>
    <n v="0"/>
    <n v="0"/>
    <n v="0"/>
    <n v="0"/>
    <n v="0"/>
    <n v="0"/>
    <n v="0"/>
    <n v="0"/>
    <n v="0"/>
    <n v="0.31"/>
    <n v="0.56999999999999995"/>
    <n v="0"/>
    <n v="0"/>
    <n v="0"/>
    <n v="0"/>
    <n v="0"/>
    <n v="0"/>
    <n v="0"/>
    <n v="0"/>
    <m/>
    <n v="0"/>
    <n v="0"/>
    <n v="0"/>
    <x v="2"/>
    <x v="8"/>
  </r>
  <r>
    <s v="CG&amp;E "/>
    <s v="E"/>
    <x v="19"/>
    <s v="OLFR    01/02/2007N"/>
    <n v="-1163"/>
    <n v="-148.96"/>
    <n v="0"/>
    <n v="-148.96"/>
    <n v="-28.62"/>
    <n v="0"/>
    <n v="-78.41"/>
    <n v="-1.03"/>
    <n v="-0.99"/>
    <n v="0"/>
    <n v="0"/>
    <n v="-5.38"/>
    <n v="-2.64"/>
    <n v="-2.72"/>
    <n v="0"/>
    <n v="-5.05"/>
    <n v="-4.1500000000000004"/>
    <n v="-17.93"/>
    <n v="0"/>
    <n v="0"/>
    <n v="0"/>
    <n v="0"/>
    <n v="-0.1"/>
    <n v="-1.98"/>
    <n v="0"/>
    <n v="0"/>
    <n v="0"/>
    <n v="0"/>
    <n v="0.02"/>
    <n v="0.02"/>
    <n v="0"/>
    <n v="0"/>
    <m/>
    <n v="0"/>
    <n v="0"/>
    <n v="0"/>
    <x v="2"/>
    <x v="8"/>
  </r>
  <r>
    <s v="CG&amp;E "/>
    <s v="E"/>
    <x v="19"/>
    <s v="OLO     01/02/2007 "/>
    <n v="12105"/>
    <n v="2025.12"/>
    <n v="0"/>
    <n v="2025.12"/>
    <n v="295.33999999999997"/>
    <n v="0"/>
    <n v="1317.36"/>
    <n v="14.95"/>
    <n v="6.3"/>
    <n v="0"/>
    <n v="0"/>
    <n v="56.29"/>
    <n v="27.26"/>
    <n v="36.03"/>
    <n v="0"/>
    <n v="52.69"/>
    <n v="44.48"/>
    <n v="111.19"/>
    <n v="0"/>
    <n v="0"/>
    <n v="0"/>
    <n v="0"/>
    <n v="11.84"/>
    <n v="20.79"/>
    <n v="0"/>
    <n v="0"/>
    <n v="30.6"/>
    <n v="0"/>
    <n v="0"/>
    <n v="0"/>
    <n v="0"/>
    <n v="0"/>
    <m/>
    <n v="0"/>
    <n v="0"/>
    <n v="0"/>
    <x v="2"/>
    <x v="8"/>
  </r>
  <r>
    <s v="CG&amp;E "/>
    <s v="E"/>
    <x v="1"/>
    <s v="OLO     01/02/2007 "/>
    <n v="121785"/>
    <n v="17783.68"/>
    <n v="0"/>
    <n v="17783.68"/>
    <n v="2980.89"/>
    <n v="0"/>
    <n v="10678.78"/>
    <n v="149.94"/>
    <n v="34.58"/>
    <n v="0"/>
    <n v="0"/>
    <n v="567.05999999999995"/>
    <n v="276.62"/>
    <n v="364.94"/>
    <n v="0"/>
    <n v="527.46"/>
    <n v="448.1"/>
    <n v="1114.8900000000001"/>
    <n v="0"/>
    <n v="0"/>
    <n v="0"/>
    <n v="0"/>
    <n v="119.61"/>
    <n v="209.74"/>
    <n v="0"/>
    <n v="0"/>
    <n v="311.07"/>
    <n v="0"/>
    <n v="0"/>
    <n v="0"/>
    <n v="0"/>
    <n v="0"/>
    <m/>
    <n v="0"/>
    <n v="0"/>
    <n v="0"/>
    <x v="2"/>
    <x v="8"/>
  </r>
  <r>
    <s v="CG&amp;E "/>
    <s v="E"/>
    <x v="2"/>
    <s v="OLO     01/02/2007 "/>
    <n v="427687"/>
    <n v="60908.32"/>
    <n v="0"/>
    <n v="60908.32"/>
    <n v="10473.64"/>
    <n v="0"/>
    <n v="35911.629999999997"/>
    <n v="523.22"/>
    <n v="165.04"/>
    <n v="0"/>
    <n v="0"/>
    <n v="1991.1"/>
    <n v="968.72"/>
    <n v="1281.26"/>
    <n v="0"/>
    <n v="1852.82"/>
    <n v="1575.27"/>
    <n v="3923.36"/>
    <n v="0"/>
    <n v="0"/>
    <n v="0"/>
    <n v="0"/>
    <n v="416.17"/>
    <n v="733.89"/>
    <n v="0"/>
    <n v="0"/>
    <n v="1092.2"/>
    <n v="0"/>
    <n v="0"/>
    <n v="0"/>
    <n v="0"/>
    <n v="0"/>
    <m/>
    <n v="0"/>
    <n v="0"/>
    <n v="0"/>
    <x v="2"/>
    <x v="8"/>
  </r>
  <r>
    <s v="CG&amp;E "/>
    <s v="E"/>
    <x v="3"/>
    <s v="OLO     01/02/2007 "/>
    <n v="72949"/>
    <n v="9179.4599999999991"/>
    <n v="0"/>
    <n v="9179.4599999999991"/>
    <n v="1790.5"/>
    <n v="0"/>
    <n v="4929.6499999999996"/>
    <n v="88.48"/>
    <n v="12.69"/>
    <n v="0"/>
    <n v="0"/>
    <n v="336.06"/>
    <n v="165.65"/>
    <n v="219.67"/>
    <n v="0"/>
    <n v="315.73"/>
    <n v="269.54000000000002"/>
    <n v="668.41"/>
    <n v="0"/>
    <n v="0"/>
    <n v="0"/>
    <n v="0"/>
    <n v="70.28"/>
    <n v="124.98"/>
    <n v="0"/>
    <n v="0"/>
    <n v="187.82"/>
    <n v="0"/>
    <n v="0"/>
    <n v="0"/>
    <n v="0"/>
    <n v="0"/>
    <m/>
    <n v="0"/>
    <n v="0"/>
    <n v="0"/>
    <x v="2"/>
    <x v="8"/>
  </r>
  <r>
    <s v="CG&amp;E "/>
    <s v="E"/>
    <x v="7"/>
    <s v="OLO     01/02/2007 "/>
    <n v="327"/>
    <n v="55.55"/>
    <n v="0"/>
    <n v="55.55"/>
    <n v="7.96"/>
    <n v="0"/>
    <n v="36.369999999999997"/>
    <n v="0.4"/>
    <n v="0.27"/>
    <n v="0"/>
    <n v="0"/>
    <n v="1.52"/>
    <n v="0.73"/>
    <n v="0.97"/>
    <n v="0"/>
    <n v="1.42"/>
    <n v="1.2"/>
    <n v="3.01"/>
    <n v="0"/>
    <n v="0"/>
    <n v="0"/>
    <n v="0"/>
    <n v="0.32"/>
    <n v="0.56000000000000005"/>
    <n v="0"/>
    <n v="0"/>
    <n v="0.82"/>
    <n v="0"/>
    <n v="0"/>
    <n v="0"/>
    <n v="0"/>
    <n v="0"/>
    <m/>
    <n v="0"/>
    <n v="0"/>
    <n v="0"/>
    <x v="2"/>
    <x v="8"/>
  </r>
  <r>
    <s v="CG&amp;E "/>
    <s v="E"/>
    <x v="4"/>
    <s v="OLO     01/02/2007 "/>
    <n v="40185"/>
    <n v="5819.37"/>
    <n v="0"/>
    <n v="5819.37"/>
    <n v="984.07"/>
    <n v="0"/>
    <n v="3475.22"/>
    <n v="49.2"/>
    <n v="12.33"/>
    <n v="0"/>
    <n v="0"/>
    <n v="184.77"/>
    <n v="91.3"/>
    <n v="120.8"/>
    <n v="0"/>
    <n v="174.16"/>
    <n v="148.16"/>
    <n v="368.13"/>
    <n v="0"/>
    <n v="0"/>
    <n v="0"/>
    <n v="0"/>
    <n v="39.17"/>
    <n v="69.27"/>
    <n v="0"/>
    <n v="0"/>
    <n v="102.79"/>
    <n v="0"/>
    <n v="0"/>
    <n v="0"/>
    <n v="0"/>
    <n v="0"/>
    <m/>
    <n v="0"/>
    <n v="0"/>
    <n v="0"/>
    <x v="2"/>
    <x v="8"/>
  </r>
  <r>
    <s v="CG&amp;E "/>
    <s v="E"/>
    <x v="8"/>
    <s v="OLO     01/02/2007 "/>
    <n v="545"/>
    <n v="75.8"/>
    <n v="0"/>
    <n v="75.8"/>
    <n v="13.37"/>
    <n v="0"/>
    <n v="43.98"/>
    <n v="0.66"/>
    <n v="0.18"/>
    <n v="0"/>
    <n v="0"/>
    <n v="2.54"/>
    <n v="1.24"/>
    <n v="1.63"/>
    <n v="0"/>
    <n v="2.36"/>
    <n v="2"/>
    <n v="4.97"/>
    <n v="0"/>
    <n v="0"/>
    <n v="0"/>
    <n v="0"/>
    <n v="0.54"/>
    <n v="0.93"/>
    <n v="0"/>
    <n v="0"/>
    <n v="1.4"/>
    <n v="0"/>
    <n v="0"/>
    <n v="0"/>
    <n v="0"/>
    <n v="0"/>
    <m/>
    <n v="0"/>
    <n v="0"/>
    <n v="0"/>
    <x v="2"/>
    <x v="8"/>
  </r>
  <r>
    <s v="CG&amp;E "/>
    <s v="E"/>
    <x v="5"/>
    <s v="OLO     01/02/2007 "/>
    <n v="1805"/>
    <n v="234.66"/>
    <n v="0"/>
    <n v="234.66"/>
    <n v="44.32"/>
    <n v="0"/>
    <n v="137.55000000000001"/>
    <n v="2.1800000000000002"/>
    <n v="0.54"/>
    <n v="0"/>
    <n v="0"/>
    <n v="0"/>
    <n v="4.0999999999999996"/>
    <n v="5.43"/>
    <n v="0"/>
    <n v="7.85"/>
    <n v="6.68"/>
    <n v="16.559999999999999"/>
    <n v="0"/>
    <n v="0"/>
    <n v="0"/>
    <n v="0"/>
    <n v="1.72"/>
    <n v="3.08"/>
    <n v="0"/>
    <n v="0"/>
    <n v="4.6500000000000004"/>
    <n v="0"/>
    <n v="0"/>
    <n v="0"/>
    <n v="0"/>
    <n v="0"/>
    <m/>
    <n v="0"/>
    <n v="0"/>
    <n v="0"/>
    <x v="2"/>
    <x v="8"/>
  </r>
  <r>
    <s v="CG&amp;E "/>
    <s v="E"/>
    <x v="24"/>
    <s v="OLO     01/02/2007 "/>
    <n v="464"/>
    <n v="39.49"/>
    <n v="0"/>
    <n v="39.49"/>
    <n v="0"/>
    <n v="0"/>
    <n v="32.85"/>
    <n v="0.56000000000000005"/>
    <n v="0.18"/>
    <n v="0"/>
    <n v="0"/>
    <n v="2.16"/>
    <n v="1.05"/>
    <n v="0.12"/>
    <n v="0"/>
    <n v="0.18"/>
    <n v="0"/>
    <n v="0"/>
    <n v="0"/>
    <n v="0"/>
    <n v="0"/>
    <n v="0"/>
    <n v="0.41"/>
    <n v="0.79"/>
    <n v="0"/>
    <n v="0"/>
    <n v="1.19"/>
    <n v="0"/>
    <n v="0"/>
    <n v="0"/>
    <n v="0"/>
    <n v="0"/>
    <m/>
    <n v="0"/>
    <n v="0"/>
    <n v="0"/>
    <x v="2"/>
    <x v="8"/>
  </r>
  <r>
    <s v="CG&amp;E "/>
    <s v="E"/>
    <x v="21"/>
    <s v="OLO     01/02/2007 "/>
    <n v="3188"/>
    <n v="376.45"/>
    <n v="0"/>
    <n v="376.45"/>
    <n v="0"/>
    <n v="0"/>
    <n v="314.33999999999997"/>
    <n v="3.97"/>
    <n v="0.54"/>
    <n v="0"/>
    <n v="0"/>
    <n v="14.85"/>
    <n v="7.22"/>
    <n v="8.1999999999999993"/>
    <n v="0"/>
    <n v="11.94"/>
    <n v="0"/>
    <n v="0"/>
    <n v="0"/>
    <n v="0"/>
    <n v="0"/>
    <n v="0"/>
    <n v="1.8"/>
    <n v="5.5"/>
    <n v="0"/>
    <n v="0"/>
    <n v="8.09"/>
    <n v="0"/>
    <n v="0"/>
    <n v="0"/>
    <n v="0"/>
    <n v="0"/>
    <m/>
    <n v="0"/>
    <n v="0"/>
    <n v="0"/>
    <x v="2"/>
    <x v="8"/>
  </r>
  <r>
    <s v="CG&amp;E "/>
    <s v="E"/>
    <x v="6"/>
    <s v="OLO     01/02/2007 "/>
    <n v="29129"/>
    <n v="2794.68"/>
    <n v="0"/>
    <n v="2794.68"/>
    <n v="0"/>
    <n v="0"/>
    <n v="2377.7600000000002"/>
    <n v="35.67"/>
    <n v="8.82"/>
    <n v="0"/>
    <n v="0"/>
    <n v="135.69"/>
    <n v="66.08"/>
    <n v="14.17"/>
    <n v="0"/>
    <n v="20.350000000000001"/>
    <n v="0"/>
    <n v="0"/>
    <n v="0"/>
    <n v="0"/>
    <n v="0"/>
    <n v="0"/>
    <n v="11.7"/>
    <n v="50.04"/>
    <n v="0"/>
    <n v="0"/>
    <n v="74.400000000000006"/>
    <n v="0"/>
    <n v="0"/>
    <n v="0"/>
    <n v="0"/>
    <n v="0"/>
    <m/>
    <n v="0"/>
    <n v="0"/>
    <n v="0"/>
    <x v="2"/>
    <x v="8"/>
  </r>
  <r>
    <s v="CG&amp;E "/>
    <s v="E"/>
    <x v="9"/>
    <s v="OLO     01/02/2007 "/>
    <n v="2451"/>
    <n v="234.01"/>
    <n v="0"/>
    <n v="234.01"/>
    <n v="0"/>
    <n v="0"/>
    <n v="201.64"/>
    <n v="2.96"/>
    <n v="0.9"/>
    <n v="0"/>
    <n v="0"/>
    <n v="11.4"/>
    <n v="5.54"/>
    <n v="0.24"/>
    <n v="0"/>
    <n v="0.34"/>
    <n v="0"/>
    <n v="0"/>
    <n v="0"/>
    <n v="0"/>
    <n v="0"/>
    <n v="0"/>
    <n v="0.56000000000000005"/>
    <n v="4.16"/>
    <n v="0"/>
    <n v="0"/>
    <n v="6.27"/>
    <n v="0"/>
    <n v="0"/>
    <n v="0"/>
    <n v="0"/>
    <n v="0"/>
    <m/>
    <n v="0"/>
    <n v="0"/>
    <n v="0"/>
    <x v="2"/>
    <x v="8"/>
  </r>
  <r>
    <s v="CG&amp;E "/>
    <s v="E"/>
    <x v="10"/>
    <s v="OLO     01/02/2007 "/>
    <n v="6733"/>
    <n v="748.64"/>
    <n v="0"/>
    <n v="748.64"/>
    <n v="0"/>
    <n v="0"/>
    <n v="658.84"/>
    <n v="8.26"/>
    <n v="2.61"/>
    <n v="0"/>
    <n v="0"/>
    <n v="31.34"/>
    <n v="15.24"/>
    <n v="0.69"/>
    <n v="0"/>
    <n v="0.99"/>
    <n v="0"/>
    <n v="0"/>
    <n v="0"/>
    <n v="0"/>
    <n v="0"/>
    <n v="0"/>
    <n v="1.92"/>
    <n v="11.61"/>
    <n v="0"/>
    <n v="0"/>
    <n v="17.14"/>
    <n v="0"/>
    <n v="0"/>
    <n v="0"/>
    <n v="0"/>
    <n v="0"/>
    <m/>
    <n v="0"/>
    <n v="0"/>
    <n v="0"/>
    <x v="2"/>
    <x v="8"/>
  </r>
  <r>
    <s v="CG&amp;E "/>
    <s v="E"/>
    <x v="1"/>
    <s v="OLO     01/02/2007N"/>
    <n v="-79"/>
    <n v="-12.78"/>
    <n v="0"/>
    <n v="-12.78"/>
    <n v="-1.93"/>
    <n v="0"/>
    <n v="-8.19"/>
    <n v="-0.1"/>
    <n v="0"/>
    <n v="0"/>
    <n v="0"/>
    <n v="-0.37"/>
    <n v="-0.18"/>
    <n v="-0.24"/>
    <n v="0"/>
    <n v="-0.34"/>
    <n v="-0.28999999999999998"/>
    <n v="-0.72"/>
    <n v="0"/>
    <n v="0"/>
    <n v="0"/>
    <n v="0"/>
    <n v="-0.08"/>
    <n v="-0.14000000000000001"/>
    <n v="0"/>
    <n v="0"/>
    <n v="-0.2"/>
    <n v="0"/>
    <n v="0"/>
    <n v="0"/>
    <n v="0"/>
    <n v="0"/>
    <m/>
    <n v="0"/>
    <n v="0"/>
    <n v="0"/>
    <x v="2"/>
    <x v="8"/>
  </r>
  <r>
    <s v="CG&amp;E "/>
    <s v="E"/>
    <x v="2"/>
    <s v="OLO     01/02/2007N"/>
    <n v="-112"/>
    <n v="-74.37"/>
    <n v="0"/>
    <n v="-74.37"/>
    <n v="-2.73"/>
    <n v="0"/>
    <n v="-12.75"/>
    <n v="-0.14000000000000001"/>
    <n v="-0.09"/>
    <n v="0"/>
    <n v="0"/>
    <n v="-0.52"/>
    <n v="-0.25"/>
    <n v="-0.33"/>
    <n v="0"/>
    <n v="-0.49"/>
    <n v="-0.41"/>
    <n v="-1.03"/>
    <n v="0"/>
    <n v="0"/>
    <n v="0"/>
    <n v="0"/>
    <n v="-0.11"/>
    <n v="-0.19"/>
    <n v="0"/>
    <n v="0"/>
    <n v="-0.28000000000000003"/>
    <n v="0"/>
    <n v="0"/>
    <n v="0"/>
    <n v="0"/>
    <n v="0"/>
    <m/>
    <n v="0"/>
    <n v="0"/>
    <n v="0"/>
    <x v="2"/>
    <x v="8"/>
  </r>
  <r>
    <s v="CG&amp;E "/>
    <s v="E"/>
    <x v="24"/>
    <s v="OLO     01/02/2007N"/>
    <n v="-41"/>
    <n v="-6.49"/>
    <n v="0"/>
    <n v="-6.49"/>
    <n v="0"/>
    <n v="0"/>
    <n v="-5.6"/>
    <n v="-0.05"/>
    <n v="-0.09"/>
    <n v="0"/>
    <n v="0"/>
    <n v="-0.19"/>
    <n v="-0.09"/>
    <n v="-0.12"/>
    <n v="0"/>
    <n v="-0.18"/>
    <n v="0"/>
    <n v="0"/>
    <n v="0"/>
    <n v="0"/>
    <n v="0"/>
    <n v="0"/>
    <n v="0"/>
    <n v="-7.0000000000000007E-2"/>
    <n v="0"/>
    <n v="0"/>
    <n v="-0.1"/>
    <n v="0"/>
    <n v="0"/>
    <n v="0"/>
    <n v="0"/>
    <n v="0"/>
    <m/>
    <n v="0"/>
    <n v="0"/>
    <n v="0"/>
    <x v="2"/>
    <x v="8"/>
  </r>
  <r>
    <s v="CG&amp;E "/>
    <s v="E"/>
    <x v="21"/>
    <s v="OLO     01/02/2007N"/>
    <n v="-1474"/>
    <n v="-172.34"/>
    <n v="0"/>
    <n v="-172.34"/>
    <n v="0"/>
    <n v="0"/>
    <n v="-144.72999999999999"/>
    <n v="-1.84"/>
    <n v="-0.27"/>
    <n v="0"/>
    <n v="0"/>
    <n v="-6.87"/>
    <n v="-3.33"/>
    <n v="-3.57"/>
    <n v="0"/>
    <n v="-5.19"/>
    <n v="0"/>
    <n v="0"/>
    <n v="0"/>
    <n v="0"/>
    <n v="0"/>
    <n v="0"/>
    <n v="-0.27"/>
    <n v="-2.54"/>
    <n v="0"/>
    <n v="0"/>
    <n v="-3.73"/>
    <n v="0"/>
    <n v="0"/>
    <n v="0"/>
    <n v="0"/>
    <n v="0"/>
    <m/>
    <n v="0"/>
    <n v="0"/>
    <n v="0"/>
    <x v="2"/>
    <x v="8"/>
  </r>
  <r>
    <s v="CG&amp;E "/>
    <s v="E"/>
    <x v="6"/>
    <s v="OLO     01/02/2007N"/>
    <n v="-11919"/>
    <n v="-1167.6099999999999"/>
    <n v="0"/>
    <n v="-1167.6099999999999"/>
    <n v="0"/>
    <n v="0"/>
    <n v="-989.06"/>
    <n v="-14.62"/>
    <n v="-3.6"/>
    <n v="0"/>
    <n v="0"/>
    <n v="-55.51"/>
    <n v="-27.02"/>
    <n v="-7.19"/>
    <n v="0"/>
    <n v="-10.33"/>
    <n v="0"/>
    <n v="0"/>
    <n v="0"/>
    <n v="0"/>
    <n v="0"/>
    <n v="0"/>
    <n v="-9.41"/>
    <n v="-20.46"/>
    <n v="0"/>
    <n v="0"/>
    <n v="-30.41"/>
    <n v="0"/>
    <n v="0"/>
    <n v="0"/>
    <n v="0"/>
    <n v="0"/>
    <m/>
    <n v="0"/>
    <n v="0"/>
    <n v="0"/>
    <x v="2"/>
    <x v="8"/>
  </r>
  <r>
    <s v="CG&amp;E "/>
    <s v="E"/>
    <x v="9"/>
    <s v="OLO     01/02/2007N"/>
    <n v="-501"/>
    <n v="-51.81"/>
    <n v="0"/>
    <n v="-51.81"/>
    <n v="0"/>
    <n v="0"/>
    <n v="-44.96"/>
    <n v="-0.6"/>
    <n v="-0.18"/>
    <n v="0"/>
    <n v="0"/>
    <n v="-2.33"/>
    <n v="-1.1299999999999999"/>
    <n v="0"/>
    <n v="0"/>
    <n v="0"/>
    <n v="0"/>
    <n v="0"/>
    <n v="0"/>
    <n v="0"/>
    <n v="0"/>
    <n v="0"/>
    <n v="-0.48"/>
    <n v="-0.85"/>
    <n v="0"/>
    <n v="0"/>
    <n v="-1.28"/>
    <n v="0"/>
    <n v="0"/>
    <n v="0"/>
    <n v="0"/>
    <n v="0"/>
    <m/>
    <n v="0"/>
    <n v="0"/>
    <n v="0"/>
    <x v="2"/>
    <x v="8"/>
  </r>
  <r>
    <s v="CG&amp;E "/>
    <s v="E"/>
    <x v="10"/>
    <s v="OLO     01/02/2007N"/>
    <n v="-1817"/>
    <n v="-238.97"/>
    <n v="0"/>
    <n v="-238.97"/>
    <n v="0"/>
    <n v="0"/>
    <n v="-213.31"/>
    <n v="-2.2200000000000002"/>
    <n v="-0.81"/>
    <n v="0"/>
    <n v="0"/>
    <n v="-8.4499999999999993"/>
    <n v="-4.0999999999999996"/>
    <n v="-0.24"/>
    <n v="0"/>
    <n v="-0.34"/>
    <n v="0"/>
    <n v="0"/>
    <n v="0"/>
    <n v="0"/>
    <n v="0"/>
    <n v="0"/>
    <n v="-1.77"/>
    <n v="-3.13"/>
    <n v="0"/>
    <n v="0"/>
    <n v="-4.5999999999999996"/>
    <n v="0"/>
    <n v="0"/>
    <n v="0"/>
    <n v="0"/>
    <n v="0"/>
    <m/>
    <n v="0"/>
    <n v="0"/>
    <n v="0"/>
    <x v="2"/>
    <x v="8"/>
  </r>
  <r>
    <s v="CG&amp;E "/>
    <s v="E"/>
    <x v="19"/>
    <s v="OLOR    01/02/2007 "/>
    <n v="286941"/>
    <n v="46603.58"/>
    <n v="0"/>
    <n v="46603.58"/>
    <n v="6991.07"/>
    <n v="0"/>
    <n v="30297.51"/>
    <n v="356.61"/>
    <n v="420.35"/>
    <n v="0"/>
    <n v="0"/>
    <n v="1332.28"/>
    <n v="641.54"/>
    <n v="847.04"/>
    <n v="0"/>
    <n v="1254.0899999999999"/>
    <n v="1051.4000000000001"/>
    <n v="2642.24"/>
    <n v="0"/>
    <n v="0"/>
    <n v="0"/>
    <n v="0"/>
    <n v="280.97000000000003"/>
    <n v="488.48"/>
    <n v="0"/>
    <n v="0"/>
    <n v="0"/>
    <n v="0"/>
    <n v="0"/>
    <n v="0"/>
    <n v="0"/>
    <n v="0"/>
    <m/>
    <n v="0"/>
    <n v="0"/>
    <n v="0"/>
    <x v="2"/>
    <x v="8"/>
  </r>
  <r>
    <s v="CG&amp;E "/>
    <s v="E"/>
    <x v="24"/>
    <s v="OLOR    01/02/2007 "/>
    <n v="5230"/>
    <n v="590.11"/>
    <n v="0"/>
    <n v="590.11"/>
    <n v="0"/>
    <n v="0"/>
    <n v="525.37"/>
    <n v="6.54"/>
    <n v="8.19"/>
    <n v="0"/>
    <n v="0"/>
    <n v="24.29"/>
    <n v="11.69"/>
    <n v="0"/>
    <n v="0"/>
    <n v="0"/>
    <n v="0"/>
    <n v="0"/>
    <n v="0"/>
    <n v="0"/>
    <n v="0"/>
    <n v="0"/>
    <n v="5.14"/>
    <n v="8.89"/>
    <n v="0"/>
    <n v="0"/>
    <n v="0"/>
    <n v="0"/>
    <n v="0"/>
    <n v="0"/>
    <n v="0"/>
    <n v="0"/>
    <m/>
    <n v="0"/>
    <n v="0"/>
    <n v="0"/>
    <x v="2"/>
    <x v="8"/>
  </r>
  <r>
    <s v="CG&amp;E "/>
    <s v="E"/>
    <x v="19"/>
    <s v="OLOR    01/02/2007N"/>
    <n v="-530"/>
    <n v="-212.89"/>
    <n v="0"/>
    <n v="-212.89"/>
    <n v="-12.99"/>
    <n v="0"/>
    <n v="-29.14"/>
    <n v="-0.49"/>
    <n v="-0.36"/>
    <n v="0"/>
    <n v="0"/>
    <n v="-2.4700000000000002"/>
    <n v="-1.2"/>
    <n v="-1.23"/>
    <n v="0"/>
    <n v="-2.2799999999999998"/>
    <n v="-1.71"/>
    <n v="-7.28"/>
    <n v="0"/>
    <n v="0"/>
    <n v="0"/>
    <n v="0"/>
    <n v="0"/>
    <n v="-0.91"/>
    <n v="0"/>
    <n v="0"/>
    <n v="0"/>
    <n v="0"/>
    <n v="0"/>
    <n v="0"/>
    <n v="0"/>
    <n v="0"/>
    <m/>
    <n v="0"/>
    <n v="0"/>
    <n v="0"/>
    <x v="2"/>
    <x v="8"/>
  </r>
  <r>
    <s v="CG&amp;E "/>
    <s v="E"/>
    <x v="24"/>
    <s v="OLOR    01/02/2007N"/>
    <n v="0"/>
    <n v="-27.4"/>
    <n v="0"/>
    <n v="-2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8"/>
  </r>
  <r>
    <s v="CG&amp;E "/>
    <s v="E"/>
    <x v="2"/>
    <s v="OLU     01/02/2007 "/>
    <n v="71"/>
    <n v="16.670000000000002"/>
    <n v="0"/>
    <n v="16.670000000000002"/>
    <n v="1.74"/>
    <n v="0"/>
    <n v="12.46"/>
    <n v="0.09"/>
    <n v="0.09"/>
    <n v="0"/>
    <n v="0"/>
    <n v="0.33"/>
    <n v="0.16"/>
    <n v="0.21"/>
    <n v="0"/>
    <n v="0.31"/>
    <n v="0.26"/>
    <n v="0.65"/>
    <n v="0"/>
    <n v="0"/>
    <n v="0"/>
    <n v="0"/>
    <n v="7.0000000000000007E-2"/>
    <n v="0.12"/>
    <n v="0"/>
    <n v="0"/>
    <n v="0.18"/>
    <n v="0"/>
    <n v="0"/>
    <n v="0"/>
    <n v="0"/>
    <n v="0"/>
    <m/>
    <n v="0"/>
    <n v="0"/>
    <n v="0"/>
    <x v="2"/>
    <x v="8"/>
  </r>
  <r>
    <s v="CG&amp;E "/>
    <s v="E"/>
    <x v="6"/>
    <s v="OLU     01/02/2007 "/>
    <n v="164"/>
    <n v="79.5"/>
    <n v="0"/>
    <n v="79.5"/>
    <n v="0"/>
    <n v="0"/>
    <n v="76.040000000000006"/>
    <n v="0.2"/>
    <n v="0.18"/>
    <n v="0"/>
    <n v="0"/>
    <n v="0.76"/>
    <n v="0.36"/>
    <n v="0.48"/>
    <n v="0"/>
    <n v="0.72"/>
    <n v="0"/>
    <n v="0"/>
    <n v="0"/>
    <n v="0"/>
    <n v="0"/>
    <n v="0"/>
    <n v="0.08"/>
    <n v="0.28000000000000003"/>
    <n v="0"/>
    <n v="0"/>
    <n v="0.4"/>
    <n v="0"/>
    <n v="0"/>
    <n v="0"/>
    <n v="0"/>
    <n v="0"/>
    <m/>
    <n v="0"/>
    <n v="0"/>
    <n v="0"/>
    <x v="2"/>
    <x v="8"/>
  </r>
  <r>
    <s v="CG&amp;E "/>
    <s v="E"/>
    <x v="6"/>
    <s v="OLU     01/02/2007N"/>
    <n v="-82"/>
    <n v="-39.71"/>
    <n v="0"/>
    <n v="-39.71"/>
    <n v="0"/>
    <n v="0"/>
    <n v="-38.020000000000003"/>
    <n v="-0.1"/>
    <n v="-0.09"/>
    <n v="0"/>
    <n v="0"/>
    <n v="-0.38"/>
    <n v="-0.18"/>
    <n v="-0.24"/>
    <n v="0"/>
    <n v="-0.36"/>
    <n v="0"/>
    <n v="0"/>
    <n v="0"/>
    <n v="0"/>
    <n v="0"/>
    <n v="0"/>
    <n v="0"/>
    <n v="-0.14000000000000001"/>
    <n v="0"/>
    <n v="0"/>
    <n v="-0.2"/>
    <n v="0"/>
    <n v="0"/>
    <n v="0"/>
    <n v="0"/>
    <n v="0"/>
    <m/>
    <n v="0"/>
    <n v="0"/>
    <n v="0"/>
    <x v="2"/>
    <x v="8"/>
  </r>
  <r>
    <s v="CG&amp;E "/>
    <s v="E"/>
    <x v="19"/>
    <s v="OLUR    01/02/2007 "/>
    <n v="41"/>
    <n v="21.27"/>
    <n v="0"/>
    <n v="21.27"/>
    <n v="0.99"/>
    <n v="0"/>
    <n v="19.010000000000002"/>
    <n v="0.05"/>
    <n v="0"/>
    <n v="0"/>
    <n v="0"/>
    <n v="0.19"/>
    <n v="0.09"/>
    <n v="0.12"/>
    <n v="0"/>
    <n v="0.18"/>
    <n v="0.15"/>
    <n v="0.38"/>
    <n v="0"/>
    <n v="0"/>
    <n v="0"/>
    <n v="0"/>
    <n v="0.04"/>
    <n v="7.0000000000000007E-2"/>
    <n v="0"/>
    <n v="0"/>
    <n v="0"/>
    <n v="0"/>
    <n v="0"/>
    <n v="0"/>
    <n v="0"/>
    <n v="0"/>
    <m/>
    <n v="0"/>
    <n v="0"/>
    <n v="0"/>
    <x v="2"/>
    <x v="8"/>
  </r>
  <r>
    <s v="CG&amp;E "/>
    <s v="E"/>
    <x v="19"/>
    <s v="ORH S   01/02/2007N"/>
    <n v="-8815"/>
    <n v="-639.57000000000005"/>
    <n v="0"/>
    <n v="-639.57000000000005"/>
    <n v="-168.77"/>
    <n v="0"/>
    <n v="-133.31"/>
    <n v="-7.89"/>
    <n v="-0.18"/>
    <n v="0"/>
    <n v="0"/>
    <n v="-38.78"/>
    <n v="-43.95"/>
    <n v="-11.92"/>
    <n v="-15.36"/>
    <n v="-29.8"/>
    <n v="-56.39"/>
    <n v="-121.3"/>
    <n v="0"/>
    <n v="0"/>
    <n v="0"/>
    <n v="0"/>
    <n v="0"/>
    <n v="-11.92"/>
    <n v="0"/>
    <n v="0"/>
    <n v="0"/>
    <n v="0"/>
    <n v="0"/>
    <n v="0"/>
    <n v="0"/>
    <n v="0"/>
    <m/>
    <n v="0"/>
    <n v="0"/>
    <n v="0"/>
    <x v="2"/>
    <x v="9"/>
  </r>
  <r>
    <s v="CG&amp;E "/>
    <s v="E"/>
    <x v="19"/>
    <s v="ORH W   01/02/2007N"/>
    <n v="1071207"/>
    <n v="72924.350000000006"/>
    <n v="0"/>
    <n v="72924.350000000006"/>
    <n v="19393.8"/>
    <n v="0"/>
    <n v="15315.55"/>
    <n v="1302.47"/>
    <n v="18.66"/>
    <n v="0"/>
    <n v="0"/>
    <n v="4658.28"/>
    <n v="5125.7700000000004"/>
    <n v="2682.02"/>
    <n v="1867.05"/>
    <n v="3423.8"/>
    <n v="6853.53"/>
    <n v="9390.7999999999993"/>
    <n v="0"/>
    <n v="0"/>
    <n v="0"/>
    <n v="0"/>
    <n v="1522.86"/>
    <n v="1369.76"/>
    <n v="0"/>
    <n v="0"/>
    <n v="0"/>
    <n v="0"/>
    <n v="0"/>
    <n v="0"/>
    <n v="0"/>
    <n v="0"/>
    <m/>
    <n v="0"/>
    <n v="0"/>
    <n v="0"/>
    <x v="2"/>
    <x v="9"/>
  </r>
  <r>
    <s v="CG&amp;E "/>
    <s v="E"/>
    <x v="24"/>
    <s v="ORH W   01/02/2007N"/>
    <n v="7225"/>
    <n v="230.11"/>
    <n v="0"/>
    <n v="230.11"/>
    <n v="0"/>
    <n v="0"/>
    <n v="117.59"/>
    <n v="8.8000000000000007"/>
    <n v="0.18"/>
    <n v="0"/>
    <n v="0"/>
    <n v="32.11"/>
    <n v="38.01"/>
    <n v="0"/>
    <n v="12.59"/>
    <n v="0"/>
    <n v="0"/>
    <n v="0"/>
    <n v="0"/>
    <n v="0"/>
    <n v="0"/>
    <n v="0"/>
    <n v="10.33"/>
    <n v="10.5"/>
    <n v="0"/>
    <n v="0"/>
    <n v="0"/>
    <n v="0"/>
    <n v="0"/>
    <n v="0"/>
    <n v="0"/>
    <n v="0"/>
    <m/>
    <n v="0"/>
    <n v="0"/>
    <n v="0"/>
    <x v="2"/>
    <x v="9"/>
  </r>
  <r>
    <s v="CG&amp;E "/>
    <s v="E"/>
    <x v="19"/>
    <s v="RS  S   01/02/2007 "/>
    <n v="317622"/>
    <n v="31432.46"/>
    <n v="0"/>
    <n v="31432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10"/>
  </r>
  <r>
    <s v="CG&amp;E "/>
    <s v="E"/>
    <x v="1"/>
    <s v="RS  S   01/02/2007 "/>
    <n v="2876"/>
    <n v="297.45"/>
    <n v="0"/>
    <n v="297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10"/>
  </r>
  <r>
    <s v="CG&amp;E "/>
    <s v="E"/>
    <x v="19"/>
    <s v="RS  S   01/02/2007N"/>
    <n v="-14120915"/>
    <n v="-1363531.49"/>
    <n v="0"/>
    <n v="-1363531.49"/>
    <n v="-422979.35"/>
    <n v="0"/>
    <n v="-350322.65"/>
    <n v="-13309.24"/>
    <n v="-1366.92"/>
    <n v="0"/>
    <n v="0"/>
    <n v="-64386.19"/>
    <n v="-79603.89"/>
    <n v="-33524.730000000003"/>
    <n v="-22925.38"/>
    <n v="-74662.759999999995"/>
    <n v="-80798.490000000005"/>
    <n v="-183378.92"/>
    <n v="0"/>
    <n v="0"/>
    <n v="0"/>
    <n v="0"/>
    <n v="-2911.82"/>
    <n v="-29857.93"/>
    <n v="0"/>
    <n v="0"/>
    <n v="0"/>
    <n v="0"/>
    <n v="190.71"/>
    <n v="194.82"/>
    <n v="0"/>
    <n v="0"/>
    <m/>
    <n v="0"/>
    <n v="0"/>
    <n v="0"/>
    <x v="2"/>
    <x v="10"/>
  </r>
  <r>
    <s v="CG&amp;E "/>
    <s v="E"/>
    <x v="1"/>
    <s v="RS  S   01/02/2007N"/>
    <n v="-4724"/>
    <n v="-586.70000000000005"/>
    <n v="0"/>
    <n v="-586.70000000000005"/>
    <n v="-176.76"/>
    <n v="0"/>
    <n v="-188.09"/>
    <n v="-4.28"/>
    <n v="-1.44"/>
    <n v="0"/>
    <n v="0"/>
    <n v="-22"/>
    <n v="-39.51"/>
    <n v="-15.36"/>
    <n v="-4.0199999999999996"/>
    <n v="-31.17"/>
    <n v="-25.91"/>
    <n v="-62.58"/>
    <n v="0"/>
    <n v="0"/>
    <n v="0"/>
    <n v="0"/>
    <n v="-0.11"/>
    <n v="-12.49"/>
    <n v="0"/>
    <n v="0"/>
    <n v="-3.31"/>
    <n v="0"/>
    <n v="0.16"/>
    <n v="0.17"/>
    <n v="0"/>
    <n v="0"/>
    <m/>
    <n v="0"/>
    <n v="0"/>
    <n v="0"/>
    <x v="2"/>
    <x v="10"/>
  </r>
  <r>
    <s v="CG&amp;E "/>
    <s v="E"/>
    <x v="2"/>
    <s v="RS  S   01/02/2007N"/>
    <n v="-696"/>
    <n v="-102.03"/>
    <n v="0"/>
    <n v="-102.03"/>
    <n v="-27.49"/>
    <n v="0"/>
    <n v="-40.22"/>
    <n v="-0.69"/>
    <n v="-0.27"/>
    <n v="0"/>
    <n v="0"/>
    <n v="-3.23"/>
    <n v="-6.83"/>
    <n v="-2.82"/>
    <n v="-0.28000000000000003"/>
    <n v="-4.8499999999999996"/>
    <n v="-3.69"/>
    <n v="-8.65"/>
    <n v="0"/>
    <n v="0"/>
    <n v="0"/>
    <n v="0"/>
    <n v="-0.28000000000000003"/>
    <n v="-1.93"/>
    <n v="0"/>
    <n v="0"/>
    <n v="-0.8"/>
    <n v="0"/>
    <n v="0"/>
    <n v="0"/>
    <n v="0"/>
    <n v="0"/>
    <m/>
    <n v="0"/>
    <n v="0"/>
    <n v="0"/>
    <x v="2"/>
    <x v="10"/>
  </r>
  <r>
    <s v="CG&amp;E "/>
    <s v="E"/>
    <x v="24"/>
    <s v="RS  S   01/02/2007N"/>
    <n v="-311226"/>
    <n v="-41752.519999999997"/>
    <n v="0"/>
    <n v="-41752.519999999997"/>
    <n v="0"/>
    <n v="0"/>
    <n v="-7179.16"/>
    <n v="-291.07"/>
    <n v="-19.41"/>
    <n v="0"/>
    <n v="0"/>
    <n v="-1421.5"/>
    <n v="-1719.95"/>
    <n v="-300.24"/>
    <n v="-419.37"/>
    <n v="-670.79"/>
    <n v="0"/>
    <n v="0"/>
    <n v="0"/>
    <n v="0"/>
    <n v="0"/>
    <n v="0"/>
    <n v="-51.04"/>
    <n v="-637.04999999999995"/>
    <n v="0"/>
    <n v="0"/>
    <n v="0"/>
    <n v="0"/>
    <n v="15.86"/>
    <n v="16.2"/>
    <n v="0"/>
    <n v="0"/>
    <m/>
    <n v="0"/>
    <n v="0"/>
    <n v="0"/>
    <x v="2"/>
    <x v="10"/>
  </r>
  <r>
    <s v="CG&amp;E "/>
    <s v="E"/>
    <x v="19"/>
    <s v="RS  S   01/03/2006N"/>
    <n v="-238625"/>
    <n v="-21856.959999999999"/>
    <n v="0"/>
    <n v="-21856.959999999999"/>
    <n v="-7771.89"/>
    <n v="0"/>
    <n v="-6194.6"/>
    <n v="-214.01"/>
    <n v="-28.7"/>
    <n v="0"/>
    <n v="0"/>
    <n v="-1103.4000000000001"/>
    <n v="-1414.6"/>
    <n v="-548.67999999999995"/>
    <n v="0"/>
    <n v="-1371.86"/>
    <n v="-853.69"/>
    <n v="-2385.02"/>
    <n v="0"/>
    <n v="0"/>
    <n v="0"/>
    <n v="0"/>
    <n v="113.39"/>
    <n v="-400.51"/>
    <n v="0"/>
    <n v="0"/>
    <n v="0"/>
    <n v="0"/>
    <n v="152.69"/>
    <n v="163.92"/>
    <n v="0"/>
    <n v="0"/>
    <m/>
    <n v="0"/>
    <n v="0"/>
    <n v="0"/>
    <x v="2"/>
    <x v="10"/>
  </r>
  <r>
    <s v="CG&amp;E "/>
    <s v="E"/>
    <x v="24"/>
    <s v="RS  S   01/03/2006N"/>
    <n v="-15204"/>
    <n v="-625.70000000000005"/>
    <n v="0"/>
    <n v="-625.70000000000005"/>
    <n v="0"/>
    <n v="0"/>
    <n v="-384.29"/>
    <n v="-13.64"/>
    <n v="-1.62"/>
    <n v="0"/>
    <n v="0"/>
    <n v="-69.680000000000007"/>
    <n v="-81.59"/>
    <n v="-22.6"/>
    <n v="0"/>
    <n v="-56.6"/>
    <n v="0"/>
    <n v="0"/>
    <n v="0"/>
    <n v="0"/>
    <n v="0"/>
    <n v="0"/>
    <n v="7.42"/>
    <n v="-21.19"/>
    <n v="0"/>
    <n v="0"/>
    <n v="0"/>
    <n v="0"/>
    <n v="8.73"/>
    <n v="9.36"/>
    <n v="0"/>
    <n v="0"/>
    <m/>
    <n v="0"/>
    <n v="0"/>
    <n v="0"/>
    <x v="2"/>
    <x v="10"/>
  </r>
  <r>
    <s v="CG&amp;E "/>
    <s v="E"/>
    <x v="24"/>
    <s v="RS  S   01/31/2008N"/>
    <n v="0"/>
    <n v="-510"/>
    <n v="0"/>
    <n v="-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10"/>
  </r>
  <r>
    <s v="CG&amp;E "/>
    <s v="E"/>
    <x v="19"/>
    <s v="RS  W   01/02/2007N"/>
    <n v="772989933"/>
    <n v="71326334.400000006"/>
    <n v="0"/>
    <n v="71326334.400000006"/>
    <n v="21789365.879999999"/>
    <n v="0"/>
    <n v="18237287.129999999"/>
    <n v="937505.03"/>
    <n v="56338.84"/>
    <n v="0"/>
    <n v="0"/>
    <n v="3535649.46"/>
    <n v="4203997.3600000003"/>
    <n v="2999512.74"/>
    <n v="1345472.22"/>
    <n v="3846432.65"/>
    <n v="4936338.34"/>
    <n v="6812333.7599999998"/>
    <n v="0"/>
    <n v="0"/>
    <n v="0"/>
    <n v="0"/>
    <n v="1088441.52"/>
    <n v="1538029.89"/>
    <n v="0"/>
    <n v="0"/>
    <n v="0"/>
    <n v="0"/>
    <n v="-183.33"/>
    <n v="-187.09"/>
    <n v="0"/>
    <n v="0"/>
    <m/>
    <n v="0"/>
    <n v="0"/>
    <n v="0"/>
    <x v="2"/>
    <x v="10"/>
  </r>
  <r>
    <s v="CG&amp;E "/>
    <s v="E"/>
    <x v="1"/>
    <s v="RS  W   01/02/2007N"/>
    <n v="56093"/>
    <n v="6128.59"/>
    <n v="0"/>
    <n v="6128.59"/>
    <n v="1913.17"/>
    <n v="0"/>
    <n v="1767.86"/>
    <n v="67.959999999999994"/>
    <n v="12.97"/>
    <n v="0"/>
    <n v="0"/>
    <n v="259.64999999999998"/>
    <n v="342.12"/>
    <n v="263.06"/>
    <n v="97.58"/>
    <n v="337.58"/>
    <n v="357.85"/>
    <n v="495.06"/>
    <n v="0"/>
    <n v="0"/>
    <n v="0"/>
    <n v="0"/>
    <n v="78.739999999999995"/>
    <n v="135.07"/>
    <n v="0"/>
    <n v="0"/>
    <n v="0"/>
    <n v="0"/>
    <n v="-0.04"/>
    <n v="-0.04"/>
    <n v="0"/>
    <n v="0"/>
    <m/>
    <n v="0"/>
    <n v="0"/>
    <n v="0"/>
    <x v="2"/>
    <x v="10"/>
  </r>
  <r>
    <s v="CG&amp;E "/>
    <s v="E"/>
    <x v="4"/>
    <s v="RS  W   01/02/2007N"/>
    <n v="17518"/>
    <n v="1525.92"/>
    <n v="0"/>
    <n v="1525.92"/>
    <n v="427.96"/>
    <n v="0"/>
    <n v="422.91"/>
    <n v="21.31"/>
    <n v="1.47"/>
    <n v="0"/>
    <n v="0"/>
    <n v="78.42"/>
    <n v="87.94"/>
    <n v="59.4"/>
    <n v="30.52"/>
    <n v="75.540000000000006"/>
    <n v="112.09"/>
    <n v="153.11000000000001"/>
    <n v="0"/>
    <n v="0"/>
    <n v="0"/>
    <n v="0"/>
    <n v="25.04"/>
    <n v="30.21"/>
    <n v="0"/>
    <n v="0"/>
    <n v="0"/>
    <n v="0"/>
    <n v="0"/>
    <n v="0"/>
    <n v="0"/>
    <n v="0"/>
    <m/>
    <n v="0"/>
    <n v="0"/>
    <n v="0"/>
    <x v="2"/>
    <x v="10"/>
  </r>
  <r>
    <s v="CG&amp;E "/>
    <s v="E"/>
    <x v="24"/>
    <s v="RS  W   01/02/2007N"/>
    <n v="13495318"/>
    <n v="535562.67000000004"/>
    <n v="0"/>
    <n v="535562.67000000004"/>
    <n v="0"/>
    <n v="0"/>
    <n v="313603.43"/>
    <n v="16365.15"/>
    <n v="887.72"/>
    <n v="0"/>
    <n v="0"/>
    <n v="61796.02"/>
    <n v="73463.23"/>
    <n v="77.44"/>
    <n v="23413.38"/>
    <n v="102.14"/>
    <n v="0"/>
    <n v="0"/>
    <n v="0"/>
    <n v="0"/>
    <n v="0"/>
    <n v="0"/>
    <n v="18988.25"/>
    <n v="26895.3"/>
    <n v="0"/>
    <n v="0"/>
    <n v="0"/>
    <n v="0"/>
    <n v="-14.54"/>
    <n v="-14.85"/>
    <n v="0"/>
    <n v="0"/>
    <m/>
    <n v="0"/>
    <n v="0"/>
    <n v="0"/>
    <x v="2"/>
    <x v="10"/>
  </r>
  <r>
    <s v="CG&amp;E "/>
    <s v="E"/>
    <x v="19"/>
    <s v="RS  W   01/03/2006N"/>
    <n v="169872"/>
    <n v="16034.78"/>
    <n v="0"/>
    <n v="16034.78"/>
    <n v="5747.83"/>
    <n v="0"/>
    <n v="4702.84"/>
    <n v="151.91999999999999"/>
    <n v="26.18"/>
    <n v="0"/>
    <n v="0"/>
    <n v="785.89"/>
    <n v="1030.94"/>
    <n v="405.75"/>
    <n v="0"/>
    <n v="1014.44"/>
    <n v="660.65"/>
    <n v="1611.62"/>
    <n v="0"/>
    <n v="0"/>
    <n v="0"/>
    <n v="0"/>
    <n v="-98.22"/>
    <n v="270.57"/>
    <n v="0"/>
    <n v="0"/>
    <n v="0"/>
    <n v="0"/>
    <n v="-132.9"/>
    <n v="-142.72999999999999"/>
    <n v="0"/>
    <n v="0"/>
    <m/>
    <n v="0"/>
    <n v="0"/>
    <n v="0"/>
    <x v="2"/>
    <x v="10"/>
  </r>
  <r>
    <s v="CG&amp;E "/>
    <s v="E"/>
    <x v="24"/>
    <s v="RS  W   01/03/2006N"/>
    <n v="11868"/>
    <n v="432.91"/>
    <n v="0"/>
    <n v="432.91"/>
    <n v="0"/>
    <n v="0"/>
    <n v="310.69"/>
    <n v="10.64"/>
    <n v="1.48"/>
    <n v="0"/>
    <n v="0"/>
    <n v="54.43"/>
    <n v="63.68"/>
    <n v="0"/>
    <n v="0"/>
    <n v="0"/>
    <n v="0"/>
    <n v="0"/>
    <n v="0"/>
    <n v="0"/>
    <n v="0"/>
    <n v="0"/>
    <n v="-6.98"/>
    <n v="15.4"/>
    <n v="0"/>
    <n v="0"/>
    <n v="0"/>
    <n v="0"/>
    <n v="-7.93"/>
    <n v="-8.5"/>
    <n v="0"/>
    <n v="0"/>
    <m/>
    <n v="0"/>
    <n v="0"/>
    <n v="0"/>
    <x v="2"/>
    <x v="10"/>
  </r>
  <r>
    <s v="CG&amp;E "/>
    <s v="E"/>
    <x v="19"/>
    <s v="RS  W   01/31/2008N"/>
    <n v="10621"/>
    <n v="962.33"/>
    <n v="0"/>
    <n v="962.33"/>
    <n v="275.62"/>
    <n v="0"/>
    <n v="254.78"/>
    <n v="12.87"/>
    <n v="0.52"/>
    <n v="0"/>
    <n v="0"/>
    <n v="47.75"/>
    <n v="55.1"/>
    <n v="53.03"/>
    <n v="18.53"/>
    <n v="48.67"/>
    <n v="67.94"/>
    <n v="92.78"/>
    <n v="0"/>
    <n v="0"/>
    <n v="0"/>
    <n v="0"/>
    <n v="15.13"/>
    <n v="19.61"/>
    <n v="0"/>
    <n v="0"/>
    <n v="0"/>
    <n v="0"/>
    <n v="0"/>
    <n v="0"/>
    <n v="0"/>
    <n v="0"/>
    <m/>
    <n v="0"/>
    <n v="0"/>
    <n v="0"/>
    <x v="2"/>
    <x v="10"/>
  </r>
  <r>
    <s v="CG&amp;E "/>
    <s v="E"/>
    <x v="24"/>
    <s v="RS  W   01/31/2008N"/>
    <n v="30"/>
    <n v="1.29"/>
    <n v="0"/>
    <n v="1.29"/>
    <n v="0"/>
    <n v="0"/>
    <n v="0.75"/>
    <n v="0.04"/>
    <n v="0"/>
    <n v="0"/>
    <n v="0"/>
    <n v="0.14000000000000001"/>
    <n v="0.19"/>
    <n v="0"/>
    <n v="0.05"/>
    <n v="0"/>
    <n v="0"/>
    <n v="0"/>
    <n v="0"/>
    <n v="0"/>
    <n v="0"/>
    <n v="0"/>
    <n v="0.04"/>
    <n v="0.08"/>
    <n v="0"/>
    <n v="0"/>
    <n v="0"/>
    <n v="0"/>
    <n v="0"/>
    <n v="0"/>
    <n v="0"/>
    <n v="0"/>
    <m/>
    <n v="0"/>
    <n v="0"/>
    <n v="0"/>
    <x v="2"/>
    <x v="10"/>
  </r>
  <r>
    <s v="CG&amp;E "/>
    <s v="E"/>
    <x v="1"/>
    <s v="RS01S   01/02/2007 "/>
    <n v="21640"/>
    <n v="1613.95"/>
    <n v="0"/>
    <n v="161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10"/>
  </r>
  <r>
    <s v="CG&amp;E "/>
    <s v="E"/>
    <x v="19"/>
    <s v="RS01S   01/02/2007N"/>
    <n v="-1449"/>
    <n v="-158.07"/>
    <n v="0"/>
    <n v="-158.07"/>
    <n v="-54.41"/>
    <n v="0"/>
    <n v="-37.9"/>
    <n v="-1.29"/>
    <n v="-0.18"/>
    <n v="0"/>
    <n v="0"/>
    <n v="-6.74"/>
    <n v="-9.4"/>
    <n v="-3.84"/>
    <n v="-2.52"/>
    <n v="-9.6"/>
    <n v="-8.41"/>
    <n v="-19.940000000000001"/>
    <n v="0"/>
    <n v="0"/>
    <n v="0"/>
    <n v="0"/>
    <n v="0"/>
    <n v="-3.84"/>
    <n v="0"/>
    <n v="0"/>
    <n v="0"/>
    <n v="0"/>
    <n v="0"/>
    <n v="0"/>
    <n v="0"/>
    <n v="0"/>
    <m/>
    <n v="0"/>
    <n v="0"/>
    <n v="0"/>
    <x v="2"/>
    <x v="10"/>
  </r>
  <r>
    <s v="CG&amp;E "/>
    <s v="E"/>
    <x v="1"/>
    <s v="RS01S   01/02/2007N"/>
    <n v="-229591"/>
    <n v="-22194.69"/>
    <n v="0"/>
    <n v="-22194.69"/>
    <n v="-6678.26"/>
    <n v="0"/>
    <n v="-5824.22"/>
    <n v="-225.42"/>
    <n v="-25.76"/>
    <n v="0"/>
    <n v="0"/>
    <n v="-1001.11"/>
    <n v="-1269.3800000000001"/>
    <n v="-669.24"/>
    <n v="-86.32"/>
    <n v="-1178.6600000000001"/>
    <n v="-1303.18"/>
    <n v="-2782.07"/>
    <n v="0"/>
    <n v="0"/>
    <n v="0"/>
    <n v="0"/>
    <n v="-104.18"/>
    <n v="-471.36"/>
    <n v="0"/>
    <n v="0"/>
    <n v="-245.13"/>
    <n v="0"/>
    <n v="2.59"/>
    <n v="2.65"/>
    <n v="0"/>
    <n v="0"/>
    <m/>
    <n v="0"/>
    <n v="0"/>
    <n v="0"/>
    <x v="2"/>
    <x v="10"/>
  </r>
  <r>
    <s v="CG&amp;E "/>
    <s v="E"/>
    <x v="2"/>
    <s v="RS01S   01/02/2007N"/>
    <n v="-5869"/>
    <n v="-855.49"/>
    <n v="0"/>
    <n v="-855.49"/>
    <n v="-254.36"/>
    <n v="0"/>
    <n v="-279.95999999999998"/>
    <n v="-5.43"/>
    <n v="-1.3"/>
    <n v="0"/>
    <n v="0"/>
    <n v="-27.28"/>
    <n v="-62.79"/>
    <n v="-24.53"/>
    <n v="-1.6"/>
    <n v="-44.9"/>
    <n v="-34.94"/>
    <n v="-93.17"/>
    <n v="0"/>
    <n v="0"/>
    <n v="0"/>
    <n v="0"/>
    <n v="-0.72"/>
    <n v="-17.97"/>
    <n v="0"/>
    <n v="0"/>
    <n v="-6.77"/>
    <n v="0"/>
    <n v="0.12"/>
    <n v="0.11"/>
    <n v="0"/>
    <n v="0"/>
    <m/>
    <n v="0"/>
    <n v="0"/>
    <n v="0"/>
    <x v="2"/>
    <x v="10"/>
  </r>
  <r>
    <s v="CG&amp;E "/>
    <s v="E"/>
    <x v="21"/>
    <s v="RS01S   01/02/2007N"/>
    <n v="-42185"/>
    <n v="-2210.92"/>
    <n v="0"/>
    <n v="-2210.92"/>
    <n v="0"/>
    <n v="0"/>
    <n v="-1134.05"/>
    <n v="-51.36"/>
    <n v="-5.85"/>
    <n v="0"/>
    <n v="0"/>
    <n v="-194.44"/>
    <n v="-250.85"/>
    <n v="-168.93"/>
    <n v="-17.66"/>
    <n v="-243.8"/>
    <n v="0"/>
    <n v="0"/>
    <n v="0"/>
    <n v="0"/>
    <n v="0"/>
    <n v="0"/>
    <n v="-0.71"/>
    <n v="-97.45"/>
    <n v="0"/>
    <n v="0"/>
    <n v="-45.82"/>
    <n v="0"/>
    <n v="0"/>
    <n v="0"/>
    <n v="0"/>
    <n v="0"/>
    <m/>
    <n v="0"/>
    <n v="0"/>
    <n v="0"/>
    <x v="2"/>
    <x v="10"/>
  </r>
  <r>
    <s v="CG&amp;E "/>
    <s v="E"/>
    <x v="1"/>
    <s v="RS01S   01/03/2006N"/>
    <n v="-5381"/>
    <n v="-498.91"/>
    <n v="0"/>
    <n v="-498.91"/>
    <n v="-148.87"/>
    <n v="0"/>
    <n v="-173.36"/>
    <n v="-4.82"/>
    <n v="-1.32"/>
    <n v="0"/>
    <n v="0"/>
    <n v="-24.91"/>
    <n v="-28.96"/>
    <n v="-14"/>
    <n v="0"/>
    <n v="-26.27"/>
    <n v="-13.76"/>
    <n v="-58.84"/>
    <n v="0"/>
    <n v="0"/>
    <n v="0"/>
    <n v="0"/>
    <n v="2.6"/>
    <n v="-7.58"/>
    <n v="0"/>
    <n v="0"/>
    <n v="-5.82"/>
    <n v="0"/>
    <n v="3.37"/>
    <n v="3.63"/>
    <n v="0"/>
    <n v="0"/>
    <m/>
    <n v="0"/>
    <n v="0"/>
    <n v="0"/>
    <x v="2"/>
    <x v="10"/>
  </r>
  <r>
    <s v="CG&amp;E "/>
    <s v="E"/>
    <x v="1"/>
    <s v="RS01W   01/02/2007N"/>
    <n v="9814126"/>
    <n v="964864.65"/>
    <n v="0"/>
    <n v="964864.65"/>
    <n v="301273.18"/>
    <n v="0"/>
    <n v="256585.60000000001"/>
    <n v="11892.28"/>
    <n v="1216.1199999999999"/>
    <n v="0"/>
    <n v="0"/>
    <n v="44864.17"/>
    <n v="56127.19"/>
    <n v="36680.76"/>
    <n v="4087.45"/>
    <n v="53174.47"/>
    <n v="62648.87"/>
    <n v="90622.31"/>
    <n v="0"/>
    <n v="0"/>
    <n v="0"/>
    <n v="0"/>
    <n v="13772.73"/>
    <n v="21266.55"/>
    <n v="0"/>
    <n v="0"/>
    <n v="10657.98"/>
    <n v="0"/>
    <n v="-2.4900000000000002"/>
    <n v="-2.52"/>
    <n v="0"/>
    <n v="0"/>
    <m/>
    <n v="0"/>
    <n v="0"/>
    <n v="0"/>
    <x v="2"/>
    <x v="10"/>
  </r>
  <r>
    <s v="CG&amp;E "/>
    <s v="E"/>
    <x v="4"/>
    <s v="RS01W   01/02/2007N"/>
    <n v="3516"/>
    <n v="357.18"/>
    <n v="0"/>
    <n v="357.18"/>
    <n v="111.98"/>
    <n v="0"/>
    <n v="97.15"/>
    <n v="4.2699999999999996"/>
    <n v="0.54"/>
    <n v="0"/>
    <n v="0"/>
    <n v="16.34"/>
    <n v="20.55"/>
    <n v="13.69"/>
    <n v="1.46"/>
    <n v="19.77"/>
    <n v="22.5"/>
    <n v="32.18"/>
    <n v="0"/>
    <n v="0"/>
    <n v="0"/>
    <n v="0"/>
    <n v="5.04"/>
    <n v="7.89"/>
    <n v="0"/>
    <n v="0"/>
    <n v="3.82"/>
    <n v="0"/>
    <n v="0"/>
    <n v="0"/>
    <n v="0"/>
    <n v="0"/>
    <m/>
    <n v="0"/>
    <n v="0"/>
    <n v="0"/>
    <x v="2"/>
    <x v="10"/>
  </r>
  <r>
    <s v="CG&amp;E "/>
    <s v="E"/>
    <x v="21"/>
    <s v="RS01W   01/02/2007N"/>
    <n v="121211"/>
    <n v="6404.91"/>
    <n v="0"/>
    <n v="6404.91"/>
    <n v="0"/>
    <n v="0"/>
    <n v="3201.02"/>
    <n v="147.59"/>
    <n v="15.66"/>
    <n v="0"/>
    <n v="0"/>
    <n v="559.9"/>
    <n v="720.34"/>
    <n v="484.94"/>
    <n v="50.69"/>
    <n v="699.89"/>
    <n v="0"/>
    <n v="0"/>
    <n v="0"/>
    <n v="0"/>
    <n v="0"/>
    <n v="0"/>
    <n v="113.47"/>
    <n v="279.76"/>
    <n v="0"/>
    <n v="0"/>
    <n v="131.65"/>
    <n v="0"/>
    <n v="0"/>
    <n v="0"/>
    <n v="0"/>
    <n v="0"/>
    <m/>
    <n v="0"/>
    <n v="0"/>
    <n v="0"/>
    <x v="2"/>
    <x v="10"/>
  </r>
  <r>
    <s v="CG&amp;E "/>
    <s v="E"/>
    <x v="1"/>
    <s v="RS01W   01/03/2006N"/>
    <n v="4620"/>
    <n v="500.46"/>
    <n v="0"/>
    <n v="500.46"/>
    <n v="170.37"/>
    <n v="0"/>
    <n v="162.55000000000001"/>
    <n v="4.1500000000000004"/>
    <n v="1.4"/>
    <n v="0"/>
    <n v="0"/>
    <n v="21.48"/>
    <n v="29.62"/>
    <n v="16.02"/>
    <n v="0"/>
    <n v="30.08"/>
    <n v="15.13"/>
    <n v="47.36"/>
    <n v="0"/>
    <n v="0"/>
    <n v="0"/>
    <n v="0"/>
    <n v="-2.71"/>
    <n v="8.0299999999999994"/>
    <n v="0"/>
    <n v="0"/>
    <n v="5"/>
    <n v="0"/>
    <n v="-3.86"/>
    <n v="-4.16"/>
    <n v="0"/>
    <n v="0"/>
    <m/>
    <n v="0"/>
    <n v="0"/>
    <n v="0"/>
    <x v="2"/>
    <x v="10"/>
  </r>
  <r>
    <s v="CG&amp;E "/>
    <s v="E"/>
    <x v="1"/>
    <s v="RS01W   01/31/2008N"/>
    <n v="39"/>
    <n v="4.3499999999999996"/>
    <n v="0"/>
    <n v="4.3499999999999996"/>
    <n v="1.46"/>
    <n v="0"/>
    <n v="1.05"/>
    <n v="0.05"/>
    <n v="0.01"/>
    <n v="0"/>
    <n v="0"/>
    <n v="0.18"/>
    <n v="0.25"/>
    <n v="0.26"/>
    <n v="0.02"/>
    <n v="0.26"/>
    <n v="0.25"/>
    <n v="0.36"/>
    <n v="0"/>
    <n v="0"/>
    <n v="0"/>
    <n v="0"/>
    <n v="0.06"/>
    <n v="0.1"/>
    <n v="0"/>
    <n v="0"/>
    <n v="0.04"/>
    <n v="0"/>
    <n v="0"/>
    <n v="0"/>
    <n v="0"/>
    <n v="0"/>
    <m/>
    <n v="0"/>
    <n v="0"/>
    <n v="0"/>
    <x v="2"/>
    <x v="10"/>
  </r>
  <r>
    <s v="CG&amp;E "/>
    <s v="E"/>
    <x v="19"/>
    <s v="RS3PW   07/31/2007N"/>
    <n v="42530"/>
    <n v="4263.26"/>
    <n v="0"/>
    <n v="4263.26"/>
    <n v="1340.6"/>
    <n v="0"/>
    <n v="1127.9100000000001"/>
    <n v="51.81"/>
    <n v="3.87"/>
    <n v="0"/>
    <n v="0"/>
    <n v="195.97"/>
    <n v="247.09"/>
    <n v="186.09"/>
    <n v="74.12"/>
    <n v="236.64"/>
    <n v="272.08999999999997"/>
    <n v="371.74"/>
    <n v="0"/>
    <n v="0"/>
    <n v="0"/>
    <n v="0"/>
    <n v="60.74"/>
    <n v="94.59"/>
    <n v="0"/>
    <n v="0"/>
    <n v="0"/>
    <n v="0"/>
    <n v="0"/>
    <n v="0"/>
    <n v="0"/>
    <n v="0"/>
    <m/>
    <n v="0"/>
    <n v="0"/>
    <n v="0"/>
    <x v="2"/>
    <x v="10"/>
  </r>
  <r>
    <s v="CG&amp;E "/>
    <s v="E"/>
    <x v="7"/>
    <s v="SC01    01/31/2007N"/>
    <n v="81"/>
    <n v="16.22"/>
    <n v="0"/>
    <n v="16.22"/>
    <n v="1.99"/>
    <n v="0"/>
    <n v="11.5"/>
    <n v="0.1"/>
    <n v="0"/>
    <n v="0"/>
    <n v="0"/>
    <n v="0.38"/>
    <n v="0.19"/>
    <n v="0.24"/>
    <n v="0"/>
    <n v="0.35"/>
    <n v="0.3"/>
    <n v="0.74"/>
    <n v="0"/>
    <n v="0"/>
    <n v="0"/>
    <n v="0"/>
    <n v="0.08"/>
    <n v="0.14000000000000001"/>
    <n v="0"/>
    <n v="0"/>
    <n v="0.21"/>
    <n v="0"/>
    <n v="0"/>
    <n v="0"/>
    <n v="0"/>
    <n v="0"/>
    <m/>
    <n v="0"/>
    <n v="0"/>
    <n v="0"/>
    <x v="2"/>
    <x v="11"/>
  </r>
  <r>
    <s v="CG&amp;E "/>
    <s v="E"/>
    <x v="7"/>
    <s v="SC02    01/31/2007N"/>
    <n v="1161205"/>
    <n v="88518.57"/>
    <n v="0"/>
    <n v="88518.57"/>
    <n v="28434.37"/>
    <n v="0"/>
    <n v="22196.11"/>
    <n v="1413.94"/>
    <n v="0.36"/>
    <n v="0"/>
    <n v="0"/>
    <n v="4299.21"/>
    <n v="2659.14"/>
    <n v="3477.84"/>
    <n v="0"/>
    <n v="5017.55"/>
    <n v="4302.25"/>
    <n v="10627.27"/>
    <n v="0"/>
    <n v="0"/>
    <n v="0"/>
    <n v="0"/>
    <n v="1124.0899999999999"/>
    <n v="2006.57"/>
    <n v="0"/>
    <n v="0"/>
    <n v="2959.87"/>
    <n v="0"/>
    <n v="0"/>
    <n v="0"/>
    <n v="0"/>
    <n v="0"/>
    <m/>
    <n v="0"/>
    <n v="0"/>
    <n v="0"/>
    <x v="2"/>
    <x v="11"/>
  </r>
  <r>
    <s v="CG&amp;E "/>
    <s v="E"/>
    <x v="2"/>
    <s v="SC03    01/31/2007N"/>
    <n v="399"/>
    <n v="16.91"/>
    <n v="0"/>
    <n v="16.91"/>
    <n v="3.89"/>
    <n v="0"/>
    <n v="1.71"/>
    <n v="0.48"/>
    <n v="0.09"/>
    <n v="0"/>
    <n v="0"/>
    <n v="1.85"/>
    <n v="0.91"/>
    <n v="0.47"/>
    <n v="0"/>
    <n v="0.69"/>
    <n v="1.48"/>
    <n v="3.66"/>
    <n v="0"/>
    <n v="0"/>
    <n v="0"/>
    <n v="0"/>
    <n v="0.39"/>
    <n v="0.28000000000000003"/>
    <n v="0"/>
    <n v="0"/>
    <n v="1.01"/>
    <n v="0"/>
    <n v="0"/>
    <n v="0"/>
    <n v="0"/>
    <n v="0"/>
    <m/>
    <n v="0"/>
    <n v="0"/>
    <n v="0"/>
    <x v="2"/>
    <x v="11"/>
  </r>
  <r>
    <s v="CG&amp;E "/>
    <s v="E"/>
    <x v="7"/>
    <s v="SC03    01/31/2007N"/>
    <n v="1637882"/>
    <n v="68122"/>
    <n v="0"/>
    <n v="68122"/>
    <n v="15953.09"/>
    <n v="0"/>
    <n v="7026.56"/>
    <n v="1994.43"/>
    <n v="2.52"/>
    <n v="0"/>
    <n v="0"/>
    <n v="6681.21"/>
    <n v="3750.76"/>
    <n v="1952.44"/>
    <n v="0"/>
    <n v="2815.48"/>
    <n v="6068.47"/>
    <n v="14989.53"/>
    <n v="0"/>
    <n v="0"/>
    <n v="0"/>
    <n v="0"/>
    <n v="1585.65"/>
    <n v="1126.92"/>
    <n v="0"/>
    <n v="0"/>
    <n v="4174.9399999999996"/>
    <n v="0"/>
    <n v="0"/>
    <n v="0"/>
    <n v="0"/>
    <n v="0"/>
    <m/>
    <n v="0"/>
    <n v="0"/>
    <n v="0"/>
    <x v="2"/>
    <x v="11"/>
  </r>
  <r>
    <s v="CG&amp;E "/>
    <s v="E"/>
    <x v="7"/>
    <s v="SC04    01/31/2007N"/>
    <n v="14245"/>
    <n v="597.80999999999995"/>
    <n v="0"/>
    <n v="597.80999999999995"/>
    <n v="138.74"/>
    <n v="0"/>
    <n v="61.11"/>
    <n v="17.34"/>
    <n v="0.09"/>
    <n v="0"/>
    <n v="0"/>
    <n v="63.38"/>
    <n v="32.619999999999997"/>
    <n v="16.989999999999998"/>
    <n v="0"/>
    <n v="24.48"/>
    <n v="52.78"/>
    <n v="130.36000000000001"/>
    <n v="0"/>
    <n v="0"/>
    <n v="0"/>
    <n v="0"/>
    <n v="13.8"/>
    <n v="9.8000000000000007"/>
    <n v="0"/>
    <n v="0"/>
    <n v="36.32"/>
    <n v="0"/>
    <n v="0"/>
    <n v="0"/>
    <n v="0"/>
    <n v="0"/>
    <m/>
    <n v="0"/>
    <n v="0"/>
    <n v="0"/>
    <x v="2"/>
    <x v="11"/>
  </r>
  <r>
    <s v="CG&amp;E "/>
    <s v="E"/>
    <x v="7"/>
    <s v="SC05    01/31/2007N"/>
    <n v="5883"/>
    <n v="247.15"/>
    <n v="0"/>
    <n v="247.15"/>
    <n v="57.3"/>
    <n v="0"/>
    <n v="25.24"/>
    <n v="7.16"/>
    <n v="0"/>
    <n v="0"/>
    <n v="0"/>
    <n v="26.49"/>
    <n v="13.47"/>
    <n v="7.01"/>
    <n v="0"/>
    <n v="10.11"/>
    <n v="21.79"/>
    <n v="53.84"/>
    <n v="0"/>
    <n v="0"/>
    <n v="0"/>
    <n v="0"/>
    <n v="5.7"/>
    <n v="4.05"/>
    <n v="0"/>
    <n v="0"/>
    <n v="14.99"/>
    <n v="0"/>
    <n v="0"/>
    <n v="0"/>
    <n v="0"/>
    <n v="0"/>
    <m/>
    <n v="0"/>
    <n v="0"/>
    <n v="0"/>
    <x v="2"/>
    <x v="11"/>
  </r>
  <r>
    <s v="CG&amp;E "/>
    <s v="E"/>
    <x v="7"/>
    <s v="SC06    01/31/2007N"/>
    <n v="774"/>
    <n v="32.619999999999997"/>
    <n v="0"/>
    <n v="32.619999999999997"/>
    <n v="7.54"/>
    <n v="0"/>
    <n v="3.32"/>
    <n v="0.94"/>
    <n v="0"/>
    <n v="0"/>
    <n v="0"/>
    <n v="3.6"/>
    <n v="1.77"/>
    <n v="0.92"/>
    <n v="0"/>
    <n v="1.33"/>
    <n v="2.87"/>
    <n v="7.08"/>
    <n v="0"/>
    <n v="0"/>
    <n v="0"/>
    <n v="0"/>
    <n v="0.75"/>
    <n v="0.53"/>
    <n v="0"/>
    <n v="0"/>
    <n v="1.97"/>
    <n v="0"/>
    <n v="0"/>
    <n v="0"/>
    <n v="0"/>
    <n v="0"/>
    <m/>
    <n v="0"/>
    <n v="0"/>
    <n v="0"/>
    <x v="2"/>
    <x v="11"/>
  </r>
  <r>
    <s v="CG&amp;E "/>
    <s v="E"/>
    <x v="2"/>
    <s v="SC07    01/31/2007N"/>
    <n v="980"/>
    <n v="108.83"/>
    <n v="0"/>
    <n v="108.83"/>
    <n v="24.14"/>
    <n v="0"/>
    <n v="51.41"/>
    <n v="1.2"/>
    <n v="0.36"/>
    <n v="0"/>
    <n v="0"/>
    <n v="4.57"/>
    <n v="2.2400000000000002"/>
    <n v="2.93"/>
    <n v="0"/>
    <n v="4.2300000000000004"/>
    <n v="3.63"/>
    <n v="8.9700000000000006"/>
    <n v="0"/>
    <n v="0"/>
    <n v="0"/>
    <n v="0"/>
    <n v="0.95"/>
    <n v="1.7"/>
    <n v="0"/>
    <n v="0"/>
    <n v="2.5"/>
    <n v="0"/>
    <n v="0"/>
    <n v="0"/>
    <n v="0"/>
    <n v="0"/>
    <m/>
    <n v="0"/>
    <n v="0"/>
    <n v="0"/>
    <x v="2"/>
    <x v="11"/>
  </r>
  <r>
    <s v="CG&amp;E "/>
    <s v="E"/>
    <x v="7"/>
    <s v="SC07    01/31/2007N"/>
    <n v="328"/>
    <n v="33.32"/>
    <n v="0"/>
    <n v="33.32"/>
    <n v="8.08"/>
    <n v="0"/>
    <n v="14.15"/>
    <n v="0.4"/>
    <n v="0.09"/>
    <n v="0"/>
    <n v="0"/>
    <n v="1.53"/>
    <n v="0.75"/>
    <n v="0.98"/>
    <n v="0"/>
    <n v="1.42"/>
    <n v="1.21"/>
    <n v="3"/>
    <n v="0"/>
    <n v="0"/>
    <n v="0"/>
    <n v="0"/>
    <n v="0.31"/>
    <n v="0.56000000000000005"/>
    <n v="0"/>
    <n v="0"/>
    <n v="0.84"/>
    <n v="0"/>
    <n v="0"/>
    <n v="0"/>
    <n v="0"/>
    <n v="0"/>
    <m/>
    <n v="0"/>
    <n v="0"/>
    <n v="0"/>
    <x v="2"/>
    <x v="11"/>
  </r>
  <r>
    <s v="CG&amp;E "/>
    <s v="E"/>
    <x v="7"/>
    <s v="SC08    01/31/2007N"/>
    <n v="6596"/>
    <n v="401.88"/>
    <n v="0"/>
    <n v="401.88"/>
    <n v="161.44999999999999"/>
    <n v="0"/>
    <n v="49.64"/>
    <n v="8.0299999999999994"/>
    <n v="0"/>
    <n v="0"/>
    <n v="0"/>
    <n v="0"/>
    <n v="15.1"/>
    <n v="19.760000000000002"/>
    <n v="0"/>
    <n v="28.5"/>
    <n v="24.44"/>
    <n v="60.37"/>
    <n v="0"/>
    <n v="0"/>
    <n v="0"/>
    <n v="0"/>
    <n v="6.38"/>
    <n v="11.4"/>
    <n v="0"/>
    <n v="0"/>
    <n v="16.809999999999999"/>
    <n v="0"/>
    <n v="0"/>
    <n v="0"/>
    <n v="0"/>
    <n v="0"/>
    <m/>
    <n v="0"/>
    <n v="0"/>
    <n v="0"/>
    <x v="2"/>
    <x v="11"/>
  </r>
  <r>
    <s v="CG&amp;E "/>
    <s v="E"/>
    <x v="7"/>
    <s v="SC09    01/31/2007N"/>
    <n v="296"/>
    <n v="20.72"/>
    <n v="0"/>
    <n v="20.72"/>
    <n v="7.27"/>
    <n v="0"/>
    <n v="3.41"/>
    <n v="0.36"/>
    <n v="0.09"/>
    <n v="0"/>
    <n v="0"/>
    <n v="1.38"/>
    <n v="0.68"/>
    <n v="0.89"/>
    <n v="0"/>
    <n v="1.28"/>
    <n v="1.1000000000000001"/>
    <n v="2.71"/>
    <n v="0"/>
    <n v="0"/>
    <n v="0"/>
    <n v="0"/>
    <n v="0.28999999999999998"/>
    <n v="0.51"/>
    <n v="0"/>
    <n v="0"/>
    <n v="0.75"/>
    <n v="0"/>
    <n v="0"/>
    <n v="0"/>
    <n v="0"/>
    <n v="0"/>
    <m/>
    <n v="0"/>
    <n v="0"/>
    <n v="0"/>
    <x v="2"/>
    <x v="11"/>
  </r>
  <r>
    <s v="CG&amp;E "/>
    <s v="E"/>
    <x v="7"/>
    <s v="SC10    01/31/2007N"/>
    <n v="6126"/>
    <n v="398"/>
    <n v="0"/>
    <n v="398"/>
    <n v="150.29"/>
    <n v="0"/>
    <n v="70.489999999999995"/>
    <n v="7.46"/>
    <n v="0"/>
    <n v="0"/>
    <n v="0"/>
    <n v="0"/>
    <n v="14.03"/>
    <n v="18.350000000000001"/>
    <n v="0"/>
    <n v="26.47"/>
    <n v="22.7"/>
    <n v="56.07"/>
    <n v="0"/>
    <n v="0"/>
    <n v="0"/>
    <n v="0"/>
    <n v="5.93"/>
    <n v="10.59"/>
    <n v="0"/>
    <n v="0"/>
    <n v="15.62"/>
    <n v="0"/>
    <n v="0"/>
    <n v="0"/>
    <n v="0"/>
    <n v="0"/>
    <m/>
    <n v="0"/>
    <n v="0"/>
    <n v="0"/>
    <x v="2"/>
    <x v="11"/>
  </r>
  <r>
    <s v="CG&amp;E "/>
    <s v="E"/>
    <x v="2"/>
    <s v="SE      01/31/2007N"/>
    <n v="39618"/>
    <n v="4844.68"/>
    <n v="0"/>
    <n v="4844.68"/>
    <n v="970.28"/>
    <n v="0"/>
    <n v="2792.24"/>
    <n v="48.29"/>
    <n v="6.03"/>
    <n v="0"/>
    <n v="0"/>
    <n v="183.43"/>
    <n v="90.73"/>
    <n v="118.69"/>
    <n v="0"/>
    <n v="171.13"/>
    <n v="146.81"/>
    <n v="362.63"/>
    <n v="0"/>
    <n v="0"/>
    <n v="0"/>
    <n v="0"/>
    <n v="38.299999999999997"/>
    <n v="68.45"/>
    <n v="0"/>
    <n v="0"/>
    <n v="100.93"/>
    <n v="0"/>
    <n v="0"/>
    <n v="0"/>
    <n v="0"/>
    <n v="0"/>
    <m/>
    <n v="0"/>
    <n v="0"/>
    <n v="0"/>
    <x v="2"/>
    <x v="12"/>
  </r>
  <r>
    <s v="CG&amp;E "/>
    <s v="E"/>
    <x v="7"/>
    <s v="SE      01/31/2007N"/>
    <n v="359192"/>
    <n v="45903.44"/>
    <n v="0"/>
    <n v="45903.44"/>
    <n v="8795.58"/>
    <n v="0"/>
    <n v="25052.18"/>
    <n v="437.56"/>
    <n v="29.43"/>
    <n v="0"/>
    <n v="0"/>
    <n v="1636.29"/>
    <n v="822.68"/>
    <n v="1075.9100000000001"/>
    <n v="0"/>
    <n v="1551.89"/>
    <n v="1330.69"/>
    <n v="3287.58"/>
    <n v="0"/>
    <n v="0"/>
    <n v="0"/>
    <n v="0"/>
    <n v="347.56"/>
    <n v="620.67999999999995"/>
    <n v="0"/>
    <n v="0"/>
    <n v="915.41"/>
    <n v="0"/>
    <n v="0"/>
    <n v="0"/>
    <n v="0"/>
    <n v="0"/>
    <m/>
    <n v="0"/>
    <n v="0"/>
    <n v="0"/>
    <x v="2"/>
    <x v="12"/>
  </r>
  <r>
    <s v="CG&amp;E "/>
    <s v="E"/>
    <x v="1"/>
    <s v="SFL2    01/31/2007N"/>
    <n v="45"/>
    <n v="5.49"/>
    <n v="0"/>
    <n v="5.49"/>
    <n v="2.52"/>
    <n v="0"/>
    <n v="0.72"/>
    <n v="0.09"/>
    <n v="0"/>
    <n v="0"/>
    <n v="0"/>
    <n v="0.18"/>
    <n v="0.27"/>
    <n v="0.27"/>
    <n v="0"/>
    <n v="0.45"/>
    <n v="0.27"/>
    <n v="0.45"/>
    <n v="0"/>
    <n v="0"/>
    <n v="0"/>
    <n v="0"/>
    <n v="0.09"/>
    <n v="0.18"/>
    <n v="0"/>
    <n v="0"/>
    <n v="0"/>
    <n v="0"/>
    <n v="0"/>
    <n v="0"/>
    <n v="0"/>
    <n v="0"/>
    <m/>
    <n v="0"/>
    <n v="0"/>
    <n v="0"/>
    <x v="2"/>
    <x v="13"/>
  </r>
  <r>
    <s v="CG&amp;E "/>
    <s v="E"/>
    <x v="2"/>
    <s v="SFL2    01/31/2007N"/>
    <n v="51475"/>
    <n v="6280.22"/>
    <n v="0"/>
    <n v="6280.22"/>
    <n v="2882.6"/>
    <n v="0"/>
    <n v="823.6"/>
    <n v="102.95"/>
    <n v="0.27"/>
    <n v="0"/>
    <n v="0"/>
    <n v="205.9"/>
    <n v="308.85000000000002"/>
    <n v="308.85000000000002"/>
    <n v="0"/>
    <n v="514.75"/>
    <n v="308.85000000000002"/>
    <n v="514.75"/>
    <n v="0"/>
    <n v="0"/>
    <n v="0"/>
    <n v="0"/>
    <n v="102.95"/>
    <n v="205.9"/>
    <n v="0"/>
    <n v="0"/>
    <n v="0"/>
    <n v="0"/>
    <n v="0"/>
    <n v="0"/>
    <n v="0"/>
    <n v="0"/>
    <m/>
    <n v="0"/>
    <n v="0"/>
    <n v="0"/>
    <x v="2"/>
    <x v="13"/>
  </r>
  <r>
    <s v="CG&amp;E "/>
    <s v="E"/>
    <x v="7"/>
    <s v="SL01    01/31/2007N"/>
    <n v="2879"/>
    <n v="603.17999999999995"/>
    <n v="0"/>
    <n v="603.17999999999995"/>
    <n v="70.39"/>
    <n v="0"/>
    <n v="436.08"/>
    <n v="3.5"/>
    <n v="0.09"/>
    <n v="0"/>
    <n v="0"/>
    <n v="13.37"/>
    <n v="6.57"/>
    <n v="8.6199999999999992"/>
    <n v="0"/>
    <n v="12.44"/>
    <n v="10.66"/>
    <n v="26.36"/>
    <n v="0"/>
    <n v="0"/>
    <n v="0"/>
    <n v="0"/>
    <n v="2.79"/>
    <n v="4.99"/>
    <n v="0"/>
    <n v="0"/>
    <n v="7.32"/>
    <n v="0"/>
    <n v="0"/>
    <n v="0"/>
    <n v="0"/>
    <n v="0"/>
    <m/>
    <n v="0"/>
    <n v="0"/>
    <n v="0"/>
    <x v="2"/>
    <x v="14"/>
  </r>
  <r>
    <s v="CG&amp;E "/>
    <s v="E"/>
    <x v="2"/>
    <s v="SL02    01/31/2007N"/>
    <n v="41"/>
    <n v="8.14"/>
    <n v="0"/>
    <n v="8.14"/>
    <n v="0.99"/>
    <n v="0"/>
    <n v="5.69"/>
    <n v="0.05"/>
    <n v="0.09"/>
    <n v="0"/>
    <n v="0"/>
    <n v="0.19"/>
    <n v="0.09"/>
    <n v="0.12"/>
    <n v="0"/>
    <n v="0.18"/>
    <n v="0.15"/>
    <n v="0.38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2"/>
    <x v="14"/>
  </r>
  <r>
    <s v="CG&amp;E "/>
    <s v="E"/>
    <x v="7"/>
    <s v="SL02    01/31/2007N"/>
    <n v="13354"/>
    <n v="1765"/>
    <n v="0"/>
    <n v="1765"/>
    <n v="326.73"/>
    <n v="0"/>
    <n v="989.23"/>
    <n v="16.350000000000001"/>
    <n v="0.63"/>
    <n v="0"/>
    <n v="0"/>
    <n v="62.15"/>
    <n v="30.48"/>
    <n v="40.06"/>
    <n v="0"/>
    <n v="57.68"/>
    <n v="49.38"/>
    <n v="122.19"/>
    <n v="0"/>
    <n v="0"/>
    <n v="0"/>
    <n v="0"/>
    <n v="12.99"/>
    <n v="23.16"/>
    <n v="0"/>
    <n v="0"/>
    <n v="33.97"/>
    <n v="0"/>
    <n v="0"/>
    <n v="0"/>
    <n v="0"/>
    <n v="0"/>
    <m/>
    <n v="0"/>
    <n v="0"/>
    <n v="0"/>
    <x v="2"/>
    <x v="14"/>
  </r>
  <r>
    <s v="CG&amp;E "/>
    <s v="E"/>
    <x v="2"/>
    <s v="SL03    01/31/2007N"/>
    <n v="449"/>
    <n v="79.38"/>
    <n v="0"/>
    <n v="79.38"/>
    <n v="10.97"/>
    <n v="0"/>
    <n v="53.23"/>
    <n v="0.55000000000000004"/>
    <n v="0.09"/>
    <n v="0"/>
    <n v="0"/>
    <n v="2.09"/>
    <n v="1.03"/>
    <n v="1.35"/>
    <n v="0"/>
    <n v="1.94"/>
    <n v="1.66"/>
    <n v="4.1100000000000003"/>
    <n v="0"/>
    <n v="0"/>
    <n v="0"/>
    <n v="0"/>
    <n v="0.44"/>
    <n v="0.78"/>
    <n v="0"/>
    <n v="0"/>
    <n v="1.1399999999999999"/>
    <n v="0"/>
    <n v="0"/>
    <n v="0"/>
    <n v="0"/>
    <n v="0"/>
    <m/>
    <n v="0"/>
    <n v="0"/>
    <n v="0"/>
    <x v="2"/>
    <x v="14"/>
  </r>
  <r>
    <s v="CG&amp;E "/>
    <s v="E"/>
    <x v="7"/>
    <s v="SL03    01/31/2007N"/>
    <n v="46516"/>
    <n v="7595.42"/>
    <n v="0"/>
    <n v="7595.42"/>
    <n v="1138.68"/>
    <n v="0"/>
    <n v="4896.68"/>
    <n v="56.72"/>
    <n v="0.81"/>
    <n v="0"/>
    <n v="0"/>
    <n v="214.15"/>
    <n v="106.29"/>
    <n v="139.33000000000001"/>
    <n v="0"/>
    <n v="200.93"/>
    <n v="172.26"/>
    <n v="425.69"/>
    <n v="0"/>
    <n v="0"/>
    <n v="0"/>
    <n v="0"/>
    <n v="45.02"/>
    <n v="80.42"/>
    <n v="0"/>
    <n v="0"/>
    <n v="118.44"/>
    <n v="0"/>
    <n v="0"/>
    <n v="0"/>
    <n v="0"/>
    <n v="0"/>
    <m/>
    <n v="0"/>
    <n v="0"/>
    <n v="0"/>
    <x v="2"/>
    <x v="14"/>
  </r>
  <r>
    <s v="CG&amp;E "/>
    <s v="E"/>
    <x v="2"/>
    <s v="SL04    01/31/2007N"/>
    <n v="1644"/>
    <n v="224.57"/>
    <n v="0"/>
    <n v="224.57"/>
    <n v="40.159999999999997"/>
    <n v="0"/>
    <n v="128.52000000000001"/>
    <n v="2.0099999999999998"/>
    <n v="0.72"/>
    <n v="0"/>
    <n v="0"/>
    <n v="7.64"/>
    <n v="3.74"/>
    <n v="4.93"/>
    <n v="0"/>
    <n v="7.1"/>
    <n v="6.07"/>
    <n v="15.07"/>
    <n v="0"/>
    <n v="0"/>
    <n v="0"/>
    <n v="0"/>
    <n v="1.61"/>
    <n v="2.84"/>
    <n v="0"/>
    <n v="0"/>
    <n v="4.16"/>
    <n v="0"/>
    <n v="0"/>
    <n v="0"/>
    <n v="0"/>
    <n v="0"/>
    <m/>
    <n v="0"/>
    <n v="0"/>
    <n v="0"/>
    <x v="2"/>
    <x v="14"/>
  </r>
  <r>
    <s v="CG&amp;E "/>
    <s v="E"/>
    <x v="7"/>
    <s v="SL04    01/31/2007N"/>
    <n v="2214919"/>
    <n v="229198.73"/>
    <n v="0"/>
    <n v="229198.73"/>
    <n v="54230.239999999998"/>
    <n v="0"/>
    <n v="101521.02"/>
    <n v="2697.07"/>
    <n v="23.31"/>
    <n v="0"/>
    <n v="0"/>
    <n v="9358.6299999999992"/>
    <n v="5071.22"/>
    <n v="6633.64"/>
    <n v="0"/>
    <n v="9570.7900000000009"/>
    <n v="8205.5499999999993"/>
    <n v="20270.990000000002"/>
    <n v="0"/>
    <n v="0"/>
    <n v="0"/>
    <n v="0"/>
    <n v="2143.8200000000002"/>
    <n v="3827.4"/>
    <n v="0"/>
    <n v="0"/>
    <n v="5645.05"/>
    <n v="0"/>
    <n v="0"/>
    <n v="0"/>
    <n v="0"/>
    <n v="0"/>
    <m/>
    <n v="0"/>
    <n v="0"/>
    <n v="0"/>
    <x v="2"/>
    <x v="14"/>
  </r>
  <r>
    <s v="CG&amp;E "/>
    <s v="E"/>
    <x v="2"/>
    <s v="SL05    01/31/2007N"/>
    <n v="53347"/>
    <n v="22830.79"/>
    <n v="0"/>
    <n v="22830.79"/>
    <n v="1306.44"/>
    <n v="0"/>
    <n v="19729.310000000001"/>
    <n v="64.97"/>
    <n v="6.3"/>
    <n v="0"/>
    <n v="0"/>
    <n v="245.83"/>
    <n v="122.14"/>
    <n v="159.83000000000001"/>
    <n v="0"/>
    <n v="230.39"/>
    <n v="197.6"/>
    <n v="488.24"/>
    <n v="0"/>
    <n v="0"/>
    <n v="0"/>
    <n v="0"/>
    <n v="51.61"/>
    <n v="92.23"/>
    <n v="0"/>
    <n v="0"/>
    <n v="135.9"/>
    <n v="0"/>
    <n v="0"/>
    <n v="0"/>
    <n v="0"/>
    <n v="0"/>
    <m/>
    <n v="0"/>
    <n v="0"/>
    <n v="0"/>
    <x v="2"/>
    <x v="14"/>
  </r>
  <r>
    <s v="CG&amp;E "/>
    <s v="E"/>
    <x v="7"/>
    <s v="SL05    01/31/2007N"/>
    <n v="129057"/>
    <n v="59391.16"/>
    <n v="0"/>
    <n v="59391.16"/>
    <n v="3159.74"/>
    <n v="0"/>
    <n v="51889.77"/>
    <n v="157.4"/>
    <n v="12.87"/>
    <n v="0"/>
    <n v="0"/>
    <n v="595.75"/>
    <n v="295.20999999999998"/>
    <n v="386.7"/>
    <n v="0"/>
    <n v="557.34"/>
    <n v="478.07"/>
    <n v="1181.23"/>
    <n v="0"/>
    <n v="0"/>
    <n v="0"/>
    <n v="0"/>
    <n v="125.02"/>
    <n v="223.13"/>
    <n v="0"/>
    <n v="0"/>
    <n v="328.93"/>
    <n v="0"/>
    <n v="0"/>
    <n v="0"/>
    <n v="0"/>
    <n v="0"/>
    <m/>
    <n v="0"/>
    <n v="0"/>
    <n v="0"/>
    <x v="2"/>
    <x v="14"/>
  </r>
  <r>
    <s v="CG&amp;E "/>
    <s v="E"/>
    <x v="7"/>
    <s v="SL06    01/31/2007N"/>
    <n v="112"/>
    <n v="23.31"/>
    <n v="0"/>
    <n v="23.31"/>
    <n v="2.73"/>
    <n v="0"/>
    <n v="16.829999999999998"/>
    <n v="0.14000000000000001"/>
    <n v="0"/>
    <n v="0"/>
    <n v="0"/>
    <n v="0.52"/>
    <n v="0.25"/>
    <n v="0.33"/>
    <n v="0"/>
    <n v="0.49"/>
    <n v="0.41"/>
    <n v="1.03"/>
    <n v="0"/>
    <n v="0"/>
    <n v="0"/>
    <n v="0"/>
    <n v="0.11"/>
    <n v="0.19"/>
    <n v="0"/>
    <n v="0"/>
    <n v="0.28000000000000003"/>
    <n v="0"/>
    <n v="0"/>
    <n v="0"/>
    <n v="0"/>
    <n v="0"/>
    <m/>
    <n v="0"/>
    <n v="0"/>
    <n v="0"/>
    <x v="2"/>
    <x v="14"/>
  </r>
  <r>
    <s v="CG&amp;E "/>
    <s v="E"/>
    <x v="2"/>
    <s v="SL07    01/31/2007N"/>
    <n v="78864"/>
    <n v="31947.21"/>
    <n v="0"/>
    <n v="31947.21"/>
    <n v="1931.05"/>
    <n v="0"/>
    <n v="27356.44"/>
    <n v="96.15"/>
    <n v="12.87"/>
    <n v="0"/>
    <n v="0"/>
    <n v="365.41"/>
    <n v="180.58"/>
    <n v="236.28"/>
    <n v="0"/>
    <n v="340.64"/>
    <n v="292.23"/>
    <n v="721.8"/>
    <n v="0"/>
    <n v="0"/>
    <n v="0"/>
    <n v="0"/>
    <n v="76.39"/>
    <n v="136.26"/>
    <n v="0"/>
    <n v="0"/>
    <n v="201.11"/>
    <n v="0"/>
    <n v="0"/>
    <n v="0"/>
    <n v="0"/>
    <n v="0"/>
    <m/>
    <n v="0"/>
    <n v="0"/>
    <n v="0"/>
    <x v="2"/>
    <x v="14"/>
  </r>
  <r>
    <s v="CG&amp;E "/>
    <s v="E"/>
    <x v="7"/>
    <s v="SL07    01/31/2007N"/>
    <n v="399444"/>
    <n v="136429.25"/>
    <n v="0"/>
    <n v="136429.25"/>
    <n v="9780.27"/>
    <n v="0"/>
    <n v="115576.52"/>
    <n v="486.73"/>
    <n v="45.27"/>
    <n v="0"/>
    <n v="0"/>
    <n v="1834.07"/>
    <n v="914.62"/>
    <n v="1196.6400000000001"/>
    <n v="0"/>
    <n v="1725.38"/>
    <n v="1480.04"/>
    <n v="3655.95"/>
    <n v="0"/>
    <n v="0"/>
    <n v="0"/>
    <n v="0"/>
    <n v="386.59"/>
    <n v="690.26"/>
    <n v="0"/>
    <n v="0"/>
    <n v="1018.2"/>
    <n v="0"/>
    <n v="0"/>
    <n v="0"/>
    <n v="0"/>
    <n v="0"/>
    <m/>
    <n v="0"/>
    <n v="0"/>
    <n v="0"/>
    <x v="2"/>
    <x v="14"/>
  </r>
  <r>
    <s v="CG&amp;E "/>
    <s v="E"/>
    <x v="2"/>
    <s v="SL08    01/31/2007N"/>
    <n v="2901"/>
    <n v="483.94"/>
    <n v="0"/>
    <n v="483.94"/>
    <n v="71.02"/>
    <n v="0"/>
    <n v="315.05"/>
    <n v="3.55"/>
    <n v="0.45"/>
    <n v="0"/>
    <n v="0"/>
    <n v="13.48"/>
    <n v="6.62"/>
    <n v="8.69"/>
    <n v="0"/>
    <n v="12.55"/>
    <n v="10.73"/>
    <n v="26.57"/>
    <n v="0"/>
    <n v="0"/>
    <n v="0"/>
    <n v="0"/>
    <n v="2.83"/>
    <n v="5.01"/>
    <n v="0"/>
    <n v="0"/>
    <n v="7.39"/>
    <n v="0"/>
    <n v="0"/>
    <n v="0"/>
    <n v="0"/>
    <n v="0"/>
    <m/>
    <n v="0"/>
    <n v="0"/>
    <n v="0"/>
    <x v="2"/>
    <x v="14"/>
  </r>
  <r>
    <s v="CG&amp;E "/>
    <s v="E"/>
    <x v="7"/>
    <s v="SL08    01/31/2007N"/>
    <n v="204973"/>
    <n v="27258.18"/>
    <n v="0"/>
    <n v="27258.18"/>
    <n v="5018.88"/>
    <n v="0"/>
    <n v="15394.11"/>
    <n v="249.7"/>
    <n v="1.62"/>
    <n v="0"/>
    <n v="0"/>
    <n v="914.61"/>
    <n v="469.36"/>
    <n v="614.02"/>
    <n v="0"/>
    <n v="885.77"/>
    <n v="759.36"/>
    <n v="1875.63"/>
    <n v="0"/>
    <n v="0"/>
    <n v="0"/>
    <n v="0"/>
    <n v="198.49"/>
    <n v="354.15"/>
    <n v="0"/>
    <n v="0"/>
    <n v="522.48"/>
    <n v="0"/>
    <n v="0"/>
    <n v="0"/>
    <n v="0"/>
    <n v="0"/>
    <m/>
    <n v="0"/>
    <n v="0"/>
    <n v="0"/>
    <x v="2"/>
    <x v="14"/>
  </r>
  <r>
    <s v="CG&amp;E "/>
    <s v="E"/>
    <x v="19"/>
    <s v="SOLU    01/31/2007 "/>
    <n v="29"/>
    <n v="2.12"/>
    <n v="0"/>
    <n v="2.12"/>
    <n v="0.28999999999999998"/>
    <n v="0"/>
    <n v="0.12"/>
    <n v="0.04"/>
    <n v="0.02"/>
    <n v="0"/>
    <n v="0"/>
    <n v="0.13"/>
    <n v="7.0000000000000007E-2"/>
    <n v="0.04"/>
    <n v="0"/>
    <n v="0.05"/>
    <n v="0.11"/>
    <n v="0.27"/>
    <n v="0"/>
    <n v="0"/>
    <n v="0"/>
    <n v="0"/>
    <n v="0.03"/>
    <n v="0.02"/>
    <n v="0"/>
    <n v="0"/>
    <n v="7.0000000000000007E-2"/>
    <n v="0"/>
    <n v="0"/>
    <n v="0"/>
    <n v="0"/>
    <n v="0"/>
    <m/>
    <n v="0"/>
    <n v="0"/>
    <n v="0"/>
    <x v="2"/>
    <x v="15"/>
  </r>
  <r>
    <s v="CG&amp;E "/>
    <s v="E"/>
    <x v="2"/>
    <s v="SOLU    01/31/2007 "/>
    <n v="268"/>
    <n v="21.18"/>
    <n v="0"/>
    <n v="21.18"/>
    <n v="2.7"/>
    <n v="0"/>
    <n v="1.1599999999999999"/>
    <n v="0.33"/>
    <n v="0.18"/>
    <n v="0"/>
    <n v="0"/>
    <n v="1.24"/>
    <n v="0.61"/>
    <n v="0.33"/>
    <n v="0"/>
    <n v="0.48"/>
    <n v="0.99"/>
    <n v="2.4500000000000002"/>
    <n v="0"/>
    <n v="0"/>
    <n v="0"/>
    <n v="0"/>
    <n v="0.26"/>
    <n v="0.2"/>
    <n v="0"/>
    <n v="0"/>
    <n v="0.68"/>
    <n v="0"/>
    <n v="0"/>
    <n v="0"/>
    <n v="0"/>
    <n v="0"/>
    <m/>
    <n v="0"/>
    <n v="0"/>
    <n v="0"/>
    <x v="2"/>
    <x v="15"/>
  </r>
  <r>
    <s v="CG&amp;E "/>
    <s v="E"/>
    <x v="7"/>
    <s v="SSLU    01/31/2007N"/>
    <n v="366"/>
    <n v="37.479999999999997"/>
    <n v="0"/>
    <n v="37.479999999999997"/>
    <n v="3.67"/>
    <n v="0"/>
    <n v="1.54"/>
    <n v="0.43"/>
    <n v="0"/>
    <n v="0"/>
    <n v="0"/>
    <n v="1.7"/>
    <n v="0.85"/>
    <n v="0.43"/>
    <n v="0"/>
    <n v="0.67"/>
    <n v="1.36"/>
    <n v="3.33"/>
    <n v="0"/>
    <n v="0"/>
    <n v="0"/>
    <n v="0"/>
    <n v="0.34"/>
    <n v="0.26"/>
    <n v="0"/>
    <n v="0"/>
    <n v="0.94"/>
    <n v="0"/>
    <n v="0"/>
    <n v="0"/>
    <n v="0"/>
    <n v="0"/>
    <m/>
    <n v="0"/>
    <n v="0"/>
    <n v="0"/>
    <x v="2"/>
    <x v="16"/>
  </r>
  <r>
    <s v="CG&amp;E "/>
    <s v="E"/>
    <x v="7"/>
    <s v="SXLU    01/31/2007N"/>
    <n v="108"/>
    <n v="10.17"/>
    <n v="0"/>
    <n v="10.17"/>
    <n v="1.0900000000000001"/>
    <n v="0"/>
    <n v="0.46"/>
    <n v="0.13"/>
    <n v="0"/>
    <n v="0"/>
    <n v="0"/>
    <n v="0.5"/>
    <n v="0.25"/>
    <n v="0.13"/>
    <n v="0"/>
    <n v="0.2"/>
    <n v="0.4"/>
    <n v="0.98"/>
    <n v="0"/>
    <n v="0"/>
    <n v="0"/>
    <n v="0"/>
    <n v="0.1"/>
    <n v="0.08"/>
    <n v="0"/>
    <n v="0"/>
    <n v="0.28000000000000003"/>
    <n v="0"/>
    <n v="0"/>
    <n v="0"/>
    <n v="0"/>
    <n v="0"/>
    <m/>
    <n v="0"/>
    <n v="0"/>
    <n v="0"/>
    <x v="2"/>
    <x v="17"/>
  </r>
  <r>
    <s v="CG&amp;E "/>
    <s v="E"/>
    <x v="19"/>
    <s v="TD  WOFF01/02/2007N"/>
    <n v="37217"/>
    <n v="1001.47"/>
    <n v="0"/>
    <n v="1001.47"/>
    <n v="416.34"/>
    <n v="0"/>
    <n v="240.95"/>
    <n v="0"/>
    <n v="0"/>
    <n v="0"/>
    <n v="0"/>
    <n v="0"/>
    <n v="133.16999999999999"/>
    <n v="56.83"/>
    <n v="0"/>
    <n v="73.45"/>
    <n v="0"/>
    <n v="0"/>
    <n v="0"/>
    <n v="0"/>
    <n v="0"/>
    <n v="0"/>
    <n v="51.34"/>
    <n v="29.39"/>
    <n v="0"/>
    <n v="0"/>
    <n v="0"/>
    <n v="0"/>
    <n v="0"/>
    <n v="0"/>
    <n v="0"/>
    <n v="0"/>
    <m/>
    <n v="0"/>
    <n v="0"/>
    <n v="0"/>
    <x v="2"/>
    <x v="18"/>
  </r>
  <r>
    <s v="CG&amp;E "/>
    <s v="E"/>
    <x v="19"/>
    <s v="TD  WON 01/02/2007N"/>
    <n v="9848"/>
    <n v="2611.4"/>
    <n v="0"/>
    <n v="2611.4"/>
    <n v="592.74"/>
    <n v="0"/>
    <n v="573.32000000000005"/>
    <n v="56.78"/>
    <n v="1.96"/>
    <n v="0"/>
    <n v="0"/>
    <n v="212.4"/>
    <n v="130.58000000000001"/>
    <n v="80.81"/>
    <n v="82.04"/>
    <n v="104.6"/>
    <n v="301.13"/>
    <n v="419.62"/>
    <n v="0"/>
    <n v="0"/>
    <n v="0"/>
    <n v="0"/>
    <n v="13.55"/>
    <n v="41.87"/>
    <n v="0"/>
    <n v="0"/>
    <n v="0"/>
    <n v="0"/>
    <n v="0"/>
    <n v="0"/>
    <n v="0"/>
    <n v="0"/>
    <m/>
    <n v="0"/>
    <n v="0"/>
    <n v="0"/>
    <x v="2"/>
    <x v="18"/>
  </r>
  <r>
    <s v="CG&amp;E "/>
    <s v="E"/>
    <x v="2"/>
    <s v="TL01    01/31/2007N"/>
    <n v="6020"/>
    <n v="288.52999999999997"/>
    <n v="0"/>
    <n v="288.52999999999997"/>
    <n v="86.47"/>
    <n v="0"/>
    <n v="21.89"/>
    <n v="7.21"/>
    <n v="0.63"/>
    <n v="0"/>
    <n v="0"/>
    <n v="27.89"/>
    <n v="13.57"/>
    <n v="10.57"/>
    <n v="0"/>
    <n v="15.39"/>
    <n v="22.32"/>
    <n v="55.12"/>
    <n v="0"/>
    <n v="0"/>
    <n v="0"/>
    <n v="0"/>
    <n v="5.96"/>
    <n v="6.1"/>
    <n v="0"/>
    <n v="0"/>
    <n v="15.41"/>
    <n v="0"/>
    <n v="0"/>
    <n v="0"/>
    <n v="0"/>
    <n v="0"/>
    <m/>
    <n v="0"/>
    <n v="0"/>
    <n v="0"/>
    <x v="2"/>
    <x v="19"/>
  </r>
  <r>
    <s v="CG&amp;E "/>
    <s v="E"/>
    <x v="7"/>
    <s v="TL01    01/31/2007N"/>
    <n v="1407136"/>
    <n v="67270.94"/>
    <n v="0"/>
    <n v="67270.94"/>
    <n v="20189.02"/>
    <n v="0"/>
    <n v="5125.0600000000004"/>
    <n v="1699.61"/>
    <n v="4.41"/>
    <n v="0"/>
    <n v="0"/>
    <n v="6545.03"/>
    <n v="3194.82"/>
    <n v="2492.83"/>
    <n v="0"/>
    <n v="3555.45"/>
    <n v="5194.53"/>
    <n v="12881.02"/>
    <n v="0"/>
    <n v="0"/>
    <n v="0"/>
    <n v="0"/>
    <n v="1386.62"/>
    <n v="1425.91"/>
    <n v="0"/>
    <n v="0"/>
    <n v="3576.63"/>
    <n v="0"/>
    <n v="0"/>
    <n v="0"/>
    <n v="0"/>
    <n v="0"/>
    <m/>
    <n v="0"/>
    <n v="0"/>
    <n v="0"/>
    <x v="2"/>
    <x v="19"/>
  </r>
  <r>
    <s v="CG&amp;E "/>
    <s v="E"/>
    <x v="4"/>
    <s v="TL01    01/31/2007N"/>
    <n v="89"/>
    <n v="4.45"/>
    <n v="0"/>
    <n v="4.45"/>
    <n v="1.28"/>
    <n v="0"/>
    <n v="0.31"/>
    <n v="0.1"/>
    <n v="0.27"/>
    <n v="0"/>
    <n v="0"/>
    <n v="0.4"/>
    <n v="0.2"/>
    <n v="0.18"/>
    <n v="0"/>
    <n v="0.21"/>
    <n v="0.31"/>
    <n v="0.8"/>
    <n v="0"/>
    <n v="0"/>
    <n v="0"/>
    <n v="0"/>
    <n v="0.09"/>
    <n v="0.09"/>
    <n v="0"/>
    <n v="0"/>
    <n v="0.21"/>
    <n v="0"/>
    <n v="0"/>
    <n v="0"/>
    <n v="0"/>
    <n v="0"/>
    <m/>
    <n v="0"/>
    <n v="0"/>
    <n v="0"/>
    <x v="2"/>
    <x v="19"/>
  </r>
  <r>
    <s v="CG&amp;E "/>
    <s v="E"/>
    <x v="2"/>
    <s v="TL03    01/31/2007N"/>
    <n v="253"/>
    <n v="17.78"/>
    <n v="0"/>
    <n v="17.78"/>
    <n v="3.61"/>
    <n v="0"/>
    <n v="6.51"/>
    <n v="0.3"/>
    <n v="0.09"/>
    <n v="0"/>
    <n v="0"/>
    <n v="1.2"/>
    <n v="0.6"/>
    <n v="0.42"/>
    <n v="0"/>
    <n v="0.66"/>
    <n v="0.96"/>
    <n v="2.29"/>
    <n v="0"/>
    <n v="0"/>
    <n v="0"/>
    <n v="0"/>
    <n v="0.24"/>
    <n v="0.24"/>
    <n v="0"/>
    <n v="0"/>
    <n v="0.66"/>
    <n v="0"/>
    <n v="0"/>
    <n v="0"/>
    <n v="0"/>
    <n v="0"/>
    <m/>
    <n v="0"/>
    <n v="0"/>
    <n v="0"/>
    <x v="2"/>
    <x v="19"/>
  </r>
  <r>
    <s v="CG&amp;E "/>
    <s v="E"/>
    <x v="7"/>
    <s v="TL03    01/31/2007N"/>
    <n v="315000"/>
    <n v="21992.69"/>
    <n v="0"/>
    <n v="21992.69"/>
    <n v="4521.1000000000004"/>
    <n v="0"/>
    <n v="8069.48"/>
    <n v="377.99"/>
    <n v="3.24"/>
    <n v="0"/>
    <n v="0"/>
    <n v="1463.82"/>
    <n v="710.59"/>
    <n v="554.13"/>
    <n v="0"/>
    <n v="801.96"/>
    <n v="1166.75"/>
    <n v="2886.43"/>
    <n v="0"/>
    <n v="0"/>
    <n v="0"/>
    <n v="0"/>
    <n v="308.29000000000002"/>
    <n v="319.64999999999998"/>
    <n v="0"/>
    <n v="0"/>
    <n v="809.26"/>
    <n v="0"/>
    <n v="0"/>
    <n v="0"/>
    <n v="0"/>
    <n v="0"/>
    <m/>
    <n v="0"/>
    <n v="0"/>
    <n v="0"/>
    <x v="2"/>
    <x v="19"/>
  </r>
  <r>
    <s v="CG&amp;E "/>
    <s v="E"/>
    <x v="15"/>
    <s v="TSGE    01/02/2007 "/>
    <n v="13073553"/>
    <n v="776920.28"/>
    <n v="0"/>
    <n v="776920.28"/>
    <n v="354507.78"/>
    <n v="0"/>
    <n v="5405.41"/>
    <n v="6486.44"/>
    <n v="0.09"/>
    <n v="0"/>
    <n v="0"/>
    <n v="0"/>
    <n v="44208.42"/>
    <n v="33359.47"/>
    <n v="0"/>
    <n v="62564.02"/>
    <n v="69918.039999999994"/>
    <n v="175447.08"/>
    <n v="0"/>
    <n v="0"/>
    <n v="0"/>
    <n v="0"/>
    <n v="0"/>
    <n v="25023.53"/>
    <n v="0"/>
    <n v="0"/>
    <n v="0"/>
    <n v="0"/>
    <n v="0"/>
    <n v="0"/>
    <n v="0"/>
    <n v="0"/>
    <m/>
    <n v="0"/>
    <n v="0"/>
    <n v="0"/>
    <x v="2"/>
    <x v="20"/>
  </r>
  <r>
    <s v="CG&amp;E "/>
    <s v="E"/>
    <x v="12"/>
    <s v="TSGS    01/02/2007 "/>
    <n v="6838508"/>
    <n v="344697.51"/>
    <n v="0"/>
    <n v="344697.51"/>
    <n v="161961.78"/>
    <n v="0"/>
    <n v="3256.2"/>
    <n v="3830.84"/>
    <n v="0.09"/>
    <n v="0"/>
    <n v="0"/>
    <n v="0"/>
    <n v="15501.41"/>
    <n v="18724.580000000002"/>
    <n v="0"/>
    <n v="26955.5"/>
    <n v="23664.25"/>
    <n v="73825.09"/>
    <n v="0"/>
    <n v="0"/>
    <n v="0"/>
    <n v="0"/>
    <n v="6195.84"/>
    <n v="10781.93"/>
    <n v="0"/>
    <n v="0"/>
    <n v="0"/>
    <n v="0"/>
    <n v="0"/>
    <n v="0"/>
    <n v="0"/>
    <n v="0"/>
    <m/>
    <n v="0"/>
    <n v="0"/>
    <n v="0"/>
    <x v="2"/>
    <x v="20"/>
  </r>
  <r>
    <s v="CG&amp;E "/>
    <s v="E"/>
    <x v="15"/>
    <s v="TS01    01/02/2007 "/>
    <n v="950314"/>
    <n v="64515.79"/>
    <n v="0"/>
    <n v="64515.79"/>
    <n v="25435.22"/>
    <n v="0"/>
    <n v="694.23"/>
    <n v="1060.26"/>
    <n v="0.09"/>
    <n v="0"/>
    <n v="0"/>
    <n v="3389.15"/>
    <n v="5096.7"/>
    <n v="4047.33"/>
    <n v="0"/>
    <n v="5838.19"/>
    <n v="4946.9799999999996"/>
    <n v="10343.219999999999"/>
    <n v="0"/>
    <n v="0"/>
    <n v="0"/>
    <n v="0"/>
    <n v="1329.51"/>
    <n v="2334.91"/>
    <n v="0"/>
    <n v="0"/>
    <n v="0"/>
    <n v="0"/>
    <n v="0"/>
    <n v="0"/>
    <n v="0"/>
    <n v="0"/>
    <m/>
    <n v="0"/>
    <n v="0"/>
    <n v="0"/>
    <x v="2"/>
    <x v="20"/>
  </r>
  <r>
    <s v="CG&amp;E "/>
    <s v="E"/>
    <x v="15"/>
    <s v="TS01    01/02/2007N"/>
    <n v="6266104"/>
    <n v="394038.44"/>
    <n v="0"/>
    <n v="394038.44"/>
    <n v="170602.98"/>
    <n v="0"/>
    <n v="2917.39"/>
    <n v="4512.68"/>
    <n v="0.27"/>
    <n v="0"/>
    <n v="0"/>
    <n v="22773.919999999998"/>
    <n v="21360.240000000002"/>
    <n v="20871.82"/>
    <n v="0"/>
    <n v="30108.27"/>
    <n v="33790.67"/>
    <n v="68200.28"/>
    <n v="0"/>
    <n v="0"/>
    <n v="0"/>
    <n v="0"/>
    <n v="6857.63"/>
    <n v="12042.29"/>
    <n v="0"/>
    <n v="0"/>
    <n v="0"/>
    <n v="0"/>
    <n v="0"/>
    <n v="0"/>
    <n v="0"/>
    <n v="0"/>
    <m/>
    <n v="0"/>
    <n v="0"/>
    <n v="0"/>
    <x v="2"/>
    <x v="20"/>
  </r>
  <r>
    <s v="CG&amp;E "/>
    <s v="E"/>
    <x v="12"/>
    <s v="TS01    01/02/2007N"/>
    <n v="712722"/>
    <n v="42977.919999999998"/>
    <n v="0"/>
    <n v="42977.919999999998"/>
    <n v="18305.84"/>
    <n v="0"/>
    <n v="398.12"/>
    <n v="867.81"/>
    <n v="0.09"/>
    <n v="0"/>
    <n v="0"/>
    <n v="2596.5"/>
    <n v="2156.21"/>
    <n v="2239.5300000000002"/>
    <n v="0"/>
    <n v="3230.61"/>
    <n v="3397.93"/>
    <n v="7757.27"/>
    <n v="0"/>
    <n v="0"/>
    <n v="0"/>
    <n v="0"/>
    <n v="735.85"/>
    <n v="1292.1600000000001"/>
    <n v="0"/>
    <n v="0"/>
    <n v="0"/>
    <n v="0"/>
    <n v="0"/>
    <n v="0"/>
    <n v="0"/>
    <n v="0"/>
    <m/>
    <n v="0"/>
    <n v="0"/>
    <n v="0"/>
    <x v="2"/>
    <x v="20"/>
  </r>
  <r>
    <s v="CG&amp;E "/>
    <s v="E"/>
    <x v="14"/>
    <s v="TS02    01/02/2007N"/>
    <n v="1589085"/>
    <n v="96836.4"/>
    <n v="0"/>
    <n v="96836.4"/>
    <n v="41662.559999999998"/>
    <n v="0"/>
    <n v="728.3"/>
    <n v="1368.86"/>
    <n v="0.09"/>
    <n v="0"/>
    <n v="0"/>
    <n v="5777.7"/>
    <n v="5018.38"/>
    <n v="5097"/>
    <n v="0"/>
    <n v="7352.63"/>
    <n v="7919.73"/>
    <n v="17295.599999999999"/>
    <n v="0"/>
    <n v="0"/>
    <n v="0"/>
    <n v="0"/>
    <n v="1674.71"/>
    <n v="2940.84"/>
    <n v="0"/>
    <n v="0"/>
    <n v="0"/>
    <n v="0"/>
    <n v="0"/>
    <n v="0"/>
    <n v="0"/>
    <n v="0"/>
    <m/>
    <n v="0"/>
    <n v="0"/>
    <n v="0"/>
    <x v="2"/>
    <x v="20"/>
  </r>
  <r>
    <s v="CG&amp;E "/>
    <s v="E"/>
    <x v="15"/>
    <s v="TS05    01/02/2007 "/>
    <n v="-19231"/>
    <n v="981.99"/>
    <n v="0"/>
    <n v="98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20"/>
  </r>
  <r>
    <s v="CG&amp;E "/>
    <s v="E"/>
    <x v="15"/>
    <s v="TS07    01/02/2007 "/>
    <n v="4718668"/>
    <n v="339051.59"/>
    <n v="0"/>
    <n v="339051.59"/>
    <n v="113382.12"/>
    <n v="0"/>
    <n v="2337.81"/>
    <n v="4712.3599999999997"/>
    <n v="0.18"/>
    <n v="0"/>
    <n v="0"/>
    <n v="26838.84"/>
    <n v="28857.62"/>
    <n v="27711.48"/>
    <n v="0"/>
    <n v="39974.15"/>
    <n v="18786.71"/>
    <n v="51357.98"/>
    <n v="0"/>
    <n v="0"/>
    <n v="0"/>
    <n v="0"/>
    <n v="9104.2800000000007"/>
    <n v="15988.06"/>
    <n v="0"/>
    <n v="0"/>
    <n v="0"/>
    <n v="0"/>
    <n v="0"/>
    <n v="0"/>
    <n v="0"/>
    <n v="0"/>
    <m/>
    <n v="0"/>
    <n v="0"/>
    <n v="0"/>
    <x v="2"/>
    <x v="20"/>
  </r>
  <r>
    <s v="CG&amp;E "/>
    <s v="E"/>
    <x v="14"/>
    <s v="TS07    01/02/2007N"/>
    <n v="111334"/>
    <n v="17529.13"/>
    <n v="0"/>
    <n v="17529.13"/>
    <n v="8488.66"/>
    <n v="0"/>
    <n v="496"/>
    <n v="135.56"/>
    <n v="0.09"/>
    <n v="0"/>
    <n v="0"/>
    <n v="413.46"/>
    <n v="622.36"/>
    <n v="1038.58"/>
    <n v="0"/>
    <n v="1498.09"/>
    <n v="2684.2"/>
    <n v="1211.76"/>
    <n v="0"/>
    <n v="0"/>
    <n v="0"/>
    <n v="0"/>
    <n v="341.18"/>
    <n v="599.19000000000005"/>
    <n v="0"/>
    <n v="0"/>
    <n v="0"/>
    <n v="0"/>
    <n v="0"/>
    <n v="0"/>
    <n v="0"/>
    <n v="0"/>
    <m/>
    <n v="0"/>
    <n v="0"/>
    <n v="0"/>
    <x v="2"/>
    <x v="20"/>
  </r>
  <r>
    <s v="CG&amp;E "/>
    <s v="E"/>
    <x v="15"/>
    <s v="TS07    01/02/2007N"/>
    <n v="26395788"/>
    <n v="1557259.81"/>
    <n v="0"/>
    <n v="1557259.81"/>
    <n v="706714.13"/>
    <n v="0"/>
    <n v="12424.72"/>
    <n v="16539.13"/>
    <n v="0.72"/>
    <n v="0"/>
    <n v="0"/>
    <n v="22359.13"/>
    <n v="85169.05"/>
    <n v="86459.83"/>
    <n v="0"/>
    <n v="124721.46"/>
    <n v="137287.29999999999"/>
    <n v="287291.76"/>
    <n v="0"/>
    <n v="0"/>
    <n v="0"/>
    <n v="0"/>
    <n v="28407.759999999998"/>
    <n v="49884.82"/>
    <n v="0"/>
    <n v="0"/>
    <n v="0"/>
    <n v="0"/>
    <n v="0"/>
    <n v="0"/>
    <n v="0"/>
    <n v="0"/>
    <m/>
    <n v="0"/>
    <n v="0"/>
    <n v="0"/>
    <x v="2"/>
    <x v="20"/>
  </r>
  <r>
    <s v="CG&amp;E "/>
    <s v="E"/>
    <x v="18"/>
    <s v="TS07    01/02/2007N"/>
    <n v="172758"/>
    <n v="3186.35"/>
    <n v="0"/>
    <n v="3186.35"/>
    <n v="0"/>
    <n v="0"/>
    <n v="559.23"/>
    <n v="210.35"/>
    <n v="0.09"/>
    <n v="0"/>
    <n v="0"/>
    <n v="636.42999999999995"/>
    <n v="965.72"/>
    <n v="0"/>
    <n v="0"/>
    <n v="0"/>
    <n v="0"/>
    <n v="0"/>
    <n v="0"/>
    <n v="0"/>
    <n v="0"/>
    <n v="0"/>
    <n v="0"/>
    <n v="814.53"/>
    <n v="0"/>
    <n v="0"/>
    <n v="0"/>
    <n v="0"/>
    <n v="0"/>
    <n v="0"/>
    <n v="0"/>
    <n v="0"/>
    <m/>
    <n v="0"/>
    <n v="0"/>
    <n v="0"/>
    <x v="2"/>
    <x v="20"/>
  </r>
  <r>
    <s v="CG&amp;E "/>
    <s v="E"/>
    <x v="15"/>
    <s v="TS08    01/02/2007 "/>
    <n v="0"/>
    <n v="244736.07"/>
    <n v="0"/>
    <n v="244736.07"/>
    <n v="43466.16"/>
    <n v="0"/>
    <n v="1678.6"/>
    <n v="1605.89"/>
    <n v="0.09"/>
    <n v="0"/>
    <n v="0"/>
    <n v="0"/>
    <n v="11708.04"/>
    <n v="50749.26"/>
    <n v="0"/>
    <n v="73202.73"/>
    <n v="16373.62"/>
    <n v="0"/>
    <n v="0"/>
    <n v="0"/>
    <n v="0"/>
    <n v="0"/>
    <n v="16671.43"/>
    <n v="29280.25"/>
    <n v="0"/>
    <n v="0"/>
    <n v="0"/>
    <n v="0"/>
    <n v="0"/>
    <n v="0"/>
    <n v="0"/>
    <n v="0"/>
    <m/>
    <n v="0"/>
    <n v="0"/>
    <n v="0"/>
    <x v="2"/>
    <x v="20"/>
  </r>
  <r>
    <s v="CG&amp;E "/>
    <s v="E"/>
    <x v="15"/>
    <s v="TS08    01/02/2007N"/>
    <n v="50584481"/>
    <n v="2728932.83"/>
    <n v="0"/>
    <n v="2728932.83"/>
    <n v="1255601.92"/>
    <n v="0"/>
    <n v="17218.2"/>
    <n v="25594.87"/>
    <n v="0.27"/>
    <n v="0"/>
    <n v="0"/>
    <n v="0"/>
    <n v="142181.24"/>
    <n v="153607.79"/>
    <n v="0"/>
    <n v="221587.48"/>
    <n v="223476.02"/>
    <n v="550561.49"/>
    <n v="0"/>
    <n v="0"/>
    <n v="0"/>
    <n v="0"/>
    <n v="50473.42"/>
    <n v="88630.13"/>
    <n v="0"/>
    <n v="0"/>
    <n v="0"/>
    <n v="0"/>
    <n v="0"/>
    <n v="0"/>
    <n v="0"/>
    <n v="0"/>
    <m/>
    <n v="0"/>
    <n v="0"/>
    <n v="0"/>
    <x v="2"/>
    <x v="20"/>
  </r>
  <r>
    <s v="CG&amp;E "/>
    <s v="E"/>
    <x v="17"/>
    <s v="TS08    01/02/2007N"/>
    <n v="3076593"/>
    <n v="175638.22"/>
    <n v="0"/>
    <n v="175638.22"/>
    <n v="75282.259999999995"/>
    <n v="0"/>
    <n v="1260.3800000000001"/>
    <n v="2066.5100000000002"/>
    <n v="0.09"/>
    <n v="0"/>
    <n v="0"/>
    <n v="11177.35"/>
    <n v="8377.81"/>
    <n v="9209.83"/>
    <n v="0"/>
    <n v="13285.72"/>
    <n v="13152.34"/>
    <n v="33485.64"/>
    <n v="0"/>
    <n v="0"/>
    <n v="0"/>
    <n v="0"/>
    <n v="3026.27"/>
    <n v="5314.02"/>
    <n v="0"/>
    <n v="0"/>
    <n v="0"/>
    <n v="0"/>
    <n v="0"/>
    <n v="0"/>
    <n v="0"/>
    <n v="0"/>
    <m/>
    <n v="0"/>
    <n v="0"/>
    <n v="0"/>
    <x v="2"/>
    <x v="20"/>
  </r>
  <r>
    <s v="CG&amp;E "/>
    <s v="E"/>
    <x v="15"/>
    <s v="TS09    01/02/2007N"/>
    <n v="31634928"/>
    <n v="1727918.32"/>
    <n v="0"/>
    <n v="1727918.32"/>
    <n v="794494.86"/>
    <n v="0"/>
    <n v="11379.21"/>
    <n v="16707.54"/>
    <n v="0.27"/>
    <n v="0"/>
    <n v="0"/>
    <n v="0"/>
    <n v="91220.93"/>
    <n v="97552.86"/>
    <n v="0"/>
    <n v="140211.98000000001"/>
    <n v="143511.70000000001"/>
    <n v="344314.56"/>
    <n v="0"/>
    <n v="0"/>
    <n v="0"/>
    <n v="0"/>
    <n v="32442.9"/>
    <n v="56081.51"/>
    <n v="0"/>
    <n v="0"/>
    <n v="0"/>
    <n v="0"/>
    <n v="0"/>
    <n v="0"/>
    <n v="0"/>
    <n v="0"/>
    <m/>
    <n v="0"/>
    <n v="0"/>
    <n v="0"/>
    <x v="2"/>
    <x v="20"/>
  </r>
  <r>
    <s v="CG&amp;E "/>
    <s v="E"/>
    <x v="12"/>
    <s v="TS09    01/02/2007N"/>
    <n v="5111218"/>
    <n v="283112.34999999998"/>
    <n v="0"/>
    <n v="283112.34999999998"/>
    <n v="130084.27"/>
    <n v="0"/>
    <n v="2043.99"/>
    <n v="3020.74"/>
    <n v="0.09"/>
    <n v="0"/>
    <n v="0"/>
    <n v="0"/>
    <n v="15165.96"/>
    <n v="15914.38"/>
    <n v="0"/>
    <n v="22957.24"/>
    <n v="23883.74"/>
    <n v="55630.5"/>
    <n v="0"/>
    <n v="0"/>
    <n v="0"/>
    <n v="0"/>
    <n v="5229.12"/>
    <n v="9182.32"/>
    <n v="0"/>
    <n v="0"/>
    <n v="0"/>
    <n v="0"/>
    <n v="0"/>
    <n v="0"/>
    <n v="0"/>
    <n v="0"/>
    <m/>
    <n v="0"/>
    <n v="0"/>
    <n v="0"/>
    <x v="2"/>
    <x v="20"/>
  </r>
  <r>
    <s v="CG&amp;E "/>
    <s v="E"/>
    <x v="15"/>
    <s v="TS10    01/02/2007N"/>
    <n v="132455160"/>
    <n v="6611495.9900000002"/>
    <n v="0"/>
    <n v="6611495.9900000002"/>
    <n v="2929821.77"/>
    <n v="0"/>
    <n v="42022.03"/>
    <n v="62745.05"/>
    <n v="0.09"/>
    <n v="0"/>
    <n v="0"/>
    <n v="0"/>
    <n v="363838.29"/>
    <n v="358415.72"/>
    <n v="0"/>
    <n v="517054.08"/>
    <n v="571378.93999999994"/>
    <n v="1441641.96"/>
    <n v="0"/>
    <n v="0"/>
    <n v="0"/>
    <n v="0"/>
    <n v="117768.24"/>
    <n v="206809.82"/>
    <n v="0"/>
    <n v="0"/>
    <n v="0"/>
    <n v="0"/>
    <n v="0"/>
    <n v="0"/>
    <n v="0"/>
    <n v="0"/>
    <m/>
    <n v="0"/>
    <n v="0"/>
    <n v="0"/>
    <x v="2"/>
    <x v="20"/>
  </r>
  <r>
    <s v="CG&amp;E "/>
    <s v="E"/>
    <x v="15"/>
    <s v="TS12    01/02/2007 "/>
    <n v="2669819"/>
    <n v="161056.95999999999"/>
    <n v="0"/>
    <n v="161056.95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20"/>
  </r>
  <r>
    <s v="CG&amp;E "/>
    <s v="E"/>
    <x v="15"/>
    <s v="TS13    01/02/2007 "/>
    <n v="2094461"/>
    <n v="141830.31"/>
    <n v="0"/>
    <n v="14183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20"/>
  </r>
  <r>
    <s v="CG&amp;E "/>
    <s v="E"/>
    <x v="19"/>
    <s v="UOLP    01/31/2007 "/>
    <n v="1262"/>
    <n v="56.2"/>
    <n v="0"/>
    <n v="56.2"/>
    <n v="12.64"/>
    <n v="0"/>
    <n v="5.33"/>
    <n v="1.44"/>
    <n v="2.16"/>
    <n v="0"/>
    <n v="0"/>
    <n v="5.89"/>
    <n v="2.94"/>
    <n v="1.45"/>
    <n v="0"/>
    <n v="2.29"/>
    <n v="4.67"/>
    <n v="12.27"/>
    <n v="0"/>
    <n v="0"/>
    <n v="0"/>
    <n v="0"/>
    <n v="1"/>
    <n v="0.91"/>
    <n v="0"/>
    <n v="0"/>
    <n v="3.21"/>
    <n v="0"/>
    <n v="0"/>
    <n v="0"/>
    <n v="0"/>
    <n v="0"/>
    <m/>
    <n v="0"/>
    <n v="0"/>
    <n v="0"/>
    <x v="2"/>
    <x v="21"/>
  </r>
  <r>
    <s v="CG&amp;E "/>
    <s v="E"/>
    <x v="2"/>
    <s v="UOLP    01/31/2007 "/>
    <n v="10844"/>
    <n v="465.03"/>
    <n v="0"/>
    <n v="465.03"/>
    <n v="109.23"/>
    <n v="0"/>
    <n v="46.68"/>
    <n v="13.2"/>
    <n v="3.1"/>
    <n v="0"/>
    <n v="0"/>
    <n v="50.19"/>
    <n v="24.77"/>
    <n v="13.2"/>
    <n v="0"/>
    <n v="19.309999999999999"/>
    <n v="40.340000000000003"/>
    <n v="99.33"/>
    <n v="0"/>
    <n v="0"/>
    <n v="0"/>
    <n v="0"/>
    <n v="10.39"/>
    <n v="7.78"/>
    <n v="0"/>
    <n v="0"/>
    <n v="27.51"/>
    <n v="0"/>
    <n v="0"/>
    <n v="0"/>
    <n v="0"/>
    <n v="0"/>
    <m/>
    <n v="0"/>
    <n v="0"/>
    <n v="0"/>
    <x v="2"/>
    <x v="21"/>
  </r>
  <r>
    <s v="CG&amp;E "/>
    <s v="E"/>
    <x v="3"/>
    <s v="UOLP    01/31/2007 "/>
    <n v="802"/>
    <n v="34.44"/>
    <n v="0"/>
    <n v="34.44"/>
    <n v="8.07"/>
    <n v="0"/>
    <n v="3.46"/>
    <n v="0.98"/>
    <n v="0.27"/>
    <n v="0"/>
    <n v="0"/>
    <n v="3.71"/>
    <n v="1.83"/>
    <n v="0.98"/>
    <n v="0"/>
    <n v="1.43"/>
    <n v="2.98"/>
    <n v="7.34"/>
    <n v="0"/>
    <n v="0"/>
    <n v="0"/>
    <n v="0"/>
    <n v="0.78"/>
    <n v="0.57999999999999996"/>
    <n v="0"/>
    <n v="0"/>
    <n v="2.0299999999999998"/>
    <n v="0"/>
    <n v="0"/>
    <n v="0"/>
    <n v="0"/>
    <n v="0"/>
    <m/>
    <n v="0"/>
    <n v="0"/>
    <n v="0"/>
    <x v="2"/>
    <x v="21"/>
  </r>
  <r>
    <s v="CG&amp;E "/>
    <s v="E"/>
    <x v="4"/>
    <s v="UOLP    01/31/2007 "/>
    <n v="648"/>
    <n v="27.8"/>
    <n v="0"/>
    <n v="27.8"/>
    <n v="6.53"/>
    <n v="0"/>
    <n v="2.78"/>
    <n v="0.79"/>
    <n v="0.18"/>
    <n v="0"/>
    <n v="0"/>
    <n v="3"/>
    <n v="1.49"/>
    <n v="0.79"/>
    <n v="0"/>
    <n v="1.1499999999999999"/>
    <n v="2.4"/>
    <n v="5.93"/>
    <n v="0"/>
    <n v="0"/>
    <n v="0"/>
    <n v="0"/>
    <n v="0.62"/>
    <n v="0.48"/>
    <n v="0"/>
    <n v="0"/>
    <n v="1.66"/>
    <n v="0"/>
    <n v="0"/>
    <n v="0"/>
    <n v="0"/>
    <n v="0"/>
    <m/>
    <n v="0"/>
    <n v="0"/>
    <n v="0"/>
    <x v="2"/>
    <x v="21"/>
  </r>
  <r>
    <s v="CG&amp;E "/>
    <s v="E"/>
    <x v="2"/>
    <s v="UOLP    01/31/2007N"/>
    <n v="9067"/>
    <n v="391.8"/>
    <n v="0"/>
    <n v="391.8"/>
    <n v="91.36"/>
    <n v="0"/>
    <n v="38.880000000000003"/>
    <n v="10.64"/>
    <n v="1.98"/>
    <n v="0"/>
    <n v="0"/>
    <n v="42.12"/>
    <n v="20.77"/>
    <n v="10.81"/>
    <n v="0"/>
    <n v="16.170000000000002"/>
    <n v="33"/>
    <n v="88.84"/>
    <n v="0"/>
    <n v="0"/>
    <n v="0"/>
    <n v="0"/>
    <n v="7.64"/>
    <n v="6.45"/>
    <n v="0"/>
    <n v="0"/>
    <n v="23.14"/>
    <n v="0"/>
    <n v="0"/>
    <n v="0"/>
    <n v="0"/>
    <n v="0"/>
    <m/>
    <n v="0"/>
    <n v="0"/>
    <n v="0"/>
    <x v="2"/>
    <x v="21"/>
  </r>
  <r>
    <s v="CG&amp;E "/>
    <s v="E"/>
    <x v="7"/>
    <s v="UOLP    01/31/2007N"/>
    <n v="11334"/>
    <n v="485.57"/>
    <n v="0"/>
    <n v="485.57"/>
    <n v="114.27"/>
    <n v="0"/>
    <n v="48.6"/>
    <n v="13.6"/>
    <n v="1.17"/>
    <n v="0"/>
    <n v="0"/>
    <n v="52.71"/>
    <n v="25.91"/>
    <n v="13.83"/>
    <n v="0"/>
    <n v="20.21"/>
    <n v="41.98"/>
    <n v="105.79"/>
    <n v="0"/>
    <n v="0"/>
    <n v="0"/>
    <n v="0"/>
    <n v="10.51"/>
    <n v="8.06"/>
    <n v="0"/>
    <n v="0"/>
    <n v="28.93"/>
    <n v="0"/>
    <n v="0"/>
    <n v="0"/>
    <n v="0"/>
    <n v="0"/>
    <m/>
    <n v="0"/>
    <n v="0"/>
    <n v="0"/>
    <x v="2"/>
    <x v="21"/>
  </r>
  <r>
    <s v="CG&amp;E "/>
    <s v="E"/>
    <x v="19"/>
    <s v="UORP    01/31/2007 "/>
    <n v="129"/>
    <n v="5.4"/>
    <n v="0"/>
    <n v="5.4"/>
    <n v="1.29"/>
    <n v="0"/>
    <n v="0.54"/>
    <n v="0.15"/>
    <n v="0.27"/>
    <n v="0"/>
    <n v="0"/>
    <n v="0.6"/>
    <n v="0.3"/>
    <n v="0.15"/>
    <n v="0"/>
    <n v="0.24"/>
    <n v="0.48"/>
    <n v="1.17"/>
    <n v="0"/>
    <n v="0"/>
    <n v="0"/>
    <n v="0"/>
    <n v="0.12"/>
    <n v="0.09"/>
    <n v="0"/>
    <n v="0"/>
    <n v="0"/>
    <n v="0"/>
    <n v="0"/>
    <n v="0"/>
    <n v="0"/>
    <n v="0"/>
    <m/>
    <n v="0"/>
    <n v="0"/>
    <n v="0"/>
    <x v="2"/>
    <x v="21"/>
  </r>
  <r>
    <s v="CG&amp;E "/>
    <s v="E"/>
    <x v="12"/>
    <s v="WS02    08/31/1993N"/>
    <n v="57708"/>
    <n v="1737.97"/>
    <n v="737.97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737.97"/>
    <n v="0"/>
    <n v="0"/>
    <n v="0"/>
    <n v="0"/>
    <n v="0"/>
    <n v="0"/>
    <n v="0"/>
    <n v="0"/>
    <n v="0"/>
    <n v="0"/>
    <m/>
    <n v="0"/>
    <n v="0"/>
    <n v="0"/>
    <x v="2"/>
    <x v="22"/>
  </r>
  <r>
    <s v="CG&amp;E "/>
    <s v="E"/>
    <x v="4"/>
    <s v="WS04    08/31/1993N"/>
    <n v="6600"/>
    <n v="293.3"/>
    <n v="84.4"/>
    <n v="20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2"/>
    <x v="22"/>
  </r>
  <r>
    <s v="CG&amp;E "/>
    <s v="E"/>
    <x v="0"/>
    <s v="ID        01/01/2001 "/>
    <n v="351157"/>
    <n v="25161.09"/>
    <n v="0"/>
    <n v="25161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0"/>
  </r>
  <r>
    <s v="CG&amp;E "/>
    <s v="E"/>
    <x v="2"/>
    <s v="DM01S   01/02/2007 "/>
    <n v="54418"/>
    <n v="6587.7"/>
    <n v="0"/>
    <n v="6587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1"/>
  </r>
  <r>
    <s v="CG&amp;E "/>
    <s v="E"/>
    <x v="1"/>
    <s v="DM01S   01/02/2007N"/>
    <n v="-46651"/>
    <n v="-5594.6"/>
    <n v="0"/>
    <n v="-5594.6"/>
    <n v="-1743.14"/>
    <n v="0"/>
    <n v="-1636.26"/>
    <n v="-50.38"/>
    <n v="-6.05"/>
    <n v="0"/>
    <n v="0"/>
    <n v="-213.41"/>
    <n v="-433.79"/>
    <n v="-193.92"/>
    <n v="-17.190000000000001"/>
    <n v="-307.63"/>
    <n v="-272.11"/>
    <n v="-507.34"/>
    <n v="0"/>
    <n v="0"/>
    <n v="0"/>
    <n v="0"/>
    <n v="-36.53"/>
    <n v="-123.06"/>
    <n v="0"/>
    <n v="0"/>
    <n v="-53.83"/>
    <n v="0"/>
    <n v="0.02"/>
    <n v="0.02"/>
    <n v="0"/>
    <n v="0"/>
    <m/>
    <n v="0"/>
    <n v="0"/>
    <n v="0"/>
    <x v="3"/>
    <x v="1"/>
  </r>
  <r>
    <s v="CG&amp;E "/>
    <s v="E"/>
    <x v="2"/>
    <s v="DM01S   01/02/2007N"/>
    <n v="-2793149"/>
    <n v="-193444.24"/>
    <n v="0"/>
    <n v="-193444.24"/>
    <n v="-51830.69"/>
    <n v="0"/>
    <n v="-38077.800000000003"/>
    <n v="-2908.56"/>
    <n v="-89"/>
    <n v="0"/>
    <n v="0"/>
    <n v="-11356.06"/>
    <n v="-14437.32"/>
    <n v="-5672.7"/>
    <n v="-1106.03"/>
    <n v="-9147.09"/>
    <n v="-15860.95"/>
    <n v="-33240.19"/>
    <n v="0"/>
    <n v="0"/>
    <n v="0"/>
    <n v="0"/>
    <n v="-1741.89"/>
    <n v="-3658.08"/>
    <n v="0"/>
    <n v="0"/>
    <n v="-3215.26"/>
    <n v="0"/>
    <n v="5.28"/>
    <n v="4.88"/>
    <n v="0"/>
    <n v="0"/>
    <m/>
    <n v="0"/>
    <n v="0"/>
    <n v="0"/>
    <x v="3"/>
    <x v="1"/>
  </r>
  <r>
    <s v="CG&amp;E "/>
    <s v="E"/>
    <x v="3"/>
    <s v="DM01S   01/02/2007N"/>
    <n v="-83725"/>
    <n v="-9379.23"/>
    <n v="0"/>
    <n v="-9379.23"/>
    <n v="-2929.58"/>
    <n v="0"/>
    <n v="-2587.2800000000002"/>
    <n v="-87.6"/>
    <n v="-6.6"/>
    <n v="0"/>
    <n v="0"/>
    <n v="-378.93"/>
    <n v="-732.67"/>
    <n v="-316.3"/>
    <n v="-33.36"/>
    <n v="-516.96"/>
    <n v="-484.18"/>
    <n v="-949"/>
    <n v="0"/>
    <n v="0"/>
    <n v="0"/>
    <n v="0"/>
    <n v="-53.83"/>
    <n v="-206.73"/>
    <n v="0"/>
    <n v="0"/>
    <n v="-96.67"/>
    <n v="0"/>
    <n v="0.24"/>
    <n v="0.22"/>
    <n v="0"/>
    <n v="0"/>
    <m/>
    <n v="0"/>
    <n v="0"/>
    <n v="0"/>
    <x v="3"/>
    <x v="1"/>
  </r>
  <r>
    <s v="CG&amp;E "/>
    <s v="E"/>
    <x v="4"/>
    <s v="DM01S   01/02/2007N"/>
    <n v="-20879"/>
    <n v="-3085.33"/>
    <n v="0"/>
    <n v="-3085.33"/>
    <n v="-1015.4"/>
    <n v="0"/>
    <n v="-1102.3499999999999"/>
    <n v="-26.11"/>
    <n v="-4.59"/>
    <n v="0"/>
    <n v="0"/>
    <n v="-100.54"/>
    <n v="-247.93"/>
    <n v="-120.96"/>
    <n v="-12.16"/>
    <n v="-179.17"/>
    <n v="-161.56"/>
    <n v="12.29"/>
    <n v="0"/>
    <n v="0"/>
    <n v="0"/>
    <n v="0"/>
    <n v="-31.53"/>
    <n v="-71.709999999999994"/>
    <n v="0"/>
    <n v="0"/>
    <n v="-24.12"/>
    <n v="0"/>
    <n v="0.26"/>
    <n v="0.25"/>
    <n v="0"/>
    <n v="0"/>
    <m/>
    <n v="0"/>
    <n v="0"/>
    <n v="0"/>
    <x v="3"/>
    <x v="1"/>
  </r>
  <r>
    <s v="CG&amp;E "/>
    <s v="E"/>
    <x v="8"/>
    <s v="DM01S   01/02/2007N"/>
    <n v="-486"/>
    <n v="-63.06"/>
    <n v="0"/>
    <n v="-63.06"/>
    <n v="-19.2"/>
    <n v="0"/>
    <n v="-19.88"/>
    <n v="-0.59"/>
    <n v="-0.09"/>
    <n v="0"/>
    <n v="0"/>
    <n v="-2.2599999999999998"/>
    <n v="-4.7699999999999996"/>
    <n v="-2.78"/>
    <n v="-0.2"/>
    <n v="-3.39"/>
    <n v="-2.88"/>
    <n v="-4.45"/>
    <n v="0"/>
    <n v="0"/>
    <n v="0"/>
    <n v="0"/>
    <n v="-0.66"/>
    <n v="-1.35"/>
    <n v="0"/>
    <n v="0"/>
    <n v="-0.56000000000000005"/>
    <n v="0"/>
    <n v="0"/>
    <n v="0"/>
    <n v="0"/>
    <n v="0"/>
    <m/>
    <n v="0"/>
    <n v="0"/>
    <n v="0"/>
    <x v="3"/>
    <x v="1"/>
  </r>
  <r>
    <s v="CG&amp;E "/>
    <s v="E"/>
    <x v="5"/>
    <s v="DM01S   01/02/2007N"/>
    <n v="-1909"/>
    <n v="-224.38"/>
    <n v="0"/>
    <n v="-224.38"/>
    <n v="-75.42"/>
    <n v="0"/>
    <n v="-63.6"/>
    <n v="-1.99"/>
    <n v="-0.18"/>
    <n v="0"/>
    <n v="0"/>
    <n v="0"/>
    <n v="-18.75"/>
    <n v="-8.07"/>
    <n v="-0.8"/>
    <n v="-13.31"/>
    <n v="-11.31"/>
    <n v="-22.23"/>
    <n v="0"/>
    <n v="0"/>
    <n v="0"/>
    <n v="0"/>
    <n v="-1.2"/>
    <n v="-5.32"/>
    <n v="0"/>
    <n v="0"/>
    <n v="-2.2000000000000002"/>
    <n v="0"/>
    <n v="0"/>
    <n v="0"/>
    <n v="0"/>
    <n v="0"/>
    <m/>
    <n v="0"/>
    <n v="0"/>
    <n v="0"/>
    <x v="3"/>
    <x v="1"/>
  </r>
  <r>
    <s v="CG&amp;E "/>
    <s v="E"/>
    <x v="24"/>
    <s v="DM01S   01/02/2007N"/>
    <n v="0"/>
    <n v="-25"/>
    <n v="0"/>
    <n v="-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1"/>
  </r>
  <r>
    <s v="CG&amp;E "/>
    <s v="E"/>
    <x v="10"/>
    <s v="DM01S   01/02/2007N"/>
    <n v="-19476"/>
    <n v="-922.98"/>
    <n v="0"/>
    <n v="-922.98"/>
    <n v="0"/>
    <n v="0"/>
    <n v="-420.42"/>
    <n v="-19.32"/>
    <n v="-0.63"/>
    <n v="0"/>
    <n v="0"/>
    <n v="-86.53"/>
    <n v="-153.07"/>
    <n v="-60.46"/>
    <n v="-7.11"/>
    <n v="-103.42"/>
    <n v="0"/>
    <n v="0"/>
    <n v="0"/>
    <n v="0"/>
    <n v="0"/>
    <n v="0"/>
    <n v="-6.97"/>
    <n v="-42.58"/>
    <n v="0"/>
    <n v="0"/>
    <n v="-22.47"/>
    <n v="0"/>
    <n v="0"/>
    <n v="0"/>
    <n v="0"/>
    <n v="0"/>
    <m/>
    <n v="0"/>
    <n v="0"/>
    <n v="0"/>
    <x v="3"/>
    <x v="1"/>
  </r>
  <r>
    <s v="CG&amp;E "/>
    <s v="E"/>
    <x v="1"/>
    <s v="DM01S   01/03/2006N"/>
    <n v="-207"/>
    <n v="-56.39"/>
    <n v="0"/>
    <n v="-56.39"/>
    <n v="-8.18"/>
    <n v="0"/>
    <n v="-38"/>
    <n v="-0.19"/>
    <n v="-0.39"/>
    <n v="0"/>
    <n v="0"/>
    <n v="-0.96"/>
    <n v="-2.04"/>
    <n v="-0.77"/>
    <n v="0"/>
    <n v="-1.45"/>
    <n v="-1.83"/>
    <n v="-2.27"/>
    <n v="0"/>
    <n v="0"/>
    <n v="0"/>
    <n v="0"/>
    <n v="0.25"/>
    <n v="-0.42"/>
    <n v="0"/>
    <n v="0"/>
    <n v="-0.23"/>
    <n v="0"/>
    <n v="0.04"/>
    <n v="0.05"/>
    <n v="0"/>
    <n v="0"/>
    <m/>
    <n v="0"/>
    <n v="0"/>
    <n v="0"/>
    <x v="3"/>
    <x v="1"/>
  </r>
  <r>
    <s v="CG&amp;E "/>
    <s v="E"/>
    <x v="2"/>
    <s v="DM01S   01/03/2006N"/>
    <n v="-20041"/>
    <n v="-2490.88"/>
    <n v="0"/>
    <n v="-2490.88"/>
    <n v="-821.68"/>
    <n v="0"/>
    <n v="-692.2"/>
    <n v="-17.96"/>
    <n v="-2.44"/>
    <n v="0"/>
    <n v="0"/>
    <n v="-90.2"/>
    <n v="-161.80000000000001"/>
    <n v="-77.319999999999993"/>
    <n v="0"/>
    <n v="-144.97999999999999"/>
    <n v="-241.22"/>
    <n v="-221.65"/>
    <n v="0"/>
    <n v="0"/>
    <n v="0"/>
    <n v="0"/>
    <n v="35"/>
    <n v="-40.590000000000003"/>
    <n v="0"/>
    <n v="0"/>
    <n v="-21.92"/>
    <n v="0"/>
    <n v="3.91"/>
    <n v="4.17"/>
    <n v="0"/>
    <n v="0"/>
    <m/>
    <n v="0"/>
    <n v="0"/>
    <n v="0"/>
    <x v="3"/>
    <x v="1"/>
  </r>
  <r>
    <s v="CG&amp;E "/>
    <s v="E"/>
    <x v="3"/>
    <s v="DM01S   01/03/2006N"/>
    <n v="-2096"/>
    <n v="-266.56"/>
    <n v="0"/>
    <n v="-266.56"/>
    <n v="-82.81"/>
    <n v="0"/>
    <n v="-83.37"/>
    <n v="-1.88"/>
    <n v="-0.36"/>
    <n v="0"/>
    <n v="0"/>
    <n v="-9.75"/>
    <n v="-20.6"/>
    <n v="-7.8"/>
    <n v="0"/>
    <n v="-14.6"/>
    <n v="-19.13"/>
    <n v="-22.98"/>
    <n v="0"/>
    <n v="0"/>
    <n v="0"/>
    <n v="0"/>
    <n v="2.57"/>
    <n v="-4.29"/>
    <n v="0"/>
    <n v="0"/>
    <n v="-2.4300000000000002"/>
    <n v="0"/>
    <n v="0.42"/>
    <n v="0.45"/>
    <n v="0"/>
    <n v="0"/>
    <m/>
    <n v="0"/>
    <n v="0"/>
    <n v="0"/>
    <x v="3"/>
    <x v="1"/>
  </r>
  <r>
    <s v="CG&amp;E "/>
    <s v="E"/>
    <x v="4"/>
    <s v="DM01S   01/03/2006N"/>
    <n v="-2524"/>
    <n v="-315.07"/>
    <n v="0"/>
    <n v="-315.07"/>
    <n v="-99.71"/>
    <n v="0"/>
    <n v="-94.28"/>
    <n v="-2.2599999999999998"/>
    <n v="-0.36"/>
    <n v="0"/>
    <n v="0"/>
    <n v="-11.75"/>
    <n v="-24.79"/>
    <n v="-9.3699999999999992"/>
    <n v="0"/>
    <n v="-17.600000000000001"/>
    <n v="-23.04"/>
    <n v="-27.31"/>
    <n v="0"/>
    <n v="0"/>
    <n v="0"/>
    <n v="0"/>
    <n v="2.64"/>
    <n v="-5.45"/>
    <n v="0"/>
    <n v="0"/>
    <n v="-2.91"/>
    <n v="0"/>
    <n v="0.54"/>
    <n v="0.57999999999999996"/>
    <n v="0"/>
    <n v="0"/>
    <m/>
    <n v="0"/>
    <n v="0"/>
    <n v="0"/>
    <x v="3"/>
    <x v="1"/>
  </r>
  <r>
    <s v="CG&amp;E "/>
    <s v="E"/>
    <x v="2"/>
    <s v="DM01S   02/15/2008N"/>
    <n v="-73142"/>
    <n v="-2721.66"/>
    <n v="0"/>
    <n v="-2721.66"/>
    <n v="-288.8"/>
    <n v="0"/>
    <n v="-84.91"/>
    <n v="-58.24"/>
    <n v="-0.03"/>
    <n v="0"/>
    <n v="0"/>
    <n v="-176.51"/>
    <n v="-123.97"/>
    <n v="-50.94"/>
    <n v="-19.95"/>
    <n v="-50.99"/>
    <n v="-283.3"/>
    <n v="-437.74"/>
    <n v="0"/>
    <n v="0"/>
    <n v="0"/>
    <n v="0"/>
    <n v="-65.349999999999994"/>
    <n v="-20.36"/>
    <n v="0"/>
    <n v="0"/>
    <n v="-55.2"/>
    <n v="0"/>
    <n v="0"/>
    <n v="0"/>
    <n v="0"/>
    <n v="0"/>
    <m/>
    <n v="0"/>
    <n v="0"/>
    <n v="0"/>
    <x v="3"/>
    <x v="1"/>
  </r>
  <r>
    <s v="CG&amp;E "/>
    <s v="E"/>
    <x v="1"/>
    <s v="DM01W   01/02/2007N"/>
    <n v="426478"/>
    <n v="45248.12"/>
    <n v="0"/>
    <n v="45248.12"/>
    <n v="14154.98"/>
    <n v="0"/>
    <n v="11792.06"/>
    <n v="512.52"/>
    <n v="31.41"/>
    <n v="0"/>
    <n v="0"/>
    <n v="1924.7"/>
    <n v="3621.52"/>
    <n v="1898.83"/>
    <n v="176.89"/>
    <n v="2551.64"/>
    <n v="2518.4299999999998"/>
    <n v="3998.23"/>
    <n v="0"/>
    <n v="0"/>
    <n v="0"/>
    <n v="0"/>
    <n v="554.05999999999995"/>
    <n v="1020.67"/>
    <n v="0"/>
    <n v="0"/>
    <n v="492.26"/>
    <n v="0"/>
    <n v="-0.04"/>
    <n v="-0.04"/>
    <n v="0"/>
    <n v="0"/>
    <m/>
    <n v="0"/>
    <n v="0"/>
    <n v="0"/>
    <x v="3"/>
    <x v="1"/>
  </r>
  <r>
    <s v="CG&amp;E "/>
    <s v="E"/>
    <x v="2"/>
    <s v="DM01W   01/02/2007N"/>
    <n v="22759943"/>
    <n v="2464568.7000000002"/>
    <n v="0"/>
    <n v="2464568.7000000002"/>
    <n v="772134.15"/>
    <n v="0"/>
    <n v="659854.99"/>
    <n v="27286.11"/>
    <n v="1727.07"/>
    <n v="0"/>
    <n v="0"/>
    <n v="102157.26"/>
    <n v="194163.84"/>
    <n v="103124.44"/>
    <n v="9470.42"/>
    <n v="136290.07999999999"/>
    <n v="133922.78"/>
    <n v="214364.51"/>
    <n v="0"/>
    <n v="0"/>
    <n v="0"/>
    <n v="0"/>
    <n v="29292.52"/>
    <n v="54517.4"/>
    <n v="0"/>
    <n v="0"/>
    <n v="26266.33"/>
    <n v="0"/>
    <n v="-1.66"/>
    <n v="-1.54"/>
    <n v="0"/>
    <n v="0"/>
    <m/>
    <n v="0"/>
    <n v="0"/>
    <n v="0"/>
    <x v="3"/>
    <x v="1"/>
  </r>
  <r>
    <s v="CG&amp;E "/>
    <s v="E"/>
    <x v="3"/>
    <s v="DM01W   01/02/2007N"/>
    <n v="611125"/>
    <n v="66461.679999999993"/>
    <n v="0"/>
    <n v="66461.679999999993"/>
    <n v="20870.95"/>
    <n v="0"/>
    <n v="17826.55"/>
    <n v="728.84"/>
    <n v="40.549999999999997"/>
    <n v="0"/>
    <n v="0"/>
    <n v="2756.1"/>
    <n v="5219.6499999999996"/>
    <n v="2718.05"/>
    <n v="252.5"/>
    <n v="3683.15"/>
    <n v="3611.17"/>
    <n v="5805.05"/>
    <n v="0"/>
    <n v="0"/>
    <n v="0"/>
    <n v="0"/>
    <n v="771.14"/>
    <n v="1473.3"/>
    <n v="0"/>
    <n v="0"/>
    <n v="705.3"/>
    <n v="0"/>
    <n v="-0.32"/>
    <n v="-0.3"/>
    <n v="0"/>
    <n v="0"/>
    <m/>
    <n v="0"/>
    <n v="0"/>
    <n v="0"/>
    <x v="3"/>
    <x v="1"/>
  </r>
  <r>
    <s v="CG&amp;E "/>
    <s v="E"/>
    <x v="7"/>
    <s v="DM01W   01/02/2007N"/>
    <n v="7082"/>
    <n v="708.06"/>
    <n v="0"/>
    <n v="708.06"/>
    <n v="219.79"/>
    <n v="0"/>
    <n v="182.41"/>
    <n v="8.6300000000000008"/>
    <n v="0.45"/>
    <n v="0"/>
    <n v="0"/>
    <n v="31.53"/>
    <n v="54.74"/>
    <n v="28.65"/>
    <n v="2.94"/>
    <n v="38.79"/>
    <n v="41.95"/>
    <n v="64.819999999999993"/>
    <n v="0"/>
    <n v="0"/>
    <n v="0"/>
    <n v="0"/>
    <n v="9.68"/>
    <n v="15.51"/>
    <n v="0"/>
    <n v="0"/>
    <n v="8.17"/>
    <n v="0"/>
    <n v="0"/>
    <n v="0"/>
    <n v="0"/>
    <n v="0"/>
    <m/>
    <n v="0"/>
    <n v="0"/>
    <n v="0"/>
    <x v="3"/>
    <x v="1"/>
  </r>
  <r>
    <s v="CG&amp;E "/>
    <s v="E"/>
    <x v="4"/>
    <s v="DM01W   01/02/2007N"/>
    <n v="1160941"/>
    <n v="122947.32"/>
    <n v="0"/>
    <n v="122947.32"/>
    <n v="38742.99"/>
    <n v="0"/>
    <n v="32088.080000000002"/>
    <n v="1397.49"/>
    <n v="80.569999999999993"/>
    <n v="0"/>
    <n v="0"/>
    <n v="5197.95"/>
    <n v="9691.9"/>
    <n v="5139.51"/>
    <n v="482.89"/>
    <n v="6837.14"/>
    <n v="6844.09"/>
    <n v="10852.09"/>
    <n v="0"/>
    <n v="0"/>
    <n v="0"/>
    <n v="0"/>
    <n v="1518.17"/>
    <n v="2734.99"/>
    <n v="0"/>
    <n v="0"/>
    <n v="1339.7"/>
    <n v="0"/>
    <n v="-0.13"/>
    <n v="-0.11"/>
    <n v="0"/>
    <n v="0"/>
    <m/>
    <n v="0"/>
    <n v="0"/>
    <n v="0"/>
    <x v="3"/>
    <x v="1"/>
  </r>
  <r>
    <s v="CG&amp;E "/>
    <s v="E"/>
    <x v="8"/>
    <s v="DM01W   01/02/2007N"/>
    <n v="14946"/>
    <n v="1599.65"/>
    <n v="0"/>
    <n v="1599.65"/>
    <n v="491.34"/>
    <n v="0"/>
    <n v="440.06"/>
    <n v="18.21"/>
    <n v="1.26"/>
    <n v="0"/>
    <n v="0"/>
    <n v="67.09"/>
    <n v="122.37"/>
    <n v="68.73"/>
    <n v="6.23"/>
    <n v="86.7"/>
    <n v="88.53"/>
    <n v="136.79"/>
    <n v="0"/>
    <n v="0"/>
    <n v="0"/>
    <n v="0"/>
    <n v="20.41"/>
    <n v="34.67"/>
    <n v="0"/>
    <n v="0"/>
    <n v="17.260000000000002"/>
    <n v="0"/>
    <n v="0"/>
    <n v="0"/>
    <n v="0"/>
    <n v="0"/>
    <m/>
    <n v="0"/>
    <n v="0"/>
    <n v="0"/>
    <x v="3"/>
    <x v="1"/>
  </r>
  <r>
    <s v="CG&amp;E "/>
    <s v="E"/>
    <x v="5"/>
    <s v="DM01W   01/02/2007N"/>
    <n v="51327"/>
    <n v="5683.31"/>
    <n v="0"/>
    <n v="5683.31"/>
    <n v="1929.07"/>
    <n v="0"/>
    <n v="1522.36"/>
    <n v="61.97"/>
    <n v="2.86"/>
    <n v="0"/>
    <n v="0"/>
    <n v="22.58"/>
    <n v="479.74"/>
    <n v="258.14999999999998"/>
    <n v="21.43"/>
    <n v="340.43"/>
    <n v="304.06"/>
    <n v="477.46"/>
    <n v="0"/>
    <n v="0"/>
    <n v="0"/>
    <n v="0"/>
    <n v="67.819999999999993"/>
    <n v="136.13999999999999"/>
    <n v="0"/>
    <n v="0"/>
    <n v="59.24"/>
    <n v="0"/>
    <n v="0"/>
    <n v="0"/>
    <n v="0"/>
    <n v="0"/>
    <m/>
    <n v="0"/>
    <n v="0"/>
    <n v="0"/>
    <x v="3"/>
    <x v="1"/>
  </r>
  <r>
    <s v="CG&amp;E "/>
    <s v="E"/>
    <x v="6"/>
    <s v="DM01W   01/02/2007N"/>
    <n v="132721"/>
    <n v="5783.65"/>
    <n v="0"/>
    <n v="5783.65"/>
    <n v="0"/>
    <n v="0"/>
    <n v="3329.2"/>
    <n v="161.61000000000001"/>
    <n v="6.84"/>
    <n v="0"/>
    <n v="0"/>
    <n v="595.37"/>
    <n v="1083.97"/>
    <n v="89.71"/>
    <n v="50.45"/>
    <n v="176.28"/>
    <n v="0"/>
    <n v="0"/>
    <n v="0"/>
    <n v="0"/>
    <n v="0"/>
    <n v="0"/>
    <n v="43.02"/>
    <n v="94.06"/>
    <n v="0"/>
    <n v="0"/>
    <n v="153.13999999999999"/>
    <n v="0"/>
    <n v="0"/>
    <n v="0"/>
    <n v="0"/>
    <n v="0"/>
    <m/>
    <n v="0"/>
    <n v="0"/>
    <n v="0"/>
    <x v="3"/>
    <x v="1"/>
  </r>
  <r>
    <s v="CG&amp;E "/>
    <s v="E"/>
    <x v="9"/>
    <s v="DM01W   01/02/2007N"/>
    <n v="9752"/>
    <n v="458.15"/>
    <n v="0"/>
    <n v="458.15"/>
    <n v="0"/>
    <n v="0"/>
    <n v="282.55"/>
    <n v="11.87"/>
    <n v="0.63"/>
    <n v="0"/>
    <n v="0"/>
    <n v="44.32"/>
    <n v="88.22"/>
    <n v="3.09"/>
    <n v="4.08"/>
    <n v="7.62"/>
    <n v="0"/>
    <n v="0"/>
    <n v="0"/>
    <n v="0"/>
    <n v="0"/>
    <n v="0"/>
    <n v="1.49"/>
    <n v="3.04"/>
    <n v="0"/>
    <n v="0"/>
    <n v="11.24"/>
    <n v="0"/>
    <n v="0"/>
    <n v="0"/>
    <n v="0"/>
    <n v="0"/>
    <m/>
    <n v="0"/>
    <n v="0"/>
    <n v="0"/>
    <x v="3"/>
    <x v="1"/>
  </r>
  <r>
    <s v="CG&amp;E "/>
    <s v="E"/>
    <x v="10"/>
    <s v="DM01W   01/02/2007N"/>
    <n v="54714"/>
    <n v="2644.36"/>
    <n v="0"/>
    <n v="2644.36"/>
    <n v="0"/>
    <n v="0"/>
    <n v="1416.98"/>
    <n v="64.69"/>
    <n v="2.56"/>
    <n v="0"/>
    <n v="0"/>
    <n v="246.9"/>
    <n v="470.7"/>
    <n v="97.66"/>
    <n v="22.38"/>
    <n v="166.8"/>
    <n v="0"/>
    <n v="0"/>
    <n v="0"/>
    <n v="0"/>
    <n v="0"/>
    <n v="0"/>
    <n v="24.61"/>
    <n v="67.95"/>
    <n v="0"/>
    <n v="0"/>
    <n v="63.13"/>
    <n v="0"/>
    <n v="0"/>
    <n v="0"/>
    <n v="0"/>
    <n v="0"/>
    <m/>
    <n v="0"/>
    <n v="0"/>
    <n v="0"/>
    <x v="3"/>
    <x v="1"/>
  </r>
  <r>
    <s v="CG&amp;E "/>
    <s v="E"/>
    <x v="11"/>
    <s v="DM01W   01/02/2007N"/>
    <n v="16680"/>
    <n v="289.41000000000003"/>
    <n v="0"/>
    <n v="289.41000000000003"/>
    <n v="0"/>
    <n v="0"/>
    <n v="109.11"/>
    <n v="20.309999999999999"/>
    <n v="0.09"/>
    <n v="0"/>
    <n v="0"/>
    <n v="69.86"/>
    <n v="63.83"/>
    <n v="0"/>
    <n v="6.96"/>
    <n v="0"/>
    <n v="0"/>
    <n v="0"/>
    <n v="0"/>
    <n v="0"/>
    <n v="0"/>
    <n v="0"/>
    <n v="0"/>
    <n v="0"/>
    <n v="0"/>
    <n v="0"/>
    <n v="19.25"/>
    <n v="0"/>
    <n v="0"/>
    <n v="0"/>
    <n v="0"/>
    <n v="0"/>
    <m/>
    <n v="0"/>
    <n v="0"/>
    <n v="0"/>
    <x v="3"/>
    <x v="1"/>
  </r>
  <r>
    <s v="CG&amp;E "/>
    <s v="E"/>
    <x v="1"/>
    <s v="DM01W   01/03/2006N"/>
    <n v="412"/>
    <n v="72.930000000000007"/>
    <n v="0"/>
    <n v="72.930000000000007"/>
    <n v="16.28"/>
    <n v="0"/>
    <n v="37.5"/>
    <n v="0.36"/>
    <n v="0.33"/>
    <n v="0"/>
    <n v="0"/>
    <n v="1.91"/>
    <n v="4.05"/>
    <n v="1.53"/>
    <n v="0"/>
    <n v="2.87"/>
    <n v="3.57"/>
    <n v="4.1500000000000004"/>
    <n v="0"/>
    <n v="0"/>
    <n v="0"/>
    <n v="0"/>
    <n v="-0.63"/>
    <n v="0.77"/>
    <n v="0"/>
    <n v="0"/>
    <n v="0.48"/>
    <n v="0"/>
    <n v="-0.12"/>
    <n v="-0.12"/>
    <n v="0"/>
    <n v="0"/>
    <m/>
    <n v="0"/>
    <n v="0"/>
    <n v="0"/>
    <x v="3"/>
    <x v="1"/>
  </r>
  <r>
    <s v="CG&amp;E "/>
    <s v="E"/>
    <x v="2"/>
    <s v="DM01W   01/03/2006N"/>
    <n v="6557"/>
    <n v="930.33"/>
    <n v="0"/>
    <n v="930.33"/>
    <n v="259.06"/>
    <n v="0"/>
    <n v="371.38"/>
    <n v="5.9"/>
    <n v="2.16"/>
    <n v="0"/>
    <n v="0"/>
    <n v="30.5"/>
    <n v="64.400000000000006"/>
    <n v="24.36"/>
    <n v="0"/>
    <n v="45.72"/>
    <n v="55.77"/>
    <n v="65.37"/>
    <n v="0"/>
    <n v="0"/>
    <n v="0"/>
    <n v="0"/>
    <n v="-10.09"/>
    <n v="12.2"/>
    <n v="0"/>
    <n v="0"/>
    <n v="7.55"/>
    <n v="0"/>
    <n v="-1.9"/>
    <n v="-2.0499999999999998"/>
    <n v="0"/>
    <n v="0"/>
    <m/>
    <n v="0"/>
    <n v="0"/>
    <n v="0"/>
    <x v="3"/>
    <x v="1"/>
  </r>
  <r>
    <s v="CG&amp;E "/>
    <s v="E"/>
    <x v="3"/>
    <s v="DM01W   01/03/2006N"/>
    <n v="2250"/>
    <n v="274.79000000000002"/>
    <n v="0"/>
    <n v="274.79000000000002"/>
    <n v="88.89"/>
    <n v="0"/>
    <n v="80.900000000000006"/>
    <n v="2.02"/>
    <n v="0.28999999999999998"/>
    <n v="0"/>
    <n v="0"/>
    <n v="10.46"/>
    <n v="22.1"/>
    <n v="8.3699999999999992"/>
    <n v="0"/>
    <n v="15.69"/>
    <n v="20.55"/>
    <n v="23.38"/>
    <n v="0"/>
    <n v="0"/>
    <n v="0"/>
    <n v="0"/>
    <n v="-3.46"/>
    <n v="4.18"/>
    <n v="0"/>
    <n v="0"/>
    <n v="2.6"/>
    <n v="0"/>
    <n v="-0.56999999999999995"/>
    <n v="-0.61"/>
    <n v="0"/>
    <n v="0"/>
    <m/>
    <n v="0"/>
    <n v="0"/>
    <n v="0"/>
    <x v="3"/>
    <x v="1"/>
  </r>
  <r>
    <s v="CG&amp;E "/>
    <s v="E"/>
    <x v="4"/>
    <s v="DM01W   01/03/2006N"/>
    <n v="841"/>
    <n v="114.21"/>
    <n v="0"/>
    <n v="114.21"/>
    <n v="33.229999999999997"/>
    <n v="0"/>
    <n v="42.09"/>
    <n v="0.76"/>
    <n v="0.25"/>
    <n v="0"/>
    <n v="0"/>
    <n v="3.91"/>
    <n v="8.26"/>
    <n v="3.13"/>
    <n v="0"/>
    <n v="5.86"/>
    <n v="7.68"/>
    <n v="8.31"/>
    <n v="0"/>
    <n v="0"/>
    <n v="0"/>
    <n v="0"/>
    <n v="-1.3"/>
    <n v="1.57"/>
    <n v="0"/>
    <n v="0"/>
    <n v="0.98"/>
    <n v="0"/>
    <n v="-0.25"/>
    <n v="-0.27"/>
    <n v="0"/>
    <n v="0"/>
    <m/>
    <n v="0"/>
    <n v="0"/>
    <n v="0"/>
    <x v="3"/>
    <x v="1"/>
  </r>
  <r>
    <s v="CG&amp;E "/>
    <s v="E"/>
    <x v="2"/>
    <s v="DM01W   02/15/2008 "/>
    <n v="-20457"/>
    <n v="-2586.91"/>
    <n v="0"/>
    <n v="-2586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1"/>
  </r>
  <r>
    <s v="CG&amp;E "/>
    <s v="E"/>
    <x v="1"/>
    <s v="DM01W   02/15/2008N"/>
    <n v="262419"/>
    <n v="29620.77"/>
    <n v="0"/>
    <n v="29620.77"/>
    <n v="9129.08"/>
    <n v="0"/>
    <n v="8052.74"/>
    <n v="319.47000000000003"/>
    <n v="22.85"/>
    <n v="0"/>
    <n v="0"/>
    <n v="1189.54"/>
    <n v="2288.9899999999998"/>
    <n v="1621.35"/>
    <n v="109.5"/>
    <n v="1621.45"/>
    <n v="1554.36"/>
    <n v="2401.66"/>
    <n v="0"/>
    <n v="0"/>
    <n v="0"/>
    <n v="0"/>
    <n v="358.25"/>
    <n v="648.70000000000005"/>
    <n v="0"/>
    <n v="0"/>
    <n v="302.83"/>
    <n v="0"/>
    <n v="0"/>
    <n v="0"/>
    <n v="0"/>
    <n v="0"/>
    <m/>
    <n v="0"/>
    <n v="0"/>
    <n v="0"/>
    <x v="3"/>
    <x v="1"/>
  </r>
  <r>
    <s v="CG&amp;E "/>
    <s v="E"/>
    <x v="2"/>
    <s v="DM01W   02/15/2008N"/>
    <n v="21433410"/>
    <n v="2433038.5"/>
    <n v="0"/>
    <n v="2433038.5"/>
    <n v="761124.7"/>
    <n v="0"/>
    <n v="648674.07999999996"/>
    <n v="26097.14"/>
    <n v="1593.69"/>
    <n v="0"/>
    <n v="0"/>
    <n v="97194.66"/>
    <n v="189921.71"/>
    <n v="134318.23000000001"/>
    <n v="8938.1200000000008"/>
    <n v="134327.66"/>
    <n v="126950.97"/>
    <n v="196158.81"/>
    <n v="0"/>
    <n v="0"/>
    <n v="0"/>
    <n v="0"/>
    <n v="29267.74"/>
    <n v="53736.7"/>
    <n v="0"/>
    <n v="0"/>
    <n v="24734.29"/>
    <n v="0"/>
    <n v="0"/>
    <n v="0"/>
    <n v="0"/>
    <n v="0"/>
    <m/>
    <n v="0"/>
    <n v="0"/>
    <n v="0"/>
    <x v="3"/>
    <x v="1"/>
  </r>
  <r>
    <s v="CG&amp;E "/>
    <s v="E"/>
    <x v="3"/>
    <s v="DM01W   02/15/2008N"/>
    <n v="560310"/>
    <n v="62583.35"/>
    <n v="0"/>
    <n v="62583.35"/>
    <n v="19526.080000000002"/>
    <n v="0"/>
    <n v="16572.22"/>
    <n v="682.02"/>
    <n v="35.5"/>
    <n v="0"/>
    <n v="0"/>
    <n v="2531.0300000000002"/>
    <n v="4874.87"/>
    <n v="3445.44"/>
    <n v="233.8"/>
    <n v="3445.61"/>
    <n v="3318.81"/>
    <n v="5128"/>
    <n v="0"/>
    <n v="0"/>
    <n v="0"/>
    <n v="0"/>
    <n v="764.99"/>
    <n v="1378.43"/>
    <n v="0"/>
    <n v="0"/>
    <n v="646.54999999999995"/>
    <n v="0"/>
    <n v="0"/>
    <n v="0"/>
    <n v="0"/>
    <n v="0"/>
    <m/>
    <n v="0"/>
    <n v="0"/>
    <n v="0"/>
    <x v="3"/>
    <x v="1"/>
  </r>
  <r>
    <s v="CG&amp;E "/>
    <s v="E"/>
    <x v="7"/>
    <s v="DM01W   02/15/2008N"/>
    <n v="4134"/>
    <n v="552.36"/>
    <n v="0"/>
    <n v="552.36"/>
    <n v="163.33000000000001"/>
    <n v="0"/>
    <n v="180.26"/>
    <n v="5.03"/>
    <n v="0.54"/>
    <n v="0"/>
    <n v="0"/>
    <n v="19.02"/>
    <n v="40.6"/>
    <n v="28.81"/>
    <n v="1.72"/>
    <n v="28.81"/>
    <n v="24.47"/>
    <n v="37.83"/>
    <n v="0"/>
    <n v="0"/>
    <n v="0"/>
    <n v="0"/>
    <n v="5.64"/>
    <n v="11.54"/>
    <n v="0"/>
    <n v="0"/>
    <n v="4.76"/>
    <n v="0"/>
    <n v="0"/>
    <n v="0"/>
    <n v="0"/>
    <n v="0"/>
    <m/>
    <n v="0"/>
    <n v="0"/>
    <n v="0"/>
    <x v="3"/>
    <x v="1"/>
  </r>
  <r>
    <s v="CG&amp;E "/>
    <s v="E"/>
    <x v="4"/>
    <s v="DM01W   02/15/2008N"/>
    <n v="1160268"/>
    <n v="126931.81"/>
    <n v="0"/>
    <n v="126931.81"/>
    <n v="39413.339999999997"/>
    <n v="0"/>
    <n v="33322.31"/>
    <n v="1412.72"/>
    <n v="85.36"/>
    <n v="0"/>
    <n v="0"/>
    <n v="5233.82"/>
    <n v="9873.77"/>
    <n v="6954.75"/>
    <n v="483.9"/>
    <n v="6955.15"/>
    <n v="6872.43"/>
    <n v="10618.83"/>
    <n v="0"/>
    <n v="0"/>
    <n v="0"/>
    <n v="0"/>
    <n v="1584.17"/>
    <n v="2782.36"/>
    <n v="0"/>
    <n v="0"/>
    <n v="1338.9"/>
    <n v="0"/>
    <n v="0"/>
    <n v="0"/>
    <n v="0"/>
    <n v="0"/>
    <m/>
    <n v="0"/>
    <n v="0"/>
    <n v="0"/>
    <x v="3"/>
    <x v="1"/>
  </r>
  <r>
    <s v="CG&amp;E "/>
    <s v="E"/>
    <x v="8"/>
    <s v="DM01W   02/15/2008N"/>
    <n v="43739"/>
    <n v="4170.16"/>
    <n v="0"/>
    <n v="4170.16"/>
    <n v="1275.1099999999999"/>
    <n v="0"/>
    <n v="995.06"/>
    <n v="53.24"/>
    <n v="2.0699999999999998"/>
    <n v="0"/>
    <n v="0"/>
    <n v="193.91"/>
    <n v="322.89999999999998"/>
    <n v="225.04"/>
    <n v="18.23"/>
    <n v="225.03"/>
    <n v="259.07"/>
    <n v="400.3"/>
    <n v="0"/>
    <n v="0"/>
    <n v="0"/>
    <n v="0"/>
    <n v="59.71"/>
    <n v="90.02"/>
    <n v="0"/>
    <n v="0"/>
    <n v="50.47"/>
    <n v="0"/>
    <n v="0"/>
    <n v="0"/>
    <n v="0"/>
    <n v="0"/>
    <m/>
    <n v="0"/>
    <n v="0"/>
    <n v="0"/>
    <x v="3"/>
    <x v="1"/>
  </r>
  <r>
    <s v="CG&amp;E "/>
    <s v="E"/>
    <x v="5"/>
    <s v="DM01W   02/15/2008N"/>
    <n v="69796"/>
    <n v="7717.31"/>
    <n v="0"/>
    <n v="7717.31"/>
    <n v="2576.59"/>
    <n v="0"/>
    <n v="2035.1"/>
    <n v="84.98"/>
    <n v="4.1399999999999997"/>
    <n v="0"/>
    <n v="0"/>
    <n v="26.2"/>
    <n v="642.02"/>
    <n v="454.63"/>
    <n v="29.1"/>
    <n v="454.65"/>
    <n v="413.39"/>
    <n v="638.76"/>
    <n v="0"/>
    <n v="0"/>
    <n v="0"/>
    <n v="0"/>
    <n v="95.33"/>
    <n v="181.9"/>
    <n v="0"/>
    <n v="0"/>
    <n v="80.52"/>
    <n v="0"/>
    <n v="0"/>
    <n v="0"/>
    <n v="0"/>
    <n v="0"/>
    <m/>
    <n v="0"/>
    <n v="0"/>
    <n v="0"/>
    <x v="3"/>
    <x v="1"/>
  </r>
  <r>
    <s v="CG&amp;E "/>
    <s v="E"/>
    <x v="6"/>
    <s v="DM01W   02/15/2008N"/>
    <n v="131351"/>
    <n v="6272.07"/>
    <n v="0"/>
    <n v="6272.07"/>
    <n v="0"/>
    <n v="0"/>
    <n v="4013.11"/>
    <n v="159.88"/>
    <n v="8.1"/>
    <n v="0"/>
    <n v="0"/>
    <n v="598.54999999999995"/>
    <n v="1217.67"/>
    <n v="0"/>
    <n v="43.76"/>
    <n v="0"/>
    <n v="0"/>
    <n v="0"/>
    <n v="0"/>
    <n v="0"/>
    <n v="0"/>
    <n v="0"/>
    <n v="26.44"/>
    <n v="52.98"/>
    <n v="0"/>
    <n v="0"/>
    <n v="151.58000000000001"/>
    <n v="0"/>
    <n v="0"/>
    <n v="0"/>
    <n v="0"/>
    <n v="0"/>
    <m/>
    <n v="0"/>
    <n v="0"/>
    <n v="0"/>
    <x v="3"/>
    <x v="1"/>
  </r>
  <r>
    <s v="CG&amp;E "/>
    <s v="E"/>
    <x v="9"/>
    <s v="DM01W   02/15/2008N"/>
    <n v="16245"/>
    <n v="607.96"/>
    <n v="0"/>
    <n v="607.96"/>
    <n v="0"/>
    <n v="0"/>
    <n v="357.52"/>
    <n v="19.79"/>
    <n v="0.54"/>
    <n v="0"/>
    <n v="0"/>
    <n v="72.14"/>
    <n v="125.15"/>
    <n v="0"/>
    <n v="6.77"/>
    <n v="0"/>
    <n v="0"/>
    <n v="0"/>
    <n v="0"/>
    <n v="0"/>
    <n v="0"/>
    <n v="0"/>
    <n v="2.4"/>
    <n v="4.9000000000000004"/>
    <n v="0"/>
    <n v="0"/>
    <n v="18.75"/>
    <n v="0"/>
    <n v="0"/>
    <n v="0"/>
    <n v="0"/>
    <n v="0"/>
    <m/>
    <n v="0"/>
    <n v="0"/>
    <n v="0"/>
    <x v="3"/>
    <x v="1"/>
  </r>
  <r>
    <s v="CG&amp;E "/>
    <s v="E"/>
    <x v="10"/>
    <s v="DM01W   02/15/2008N"/>
    <n v="68821"/>
    <n v="2482.54"/>
    <n v="0"/>
    <n v="2482.54"/>
    <n v="0"/>
    <n v="0"/>
    <n v="1440.87"/>
    <n v="83.8"/>
    <n v="1.98"/>
    <n v="0"/>
    <n v="0"/>
    <n v="304.92"/>
    <n v="519.15"/>
    <n v="0"/>
    <n v="24.29"/>
    <n v="0"/>
    <n v="0"/>
    <n v="0"/>
    <n v="0"/>
    <n v="0"/>
    <n v="0"/>
    <n v="0"/>
    <n v="10.56"/>
    <n v="17.53"/>
    <n v="0"/>
    <n v="0"/>
    <n v="79.44"/>
    <n v="0"/>
    <n v="0"/>
    <n v="0"/>
    <n v="0"/>
    <n v="0"/>
    <m/>
    <n v="0"/>
    <n v="0"/>
    <n v="0"/>
    <x v="3"/>
    <x v="1"/>
  </r>
  <r>
    <s v="CG&amp;E "/>
    <s v="E"/>
    <x v="2"/>
    <s v="DM02S   01/02/2007N"/>
    <n v="-485"/>
    <n v="-85.52"/>
    <n v="0"/>
    <n v="-85.52"/>
    <n v="-19.16"/>
    <n v="0"/>
    <n v="-42.35"/>
    <n v="-0.52"/>
    <n v="-0.18"/>
    <n v="0"/>
    <n v="0"/>
    <n v="-2.2599999999999998"/>
    <n v="-4.76"/>
    <n v="-2.1"/>
    <n v="-0.2"/>
    <n v="-3.38"/>
    <n v="-2.87"/>
    <n v="-5.47"/>
    <n v="0"/>
    <n v="0"/>
    <n v="0"/>
    <n v="0"/>
    <n v="-0.36"/>
    <n v="-1.35"/>
    <n v="0"/>
    <n v="0"/>
    <n v="-0.56000000000000005"/>
    <n v="0"/>
    <n v="0"/>
    <n v="0"/>
    <n v="0"/>
    <n v="0"/>
    <m/>
    <n v="0"/>
    <n v="0"/>
    <n v="0"/>
    <x v="3"/>
    <x v="1"/>
  </r>
  <r>
    <s v="CG&amp;E "/>
    <s v="E"/>
    <x v="4"/>
    <s v="DM02S   01/02/2007N"/>
    <n v="-680"/>
    <n v="-85.12"/>
    <n v="0"/>
    <n v="-85.12"/>
    <n v="-26.86"/>
    <n v="0"/>
    <n v="-24.82"/>
    <n v="-0.82"/>
    <n v="-0.09"/>
    <n v="0"/>
    <n v="0"/>
    <n v="-3.16"/>
    <n v="-6.68"/>
    <n v="-3.8"/>
    <n v="-0.28000000000000003"/>
    <n v="-4.74"/>
    <n v="-4.03"/>
    <n v="-6.23"/>
    <n v="0"/>
    <n v="0"/>
    <n v="0"/>
    <n v="0"/>
    <n v="-0.93"/>
    <n v="-1.89"/>
    <n v="0"/>
    <n v="0"/>
    <n v="-0.79"/>
    <n v="0"/>
    <n v="0"/>
    <n v="0"/>
    <n v="0"/>
    <n v="0"/>
    <m/>
    <n v="0"/>
    <n v="0"/>
    <n v="0"/>
    <x v="3"/>
    <x v="1"/>
  </r>
  <r>
    <s v="CG&amp;E "/>
    <s v="E"/>
    <x v="12"/>
    <s v="DM02S   01/02/2007N"/>
    <n v="0"/>
    <n v="-15.09"/>
    <n v="0"/>
    <n v="-15.09"/>
    <n v="0"/>
    <n v="0"/>
    <n v="-15"/>
    <n v="0"/>
    <n v="-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1"/>
  </r>
  <r>
    <s v="CG&amp;E "/>
    <s v="E"/>
    <x v="1"/>
    <s v="DM02W   01/02/2007N"/>
    <n v="4577"/>
    <n v="527.16"/>
    <n v="0"/>
    <n v="527.16"/>
    <n v="168.1"/>
    <n v="0"/>
    <n v="143.36000000000001"/>
    <n v="5.58"/>
    <n v="0.36"/>
    <n v="0"/>
    <n v="0"/>
    <n v="20.69"/>
    <n v="41.81"/>
    <n v="23.26"/>
    <n v="1.91"/>
    <n v="29.65"/>
    <n v="27.11"/>
    <n v="41.9"/>
    <n v="0"/>
    <n v="0"/>
    <n v="0"/>
    <n v="0"/>
    <n v="6.27"/>
    <n v="11.87"/>
    <n v="0"/>
    <n v="0"/>
    <n v="5.29"/>
    <n v="0"/>
    <n v="0"/>
    <n v="0"/>
    <n v="0"/>
    <n v="0"/>
    <m/>
    <n v="0"/>
    <n v="0"/>
    <n v="0"/>
    <x v="3"/>
    <x v="1"/>
  </r>
  <r>
    <s v="CG&amp;E "/>
    <s v="E"/>
    <x v="2"/>
    <s v="DM02W   01/02/2007N"/>
    <n v="202844"/>
    <n v="16496.14"/>
    <n v="0"/>
    <n v="16496.14"/>
    <n v="4872.95"/>
    <n v="0"/>
    <n v="3683.27"/>
    <n v="246.93"/>
    <n v="7.29"/>
    <n v="0"/>
    <n v="0"/>
    <n v="875.39"/>
    <n v="1286.21"/>
    <n v="666.33"/>
    <n v="84.6"/>
    <n v="859.94"/>
    <n v="1201.45"/>
    <n v="1856.91"/>
    <n v="0"/>
    <n v="0"/>
    <n v="0"/>
    <n v="0"/>
    <n v="276.93"/>
    <n v="343.94"/>
    <n v="0"/>
    <n v="0"/>
    <n v="234"/>
    <n v="0"/>
    <n v="0"/>
    <n v="0"/>
    <n v="0"/>
    <n v="0"/>
    <m/>
    <n v="0"/>
    <n v="0"/>
    <n v="0"/>
    <x v="3"/>
    <x v="1"/>
  </r>
  <r>
    <s v="CG&amp;E "/>
    <s v="E"/>
    <x v="4"/>
    <s v="DM02W   01/02/2007N"/>
    <n v="99431"/>
    <n v="8293.2099999999991"/>
    <n v="0"/>
    <n v="8293.2099999999991"/>
    <n v="2427.87"/>
    <n v="0"/>
    <n v="1956.94"/>
    <n v="121.08"/>
    <n v="5.24"/>
    <n v="0"/>
    <n v="0"/>
    <n v="435.51"/>
    <n v="632.95000000000005"/>
    <n v="323.62"/>
    <n v="40.799999999999997"/>
    <n v="428.45"/>
    <n v="588.96"/>
    <n v="909.99"/>
    <n v="0"/>
    <n v="0"/>
    <n v="0"/>
    <n v="0"/>
    <n v="135.76"/>
    <n v="171.32"/>
    <n v="0"/>
    <n v="0"/>
    <n v="114.72"/>
    <n v="0"/>
    <n v="0"/>
    <n v="0"/>
    <n v="0"/>
    <n v="0"/>
    <m/>
    <n v="0"/>
    <n v="0"/>
    <n v="0"/>
    <x v="3"/>
    <x v="1"/>
  </r>
  <r>
    <s v="CG&amp;E "/>
    <s v="E"/>
    <x v="12"/>
    <s v="DM02W   01/02/2007N"/>
    <n v="1124"/>
    <n v="135.5"/>
    <n v="0"/>
    <n v="135.5"/>
    <n v="44.41"/>
    <n v="0"/>
    <n v="36.119999999999997"/>
    <n v="1.37"/>
    <n v="0.09"/>
    <n v="0"/>
    <n v="0"/>
    <n v="5.23"/>
    <n v="11.04"/>
    <n v="6.01"/>
    <n v="0.47"/>
    <n v="7.84"/>
    <n v="6.66"/>
    <n v="10.29"/>
    <n v="0"/>
    <n v="0"/>
    <n v="0"/>
    <n v="0"/>
    <n v="1.54"/>
    <n v="3.14"/>
    <n v="0"/>
    <n v="0"/>
    <n v="1.29"/>
    <n v="0"/>
    <n v="0"/>
    <n v="0"/>
    <n v="0"/>
    <n v="0"/>
    <m/>
    <n v="0"/>
    <n v="0"/>
    <n v="0"/>
    <x v="3"/>
    <x v="1"/>
  </r>
  <r>
    <s v="CG&amp;E "/>
    <s v="E"/>
    <x v="6"/>
    <s v="DM02W   01/02/2007N"/>
    <n v="3472"/>
    <n v="193.56"/>
    <n v="0"/>
    <n v="193.56"/>
    <n v="0"/>
    <n v="0"/>
    <n v="133.41999999999999"/>
    <n v="4.21"/>
    <n v="0.36"/>
    <n v="0"/>
    <n v="0"/>
    <n v="16.010000000000002"/>
    <n v="34.11"/>
    <n v="0"/>
    <n v="1.45"/>
    <n v="0"/>
    <n v="0"/>
    <n v="0"/>
    <n v="0"/>
    <n v="0"/>
    <n v="0"/>
    <n v="0"/>
    <n v="0"/>
    <n v="0"/>
    <n v="0"/>
    <n v="0"/>
    <n v="4"/>
    <n v="0"/>
    <n v="0"/>
    <n v="0"/>
    <n v="0"/>
    <n v="0"/>
    <m/>
    <n v="0"/>
    <n v="0"/>
    <n v="0"/>
    <x v="3"/>
    <x v="1"/>
  </r>
  <r>
    <s v="CG&amp;E "/>
    <s v="E"/>
    <x v="10"/>
    <s v="DM02W   01/02/2007N"/>
    <n v="400"/>
    <n v="24.7"/>
    <n v="0"/>
    <n v="24.7"/>
    <n v="0"/>
    <n v="0"/>
    <n v="17.690000000000001"/>
    <n v="0.49"/>
    <n v="0.09"/>
    <n v="0"/>
    <n v="0"/>
    <n v="1.86"/>
    <n v="3.93"/>
    <n v="0"/>
    <n v="0.17"/>
    <n v="0"/>
    <n v="0"/>
    <n v="0"/>
    <n v="0"/>
    <n v="0"/>
    <n v="0"/>
    <n v="0"/>
    <n v="0"/>
    <n v="0"/>
    <n v="0"/>
    <n v="0"/>
    <n v="0.47"/>
    <n v="0"/>
    <n v="0"/>
    <n v="0"/>
    <n v="0"/>
    <n v="0"/>
    <m/>
    <n v="0"/>
    <n v="0"/>
    <n v="0"/>
    <x v="3"/>
    <x v="1"/>
  </r>
  <r>
    <s v="CG&amp;E "/>
    <s v="E"/>
    <x v="13"/>
    <s v="DM02W   01/02/2007N"/>
    <n v="16939"/>
    <n v="425"/>
    <n v="0"/>
    <n v="425"/>
    <n v="0"/>
    <n v="0"/>
    <n v="217.3"/>
    <n v="20.63"/>
    <n v="0.27"/>
    <n v="0"/>
    <n v="0"/>
    <n v="73.040000000000006"/>
    <n v="91.26"/>
    <n v="0"/>
    <n v="2.95"/>
    <n v="0"/>
    <n v="0"/>
    <n v="0"/>
    <n v="0"/>
    <n v="0"/>
    <n v="0"/>
    <n v="0"/>
    <n v="0"/>
    <n v="0"/>
    <n v="0"/>
    <n v="0"/>
    <n v="19.55"/>
    <n v="0"/>
    <n v="0"/>
    <n v="0"/>
    <n v="0"/>
    <n v="0"/>
    <m/>
    <n v="0"/>
    <n v="0"/>
    <n v="0"/>
    <x v="3"/>
    <x v="1"/>
  </r>
  <r>
    <s v="CG&amp;E "/>
    <s v="E"/>
    <x v="1"/>
    <s v="DM02W   02/15/2008N"/>
    <n v="2687"/>
    <n v="363.13"/>
    <n v="0"/>
    <n v="363.13"/>
    <n v="106.16"/>
    <n v="0"/>
    <n v="120.93"/>
    <n v="3.27"/>
    <n v="0.54"/>
    <n v="0"/>
    <n v="0"/>
    <n v="12.5"/>
    <n v="26.38"/>
    <n v="18.73"/>
    <n v="1.1200000000000001"/>
    <n v="18.739999999999998"/>
    <n v="15.92"/>
    <n v="24.59"/>
    <n v="0"/>
    <n v="0"/>
    <n v="0"/>
    <n v="0"/>
    <n v="3.66"/>
    <n v="7.5"/>
    <n v="0"/>
    <n v="0"/>
    <n v="3.09"/>
    <n v="0"/>
    <n v="0"/>
    <n v="0"/>
    <n v="0"/>
    <n v="0"/>
    <m/>
    <n v="0"/>
    <n v="0"/>
    <n v="0"/>
    <x v="3"/>
    <x v="1"/>
  </r>
  <r>
    <s v="CG&amp;E "/>
    <s v="E"/>
    <x v="2"/>
    <s v="DM02W   02/15/2008N"/>
    <n v="90175"/>
    <n v="8422.49"/>
    <n v="0"/>
    <n v="8422.49"/>
    <n v="2503.36"/>
    <n v="0"/>
    <n v="2081.83"/>
    <n v="109.8"/>
    <n v="5.22"/>
    <n v="0"/>
    <n v="0"/>
    <n v="395.96"/>
    <n v="641.92999999999995"/>
    <n v="441.72"/>
    <n v="37.619999999999997"/>
    <n v="441.76"/>
    <n v="534.11"/>
    <n v="825.28"/>
    <n v="0"/>
    <n v="0"/>
    <n v="0"/>
    <n v="0"/>
    <n v="123.13"/>
    <n v="176.72"/>
    <n v="0"/>
    <n v="0"/>
    <n v="104.05"/>
    <n v="0"/>
    <n v="0"/>
    <n v="0"/>
    <n v="0"/>
    <n v="0"/>
    <m/>
    <n v="0"/>
    <n v="0"/>
    <n v="0"/>
    <x v="3"/>
    <x v="1"/>
  </r>
  <r>
    <s v="CG&amp;E "/>
    <s v="E"/>
    <x v="7"/>
    <s v="DM02W   02/15/2008N"/>
    <n v="1520"/>
    <n v="183"/>
    <n v="0"/>
    <n v="183"/>
    <n v="60.05"/>
    <n v="0"/>
    <n v="46.2"/>
    <n v="1.85"/>
    <n v="0.09"/>
    <n v="0"/>
    <n v="0"/>
    <n v="7.07"/>
    <n v="14.93"/>
    <n v="10.6"/>
    <n v="0.63"/>
    <n v="10.6"/>
    <n v="9"/>
    <n v="13.91"/>
    <n v="0"/>
    <n v="0"/>
    <n v="0"/>
    <n v="0"/>
    <n v="2.08"/>
    <n v="4.24"/>
    <n v="0"/>
    <n v="0"/>
    <n v="1.75"/>
    <n v="0"/>
    <n v="0"/>
    <n v="0"/>
    <n v="0"/>
    <n v="0"/>
    <m/>
    <n v="0"/>
    <n v="0"/>
    <n v="0"/>
    <x v="3"/>
    <x v="1"/>
  </r>
  <r>
    <s v="CG&amp;E "/>
    <s v="E"/>
    <x v="4"/>
    <s v="DM02W   02/15/2008N"/>
    <n v="174418"/>
    <n v="11787.01"/>
    <n v="0"/>
    <n v="11787.01"/>
    <n v="3095.32"/>
    <n v="0"/>
    <n v="2424.61"/>
    <n v="212.39"/>
    <n v="6.48"/>
    <n v="0"/>
    <n v="0"/>
    <n v="733.42"/>
    <n v="866.59"/>
    <n v="546.20000000000005"/>
    <n v="68.430000000000007"/>
    <n v="546.21"/>
    <n v="1033.1199999999999"/>
    <n v="1596.3"/>
    <n v="0"/>
    <n v="0"/>
    <n v="0"/>
    <n v="0"/>
    <n v="238.23"/>
    <n v="218.41"/>
    <n v="0"/>
    <n v="0"/>
    <n v="201.3"/>
    <n v="0"/>
    <n v="0"/>
    <n v="0"/>
    <n v="0"/>
    <n v="0"/>
    <m/>
    <n v="0"/>
    <n v="0"/>
    <n v="0"/>
    <x v="3"/>
    <x v="1"/>
  </r>
  <r>
    <s v="CG&amp;E "/>
    <s v="E"/>
    <x v="12"/>
    <s v="DM02W   02/15/2008N"/>
    <n v="6403"/>
    <n v="519.45000000000005"/>
    <n v="0"/>
    <n v="519.45000000000005"/>
    <n v="153.46"/>
    <n v="0"/>
    <n v="111.23"/>
    <n v="7.8"/>
    <n v="0.18"/>
    <n v="0"/>
    <n v="0"/>
    <n v="27.75"/>
    <n v="38.729999999999997"/>
    <n v="27.08"/>
    <n v="2.67"/>
    <n v="27.07"/>
    <n v="37.92"/>
    <n v="58.6"/>
    <n v="0"/>
    <n v="0"/>
    <n v="0"/>
    <n v="0"/>
    <n v="8.74"/>
    <n v="10.83"/>
    <n v="0"/>
    <n v="0"/>
    <n v="7.39"/>
    <n v="0"/>
    <n v="0"/>
    <n v="0"/>
    <n v="0"/>
    <n v="0"/>
    <m/>
    <n v="0"/>
    <n v="0"/>
    <n v="0"/>
    <x v="3"/>
    <x v="1"/>
  </r>
  <r>
    <s v="CG&amp;E "/>
    <s v="E"/>
    <x v="6"/>
    <s v="DM02W   02/15/2008N"/>
    <n v="160"/>
    <n v="22"/>
    <n v="0"/>
    <n v="22"/>
    <n v="0"/>
    <n v="0"/>
    <n v="19.07"/>
    <n v="0.19"/>
    <n v="0.18"/>
    <n v="0"/>
    <n v="0"/>
    <n v="0.74"/>
    <n v="1.57"/>
    <n v="0"/>
    <n v="7.0000000000000007E-2"/>
    <n v="0"/>
    <n v="0"/>
    <n v="0"/>
    <n v="0"/>
    <n v="0"/>
    <n v="0"/>
    <n v="0"/>
    <n v="0"/>
    <n v="0"/>
    <n v="0"/>
    <n v="0"/>
    <n v="0.18"/>
    <n v="0"/>
    <n v="0"/>
    <n v="0"/>
    <n v="0"/>
    <n v="0"/>
    <m/>
    <n v="0"/>
    <n v="0"/>
    <n v="0"/>
    <x v="3"/>
    <x v="1"/>
  </r>
  <r>
    <s v="CG&amp;E "/>
    <s v="E"/>
    <x v="10"/>
    <s v="DM02W   02/15/2008N"/>
    <n v="4960"/>
    <n v="170.38"/>
    <n v="0"/>
    <n v="170.38"/>
    <n v="0"/>
    <n v="0"/>
    <n v="100.16"/>
    <n v="6.04"/>
    <n v="0.27"/>
    <n v="0"/>
    <n v="0"/>
    <n v="21.7"/>
    <n v="34.42"/>
    <n v="0"/>
    <n v="2.0699999999999998"/>
    <n v="0"/>
    <n v="0"/>
    <n v="0"/>
    <n v="0"/>
    <n v="0"/>
    <n v="0"/>
    <n v="0"/>
    <n v="0"/>
    <n v="0"/>
    <n v="0"/>
    <n v="0"/>
    <n v="5.72"/>
    <n v="0"/>
    <n v="0"/>
    <n v="0"/>
    <n v="0"/>
    <n v="0"/>
    <m/>
    <n v="0"/>
    <n v="0"/>
    <n v="0"/>
    <x v="3"/>
    <x v="1"/>
  </r>
  <r>
    <s v="CG&amp;E "/>
    <s v="E"/>
    <x v="11"/>
    <s v="DM02W   02/15/2008N"/>
    <n v="1271"/>
    <n v="74.67"/>
    <n v="0"/>
    <n v="74.67"/>
    <n v="0"/>
    <n v="0"/>
    <n v="47.36"/>
    <n v="1.55"/>
    <n v="0.09"/>
    <n v="0"/>
    <n v="0"/>
    <n v="5.91"/>
    <n v="12.48"/>
    <n v="0"/>
    <n v="0.53"/>
    <n v="0"/>
    <n v="0"/>
    <n v="0"/>
    <n v="0"/>
    <n v="0"/>
    <n v="0"/>
    <n v="0"/>
    <n v="1.74"/>
    <n v="3.54"/>
    <n v="0"/>
    <n v="0"/>
    <n v="1.47"/>
    <n v="0"/>
    <n v="0"/>
    <n v="0"/>
    <n v="0"/>
    <n v="0"/>
    <m/>
    <n v="0"/>
    <n v="0"/>
    <n v="0"/>
    <x v="3"/>
    <x v="1"/>
  </r>
  <r>
    <s v="CG&amp;E "/>
    <s v="E"/>
    <x v="13"/>
    <s v="DM02W   02/15/2008N"/>
    <n v="48342"/>
    <n v="775.41"/>
    <n v="0"/>
    <n v="775.41"/>
    <n v="0"/>
    <n v="0"/>
    <n v="273.18"/>
    <n v="58.85"/>
    <n v="0.27"/>
    <n v="0"/>
    <n v="0"/>
    <n v="194.16"/>
    <n v="173"/>
    <n v="0"/>
    <n v="20.16"/>
    <n v="0"/>
    <n v="0"/>
    <n v="0"/>
    <n v="0"/>
    <n v="0"/>
    <n v="0"/>
    <n v="0"/>
    <n v="0"/>
    <n v="0"/>
    <n v="0"/>
    <n v="0"/>
    <n v="55.79"/>
    <n v="0"/>
    <n v="0"/>
    <n v="0"/>
    <n v="0"/>
    <n v="0"/>
    <m/>
    <n v="0"/>
    <n v="0"/>
    <n v="0"/>
    <x v="3"/>
    <x v="1"/>
  </r>
  <r>
    <s v="CG&amp;E "/>
    <s v="E"/>
    <x v="2"/>
    <s v="DP01    01/02/2007N"/>
    <n v="16200"/>
    <n v="1638.6"/>
    <n v="0"/>
    <n v="1638.6"/>
    <n v="600.04"/>
    <n v="0"/>
    <n v="299.79000000000002"/>
    <n v="19.73"/>
    <n v="0.09"/>
    <n v="0"/>
    <n v="0"/>
    <n v="68.13"/>
    <n v="104.89"/>
    <n v="89.12"/>
    <n v="6.75"/>
    <n v="105.88"/>
    <n v="121.51"/>
    <n v="148.26"/>
    <n v="0"/>
    <n v="0"/>
    <n v="0"/>
    <n v="0"/>
    <n v="24.13"/>
    <n v="42.35"/>
    <n v="0"/>
    <n v="0"/>
    <n v="7.93"/>
    <n v="0"/>
    <n v="0"/>
    <n v="0"/>
    <n v="0"/>
    <n v="0"/>
    <m/>
    <n v="0"/>
    <n v="0"/>
    <n v="0"/>
    <x v="3"/>
    <x v="2"/>
  </r>
  <r>
    <s v="CG&amp;E "/>
    <s v="E"/>
    <x v="14"/>
    <s v="DP01    01/02/2007N"/>
    <n v="391139"/>
    <n v="34660.89"/>
    <n v="0"/>
    <n v="34660.89"/>
    <n v="13960.02"/>
    <n v="0"/>
    <n v="3885.15"/>
    <n v="476.25"/>
    <n v="0.27"/>
    <n v="0"/>
    <n v="0"/>
    <n v="1447.79"/>
    <n v="2233.58"/>
    <n v="1926.03"/>
    <n v="163.11000000000001"/>
    <n v="2463.48"/>
    <n v="2786.71"/>
    <n v="3579.71"/>
    <n v="0"/>
    <n v="0"/>
    <n v="0"/>
    <n v="0"/>
    <n v="561.69000000000005"/>
    <n v="985.44"/>
    <n v="0"/>
    <n v="0"/>
    <n v="191.66"/>
    <n v="0"/>
    <n v="0"/>
    <n v="0"/>
    <n v="0"/>
    <n v="0"/>
    <m/>
    <n v="0"/>
    <n v="0"/>
    <n v="0"/>
    <x v="3"/>
    <x v="2"/>
  </r>
  <r>
    <s v="CG&amp;E "/>
    <s v="E"/>
    <x v="16"/>
    <s v="DP01    01/02/2007N"/>
    <n v="1474544"/>
    <n v="106037.78"/>
    <n v="0"/>
    <n v="106037.78"/>
    <n v="44593.83"/>
    <n v="0"/>
    <n v="10403.370000000001"/>
    <n v="1795.42"/>
    <n v="0.27"/>
    <n v="0"/>
    <n v="0"/>
    <n v="0"/>
    <n v="6988.28"/>
    <n v="6538.16"/>
    <n v="614.88"/>
    <n v="7869.21"/>
    <n v="8074.53"/>
    <n v="13495.02"/>
    <n v="0"/>
    <n v="0"/>
    <n v="0"/>
    <n v="0"/>
    <n v="1794.35"/>
    <n v="3147.92"/>
    <n v="0"/>
    <n v="0"/>
    <n v="722.54"/>
    <n v="0"/>
    <n v="0"/>
    <n v="0"/>
    <n v="0"/>
    <n v="0"/>
    <m/>
    <n v="0"/>
    <n v="0"/>
    <n v="0"/>
    <x v="3"/>
    <x v="2"/>
  </r>
  <r>
    <s v="CG&amp;E "/>
    <s v="E"/>
    <x v="11"/>
    <s v="DP01    01/02/2007N"/>
    <n v="3901281"/>
    <n v="67334.649999999994"/>
    <n v="0"/>
    <n v="67334.649999999994"/>
    <n v="0"/>
    <n v="0"/>
    <n v="27447.27"/>
    <n v="4750.2299999999996"/>
    <n v="1.53"/>
    <n v="0"/>
    <n v="0"/>
    <n v="14320.07"/>
    <n v="17556.259999999998"/>
    <n v="0"/>
    <n v="0"/>
    <n v="0"/>
    <n v="0"/>
    <n v="0"/>
    <n v="0"/>
    <n v="0"/>
    <n v="0"/>
    <n v="0"/>
    <n v="0"/>
    <n v="1347.64"/>
    <n v="0"/>
    <n v="0"/>
    <n v="1911.65"/>
    <n v="0"/>
    <n v="0"/>
    <n v="0"/>
    <n v="0"/>
    <n v="0"/>
    <m/>
    <n v="0"/>
    <n v="0"/>
    <n v="0"/>
    <x v="3"/>
    <x v="2"/>
  </r>
  <r>
    <s v="CG&amp;E "/>
    <s v="E"/>
    <x v="14"/>
    <s v="DP01    02/15/2008N"/>
    <n v="307245"/>
    <n v="28603.38"/>
    <n v="0"/>
    <n v="28603.38"/>
    <n v="11382.62"/>
    <n v="0"/>
    <n v="3193.65"/>
    <n v="374.1"/>
    <n v="0.18"/>
    <n v="0"/>
    <n v="0"/>
    <n v="1133.94"/>
    <n v="1801.78"/>
    <n v="2008.97"/>
    <n v="128.12"/>
    <n v="2008.66"/>
    <n v="2347.4299999999998"/>
    <n v="2811.91"/>
    <n v="0"/>
    <n v="0"/>
    <n v="0"/>
    <n v="0"/>
    <n v="457.97"/>
    <n v="803.5"/>
    <n v="0"/>
    <n v="0"/>
    <n v="150.55000000000001"/>
    <n v="0"/>
    <n v="0"/>
    <n v="0"/>
    <n v="0"/>
    <n v="0"/>
    <m/>
    <n v="0"/>
    <n v="0"/>
    <n v="0"/>
    <x v="3"/>
    <x v="2"/>
  </r>
  <r>
    <s v="CG&amp;E "/>
    <s v="E"/>
    <x v="15"/>
    <s v="DP01    02/15/2008N"/>
    <n v="2005640"/>
    <n v="147569.99"/>
    <n v="0"/>
    <n v="147569.99"/>
    <n v="58155.46"/>
    <n v="0"/>
    <n v="13542.53"/>
    <n v="1870"/>
    <n v="0.27"/>
    <n v="0"/>
    <n v="0"/>
    <n v="7305"/>
    <n v="8928.7800000000007"/>
    <n v="10264.36"/>
    <n v="836.36"/>
    <n v="10262.36"/>
    <n v="10621.13"/>
    <n v="18355.61"/>
    <n v="0"/>
    <n v="0"/>
    <n v="0"/>
    <n v="0"/>
    <n v="2340.12"/>
    <n v="4105.25"/>
    <n v="0"/>
    <n v="0"/>
    <n v="982.76"/>
    <n v="0"/>
    <n v="0"/>
    <n v="0"/>
    <n v="0"/>
    <n v="0"/>
    <m/>
    <n v="0"/>
    <n v="0"/>
    <n v="0"/>
    <x v="3"/>
    <x v="2"/>
  </r>
  <r>
    <s v="CG&amp;E "/>
    <s v="E"/>
    <x v="12"/>
    <s v="DP01    02/15/2008N"/>
    <n v="65941"/>
    <n v="8308.66"/>
    <n v="0"/>
    <n v="8308.66"/>
    <n v="3306.73"/>
    <n v="0"/>
    <n v="1184.79"/>
    <n v="80.290000000000006"/>
    <n v="0.09"/>
    <n v="0"/>
    <n v="0"/>
    <n v="248.69"/>
    <n v="451.7"/>
    <n v="583.6"/>
    <n v="27.5"/>
    <n v="583.54"/>
    <n v="839.46"/>
    <n v="603.49"/>
    <n v="0"/>
    <n v="0"/>
    <n v="0"/>
    <n v="0"/>
    <n v="133.05000000000001"/>
    <n v="233.42"/>
    <n v="0"/>
    <n v="0"/>
    <n v="32.31"/>
    <n v="0"/>
    <n v="0"/>
    <n v="0"/>
    <n v="0"/>
    <n v="0"/>
    <m/>
    <n v="0"/>
    <n v="0"/>
    <n v="0"/>
    <x v="3"/>
    <x v="2"/>
  </r>
  <r>
    <s v="CG&amp;E "/>
    <s v="E"/>
    <x v="16"/>
    <s v="DP01    02/15/2008N"/>
    <n v="192050"/>
    <n v="15435.37"/>
    <n v="0"/>
    <n v="15435.37"/>
    <n v="6416.32"/>
    <n v="0"/>
    <n v="1632.89"/>
    <n v="233.84"/>
    <n v="0.09"/>
    <n v="0"/>
    <n v="0"/>
    <n v="0"/>
    <n v="1041.6300000000001"/>
    <n v="1132.45"/>
    <n v="80.08"/>
    <n v="1132.26"/>
    <n v="1202.97"/>
    <n v="1757.64"/>
    <n v="0"/>
    <n v="0"/>
    <n v="0"/>
    <n v="0"/>
    <n v="258.17"/>
    <n v="452.93"/>
    <n v="0"/>
    <n v="0"/>
    <n v="94.1"/>
    <n v="0"/>
    <n v="0"/>
    <n v="0"/>
    <n v="0"/>
    <n v="0"/>
    <m/>
    <n v="0"/>
    <n v="0"/>
    <n v="0"/>
    <x v="3"/>
    <x v="2"/>
  </r>
  <r>
    <s v="CG&amp;E "/>
    <s v="E"/>
    <x v="11"/>
    <s v="DP01    02/15/2008N"/>
    <n v="3136163"/>
    <n v="54076.18"/>
    <n v="0"/>
    <n v="54076.18"/>
    <n v="0"/>
    <n v="0"/>
    <n v="22519.27"/>
    <n v="3818.59"/>
    <n v="1.26"/>
    <n v="0"/>
    <n v="0"/>
    <n v="11514.74"/>
    <n v="13995.29"/>
    <n v="0"/>
    <n v="0"/>
    <n v="0"/>
    <n v="0"/>
    <n v="0"/>
    <n v="0"/>
    <n v="0"/>
    <n v="0"/>
    <n v="0"/>
    <n v="250.62"/>
    <n v="439.68"/>
    <n v="0"/>
    <n v="0"/>
    <n v="1536.73"/>
    <n v="0"/>
    <n v="0"/>
    <n v="0"/>
    <n v="0"/>
    <n v="0"/>
    <m/>
    <n v="0"/>
    <n v="0"/>
    <n v="0"/>
    <x v="3"/>
    <x v="2"/>
  </r>
  <r>
    <s v="CG&amp;E "/>
    <s v="E"/>
    <x v="14"/>
    <s v="DP02    01/02/2007 "/>
    <n v="4830150"/>
    <n v="437313.25"/>
    <n v="0"/>
    <n v="437313.25"/>
    <n v="136469.96"/>
    <n v="0"/>
    <n v="31775.83"/>
    <n v="6822.32"/>
    <n v="0.27"/>
    <n v="0"/>
    <n v="0"/>
    <n v="6652.61"/>
    <n v="43758.400000000001"/>
    <n v="50578.58"/>
    <n v="4484.62"/>
    <n v="50567.82"/>
    <n v="24967.26"/>
    <n v="44205.53"/>
    <n v="0"/>
    <n v="0"/>
    <n v="0"/>
    <n v="0"/>
    <n v="11531.49"/>
    <n v="20228.86"/>
    <n v="0"/>
    <n v="0"/>
    <n v="5269.7"/>
    <n v="0"/>
    <n v="0"/>
    <n v="0"/>
    <n v="0"/>
    <n v="0"/>
    <m/>
    <n v="0"/>
    <n v="0"/>
    <n v="0"/>
    <x v="3"/>
    <x v="2"/>
  </r>
  <r>
    <s v="CG&amp;E "/>
    <s v="E"/>
    <x v="15"/>
    <s v="DP02    01/02/2007 "/>
    <n v="5822406"/>
    <n v="362510.59"/>
    <n v="0"/>
    <n v="362510.59"/>
    <n v="149177.4"/>
    <n v="0"/>
    <n v="30956.400000000001"/>
    <n v="2733.43"/>
    <n v="0.27"/>
    <n v="0"/>
    <n v="0"/>
    <n v="2207.73"/>
    <n v="20328.580000000002"/>
    <n v="28891.4"/>
    <n v="1474.53"/>
    <n v="29126.54"/>
    <n v="24302.52"/>
    <n v="53286.67"/>
    <n v="0"/>
    <n v="0"/>
    <n v="0"/>
    <n v="0"/>
    <n v="6641.57"/>
    <n v="11650.89"/>
    <n v="0"/>
    <n v="0"/>
    <n v="1732.66"/>
    <n v="0"/>
    <n v="0"/>
    <n v="0"/>
    <n v="0"/>
    <n v="0"/>
    <m/>
    <n v="0"/>
    <n v="0"/>
    <n v="0"/>
    <x v="3"/>
    <x v="2"/>
  </r>
  <r>
    <s v="CG&amp;E "/>
    <s v="E"/>
    <x v="12"/>
    <s v="DP02    01/02/2007 "/>
    <n v="506438"/>
    <n v="58792.959999999999"/>
    <n v="0"/>
    <n v="58792.959999999999"/>
    <n v="20388.57"/>
    <n v="0"/>
    <n v="6882.93"/>
    <n v="1152.21"/>
    <n v="0.36"/>
    <n v="0"/>
    <n v="0"/>
    <n v="3466.68"/>
    <n v="3809.35"/>
    <n v="4931.59"/>
    <n v="394.6"/>
    <n v="5015.17"/>
    <n v="4503.12"/>
    <n v="4634.92"/>
    <n v="0"/>
    <n v="0"/>
    <n v="0"/>
    <n v="0"/>
    <n v="1143.57"/>
    <n v="2006.22"/>
    <n v="0"/>
    <n v="0"/>
    <n v="463.67"/>
    <n v="0"/>
    <n v="0"/>
    <n v="0"/>
    <n v="0"/>
    <n v="0"/>
    <m/>
    <n v="0"/>
    <n v="0"/>
    <n v="0"/>
    <x v="3"/>
    <x v="2"/>
  </r>
  <r>
    <s v="CG&amp;E "/>
    <s v="E"/>
    <x v="2"/>
    <s v="DP02    01/02/2007N"/>
    <n v="29550"/>
    <n v="7140.16"/>
    <n v="0"/>
    <n v="7140.16"/>
    <n v="2804.98"/>
    <n v="0"/>
    <n v="1574.88"/>
    <n v="35.979999999999997"/>
    <n v="0.27"/>
    <n v="0"/>
    <n v="0"/>
    <n v="117.8"/>
    <n v="202.41"/>
    <n v="388.21"/>
    <n v="12.32"/>
    <n v="495"/>
    <n v="912.53"/>
    <n v="270.43"/>
    <n v="0"/>
    <n v="0"/>
    <n v="0"/>
    <n v="0"/>
    <n v="112.86"/>
    <n v="198.01"/>
    <n v="0"/>
    <n v="0"/>
    <n v="14.48"/>
    <n v="0"/>
    <n v="0"/>
    <n v="0"/>
    <n v="0"/>
    <n v="0"/>
    <m/>
    <n v="0"/>
    <n v="0"/>
    <n v="0"/>
    <x v="3"/>
    <x v="2"/>
  </r>
  <r>
    <s v="CG&amp;E "/>
    <s v="E"/>
    <x v="3"/>
    <s v="DP02    01/02/2007N"/>
    <n v="436749"/>
    <n v="31231.59"/>
    <n v="0"/>
    <n v="31231.59"/>
    <n v="12604.64"/>
    <n v="0"/>
    <n v="2987.58"/>
    <n v="531.79"/>
    <n v="0.27"/>
    <n v="0"/>
    <n v="0"/>
    <n v="1613.36"/>
    <n v="1793.26"/>
    <n v="1627.69"/>
    <n v="182.12"/>
    <n v="2224.2399999999998"/>
    <n v="2058.5500000000002"/>
    <n v="3997.13"/>
    <n v="0"/>
    <n v="0"/>
    <n v="0"/>
    <n v="0"/>
    <n v="507.19"/>
    <n v="889.76"/>
    <n v="0"/>
    <n v="0"/>
    <n v="214.01"/>
    <n v="0"/>
    <n v="0"/>
    <n v="0"/>
    <n v="0"/>
    <n v="0"/>
    <m/>
    <n v="0"/>
    <n v="0"/>
    <n v="0"/>
    <x v="3"/>
    <x v="2"/>
  </r>
  <r>
    <s v="CG&amp;E "/>
    <s v="E"/>
    <x v="4"/>
    <s v="DP02    01/02/2007N"/>
    <n v="81558"/>
    <n v="6831.45"/>
    <n v="0"/>
    <n v="6831.45"/>
    <n v="2735.9"/>
    <n v="0"/>
    <n v="784.39"/>
    <n v="99.31"/>
    <n v="0.09"/>
    <n v="0"/>
    <n v="0"/>
    <n v="305.37"/>
    <n v="445.56"/>
    <n v="339.8"/>
    <n v="34.01"/>
    <n v="482.79"/>
    <n v="514.64"/>
    <n v="746.42"/>
    <n v="0"/>
    <n v="0"/>
    <n v="0"/>
    <n v="0"/>
    <n v="110.08"/>
    <n v="193.13"/>
    <n v="0"/>
    <n v="0"/>
    <n v="39.96"/>
    <n v="0"/>
    <n v="0"/>
    <n v="0"/>
    <n v="0"/>
    <n v="0"/>
    <m/>
    <n v="0"/>
    <n v="0"/>
    <n v="0"/>
    <x v="3"/>
    <x v="2"/>
  </r>
  <r>
    <s v="CG&amp;E "/>
    <s v="E"/>
    <x v="14"/>
    <s v="DP02    01/02/2007N"/>
    <n v="12920691"/>
    <n v="1019145.63"/>
    <n v="0"/>
    <n v="1019145.63"/>
    <n v="420481.19"/>
    <n v="0"/>
    <n v="94437.54"/>
    <n v="13436.61"/>
    <n v="1.53"/>
    <n v="0"/>
    <n v="0"/>
    <n v="47044.66"/>
    <n v="57109.21"/>
    <n v="54536.52"/>
    <n v="6055.51"/>
    <n v="68657.179999999993"/>
    <n v="80179.3"/>
    <n v="125901.82"/>
    <n v="0"/>
    <n v="0"/>
    <n v="0"/>
    <n v="0"/>
    <n v="17508.650000000001"/>
    <n v="27464.81"/>
    <n v="0"/>
    <n v="0"/>
    <n v="6331.1"/>
    <n v="0"/>
    <n v="0"/>
    <n v="0"/>
    <n v="0"/>
    <n v="0"/>
    <m/>
    <n v="0"/>
    <n v="0"/>
    <n v="0"/>
    <x v="3"/>
    <x v="2"/>
  </r>
  <r>
    <s v="CG&amp;E "/>
    <s v="E"/>
    <x v="15"/>
    <s v="DP02    01/02/2007N"/>
    <n v="19939504"/>
    <n v="1426485.36"/>
    <n v="0"/>
    <n v="1426485.36"/>
    <n v="571257.13"/>
    <n v="0"/>
    <n v="131214.59"/>
    <n v="18546.37"/>
    <n v="2.25"/>
    <n v="0"/>
    <n v="0"/>
    <n v="72604.11"/>
    <n v="88761.61"/>
    <n v="76005.179999999993"/>
    <n v="8314.7800000000007"/>
    <n v="100806.21"/>
    <n v="103403.86"/>
    <n v="182486.35"/>
    <n v="0"/>
    <n v="0"/>
    <n v="0"/>
    <n v="0"/>
    <n v="22986.9"/>
    <n v="40325.64"/>
    <n v="0"/>
    <n v="0"/>
    <n v="9770.3799999999992"/>
    <n v="0"/>
    <n v="0"/>
    <n v="0"/>
    <n v="0"/>
    <n v="0"/>
    <m/>
    <n v="0"/>
    <n v="0"/>
    <n v="0"/>
    <x v="3"/>
    <x v="2"/>
  </r>
  <r>
    <s v="CG&amp;E "/>
    <s v="E"/>
    <x v="12"/>
    <s v="DP02    01/02/2007N"/>
    <n v="6528032"/>
    <n v="502685.42"/>
    <n v="0"/>
    <n v="502685.42"/>
    <n v="202061.64"/>
    <n v="0"/>
    <n v="48636"/>
    <n v="7309.2"/>
    <n v="1.23"/>
    <n v="0"/>
    <n v="0"/>
    <n v="23824.34"/>
    <n v="32696.39"/>
    <n v="26650.62"/>
    <n v="2722.2"/>
    <n v="35656.82"/>
    <n v="37789.550000000003"/>
    <n v="59744.55"/>
    <n v="0"/>
    <n v="0"/>
    <n v="0"/>
    <n v="0"/>
    <n v="8130.48"/>
    <n v="14263.67"/>
    <n v="0"/>
    <n v="0"/>
    <n v="3198.73"/>
    <n v="0"/>
    <n v="0"/>
    <n v="0"/>
    <n v="0"/>
    <n v="0"/>
    <m/>
    <n v="0"/>
    <n v="0"/>
    <n v="0"/>
    <x v="3"/>
    <x v="2"/>
  </r>
  <r>
    <s v="CG&amp;E "/>
    <s v="E"/>
    <x v="16"/>
    <s v="DP02    01/02/2007N"/>
    <n v="1119463"/>
    <n v="75119.820000000007"/>
    <n v="0"/>
    <n v="75119.820000000007"/>
    <n v="31808.46"/>
    <n v="0"/>
    <n v="7169.02"/>
    <n v="1148.6099999999999"/>
    <n v="0.09"/>
    <n v="0"/>
    <n v="0"/>
    <n v="0"/>
    <n v="4951.41"/>
    <n v="3949.09"/>
    <n v="466.81"/>
    <n v="5613.04"/>
    <n v="5694.08"/>
    <n v="10245.32"/>
    <n v="0"/>
    <n v="0"/>
    <n v="0"/>
    <n v="0"/>
    <n v="1279.96"/>
    <n v="2245.39"/>
    <n v="0"/>
    <n v="0"/>
    <n v="548.54"/>
    <n v="0"/>
    <n v="0"/>
    <n v="0"/>
    <n v="0"/>
    <n v="0"/>
    <m/>
    <n v="0"/>
    <n v="0"/>
    <n v="0"/>
    <x v="3"/>
    <x v="2"/>
  </r>
  <r>
    <s v="CG&amp;E "/>
    <s v="E"/>
    <x v="9"/>
    <s v="DP02    01/02/2007N"/>
    <n v="20646"/>
    <n v="503.82"/>
    <n v="0"/>
    <n v="503.82"/>
    <n v="0"/>
    <n v="0"/>
    <n v="282.31"/>
    <n v="25.14"/>
    <n v="0.09"/>
    <n v="0"/>
    <n v="0"/>
    <n v="84.26"/>
    <n v="93.29"/>
    <n v="0"/>
    <n v="8.61"/>
    <n v="0"/>
    <n v="0"/>
    <n v="0"/>
    <n v="0"/>
    <n v="0"/>
    <n v="0"/>
    <n v="0"/>
    <n v="0"/>
    <n v="0"/>
    <n v="0"/>
    <n v="0"/>
    <n v="10.119999999999999"/>
    <n v="0"/>
    <n v="0"/>
    <n v="0"/>
    <n v="0"/>
    <n v="0"/>
    <m/>
    <n v="0"/>
    <n v="0"/>
    <n v="0"/>
    <x v="3"/>
    <x v="2"/>
  </r>
  <r>
    <s v="CG&amp;E "/>
    <s v="E"/>
    <x v="11"/>
    <s v="DP02    01/02/2007N"/>
    <n v="2384885"/>
    <n v="40931.599999999999"/>
    <n v="0"/>
    <n v="40931.599999999999"/>
    <n v="-8386.89"/>
    <n v="0"/>
    <n v="15538.69"/>
    <n v="2387.5100000000002"/>
    <n v="0.81"/>
    <n v="0"/>
    <n v="0"/>
    <n v="8741.02"/>
    <n v="10021.290000000001"/>
    <n v="4967.57"/>
    <n v="0"/>
    <n v="9684.19"/>
    <n v="-1074.8"/>
    <n v="-6345.79"/>
    <n v="0"/>
    <n v="0"/>
    <n v="0"/>
    <n v="0"/>
    <n v="355.39"/>
    <n v="3874"/>
    <n v="0"/>
    <n v="0"/>
    <n v="1168.6099999999999"/>
    <n v="0"/>
    <n v="0"/>
    <n v="0"/>
    <n v="0"/>
    <n v="0"/>
    <m/>
    <n v="0"/>
    <n v="0"/>
    <n v="0"/>
    <x v="3"/>
    <x v="2"/>
  </r>
  <r>
    <s v="CG&amp;E "/>
    <s v="E"/>
    <x v="18"/>
    <s v="DP02    01/02/2007N"/>
    <n v="1408705"/>
    <n v="27565.05"/>
    <n v="0"/>
    <n v="27565.05"/>
    <n v="0"/>
    <n v="0"/>
    <n v="12855.96"/>
    <n v="1715.24"/>
    <n v="0.18"/>
    <n v="0"/>
    <n v="0"/>
    <n v="5132.24"/>
    <n v="7171.16"/>
    <n v="0"/>
    <n v="0"/>
    <n v="0"/>
    <n v="0"/>
    <n v="0"/>
    <n v="0"/>
    <n v="0"/>
    <n v="0"/>
    <n v="0"/>
    <n v="0"/>
    <n v="0"/>
    <n v="0"/>
    <n v="0"/>
    <n v="690.27"/>
    <n v="0"/>
    <n v="0"/>
    <n v="0"/>
    <n v="0"/>
    <n v="0"/>
    <m/>
    <n v="0"/>
    <n v="0"/>
    <n v="0"/>
    <x v="3"/>
    <x v="2"/>
  </r>
  <r>
    <s v="CG&amp;E "/>
    <s v="E"/>
    <x v="13"/>
    <s v="DP02    01/02/2007N"/>
    <n v="83406"/>
    <n v="1930.38"/>
    <n v="0"/>
    <n v="1930.38"/>
    <n v="0"/>
    <n v="0"/>
    <n v="909.21"/>
    <n v="101.56"/>
    <n v="0.09"/>
    <n v="0"/>
    <n v="0"/>
    <n v="312.08"/>
    <n v="531.79"/>
    <n v="0"/>
    <n v="34.78"/>
    <n v="0"/>
    <n v="0"/>
    <n v="0"/>
    <n v="0"/>
    <n v="0"/>
    <n v="0"/>
    <n v="0"/>
    <n v="0"/>
    <n v="0"/>
    <n v="0"/>
    <n v="0"/>
    <n v="40.869999999999997"/>
    <n v="0"/>
    <n v="0"/>
    <n v="0"/>
    <n v="0"/>
    <n v="0"/>
    <m/>
    <n v="0"/>
    <n v="0"/>
    <n v="0"/>
    <x v="3"/>
    <x v="2"/>
  </r>
  <r>
    <s v="CG&amp;E "/>
    <s v="E"/>
    <x v="3"/>
    <s v="DP02    02/15/2008N"/>
    <n v="88650"/>
    <n v="7236.98"/>
    <n v="0"/>
    <n v="7236.98"/>
    <n v="2842.49"/>
    <n v="0"/>
    <n v="784.39"/>
    <n v="107.94"/>
    <n v="0.09"/>
    <n v="0"/>
    <n v="0"/>
    <n v="331.12"/>
    <n v="446.27"/>
    <n v="501.69"/>
    <n v="36.97"/>
    <n v="501.6"/>
    <n v="514.64"/>
    <n v="811.32"/>
    <n v="0"/>
    <n v="0"/>
    <n v="0"/>
    <n v="0"/>
    <n v="114.37"/>
    <n v="200.65"/>
    <n v="0"/>
    <n v="0"/>
    <n v="43.44"/>
    <n v="0"/>
    <n v="0"/>
    <n v="0"/>
    <n v="0"/>
    <n v="0"/>
    <m/>
    <n v="0"/>
    <n v="0"/>
    <n v="0"/>
    <x v="3"/>
    <x v="2"/>
  </r>
  <r>
    <s v="CG&amp;E "/>
    <s v="E"/>
    <x v="14"/>
    <s v="DP02    02/15/2008N"/>
    <n v="17517401"/>
    <n v="1433066.91"/>
    <n v="0"/>
    <n v="1433066.91"/>
    <n v="564836.73"/>
    <n v="0"/>
    <n v="143443.57999999999"/>
    <n v="19754.189999999999"/>
    <n v="3.06"/>
    <n v="0"/>
    <n v="0"/>
    <n v="63900.27"/>
    <n v="90725.99"/>
    <n v="99691.87"/>
    <n v="7304.75"/>
    <n v="99674.38"/>
    <n v="112229.27"/>
    <n v="160319.25"/>
    <n v="0"/>
    <n v="0"/>
    <n v="0"/>
    <n v="0"/>
    <n v="22727.7"/>
    <n v="39872.33"/>
    <n v="0"/>
    <n v="0"/>
    <n v="8583.5400000000009"/>
    <n v="0"/>
    <n v="0"/>
    <n v="0"/>
    <n v="0"/>
    <n v="0"/>
    <m/>
    <n v="0"/>
    <n v="0"/>
    <n v="0"/>
    <x v="3"/>
    <x v="2"/>
  </r>
  <r>
    <s v="CG&amp;E "/>
    <s v="E"/>
    <x v="15"/>
    <s v="DP02    02/15/2008N"/>
    <n v="25240100"/>
    <n v="1867849.97"/>
    <n v="0"/>
    <n v="1867849.97"/>
    <n v="734732.4"/>
    <n v="0"/>
    <n v="171494.8"/>
    <n v="23146.79"/>
    <n v="2.52"/>
    <n v="0"/>
    <n v="0"/>
    <n v="91882.53"/>
    <n v="116221.2"/>
    <n v="129679.35"/>
    <n v="10525.13"/>
    <n v="129654.1"/>
    <n v="135715.57"/>
    <n v="230997.42"/>
    <n v="0"/>
    <n v="0"/>
    <n v="0"/>
    <n v="0"/>
    <n v="29564.959999999999"/>
    <n v="51865.53"/>
    <n v="0"/>
    <n v="0"/>
    <n v="12367.67"/>
    <n v="0"/>
    <n v="0"/>
    <n v="0"/>
    <n v="0"/>
    <n v="0"/>
    <m/>
    <n v="0"/>
    <n v="0"/>
    <n v="0"/>
    <x v="3"/>
    <x v="2"/>
  </r>
  <r>
    <s v="CG&amp;E "/>
    <s v="E"/>
    <x v="12"/>
    <s v="DP02    02/15/2008N"/>
    <n v="1369602"/>
    <n v="121913.41"/>
    <n v="0"/>
    <n v="121913.41"/>
    <n v="48431.58"/>
    <n v="0"/>
    <n v="12718.53"/>
    <n v="1667.63"/>
    <n v="0.47"/>
    <n v="0"/>
    <n v="0"/>
    <n v="5018.68"/>
    <n v="8161.95"/>
    <n v="8547.93"/>
    <n v="571.13"/>
    <n v="8546.56"/>
    <n v="9675.7199999999993"/>
    <n v="12534.61"/>
    <n v="0"/>
    <n v="0"/>
    <n v="0"/>
    <n v="0"/>
    <n v="1948.69"/>
    <n v="3418.83"/>
    <n v="0"/>
    <n v="0"/>
    <n v="671.1"/>
    <n v="0"/>
    <n v="0"/>
    <n v="0"/>
    <n v="0"/>
    <n v="0"/>
    <m/>
    <n v="0"/>
    <n v="0"/>
    <n v="0"/>
    <x v="3"/>
    <x v="2"/>
  </r>
  <r>
    <s v="CG&amp;E "/>
    <s v="E"/>
    <x v="17"/>
    <s v="DP02    02/15/2008N"/>
    <n v="388607"/>
    <n v="42290.51"/>
    <n v="0"/>
    <n v="42290.51"/>
    <n v="16642.919999999998"/>
    <n v="0"/>
    <n v="5292.69"/>
    <n v="473.17"/>
    <n v="0.09"/>
    <n v="0"/>
    <n v="0"/>
    <n v="1419.96"/>
    <n v="2661.96"/>
    <n v="2937.35"/>
    <n v="162.05000000000001"/>
    <n v="2936.96"/>
    <n v="4171.93"/>
    <n v="3556.53"/>
    <n v="0"/>
    <n v="0"/>
    <n v="0"/>
    <n v="0"/>
    <n v="669.65"/>
    <n v="1174.83"/>
    <n v="0"/>
    <n v="0"/>
    <n v="190.42"/>
    <n v="0"/>
    <n v="0"/>
    <n v="0"/>
    <n v="0"/>
    <n v="0"/>
    <m/>
    <n v="0"/>
    <n v="0"/>
    <n v="0"/>
    <x v="3"/>
    <x v="2"/>
  </r>
  <r>
    <s v="CG&amp;E "/>
    <s v="E"/>
    <x v="16"/>
    <s v="DP02    02/15/2008N"/>
    <n v="1091356"/>
    <n v="96989.86"/>
    <n v="0"/>
    <n v="96989.86"/>
    <n v="39118.129999999997"/>
    <n v="0"/>
    <n v="11186.57"/>
    <n v="1135.43"/>
    <n v="0.09"/>
    <n v="0"/>
    <n v="0"/>
    <n v="0"/>
    <n v="7475.79"/>
    <n v="6904.19"/>
    <n v="455.1"/>
    <n v="6903.09"/>
    <n v="8953.26"/>
    <n v="9988.09"/>
    <n v="0"/>
    <n v="0"/>
    <n v="0"/>
    <n v="0"/>
    <n v="1573.98"/>
    <n v="2761.38"/>
    <n v="0"/>
    <n v="0"/>
    <n v="534.76"/>
    <n v="0"/>
    <n v="0"/>
    <n v="0"/>
    <n v="0"/>
    <n v="0"/>
    <m/>
    <n v="0"/>
    <n v="0"/>
    <n v="0"/>
    <x v="3"/>
    <x v="2"/>
  </r>
  <r>
    <s v="CG&amp;E "/>
    <s v="E"/>
    <x v="9"/>
    <s v="DP02    02/15/2008N"/>
    <n v="25846"/>
    <n v="633.26"/>
    <n v="0"/>
    <n v="633.26"/>
    <n v="0"/>
    <n v="0"/>
    <n v="340.91"/>
    <n v="31.47"/>
    <n v="0.09"/>
    <n v="0"/>
    <n v="0"/>
    <n v="103.14"/>
    <n v="134.21"/>
    <n v="0"/>
    <n v="10.78"/>
    <n v="0"/>
    <n v="0"/>
    <n v="0"/>
    <n v="0"/>
    <n v="0"/>
    <n v="0"/>
    <n v="0"/>
    <n v="0"/>
    <n v="0"/>
    <n v="0"/>
    <n v="0"/>
    <n v="12.66"/>
    <n v="0"/>
    <n v="0"/>
    <n v="0"/>
    <n v="0"/>
    <n v="0"/>
    <m/>
    <n v="0"/>
    <n v="0"/>
    <n v="0"/>
    <x v="3"/>
    <x v="2"/>
  </r>
  <r>
    <s v="CG&amp;E "/>
    <s v="E"/>
    <x v="11"/>
    <s v="DP02    02/15/2008N"/>
    <n v="614116"/>
    <n v="10223.35"/>
    <n v="0"/>
    <n v="10223.35"/>
    <n v="0"/>
    <n v="0"/>
    <n v="4244.8100000000004"/>
    <n v="747.75"/>
    <n v="0.27"/>
    <n v="0"/>
    <n v="0"/>
    <n v="2250.4899999999998"/>
    <n v="2677.85"/>
    <n v="0"/>
    <n v="1.26"/>
    <n v="0"/>
    <n v="0"/>
    <n v="0"/>
    <n v="0"/>
    <n v="0"/>
    <n v="0"/>
    <n v="0"/>
    <n v="0"/>
    <n v="0"/>
    <n v="0"/>
    <n v="0"/>
    <n v="300.92"/>
    <n v="0"/>
    <n v="0"/>
    <n v="0"/>
    <n v="0"/>
    <n v="0"/>
    <m/>
    <n v="0"/>
    <n v="0"/>
    <n v="0"/>
    <x v="3"/>
    <x v="2"/>
  </r>
  <r>
    <s v="CG&amp;E "/>
    <s v="E"/>
    <x v="18"/>
    <s v="DP02    02/15/2008N"/>
    <n v="74035"/>
    <n v="4138.51"/>
    <n v="0"/>
    <n v="4138.51"/>
    <n v="0"/>
    <n v="0"/>
    <n v="3187.63"/>
    <n v="90.15"/>
    <n v="0.18"/>
    <n v="0"/>
    <n v="0"/>
    <n v="286.26"/>
    <n v="507.14"/>
    <n v="0"/>
    <n v="30.87"/>
    <n v="0"/>
    <n v="0"/>
    <n v="0"/>
    <n v="0"/>
    <n v="0"/>
    <n v="0"/>
    <n v="0"/>
    <n v="0"/>
    <n v="0"/>
    <n v="0"/>
    <n v="0"/>
    <n v="36.28"/>
    <n v="0"/>
    <n v="0"/>
    <n v="0"/>
    <n v="0"/>
    <n v="0"/>
    <m/>
    <n v="0"/>
    <n v="0"/>
    <n v="0"/>
    <x v="3"/>
    <x v="2"/>
  </r>
  <r>
    <s v="CG&amp;E "/>
    <s v="E"/>
    <x v="3"/>
    <s v="DP03    01/02/2007N"/>
    <n v="54400"/>
    <n v="4341.8999999999996"/>
    <n v="0"/>
    <n v="4341.8999999999996"/>
    <n v="1712.49"/>
    <n v="0"/>
    <n v="525.94000000000005"/>
    <n v="66.239999999999995"/>
    <n v="0.09"/>
    <n v="0"/>
    <n v="0"/>
    <n v="206.79"/>
    <n v="264.64"/>
    <n v="221.51"/>
    <n v="22.69"/>
    <n v="302.2"/>
    <n v="304.98"/>
    <n v="497.87"/>
    <n v="0"/>
    <n v="0"/>
    <n v="0"/>
    <n v="0"/>
    <n v="68.91"/>
    <n v="120.89"/>
    <n v="0"/>
    <n v="0"/>
    <n v="26.66"/>
    <n v="0"/>
    <n v="0"/>
    <n v="0"/>
    <n v="0"/>
    <n v="0"/>
    <m/>
    <n v="0"/>
    <n v="0"/>
    <n v="0"/>
    <x v="3"/>
    <x v="2"/>
  </r>
  <r>
    <s v="CG&amp;E "/>
    <s v="E"/>
    <x v="15"/>
    <s v="DP03    01/02/2007N"/>
    <n v="315553"/>
    <n v="21602.99"/>
    <n v="0"/>
    <n v="21602.99"/>
    <n v="8786.42"/>
    <n v="0"/>
    <n v="1848.77"/>
    <n v="384.22"/>
    <n v="0.09"/>
    <n v="0"/>
    <n v="0"/>
    <n v="1154.78"/>
    <n v="1202.82"/>
    <n v="1149.3900000000001"/>
    <n v="131.59"/>
    <n v="1550.48"/>
    <n v="1378.09"/>
    <n v="2887.94"/>
    <n v="0"/>
    <n v="0"/>
    <n v="0"/>
    <n v="0"/>
    <n v="353.54"/>
    <n v="620.24"/>
    <n v="0"/>
    <n v="0"/>
    <n v="154.62"/>
    <n v="0"/>
    <n v="0"/>
    <n v="0"/>
    <n v="0"/>
    <n v="0"/>
    <m/>
    <n v="0"/>
    <n v="0"/>
    <n v="0"/>
    <x v="3"/>
    <x v="2"/>
  </r>
  <r>
    <s v="CG&amp;E "/>
    <s v="E"/>
    <x v="11"/>
    <s v="DP03    01/02/2007N"/>
    <n v="696147"/>
    <n v="11905.71"/>
    <n v="0"/>
    <n v="11905.71"/>
    <n v="0"/>
    <n v="0"/>
    <n v="4973.3599999999997"/>
    <n v="847.62"/>
    <n v="0.27"/>
    <n v="0"/>
    <n v="0"/>
    <n v="2554.9699999999998"/>
    <n v="3188.38"/>
    <n v="0"/>
    <n v="0"/>
    <n v="0"/>
    <n v="0"/>
    <n v="0"/>
    <n v="0"/>
    <n v="0"/>
    <n v="0"/>
    <n v="0"/>
    <n v="0"/>
    <n v="0"/>
    <n v="0"/>
    <n v="0"/>
    <n v="341.11"/>
    <n v="0"/>
    <n v="0"/>
    <n v="0"/>
    <n v="0"/>
    <n v="0"/>
    <m/>
    <n v="0"/>
    <n v="0"/>
    <n v="0"/>
    <x v="3"/>
    <x v="2"/>
  </r>
  <r>
    <s v="CG&amp;E "/>
    <s v="E"/>
    <x v="14"/>
    <s v="DP03    02/15/2008N"/>
    <n v="2560986"/>
    <n v="171936.41"/>
    <n v="0"/>
    <n v="171936.41"/>
    <n v="68004.66"/>
    <n v="0"/>
    <n v="14106.75"/>
    <n v="2232.56"/>
    <n v="0.18"/>
    <n v="0"/>
    <n v="0"/>
    <n v="9315.01"/>
    <n v="9775.57"/>
    <n v="12002.85"/>
    <n v="1067.93"/>
    <n v="12000.28"/>
    <n v="11200.53"/>
    <n v="23438.14"/>
    <n v="0"/>
    <n v="0"/>
    <n v="0"/>
    <n v="0"/>
    <n v="2736.52"/>
    <n v="4800.54"/>
    <n v="0"/>
    <n v="0"/>
    <n v="1254.8900000000001"/>
    <n v="0"/>
    <n v="0"/>
    <n v="0"/>
    <n v="0"/>
    <n v="0"/>
    <m/>
    <n v="0"/>
    <n v="0"/>
    <n v="0"/>
    <x v="3"/>
    <x v="2"/>
  </r>
  <r>
    <s v="CG&amp;E "/>
    <s v="E"/>
    <x v="15"/>
    <s v="DP03    02/15/2008N"/>
    <n v="3320007"/>
    <n v="240798.37"/>
    <n v="0"/>
    <n v="240798.37"/>
    <n v="94756.79"/>
    <n v="0"/>
    <n v="21460.2"/>
    <n v="3295.67"/>
    <n v="0.27"/>
    <n v="0"/>
    <n v="0"/>
    <n v="12079.58"/>
    <n v="14818.1"/>
    <n v="16724.490000000002"/>
    <n v="1384.44"/>
    <n v="16721.169999999998"/>
    <n v="17044.240000000002"/>
    <n v="30384.7"/>
    <n v="0"/>
    <n v="0"/>
    <n v="0"/>
    <n v="0"/>
    <n v="3812.94"/>
    <n v="6688.98"/>
    <n v="0"/>
    <n v="0"/>
    <n v="1626.8"/>
    <n v="0"/>
    <n v="0"/>
    <n v="0"/>
    <n v="0"/>
    <n v="0"/>
    <m/>
    <n v="0"/>
    <n v="0"/>
    <n v="0"/>
    <x v="3"/>
    <x v="2"/>
  </r>
  <r>
    <s v="CG&amp;E "/>
    <s v="E"/>
    <x v="12"/>
    <s v="DP03    02/15/2008N"/>
    <n v="36311"/>
    <n v="4306.95"/>
    <n v="0"/>
    <n v="4306.95"/>
    <n v="1677.37"/>
    <n v="0"/>
    <n v="648.12"/>
    <n v="44.21"/>
    <n v="0.09"/>
    <n v="0"/>
    <n v="0"/>
    <n v="141.13"/>
    <n v="248.73"/>
    <n v="296.05"/>
    <n v="15.14"/>
    <n v="296.01"/>
    <n v="404.09"/>
    <n v="332.32"/>
    <n v="0"/>
    <n v="0"/>
    <n v="0"/>
    <n v="0"/>
    <n v="67.489999999999995"/>
    <n v="118.41"/>
    <n v="0"/>
    <n v="0"/>
    <n v="17.79"/>
    <n v="0"/>
    <n v="0"/>
    <n v="0"/>
    <n v="0"/>
    <n v="0"/>
    <m/>
    <n v="0"/>
    <n v="0"/>
    <n v="0"/>
    <x v="3"/>
    <x v="2"/>
  </r>
  <r>
    <s v="CG&amp;E "/>
    <s v="E"/>
    <x v="17"/>
    <s v="DP03    02/15/2008N"/>
    <n v="7428"/>
    <n v="1719.5"/>
    <n v="0"/>
    <n v="1719.5"/>
    <n v="645.35"/>
    <n v="0"/>
    <n v="402.91"/>
    <n v="9.0399999999999991"/>
    <n v="0.09"/>
    <n v="0"/>
    <n v="0"/>
    <n v="32.04"/>
    <n v="50.88"/>
    <n v="113.89"/>
    <n v="3.1"/>
    <n v="113.88"/>
    <n v="205.17"/>
    <n v="67.98"/>
    <n v="0"/>
    <n v="0"/>
    <n v="0"/>
    <n v="0"/>
    <n v="25.97"/>
    <n v="45.56"/>
    <n v="0"/>
    <n v="0"/>
    <n v="3.64"/>
    <n v="0"/>
    <n v="0"/>
    <n v="0"/>
    <n v="0"/>
    <n v="0"/>
    <m/>
    <n v="0"/>
    <n v="0"/>
    <n v="0"/>
    <x v="3"/>
    <x v="2"/>
  </r>
  <r>
    <s v="CG&amp;E "/>
    <s v="E"/>
    <x v="6"/>
    <s v="DP03    02/15/2008N"/>
    <n v="15360"/>
    <n v="562.30999999999995"/>
    <n v="0"/>
    <n v="562.30999999999995"/>
    <n v="0"/>
    <n v="0"/>
    <n v="365.69"/>
    <n v="18.7"/>
    <n v="0.09"/>
    <n v="0"/>
    <n v="0"/>
    <n v="65.08"/>
    <n v="105.22"/>
    <n v="0"/>
    <n v="0"/>
    <n v="0"/>
    <n v="0"/>
    <n v="0"/>
    <n v="0"/>
    <n v="0"/>
    <n v="0"/>
    <n v="0"/>
    <n v="0"/>
    <n v="0"/>
    <n v="0"/>
    <n v="0"/>
    <n v="7.53"/>
    <n v="0"/>
    <n v="0"/>
    <n v="0"/>
    <n v="0"/>
    <n v="0"/>
    <m/>
    <n v="0"/>
    <n v="0"/>
    <n v="0"/>
    <x v="3"/>
    <x v="2"/>
  </r>
  <r>
    <s v="CG&amp;E "/>
    <s v="E"/>
    <x v="11"/>
    <s v="DP03    02/15/2008N"/>
    <n v="1057761"/>
    <n v="17588.04"/>
    <n v="0"/>
    <n v="17588.04"/>
    <n v="0"/>
    <n v="0"/>
    <n v="7284.15"/>
    <n v="1287.93"/>
    <n v="0.45"/>
    <n v="0"/>
    <n v="0"/>
    <n v="3886.28"/>
    <n v="4610.93"/>
    <n v="0"/>
    <n v="0"/>
    <n v="0"/>
    <n v="0"/>
    <n v="0"/>
    <n v="0"/>
    <n v="0"/>
    <n v="0"/>
    <n v="0"/>
    <n v="0"/>
    <n v="0"/>
    <n v="0"/>
    <n v="0"/>
    <n v="518.29999999999995"/>
    <n v="0"/>
    <n v="0"/>
    <n v="0"/>
    <n v="0"/>
    <n v="0"/>
    <m/>
    <n v="0"/>
    <n v="0"/>
    <n v="0"/>
    <x v="3"/>
    <x v="2"/>
  </r>
  <r>
    <s v="CG&amp;E "/>
    <s v="E"/>
    <x v="14"/>
    <s v="DP04    01/02/2007 "/>
    <n v="922"/>
    <n v="33098.19"/>
    <n v="0"/>
    <n v="33098.19"/>
    <n v="7657.06"/>
    <n v="0"/>
    <n v="4386.0600000000004"/>
    <n v="798.35"/>
    <n v="0.09"/>
    <n v="0"/>
    <n v="0"/>
    <n v="2389.4299999999998"/>
    <n v="3848.27"/>
    <n v="3854.15"/>
    <n v="273.42"/>
    <n v="3853.5"/>
    <n v="3287.99"/>
    <n v="8.44"/>
    <n v="0"/>
    <n v="0"/>
    <n v="0"/>
    <n v="0"/>
    <n v="878.65"/>
    <n v="1541.5"/>
    <n v="0"/>
    <n v="0"/>
    <n v="321.27999999999997"/>
    <n v="0"/>
    <n v="0"/>
    <n v="0"/>
    <n v="0"/>
    <n v="0"/>
    <m/>
    <n v="0"/>
    <n v="0"/>
    <n v="0"/>
    <x v="3"/>
    <x v="2"/>
  </r>
  <r>
    <s v="CG&amp;E "/>
    <s v="E"/>
    <x v="14"/>
    <s v="DP04    01/02/2007N"/>
    <n v="61389"/>
    <n v="22490.36"/>
    <n v="0"/>
    <n v="22490.36"/>
    <n v="9334.14"/>
    <n v="0"/>
    <n v="4539.2"/>
    <n v="74.739999999999995"/>
    <n v="0.27"/>
    <n v="0"/>
    <n v="0"/>
    <n v="241.48"/>
    <n v="420.51"/>
    <n v="1263.52"/>
    <n v="25.6"/>
    <n v="1647.25"/>
    <n v="3317.29"/>
    <n v="561.83000000000004"/>
    <n v="0"/>
    <n v="0"/>
    <n v="0"/>
    <n v="0"/>
    <n v="375.57"/>
    <n v="658.88"/>
    <n v="0"/>
    <n v="0"/>
    <n v="30.08"/>
    <n v="0"/>
    <n v="0"/>
    <n v="0"/>
    <n v="0"/>
    <n v="0"/>
    <m/>
    <n v="0"/>
    <n v="0"/>
    <n v="0"/>
    <x v="3"/>
    <x v="2"/>
  </r>
  <r>
    <s v="CG&amp;E "/>
    <s v="E"/>
    <x v="15"/>
    <s v="DP04    01/02/2007N"/>
    <n v="1391263"/>
    <n v="100444.92"/>
    <n v="0"/>
    <n v="100444.92"/>
    <n v="40383.040000000001"/>
    <n v="0"/>
    <n v="9122.74"/>
    <n v="1574.12"/>
    <n v="0.18"/>
    <n v="0"/>
    <n v="0"/>
    <n v="5068.92"/>
    <n v="6222.23"/>
    <n v="5319.87"/>
    <n v="580.15"/>
    <n v="7126.15"/>
    <n v="7157.33"/>
    <n v="12732.84"/>
    <n v="0"/>
    <n v="0"/>
    <n v="0"/>
    <n v="0"/>
    <n v="1624.96"/>
    <n v="2850.67"/>
    <n v="0"/>
    <n v="0"/>
    <n v="681.72"/>
    <n v="0"/>
    <n v="0"/>
    <n v="0"/>
    <n v="0"/>
    <n v="0"/>
    <m/>
    <n v="0"/>
    <n v="0"/>
    <n v="0"/>
    <x v="3"/>
    <x v="2"/>
  </r>
  <r>
    <s v="CG&amp;E "/>
    <s v="E"/>
    <x v="11"/>
    <s v="DP04    01/02/2007N"/>
    <n v="8117"/>
    <n v="1009.07"/>
    <n v="0"/>
    <n v="1009.07"/>
    <n v="0"/>
    <n v="0"/>
    <n v="901.2"/>
    <n v="9.8800000000000008"/>
    <n v="0.09"/>
    <n v="0"/>
    <n v="0"/>
    <n v="34.93"/>
    <n v="55.6"/>
    <n v="0"/>
    <n v="3.39"/>
    <n v="0"/>
    <n v="0"/>
    <n v="0"/>
    <n v="0"/>
    <n v="0"/>
    <n v="0"/>
    <n v="0"/>
    <n v="0"/>
    <n v="0"/>
    <n v="0"/>
    <n v="0"/>
    <n v="3.98"/>
    <n v="0"/>
    <n v="0"/>
    <n v="0"/>
    <n v="0"/>
    <n v="0"/>
    <m/>
    <n v="0"/>
    <n v="0"/>
    <n v="0"/>
    <x v="3"/>
    <x v="2"/>
  </r>
  <r>
    <s v="CG&amp;E "/>
    <s v="E"/>
    <x v="14"/>
    <s v="DP04    02/15/2008N"/>
    <n v="6613"/>
    <n v="633.88"/>
    <n v="0"/>
    <n v="633.88"/>
    <n v="207.12"/>
    <n v="0"/>
    <n v="159.11000000000001"/>
    <n v="8.0500000000000007"/>
    <n v="7.0000000000000007E-2"/>
    <n v="0"/>
    <n v="0"/>
    <n v="28.41"/>
    <n v="31.86"/>
    <n v="36.549999999999997"/>
    <n v="2.76"/>
    <n v="36.54"/>
    <n v="36.72"/>
    <n v="60.52"/>
    <n v="0"/>
    <n v="0"/>
    <n v="0"/>
    <n v="0"/>
    <n v="8.32"/>
    <n v="14.61"/>
    <n v="0"/>
    <n v="0"/>
    <n v="3.24"/>
    <n v="0"/>
    <n v="0"/>
    <n v="0"/>
    <n v="0"/>
    <n v="0"/>
    <m/>
    <n v="0"/>
    <n v="0"/>
    <n v="0"/>
    <x v="3"/>
    <x v="2"/>
  </r>
  <r>
    <s v="CG&amp;E "/>
    <s v="E"/>
    <x v="15"/>
    <s v="DP04    02/15/2008N"/>
    <n v="6375884"/>
    <n v="497709.42"/>
    <n v="0"/>
    <n v="497709.42"/>
    <n v="194485.59"/>
    <n v="0"/>
    <n v="48793.79"/>
    <n v="5447.44"/>
    <n v="0.54"/>
    <n v="0"/>
    <n v="0"/>
    <n v="23200.38"/>
    <n v="32592.49"/>
    <n v="34326.33"/>
    <n v="2658.74"/>
    <n v="34319.949999999997"/>
    <n v="38853.15"/>
    <n v="58352.08"/>
    <n v="0"/>
    <n v="0"/>
    <n v="0"/>
    <n v="0"/>
    <n v="7825.83"/>
    <n v="13728.93"/>
    <n v="0"/>
    <n v="0"/>
    <n v="3124.18"/>
    <n v="0"/>
    <n v="0"/>
    <n v="0"/>
    <n v="0"/>
    <n v="0"/>
    <m/>
    <n v="0"/>
    <n v="0"/>
    <n v="0"/>
    <x v="3"/>
    <x v="2"/>
  </r>
  <r>
    <s v="CG&amp;E "/>
    <s v="E"/>
    <x v="14"/>
    <s v="DP06    01/02/2007 "/>
    <n v="5924323"/>
    <n v="390467.24"/>
    <n v="0"/>
    <n v="390467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2"/>
  </r>
  <r>
    <s v="CG&amp;E "/>
    <s v="E"/>
    <x v="15"/>
    <s v="DP06    01/02/2007 "/>
    <n v="-2286379"/>
    <n v="-125922.07"/>
    <n v="0"/>
    <n v="-12592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2"/>
  </r>
  <r>
    <s v="CG&amp;E "/>
    <s v="E"/>
    <x v="12"/>
    <s v="DP06    01/02/2007 "/>
    <n v="434927"/>
    <n v="23519.47"/>
    <n v="0"/>
    <n v="23519.47"/>
    <n v="-2465.29"/>
    <n v="0"/>
    <n v="-1525.42"/>
    <n v="-6"/>
    <n v="-0.09"/>
    <n v="0"/>
    <n v="0"/>
    <n v="-21.56"/>
    <n v="-33.75"/>
    <n v="-191.1"/>
    <n v="-2.0499999999999998"/>
    <n v="-275.62"/>
    <n v="-967.34"/>
    <n v="-38.53"/>
    <n v="0"/>
    <n v="0"/>
    <n v="0"/>
    <n v="0"/>
    <n v="-62.84"/>
    <n v="-110.25"/>
    <n v="0"/>
    <n v="0"/>
    <n v="-2.41"/>
    <n v="0"/>
    <n v="0"/>
    <n v="0"/>
    <n v="0"/>
    <n v="0"/>
    <m/>
    <n v="0"/>
    <n v="0"/>
    <n v="0"/>
    <x v="3"/>
    <x v="2"/>
  </r>
  <r>
    <s v="CG&amp;E "/>
    <s v="E"/>
    <x v="14"/>
    <s v="DP08    01/02/2007 "/>
    <n v="654756"/>
    <n v="43154.03"/>
    <n v="0"/>
    <n v="43154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2"/>
  </r>
  <r>
    <s v="CG&amp;E "/>
    <s v="E"/>
    <x v="14"/>
    <s v="DP10    01/02/2007 "/>
    <n v="1371120"/>
    <n v="118186.01"/>
    <n v="0"/>
    <n v="118186.01"/>
    <n v="33349.129999999997"/>
    <n v="0"/>
    <n v="6357"/>
    <n v="1876.09"/>
    <n v="0.09"/>
    <n v="0"/>
    <n v="0"/>
    <n v="9703.5300000000007"/>
    <n v="12224.69"/>
    <n v="13296.44"/>
    <n v="1113.6300000000001"/>
    <n v="13293.78"/>
    <n v="4765.2"/>
    <n v="12548.49"/>
    <n v="0"/>
    <n v="0"/>
    <n v="0"/>
    <n v="0"/>
    <n v="3031.42"/>
    <n v="5317.93"/>
    <n v="0"/>
    <n v="0"/>
    <n v="1308.5899999999999"/>
    <n v="0"/>
    <n v="0"/>
    <n v="0"/>
    <n v="0"/>
    <n v="0"/>
    <m/>
    <n v="0"/>
    <n v="0"/>
    <n v="0"/>
    <x v="3"/>
    <x v="2"/>
  </r>
  <r>
    <s v="CG&amp;E "/>
    <s v="E"/>
    <x v="15"/>
    <s v="DP10    01/02/2007 "/>
    <n v="3892099"/>
    <n v="258269.37"/>
    <n v="0"/>
    <n v="258269.37"/>
    <n v="97982.14"/>
    <n v="0"/>
    <n v="19865.59"/>
    <n v="3060.46"/>
    <n v="0.18"/>
    <n v="0"/>
    <n v="0"/>
    <n v="14053.31"/>
    <n v="17805.689999999999"/>
    <n v="19424.59"/>
    <n v="1612.24"/>
    <n v="19420.73"/>
    <n v="15332.03"/>
    <n v="35620.49"/>
    <n v="0"/>
    <n v="0"/>
    <n v="0"/>
    <n v="0"/>
    <n v="4428.55"/>
    <n v="7768.89"/>
    <n v="0"/>
    <n v="0"/>
    <n v="1894.48"/>
    <n v="0"/>
    <n v="0"/>
    <n v="0"/>
    <n v="0"/>
    <n v="0"/>
    <m/>
    <n v="0"/>
    <n v="0"/>
    <n v="0"/>
    <x v="3"/>
    <x v="2"/>
  </r>
  <r>
    <s v="CG&amp;E "/>
    <s v="E"/>
    <x v="12"/>
    <s v="DP10    01/02/2007 "/>
    <n v="14885765"/>
    <n v="867067.66"/>
    <n v="0"/>
    <n v="867067.66"/>
    <n v="315359.87"/>
    <n v="0"/>
    <n v="46649.7"/>
    <n v="9404.35"/>
    <n v="0.09"/>
    <n v="0"/>
    <n v="0"/>
    <n v="0"/>
    <n v="76118.86"/>
    <n v="87096.97"/>
    <n v="7807.21"/>
    <n v="87078.24"/>
    <n v="37452.089999999997"/>
    <n v="136234.51999999999"/>
    <n v="0"/>
    <n v="0"/>
    <n v="0"/>
    <n v="0"/>
    <n v="19857.52"/>
    <n v="34834.300000000003"/>
    <n v="0"/>
    <n v="0"/>
    <n v="9173.94"/>
    <n v="0"/>
    <n v="0"/>
    <n v="0"/>
    <n v="0"/>
    <n v="0"/>
    <m/>
    <n v="0"/>
    <n v="0"/>
    <n v="0"/>
    <x v="3"/>
    <x v="2"/>
  </r>
  <r>
    <s v="CG&amp;E "/>
    <s v="E"/>
    <x v="2"/>
    <s v="DP10    01/02/2007N"/>
    <n v="96924"/>
    <n v="6918.37"/>
    <n v="0"/>
    <n v="6918.37"/>
    <n v="2715.16"/>
    <n v="0"/>
    <n v="828.66"/>
    <n v="118.01"/>
    <n v="0.09"/>
    <n v="0"/>
    <n v="0"/>
    <n v="361.15"/>
    <n v="374.2"/>
    <n v="337.24"/>
    <n v="40.409999999999997"/>
    <n v="479.13"/>
    <n v="428.87"/>
    <n v="887.04"/>
    <n v="0"/>
    <n v="0"/>
    <n v="0"/>
    <n v="0"/>
    <n v="109.25"/>
    <n v="191.66"/>
    <n v="0"/>
    <n v="0"/>
    <n v="47.5"/>
    <n v="0"/>
    <n v="0"/>
    <n v="0"/>
    <n v="0"/>
    <n v="0"/>
    <m/>
    <n v="0"/>
    <n v="0"/>
    <n v="0"/>
    <x v="3"/>
    <x v="2"/>
  </r>
  <r>
    <s v="CG&amp;E "/>
    <s v="E"/>
    <x v="14"/>
    <s v="DP10    01/02/2007N"/>
    <n v="5179580"/>
    <n v="353371.63"/>
    <n v="0"/>
    <n v="353371.63"/>
    <n v="141534.43"/>
    <n v="0"/>
    <n v="31995.53"/>
    <n v="4334.6499999999996"/>
    <n v="0.54"/>
    <n v="0"/>
    <n v="0"/>
    <n v="18857.79"/>
    <n v="21337.13"/>
    <n v="18052.48"/>
    <n v="2159.89"/>
    <n v="24975.58"/>
    <n v="24495.72"/>
    <n v="47403.51"/>
    <n v="0"/>
    <n v="0"/>
    <n v="0"/>
    <n v="0"/>
    <n v="5695.34"/>
    <n v="9991.0499999999993"/>
    <n v="0"/>
    <n v="0"/>
    <n v="2537.9899999999998"/>
    <n v="0"/>
    <n v="0"/>
    <n v="0"/>
    <n v="0"/>
    <n v="0"/>
    <m/>
    <n v="0"/>
    <n v="0"/>
    <n v="0"/>
    <x v="3"/>
    <x v="2"/>
  </r>
  <r>
    <s v="CG&amp;E "/>
    <s v="E"/>
    <x v="15"/>
    <s v="DP10    01/02/2007N"/>
    <n v="6077429"/>
    <n v="454995.9"/>
    <n v="0"/>
    <n v="454995.9"/>
    <n v="181943.78"/>
    <n v="0"/>
    <n v="44358.69"/>
    <n v="6129.98"/>
    <n v="0.81"/>
    <n v="0"/>
    <n v="0"/>
    <n v="22144.959999999999"/>
    <n v="29094.6"/>
    <n v="24123.95"/>
    <n v="2534.27"/>
    <n v="32106.6"/>
    <n v="33795.03"/>
    <n v="55620.639999999999"/>
    <n v="0"/>
    <n v="0"/>
    <n v="0"/>
    <n v="0"/>
    <n v="7321.1"/>
    <n v="12843.56"/>
    <n v="0"/>
    <n v="0"/>
    <n v="2977.93"/>
    <n v="0"/>
    <n v="0"/>
    <n v="0"/>
    <n v="0"/>
    <n v="0"/>
    <m/>
    <n v="0"/>
    <n v="0"/>
    <n v="0"/>
    <x v="3"/>
    <x v="2"/>
  </r>
  <r>
    <s v="CG&amp;E "/>
    <s v="E"/>
    <x v="12"/>
    <s v="DP10    01/02/2007N"/>
    <n v="648778"/>
    <n v="53849.29"/>
    <n v="0"/>
    <n v="53849.29"/>
    <n v="21438.400000000001"/>
    <n v="0"/>
    <n v="5635.68"/>
    <n v="789.95"/>
    <n v="0.09"/>
    <n v="0"/>
    <n v="0"/>
    <n v="2364.39"/>
    <n v="3743.72"/>
    <n v="2863.4"/>
    <n v="270.54000000000002"/>
    <n v="3783.14"/>
    <n v="4328.49"/>
    <n v="5937.62"/>
    <n v="0"/>
    <n v="0"/>
    <n v="0"/>
    <n v="0"/>
    <n v="862.6"/>
    <n v="1513.36"/>
    <n v="0"/>
    <n v="0"/>
    <n v="317.91000000000003"/>
    <n v="0"/>
    <n v="0"/>
    <n v="0"/>
    <n v="0"/>
    <n v="0"/>
    <m/>
    <n v="0"/>
    <n v="0"/>
    <n v="0"/>
    <x v="3"/>
    <x v="2"/>
  </r>
  <r>
    <s v="CG&amp;E "/>
    <s v="E"/>
    <x v="11"/>
    <s v="DP10    01/02/2007N"/>
    <n v="693713"/>
    <n v="26366.27"/>
    <n v="0"/>
    <n v="26366.27"/>
    <n v="0"/>
    <n v="0"/>
    <n v="17612.88"/>
    <n v="844.66"/>
    <n v="0.09"/>
    <n v="0"/>
    <n v="0"/>
    <n v="2527.5"/>
    <n v="4751.9399999999996"/>
    <n v="0"/>
    <n v="289.27999999999997"/>
    <n v="0"/>
    <n v="0"/>
    <n v="0"/>
    <n v="0"/>
    <n v="0"/>
    <n v="0"/>
    <n v="0"/>
    <n v="0"/>
    <n v="0"/>
    <n v="0"/>
    <n v="0"/>
    <n v="339.92"/>
    <n v="0"/>
    <n v="0"/>
    <n v="0"/>
    <n v="0"/>
    <n v="0"/>
    <m/>
    <n v="0"/>
    <n v="0"/>
    <n v="0"/>
    <x v="3"/>
    <x v="2"/>
  </r>
  <r>
    <s v="CG&amp;E "/>
    <s v="E"/>
    <x v="18"/>
    <s v="DP10    01/02/2007N"/>
    <n v="61979"/>
    <n v="3516"/>
    <n v="0"/>
    <n v="3516"/>
    <n v="0"/>
    <n v="0"/>
    <n v="2725.37"/>
    <n v="75.47"/>
    <n v="0.09"/>
    <n v="0"/>
    <n v="0"/>
    <n v="234.3"/>
    <n v="424.55"/>
    <n v="0"/>
    <n v="25.85"/>
    <n v="0"/>
    <n v="0"/>
    <n v="0"/>
    <n v="0"/>
    <n v="0"/>
    <n v="0"/>
    <n v="0"/>
    <n v="0"/>
    <n v="0"/>
    <n v="0"/>
    <n v="0"/>
    <n v="30.37"/>
    <n v="0"/>
    <n v="0"/>
    <n v="0"/>
    <n v="0"/>
    <n v="0"/>
    <m/>
    <n v="0"/>
    <n v="0"/>
    <n v="0"/>
    <x v="3"/>
    <x v="2"/>
  </r>
  <r>
    <s v="CG&amp;E "/>
    <s v="E"/>
    <x v="14"/>
    <s v="DP10    02/15/2008N"/>
    <n v="4574628"/>
    <n v="344962.01"/>
    <n v="0"/>
    <n v="344962.01"/>
    <n v="135150.56"/>
    <n v="0"/>
    <n v="32708.15"/>
    <n v="4518.6899999999996"/>
    <n v="0.45"/>
    <n v="0"/>
    <n v="0"/>
    <n v="16652.490000000002"/>
    <n v="21916.44"/>
    <n v="23853.88"/>
    <n v="1907.61"/>
    <n v="23849.29"/>
    <n v="25317.18"/>
    <n v="41866.99"/>
    <n v="0"/>
    <n v="0"/>
    <n v="0"/>
    <n v="0"/>
    <n v="5438.29"/>
    <n v="9540.42"/>
    <n v="0"/>
    <n v="0"/>
    <n v="2241.5700000000002"/>
    <n v="0"/>
    <n v="0"/>
    <n v="0"/>
    <n v="0"/>
    <n v="0"/>
    <m/>
    <n v="0"/>
    <n v="0"/>
    <n v="0"/>
    <x v="3"/>
    <x v="2"/>
  </r>
  <r>
    <s v="CG&amp;E "/>
    <s v="E"/>
    <x v="15"/>
    <s v="DP10    02/15/2008N"/>
    <n v="7318243"/>
    <n v="529896.62"/>
    <n v="0"/>
    <n v="529896.62"/>
    <n v="208607.29"/>
    <n v="0"/>
    <n v="48283.24"/>
    <n v="7416.38"/>
    <n v="0.81"/>
    <n v="0"/>
    <n v="0"/>
    <n v="26649.1"/>
    <n v="31929.02"/>
    <n v="36818.97"/>
    <n v="2718.9"/>
    <n v="36811.660000000003"/>
    <n v="36978.76"/>
    <n v="66976.56"/>
    <n v="0"/>
    <n v="0"/>
    <n v="0"/>
    <n v="0"/>
    <n v="8394.18"/>
    <n v="14725.82"/>
    <n v="0"/>
    <n v="0"/>
    <n v="3585.93"/>
    <n v="0"/>
    <n v="0"/>
    <n v="0"/>
    <n v="0"/>
    <n v="0"/>
    <m/>
    <n v="0"/>
    <n v="0"/>
    <n v="0"/>
    <x v="3"/>
    <x v="2"/>
  </r>
  <r>
    <s v="CG&amp;E "/>
    <s v="E"/>
    <x v="12"/>
    <s v="DP10    02/15/2008N"/>
    <n v="11482069"/>
    <n v="778382.03"/>
    <n v="0"/>
    <n v="778382.03"/>
    <n v="306585.08"/>
    <n v="0"/>
    <n v="66011.16"/>
    <n v="9729.5"/>
    <n v="0.72"/>
    <n v="0"/>
    <n v="0"/>
    <n v="41754.480000000003"/>
    <n v="45006.76"/>
    <n v="54112.35"/>
    <n v="4788.0200000000004"/>
    <n v="54100.87"/>
    <n v="51603.66"/>
    <n v="105083.91"/>
    <n v="0"/>
    <n v="0"/>
    <n v="0"/>
    <n v="0"/>
    <n v="12337.1"/>
    <n v="21642.21"/>
    <n v="0"/>
    <n v="0"/>
    <n v="5626.21"/>
    <n v="0"/>
    <n v="0"/>
    <n v="0"/>
    <n v="0"/>
    <n v="0"/>
    <m/>
    <n v="0"/>
    <n v="0"/>
    <n v="0"/>
    <x v="3"/>
    <x v="2"/>
  </r>
  <r>
    <s v="CG&amp;E "/>
    <s v="E"/>
    <x v="17"/>
    <s v="DP10    02/15/2008N"/>
    <n v="658410"/>
    <n v="44323.06"/>
    <n v="0"/>
    <n v="44323.06"/>
    <n v="17641.990000000002"/>
    <n v="0"/>
    <n v="3622.63"/>
    <n v="801.68"/>
    <n v="0.09"/>
    <n v="0"/>
    <n v="0"/>
    <n v="2399.35"/>
    <n v="2356.7199999999998"/>
    <n v="3113.8"/>
    <n v="274.56"/>
    <n v="3113.14"/>
    <n v="2695.44"/>
    <n v="6025.77"/>
    <n v="0"/>
    <n v="0"/>
    <n v="0"/>
    <n v="0"/>
    <n v="709.91"/>
    <n v="1245.3599999999999"/>
    <n v="0"/>
    <n v="0"/>
    <n v="322.62"/>
    <n v="0"/>
    <n v="0"/>
    <n v="0"/>
    <n v="0"/>
    <n v="0"/>
    <m/>
    <n v="0"/>
    <n v="0"/>
    <n v="0"/>
    <x v="3"/>
    <x v="2"/>
  </r>
  <r>
    <s v="CG&amp;E "/>
    <s v="E"/>
    <x v="16"/>
    <s v="DP10    02/15/2008N"/>
    <n v="1215154"/>
    <n v="82630.92"/>
    <n v="0"/>
    <n v="82630.92"/>
    <n v="34185.64"/>
    <n v="0"/>
    <n v="7798.6"/>
    <n v="1193.49"/>
    <n v="0.09"/>
    <n v="0"/>
    <n v="0"/>
    <n v="0"/>
    <n v="5291.64"/>
    <n v="6033.74"/>
    <n v="506.72"/>
    <n v="6032.52"/>
    <n v="6083.14"/>
    <n v="11121.09"/>
    <n v="0"/>
    <n v="0"/>
    <n v="0"/>
    <n v="0"/>
    <n v="1375.61"/>
    <n v="2413.21"/>
    <n v="0"/>
    <n v="0"/>
    <n v="595.42999999999995"/>
    <n v="0"/>
    <n v="0"/>
    <n v="0"/>
    <n v="0"/>
    <n v="0"/>
    <m/>
    <n v="0"/>
    <n v="0"/>
    <n v="0"/>
    <x v="3"/>
    <x v="2"/>
  </r>
  <r>
    <s v="CG&amp;E "/>
    <s v="E"/>
    <x v="18"/>
    <s v="DP10    02/15/2008N"/>
    <n v="111817"/>
    <n v="5384.88"/>
    <n v="0"/>
    <n v="5384.88"/>
    <n v="0"/>
    <n v="0"/>
    <n v="3966.05"/>
    <n v="136.15"/>
    <n v="0.09"/>
    <n v="0"/>
    <n v="0"/>
    <n v="415.22"/>
    <n v="765.95"/>
    <n v="0"/>
    <n v="46.63"/>
    <n v="0"/>
    <n v="0"/>
    <n v="0"/>
    <n v="0"/>
    <n v="0"/>
    <n v="0"/>
    <n v="0"/>
    <n v="0"/>
    <n v="0"/>
    <n v="0"/>
    <n v="0"/>
    <n v="54.79"/>
    <n v="0"/>
    <n v="0"/>
    <n v="0"/>
    <n v="0"/>
    <n v="0"/>
    <m/>
    <n v="0"/>
    <n v="0"/>
    <n v="0"/>
    <x v="3"/>
    <x v="2"/>
  </r>
  <r>
    <s v="CG&amp;E "/>
    <s v="E"/>
    <x v="14"/>
    <s v="DP11    01/02/2007 "/>
    <n v="614165"/>
    <n v="48309.36"/>
    <n v="0"/>
    <n v="48309.36"/>
    <n v="18855.54"/>
    <n v="0"/>
    <n v="4765.1499999999996"/>
    <n v="806.46"/>
    <n v="0.09"/>
    <n v="0"/>
    <n v="0"/>
    <n v="2413.59"/>
    <n v="3292.06"/>
    <n v="2632.98"/>
    <n v="276.19"/>
    <n v="3592.09"/>
    <n v="3473.83"/>
    <n v="5620.84"/>
    <n v="0"/>
    <n v="0"/>
    <n v="0"/>
    <n v="0"/>
    <n v="819.07"/>
    <n v="1436.93"/>
    <n v="0"/>
    <n v="0"/>
    <n v="324.54000000000002"/>
    <n v="0"/>
    <n v="0"/>
    <n v="0"/>
    <n v="0"/>
    <n v="0"/>
    <m/>
    <n v="0"/>
    <n v="0"/>
    <n v="0"/>
    <x v="3"/>
    <x v="2"/>
  </r>
  <r>
    <s v="CG&amp;E "/>
    <s v="E"/>
    <x v="15"/>
    <s v="DP11    01/02/2007N"/>
    <n v="2531363"/>
    <n v="167809.87"/>
    <n v="0"/>
    <n v="167809.87"/>
    <n v="67070.14"/>
    <n v="0"/>
    <n v="14490.7"/>
    <n v="1810.79"/>
    <n v="0.09"/>
    <n v="0"/>
    <n v="0"/>
    <n v="9198.17"/>
    <n v="10037.33"/>
    <n v="8958.7900000000009"/>
    <n v="1055.57"/>
    <n v="11835.38"/>
    <n v="11512.01"/>
    <n v="23167.03"/>
    <n v="0"/>
    <n v="0"/>
    <n v="0"/>
    <n v="0"/>
    <n v="2698.95"/>
    <n v="4734.55"/>
    <n v="0"/>
    <n v="0"/>
    <n v="1240.3699999999999"/>
    <n v="0"/>
    <n v="0"/>
    <n v="0"/>
    <n v="0"/>
    <n v="0"/>
    <m/>
    <n v="0"/>
    <n v="0"/>
    <n v="0"/>
    <x v="3"/>
    <x v="2"/>
  </r>
  <r>
    <s v="CG&amp;E "/>
    <s v="E"/>
    <x v="17"/>
    <s v="DP11    02/15/2008N"/>
    <n v="1646495"/>
    <n v="96519.81"/>
    <n v="0"/>
    <n v="96519.81"/>
    <n v="38417.24"/>
    <n v="0"/>
    <n v="6648.62"/>
    <n v="1395.79"/>
    <n v="0.09"/>
    <n v="0"/>
    <n v="0"/>
    <n v="5986.1"/>
    <n v="4541.8900000000003"/>
    <n v="6780.74"/>
    <n v="686.59"/>
    <n v="6779.1"/>
    <n v="5150.2299999999996"/>
    <n v="15068.72"/>
    <n v="0"/>
    <n v="0"/>
    <n v="0"/>
    <n v="0"/>
    <n v="1546"/>
    <n v="2711.92"/>
    <n v="0"/>
    <n v="0"/>
    <n v="806.78"/>
    <n v="0"/>
    <n v="0"/>
    <n v="0"/>
    <n v="0"/>
    <n v="0"/>
    <m/>
    <n v="0"/>
    <n v="0"/>
    <n v="0"/>
    <x v="3"/>
    <x v="2"/>
  </r>
  <r>
    <s v="CG&amp;E "/>
    <s v="E"/>
    <x v="15"/>
    <s v="DP12    01/02/2007N"/>
    <n v="57365"/>
    <n v="5102.8599999999997"/>
    <n v="0"/>
    <n v="5102.8599999999997"/>
    <n v="1951.41"/>
    <n v="0"/>
    <n v="757.59"/>
    <n v="69.849999999999994"/>
    <n v="0.09"/>
    <n v="0"/>
    <n v="0"/>
    <n v="217.55"/>
    <n v="321.24"/>
    <n v="276.27"/>
    <n v="23.92"/>
    <n v="344.36"/>
    <n v="371.21"/>
    <n v="525"/>
    <n v="0"/>
    <n v="0"/>
    <n v="0"/>
    <n v="0"/>
    <n v="78.52"/>
    <n v="137.74"/>
    <n v="0"/>
    <n v="0"/>
    <n v="28.11"/>
    <n v="0"/>
    <n v="0"/>
    <n v="0"/>
    <n v="0"/>
    <n v="0"/>
    <m/>
    <n v="0"/>
    <n v="0"/>
    <n v="0"/>
    <x v="3"/>
    <x v="2"/>
  </r>
  <r>
    <s v="CG&amp;E "/>
    <s v="E"/>
    <x v="14"/>
    <s v="DP12    02/15/2008N"/>
    <n v="1047285"/>
    <n v="71574.55"/>
    <n v="0"/>
    <n v="71574.55"/>
    <n v="28236.94"/>
    <n v="0"/>
    <n v="6048.88"/>
    <n v="1114.76"/>
    <n v="0.09"/>
    <n v="0"/>
    <n v="0"/>
    <n v="3810.96"/>
    <n v="4068.47"/>
    <n v="4983.8100000000004"/>
    <n v="436.72"/>
    <n v="4982.7700000000004"/>
    <n v="4663.7"/>
    <n v="9584.75"/>
    <n v="0"/>
    <n v="0"/>
    <n v="0"/>
    <n v="0"/>
    <n v="1136.25"/>
    <n v="1993.28"/>
    <n v="0"/>
    <n v="0"/>
    <n v="513.16999999999996"/>
    <n v="0"/>
    <n v="0"/>
    <n v="0"/>
    <n v="0"/>
    <n v="0"/>
    <m/>
    <n v="0"/>
    <n v="0"/>
    <n v="0"/>
    <x v="3"/>
    <x v="2"/>
  </r>
  <r>
    <s v="CG&amp;E "/>
    <s v="E"/>
    <x v="15"/>
    <s v="DP12    02/15/2008N"/>
    <n v="1561090"/>
    <n v="101685.29"/>
    <n v="0"/>
    <n v="101685.29"/>
    <n v="40147.800000000003"/>
    <n v="0"/>
    <n v="8188.19"/>
    <n v="1355.73"/>
    <n v="0.09"/>
    <n v="0"/>
    <n v="0"/>
    <n v="5676.08"/>
    <n v="5594.86"/>
    <n v="7086.12"/>
    <n v="650.97"/>
    <n v="7084.56"/>
    <n v="6399.19"/>
    <n v="14287.1"/>
    <n v="0"/>
    <n v="0"/>
    <n v="0"/>
    <n v="0"/>
    <n v="1615.59"/>
    <n v="2834.08"/>
    <n v="0"/>
    <n v="0"/>
    <n v="764.93"/>
    <n v="0"/>
    <n v="0"/>
    <n v="0"/>
    <n v="0"/>
    <n v="0"/>
    <m/>
    <n v="0"/>
    <n v="0"/>
    <n v="0"/>
    <x v="3"/>
    <x v="2"/>
  </r>
  <r>
    <s v="CG&amp;E "/>
    <s v="E"/>
    <x v="14"/>
    <s v="DP14    01/02/2007 "/>
    <n v="1299462"/>
    <n v="79042.559999999998"/>
    <n v="0"/>
    <n v="79042.5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2"/>
  </r>
  <r>
    <s v="CG&amp;E "/>
    <s v="E"/>
    <x v="15"/>
    <s v="DP14    01/02/2007 "/>
    <n v="-25800"/>
    <n v="-2684.69"/>
    <n v="0"/>
    <n v="-268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2"/>
  </r>
  <r>
    <s v="CG&amp;E "/>
    <s v="E"/>
    <x v="12"/>
    <s v="DP14    01/02/2007 "/>
    <n v="3836557"/>
    <n v="283494.25"/>
    <n v="0"/>
    <n v="28349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2"/>
  </r>
  <r>
    <s v="CG&amp;E "/>
    <s v="E"/>
    <x v="14"/>
    <s v="DP15    01/02/2007 "/>
    <n v="48169"/>
    <n v="2388.13"/>
    <n v="0"/>
    <n v="238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2"/>
  </r>
  <r>
    <s v="CG&amp;E "/>
    <s v="E"/>
    <x v="14"/>
    <s v="DS01    01/02/2007 "/>
    <n v="315455"/>
    <n v="30255.040000000001"/>
    <n v="0"/>
    <n v="30255.040000000001"/>
    <n v="10067.42"/>
    <n v="0"/>
    <n v="3733.66"/>
    <n v="562.62"/>
    <n v="0.36"/>
    <n v="0"/>
    <n v="0"/>
    <n v="1706.48"/>
    <n v="3009.56"/>
    <n v="2091.16"/>
    <n v="192.68"/>
    <n v="2576.9"/>
    <n v="1498.85"/>
    <n v="2887.04"/>
    <n v="0"/>
    <n v="0"/>
    <n v="0"/>
    <n v="0"/>
    <n v="595.20000000000005"/>
    <n v="1030.9100000000001"/>
    <n v="0"/>
    <n v="0"/>
    <n v="302.2"/>
    <n v="0"/>
    <n v="0"/>
    <n v="0"/>
    <n v="0"/>
    <n v="0"/>
    <m/>
    <n v="0"/>
    <n v="0"/>
    <n v="0"/>
    <x v="3"/>
    <x v="3"/>
  </r>
  <r>
    <s v="CG&amp;E "/>
    <s v="E"/>
    <x v="15"/>
    <s v="DS01    01/02/2007 "/>
    <n v="1588472"/>
    <n v="126516.59"/>
    <n v="0"/>
    <n v="126516.59"/>
    <n v="47612"/>
    <n v="0"/>
    <n v="14360.14"/>
    <n v="1985.66"/>
    <n v="0.45"/>
    <n v="0"/>
    <n v="0"/>
    <n v="5966.38"/>
    <n v="10521.38"/>
    <n v="8395.32"/>
    <n v="680.04"/>
    <n v="8938.2099999999991"/>
    <n v="6812.4"/>
    <n v="14537.68"/>
    <n v="0"/>
    <n v="0"/>
    <n v="0"/>
    <n v="0"/>
    <n v="2064.56"/>
    <n v="3575.83"/>
    <n v="0"/>
    <n v="0"/>
    <n v="1066.54"/>
    <n v="0"/>
    <n v="0"/>
    <n v="0"/>
    <n v="0"/>
    <n v="0"/>
    <m/>
    <n v="0"/>
    <n v="0"/>
    <n v="0"/>
    <x v="3"/>
    <x v="3"/>
  </r>
  <r>
    <s v="CG&amp;E "/>
    <s v="E"/>
    <x v="12"/>
    <s v="DS01    01/02/2007 "/>
    <n v="382276"/>
    <n v="32048.53"/>
    <n v="0"/>
    <n v="32048.53"/>
    <n v="12005.82"/>
    <n v="0"/>
    <n v="3963.4"/>
    <n v="516.91"/>
    <n v="0.2"/>
    <n v="0"/>
    <n v="0"/>
    <n v="1554.04"/>
    <n v="2489.25"/>
    <n v="2108.63"/>
    <n v="177.03"/>
    <n v="2241.94"/>
    <n v="1800.39"/>
    <n v="3498.49"/>
    <n v="0"/>
    <n v="0"/>
    <n v="0"/>
    <n v="0"/>
    <n v="517.86"/>
    <n v="896.92"/>
    <n v="0"/>
    <n v="0"/>
    <n v="277.64999999999998"/>
    <n v="0"/>
    <n v="0"/>
    <n v="0"/>
    <n v="0"/>
    <n v="0"/>
    <m/>
    <n v="0"/>
    <n v="0"/>
    <n v="0"/>
    <x v="3"/>
    <x v="3"/>
  </r>
  <r>
    <s v="CG&amp;E "/>
    <s v="E"/>
    <x v="1"/>
    <s v="DS01    01/02/2007N"/>
    <n v="715424"/>
    <n v="67944.5"/>
    <n v="0"/>
    <n v="67944.5"/>
    <n v="26381.23"/>
    <n v="0"/>
    <n v="9422.4500000000007"/>
    <n v="862.42"/>
    <n v="6.27"/>
    <n v="0"/>
    <n v="0"/>
    <n v="2982.1"/>
    <n v="5367.32"/>
    <n v="3459.33"/>
    <n v="298.36"/>
    <n v="4665.75"/>
    <n v="4418.6499999999996"/>
    <n v="6671.82"/>
    <n v="0"/>
    <n v="0"/>
    <n v="0"/>
    <n v="0"/>
    <n v="1074.47"/>
    <n v="1866.51"/>
    <n v="0"/>
    <n v="0"/>
    <n v="467.82"/>
    <n v="0"/>
    <n v="0"/>
    <n v="0"/>
    <n v="0"/>
    <n v="0"/>
    <m/>
    <n v="0"/>
    <n v="0"/>
    <n v="0"/>
    <x v="3"/>
    <x v="3"/>
  </r>
  <r>
    <s v="CG&amp;E "/>
    <s v="E"/>
    <x v="2"/>
    <s v="DS01    01/02/2007N"/>
    <n v="85573663"/>
    <n v="8749046.0899999999"/>
    <n v="0"/>
    <n v="8749046.0899999999"/>
    <n v="3428525.94"/>
    <n v="0"/>
    <n v="1274471.05"/>
    <n v="104263.86"/>
    <n v="621.30999999999995"/>
    <n v="0"/>
    <n v="0"/>
    <n v="347214.41"/>
    <n v="671707.33"/>
    <n v="462685.33"/>
    <n v="35220.959999999999"/>
    <n v="604996.39"/>
    <n v="603683.12"/>
    <n v="783969.41"/>
    <n v="0"/>
    <n v="0"/>
    <n v="0"/>
    <n v="0"/>
    <n v="139773.01"/>
    <n v="242031.86"/>
    <n v="0"/>
    <n v="0"/>
    <n v="56004.83"/>
    <n v="0"/>
    <n v="-0.72"/>
    <n v="-0.68"/>
    <n v="0"/>
    <n v="0"/>
    <m/>
    <n v="0"/>
    <n v="0"/>
    <n v="0"/>
    <x v="3"/>
    <x v="3"/>
  </r>
  <r>
    <s v="CG&amp;E "/>
    <s v="E"/>
    <x v="3"/>
    <s v="DS01    01/02/2007N"/>
    <n v="9201026"/>
    <n v="963529.43"/>
    <n v="0"/>
    <n v="963529.43"/>
    <n v="379105.31"/>
    <n v="0"/>
    <n v="139152.75"/>
    <n v="11159.59"/>
    <n v="38.69"/>
    <n v="0"/>
    <n v="0"/>
    <n v="36109.82"/>
    <n v="74260.14"/>
    <n v="51150.43"/>
    <n v="3811.09"/>
    <n v="66896.94"/>
    <n v="67904.850000000006"/>
    <n v="85729.75"/>
    <n v="0"/>
    <n v="0"/>
    <n v="0"/>
    <n v="0"/>
    <n v="15430.3"/>
    <n v="26762.3"/>
    <n v="0"/>
    <n v="0"/>
    <n v="6017.47"/>
    <n v="0"/>
    <n v="0"/>
    <n v="0"/>
    <n v="0"/>
    <n v="0"/>
    <m/>
    <n v="0"/>
    <n v="0"/>
    <n v="0"/>
    <x v="3"/>
    <x v="3"/>
  </r>
  <r>
    <s v="CG&amp;E "/>
    <s v="E"/>
    <x v="7"/>
    <s v="DS01    01/02/2007N"/>
    <n v="131760"/>
    <n v="9178.32"/>
    <n v="0"/>
    <n v="9178.32"/>
    <n v="3586.43"/>
    <n v="0"/>
    <n v="924.79"/>
    <n v="160.43"/>
    <n v="0.09"/>
    <n v="0"/>
    <n v="0"/>
    <n v="487.61"/>
    <n v="653.4"/>
    <n v="522.79"/>
    <n v="54.94"/>
    <n v="632.87"/>
    <n v="463.56"/>
    <n v="1205.8699999999999"/>
    <n v="0"/>
    <n v="0"/>
    <n v="0"/>
    <n v="0"/>
    <n v="146.19"/>
    <n v="253.18"/>
    <n v="0"/>
    <n v="0"/>
    <n v="86.17"/>
    <n v="0"/>
    <n v="0"/>
    <n v="0"/>
    <n v="0"/>
    <n v="0"/>
    <m/>
    <n v="0"/>
    <n v="0"/>
    <n v="0"/>
    <x v="3"/>
    <x v="3"/>
  </r>
  <r>
    <s v="CG&amp;E "/>
    <s v="E"/>
    <x v="4"/>
    <s v="DS01    01/02/2007N"/>
    <n v="8760702"/>
    <n v="856819.69"/>
    <n v="0"/>
    <n v="856819.69"/>
    <n v="336045.58"/>
    <n v="0"/>
    <n v="118687.54"/>
    <n v="10687.43"/>
    <n v="41.06"/>
    <n v="0"/>
    <n v="0"/>
    <n v="34654.04"/>
    <n v="68698.55"/>
    <n v="45348.12"/>
    <n v="3641.94"/>
    <n v="59298.04"/>
    <n v="57372.18"/>
    <n v="79674.960000000006"/>
    <n v="0"/>
    <n v="0"/>
    <n v="0"/>
    <n v="0"/>
    <n v="13873.76"/>
    <n v="23722.76"/>
    <n v="0"/>
    <n v="0"/>
    <n v="5729.54"/>
    <n v="0"/>
    <n v="0"/>
    <n v="0"/>
    <n v="0"/>
    <n v="0"/>
    <m/>
    <n v="0"/>
    <n v="0"/>
    <n v="0"/>
    <x v="3"/>
    <x v="3"/>
  </r>
  <r>
    <s v="CG&amp;E "/>
    <s v="E"/>
    <x v="8"/>
    <s v="DS01    01/02/2007N"/>
    <n v="171008"/>
    <n v="20082.12"/>
    <n v="0"/>
    <n v="20082.12"/>
    <n v="7906.4"/>
    <n v="0"/>
    <n v="3124.48"/>
    <n v="208.2"/>
    <n v="1.1499999999999999"/>
    <n v="0"/>
    <n v="0"/>
    <n v="683.85"/>
    <n v="1578.05"/>
    <n v="1058.0999999999999"/>
    <n v="71.3"/>
    <n v="1395.2"/>
    <n v="1498.05"/>
    <n v="1565.06"/>
    <n v="0"/>
    <n v="0"/>
    <n v="0"/>
    <n v="0"/>
    <n v="322.26"/>
    <n v="558.17999999999995"/>
    <n v="0"/>
    <n v="0"/>
    <n v="111.84"/>
    <n v="0"/>
    <n v="0"/>
    <n v="0"/>
    <n v="0"/>
    <n v="0"/>
    <m/>
    <n v="0"/>
    <n v="0"/>
    <n v="0"/>
    <x v="3"/>
    <x v="3"/>
  </r>
  <r>
    <s v="CG&amp;E "/>
    <s v="E"/>
    <x v="5"/>
    <s v="DS01    01/02/2007N"/>
    <n v="551445"/>
    <n v="49447.68"/>
    <n v="0"/>
    <n v="49447.68"/>
    <n v="19973.78"/>
    <n v="0"/>
    <n v="6851.34"/>
    <n v="671.34"/>
    <n v="2.7"/>
    <n v="0"/>
    <n v="0"/>
    <n v="200.41"/>
    <n v="4266.24"/>
    <n v="2824.81"/>
    <n v="229.94"/>
    <n v="3524.58"/>
    <n v="3269.26"/>
    <n v="5048.75"/>
    <n v="0"/>
    <n v="0"/>
    <n v="0"/>
    <n v="0"/>
    <n v="813.81"/>
    <n v="1410.09"/>
    <n v="0"/>
    <n v="0"/>
    <n v="360.63"/>
    <n v="0"/>
    <n v="0"/>
    <n v="0"/>
    <n v="0"/>
    <n v="0"/>
    <m/>
    <n v="0"/>
    <n v="0"/>
    <n v="0"/>
    <x v="3"/>
    <x v="3"/>
  </r>
  <r>
    <s v="CG&amp;E "/>
    <s v="E"/>
    <x v="20"/>
    <s v="DS01    01/02/2007N"/>
    <n v="286921"/>
    <n v="21274.34"/>
    <n v="0"/>
    <n v="21274.34"/>
    <n v="8318.48"/>
    <n v="0"/>
    <n v="2258.39"/>
    <n v="349.35"/>
    <n v="0.09"/>
    <n v="0"/>
    <n v="0"/>
    <n v="1050.8399999999999"/>
    <n v="1607.38"/>
    <n v="1219.3599999999999"/>
    <n v="119.64"/>
    <n v="1467.88"/>
    <n v="1143.06"/>
    <n v="2625.9"/>
    <n v="0"/>
    <n v="0"/>
    <n v="0"/>
    <n v="0"/>
    <n v="339.08"/>
    <n v="587.24"/>
    <n v="0"/>
    <n v="0"/>
    <n v="187.65"/>
    <n v="0"/>
    <n v="0"/>
    <n v="0"/>
    <n v="0"/>
    <n v="0"/>
    <m/>
    <n v="0"/>
    <n v="0"/>
    <n v="0"/>
    <x v="3"/>
    <x v="3"/>
  </r>
  <r>
    <s v="CG&amp;E "/>
    <s v="E"/>
    <x v="14"/>
    <s v="DS01    01/02/2007N"/>
    <n v="51258429"/>
    <n v="4268797.25"/>
    <n v="0"/>
    <n v="4268797.25"/>
    <n v="1673603.41"/>
    <n v="0"/>
    <n v="511160.45"/>
    <n v="61567.85"/>
    <n v="33.67"/>
    <n v="0"/>
    <n v="0"/>
    <n v="189504.13"/>
    <n v="341500.59"/>
    <n v="228552.15"/>
    <n v="21360.19"/>
    <n v="295324.06"/>
    <n v="257939.74"/>
    <n v="467959.47"/>
    <n v="0"/>
    <n v="0"/>
    <n v="0"/>
    <n v="0"/>
    <n v="68621.73"/>
    <n v="118146.9"/>
    <n v="0"/>
    <n v="0"/>
    <n v="33522.910000000003"/>
    <n v="0"/>
    <n v="0"/>
    <n v="0"/>
    <n v="0"/>
    <n v="0"/>
    <m/>
    <n v="0"/>
    <n v="0"/>
    <n v="0"/>
    <x v="3"/>
    <x v="3"/>
  </r>
  <r>
    <s v="CG&amp;E "/>
    <s v="E"/>
    <x v="15"/>
    <s v="DS01    01/02/2007N"/>
    <n v="27613253"/>
    <n v="2280383.21"/>
    <n v="0"/>
    <n v="2280383.21"/>
    <n v="890942.46"/>
    <n v="0"/>
    <n v="274279.32"/>
    <n v="32376.74"/>
    <n v="11"/>
    <n v="0"/>
    <n v="0"/>
    <n v="101342.88"/>
    <n v="184638.19"/>
    <n v="119223.08"/>
    <n v="11514.72"/>
    <n v="157215.39000000001"/>
    <n v="138821.71"/>
    <n v="252904.86"/>
    <n v="0"/>
    <n v="0"/>
    <n v="0"/>
    <n v="0"/>
    <n v="36158.370000000003"/>
    <n v="62895.49"/>
    <n v="0"/>
    <n v="0"/>
    <n v="18059"/>
    <n v="0"/>
    <n v="0"/>
    <n v="0"/>
    <n v="0"/>
    <n v="0"/>
    <m/>
    <n v="0"/>
    <n v="0"/>
    <n v="0"/>
    <x v="3"/>
    <x v="3"/>
  </r>
  <r>
    <s v="CG&amp;E "/>
    <s v="E"/>
    <x v="12"/>
    <s v="DS01    01/02/2007N"/>
    <n v="7121987"/>
    <n v="625376.05000000005"/>
    <n v="0"/>
    <n v="625376.05000000005"/>
    <n v="272248.92"/>
    <n v="0"/>
    <n v="91357.119999999995"/>
    <n v="8629.18"/>
    <n v="6.36"/>
    <n v="0"/>
    <n v="0"/>
    <n v="26504.32"/>
    <n v="57001.79"/>
    <n v="36500.199999999997"/>
    <n v="2914.91"/>
    <n v="48040.67"/>
    <n v="46325.98"/>
    <n v="65714.25"/>
    <n v="0"/>
    <n v="0"/>
    <n v="0"/>
    <n v="0"/>
    <n v="10912.32"/>
    <n v="19219.14"/>
    <n v="0"/>
    <n v="0"/>
    <n v="4657.82"/>
    <n v="0"/>
    <n v="0"/>
    <n v="0"/>
    <n v="0"/>
    <n v="0"/>
    <m/>
    <n v="0"/>
    <n v="0"/>
    <n v="0"/>
    <x v="3"/>
    <x v="3"/>
  </r>
  <r>
    <s v="CG&amp;E "/>
    <s v="E"/>
    <x v="17"/>
    <s v="DS01    01/02/2007N"/>
    <n v="831386"/>
    <n v="63483.05"/>
    <n v="0"/>
    <n v="63483.05"/>
    <n v="24911.94"/>
    <n v="0"/>
    <n v="6980.78"/>
    <n v="1012.29"/>
    <n v="0.36"/>
    <n v="0"/>
    <n v="0"/>
    <n v="3055.21"/>
    <n v="4931.0600000000004"/>
    <n v="3395.85"/>
    <n v="346.69"/>
    <n v="4395.9799999999996"/>
    <n v="3526.29"/>
    <n v="7608.84"/>
    <n v="0"/>
    <n v="0"/>
    <n v="0"/>
    <n v="0"/>
    <n v="1015.41"/>
    <n v="1758.63"/>
    <n v="0"/>
    <n v="0"/>
    <n v="543.72"/>
    <n v="0"/>
    <n v="0"/>
    <n v="0"/>
    <n v="0"/>
    <n v="0"/>
    <m/>
    <n v="0"/>
    <n v="0"/>
    <n v="0"/>
    <x v="3"/>
    <x v="3"/>
  </r>
  <r>
    <s v="CG&amp;E "/>
    <s v="E"/>
    <x v="21"/>
    <s v="DS01    01/02/2007N"/>
    <n v="5700"/>
    <n v="308.98"/>
    <n v="0"/>
    <n v="308.98"/>
    <n v="0"/>
    <n v="0"/>
    <n v="218.78"/>
    <n v="6.94"/>
    <n v="0.18"/>
    <n v="0"/>
    <n v="0"/>
    <n v="25.72"/>
    <n v="51.26"/>
    <n v="0"/>
    <n v="2.38"/>
    <n v="0"/>
    <n v="0"/>
    <n v="0"/>
    <n v="0"/>
    <n v="0"/>
    <n v="0"/>
    <n v="0"/>
    <n v="0"/>
    <n v="0"/>
    <n v="0"/>
    <n v="0"/>
    <n v="3.72"/>
    <n v="0"/>
    <n v="0"/>
    <n v="0"/>
    <n v="0"/>
    <n v="0"/>
    <m/>
    <n v="0"/>
    <n v="0"/>
    <n v="0"/>
    <x v="3"/>
    <x v="3"/>
  </r>
  <r>
    <s v="CG&amp;E "/>
    <s v="E"/>
    <x v="6"/>
    <s v="DS01    01/02/2007N"/>
    <n v="2382901"/>
    <n v="93589.56"/>
    <n v="0"/>
    <n v="93589.56"/>
    <n v="0"/>
    <n v="0"/>
    <n v="54785.65"/>
    <n v="2900.23"/>
    <n v="27.79"/>
    <n v="0"/>
    <n v="0"/>
    <n v="10063.83"/>
    <n v="20639.63"/>
    <n v="422.93"/>
    <n v="958.6"/>
    <n v="945.51"/>
    <n v="0"/>
    <n v="0"/>
    <n v="0"/>
    <n v="0"/>
    <n v="0"/>
    <n v="0"/>
    <n v="218.36"/>
    <n v="1068.52"/>
    <n v="0"/>
    <n v="0"/>
    <n v="1558.51"/>
    <n v="0"/>
    <n v="0"/>
    <n v="0"/>
    <n v="0"/>
    <n v="0"/>
    <m/>
    <n v="0"/>
    <n v="0"/>
    <n v="0"/>
    <x v="3"/>
    <x v="3"/>
  </r>
  <r>
    <s v="CG&amp;E "/>
    <s v="E"/>
    <x v="9"/>
    <s v="DS01    01/02/2007N"/>
    <n v="288857"/>
    <n v="11972.45"/>
    <n v="0"/>
    <n v="11972.45"/>
    <n v="0"/>
    <n v="0"/>
    <n v="7353.68"/>
    <n v="352.56"/>
    <n v="3.69"/>
    <n v="0"/>
    <n v="0"/>
    <n v="1235.8699999999999"/>
    <n v="2583.13"/>
    <n v="0"/>
    <n v="120.46"/>
    <n v="0"/>
    <n v="0"/>
    <n v="0"/>
    <n v="0"/>
    <n v="0"/>
    <n v="0"/>
    <n v="0"/>
    <n v="0"/>
    <n v="134.15"/>
    <n v="0"/>
    <n v="0"/>
    <n v="188.91"/>
    <n v="0"/>
    <n v="0"/>
    <n v="0"/>
    <n v="0"/>
    <n v="0"/>
    <m/>
    <n v="0"/>
    <n v="0"/>
    <n v="0"/>
    <x v="3"/>
    <x v="3"/>
  </r>
  <r>
    <s v="CG&amp;E "/>
    <s v="E"/>
    <x v="10"/>
    <s v="DS01    01/02/2007N"/>
    <n v="713031"/>
    <n v="24606.91"/>
    <n v="0"/>
    <n v="24606.91"/>
    <n v="0"/>
    <n v="0"/>
    <n v="11746.68"/>
    <n v="868.16"/>
    <n v="4.21"/>
    <n v="0"/>
    <n v="0"/>
    <n v="2898.95"/>
    <n v="6191.32"/>
    <n v="516.02"/>
    <n v="243.13"/>
    <n v="1000.52"/>
    <n v="0"/>
    <n v="0"/>
    <n v="0"/>
    <n v="0"/>
    <n v="0"/>
    <n v="0"/>
    <n v="231.06"/>
    <n v="440.53"/>
    <n v="0"/>
    <n v="0"/>
    <n v="466.33"/>
    <n v="0"/>
    <n v="0"/>
    <n v="0"/>
    <n v="0"/>
    <n v="0"/>
    <m/>
    <n v="0"/>
    <n v="0"/>
    <n v="0"/>
    <x v="3"/>
    <x v="3"/>
  </r>
  <r>
    <s v="CG&amp;E "/>
    <s v="E"/>
    <x v="22"/>
    <s v="DS01    01/02/2007N"/>
    <n v="10000"/>
    <n v="456.49"/>
    <n v="0"/>
    <n v="456.49"/>
    <n v="0"/>
    <n v="0"/>
    <n v="152.91"/>
    <n v="12.17"/>
    <n v="0.09"/>
    <n v="0"/>
    <n v="0"/>
    <n v="42.82"/>
    <n v="89.92"/>
    <n v="31.82"/>
    <n v="4.17"/>
    <n v="71.150000000000006"/>
    <n v="0"/>
    <n v="0"/>
    <n v="0"/>
    <n v="0"/>
    <n v="0"/>
    <n v="0"/>
    <n v="16.440000000000001"/>
    <n v="28.46"/>
    <n v="0"/>
    <n v="0"/>
    <n v="6.54"/>
    <n v="0"/>
    <n v="0"/>
    <n v="0"/>
    <n v="0"/>
    <n v="0"/>
    <m/>
    <n v="0"/>
    <n v="0"/>
    <n v="0"/>
    <x v="3"/>
    <x v="3"/>
  </r>
  <r>
    <s v="CG&amp;E "/>
    <s v="E"/>
    <x v="11"/>
    <s v="DS01    01/02/2007N"/>
    <n v="3726359"/>
    <n v="117504.91"/>
    <n v="0"/>
    <n v="117504.91"/>
    <n v="0"/>
    <n v="0"/>
    <n v="54519.02"/>
    <n v="4537.25"/>
    <n v="6.3"/>
    <n v="0"/>
    <n v="0"/>
    <n v="14109.43"/>
    <n v="28279.82"/>
    <n v="2593.7199999999998"/>
    <n v="1062.71"/>
    <n v="5321.1"/>
    <n v="0"/>
    <n v="0"/>
    <n v="0"/>
    <n v="0"/>
    <n v="0"/>
    <n v="0"/>
    <n v="1228.98"/>
    <n v="3409.55"/>
    <n v="0"/>
    <n v="0"/>
    <n v="2437.0300000000002"/>
    <n v="0"/>
    <n v="0"/>
    <n v="0"/>
    <n v="0"/>
    <n v="0"/>
    <m/>
    <n v="0"/>
    <n v="0"/>
    <n v="0"/>
    <x v="3"/>
    <x v="3"/>
  </r>
  <r>
    <s v="CG&amp;E "/>
    <s v="E"/>
    <x v="18"/>
    <s v="DS01    01/02/2007N"/>
    <n v="1300146"/>
    <n v="49266.31"/>
    <n v="0"/>
    <n v="49266.31"/>
    <n v="0"/>
    <n v="0"/>
    <n v="29318.36"/>
    <n v="1583.05"/>
    <n v="2.88"/>
    <n v="0"/>
    <n v="0"/>
    <n v="4975.2"/>
    <n v="11487.97"/>
    <n v="0"/>
    <n v="542.16"/>
    <n v="0"/>
    <n v="0"/>
    <n v="0"/>
    <n v="0"/>
    <n v="0"/>
    <n v="0"/>
    <n v="0"/>
    <n v="0"/>
    <n v="506.41"/>
    <n v="0"/>
    <n v="0"/>
    <n v="850.28"/>
    <n v="0"/>
    <n v="0"/>
    <n v="0"/>
    <n v="0"/>
    <n v="0"/>
    <m/>
    <n v="0"/>
    <n v="0"/>
    <n v="0"/>
    <x v="3"/>
    <x v="3"/>
  </r>
  <r>
    <s v="CG&amp;E "/>
    <s v="E"/>
    <x v="13"/>
    <s v="DS01    01/02/2007N"/>
    <n v="4190802"/>
    <n v="119259.77"/>
    <n v="0"/>
    <n v="119259.77"/>
    <n v="0"/>
    <n v="0"/>
    <n v="58274.15"/>
    <n v="5102.7"/>
    <n v="5.33"/>
    <n v="0"/>
    <n v="0"/>
    <n v="15764.14"/>
    <n v="34839.769999999997"/>
    <n v="0"/>
    <n v="1121.1400000000001"/>
    <n v="0"/>
    <n v="0"/>
    <n v="0"/>
    <n v="0"/>
    <n v="0"/>
    <n v="0"/>
    <n v="0"/>
    <n v="-82.47"/>
    <n v="1494.27"/>
    <n v="0"/>
    <n v="0"/>
    <n v="2740.74"/>
    <n v="0"/>
    <n v="0"/>
    <n v="0"/>
    <n v="0"/>
    <n v="0"/>
    <m/>
    <n v="0"/>
    <n v="0"/>
    <n v="0"/>
    <x v="3"/>
    <x v="3"/>
  </r>
  <r>
    <s v="CG&amp;E "/>
    <s v="E"/>
    <x v="2"/>
    <s v="DS01    01/02/2007Y"/>
    <n v="39392"/>
    <n v="2447.58"/>
    <n v="0"/>
    <n v="244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3"/>
  </r>
  <r>
    <s v="CG&amp;E "/>
    <s v="E"/>
    <x v="2"/>
    <s v="DS01    01/03/2006N"/>
    <n v="-9687"/>
    <n v="-1887.84"/>
    <n v="0"/>
    <n v="-1887.84"/>
    <n v="-763"/>
    <n v="0"/>
    <n v="-388.85"/>
    <n v="-8.64"/>
    <n v="-0.24"/>
    <n v="0"/>
    <n v="0"/>
    <n v="-43.47"/>
    <n v="-87.12"/>
    <n v="-71.8"/>
    <n v="0"/>
    <n v="-134.65"/>
    <n v="-236.97"/>
    <n v="-125.24"/>
    <n v="0"/>
    <n v="0"/>
    <n v="0"/>
    <n v="0"/>
    <n v="13.43"/>
    <n v="-35.450000000000003"/>
    <n v="0"/>
    <n v="0"/>
    <n v="-6.33"/>
    <n v="0"/>
    <n v="0.25"/>
    <n v="0.24"/>
    <n v="0"/>
    <n v="0"/>
    <m/>
    <n v="0"/>
    <n v="0"/>
    <n v="0"/>
    <x v="3"/>
    <x v="3"/>
  </r>
  <r>
    <s v="CG&amp;E "/>
    <s v="E"/>
    <x v="4"/>
    <s v="DS01    01/03/2006N"/>
    <n v="-7804"/>
    <n v="-4426.75"/>
    <n v="0"/>
    <n v="-4426.75"/>
    <n v="-1905.35"/>
    <n v="0"/>
    <n v="-1033.55"/>
    <n v="-6.99"/>
    <n v="-0.06"/>
    <n v="0"/>
    <n v="0"/>
    <n v="-33.31"/>
    <n v="-127.23"/>
    <n v="-179.31"/>
    <n v="0"/>
    <n v="-336.23"/>
    <n v="-656.66"/>
    <n v="-103"/>
    <n v="0"/>
    <n v="0"/>
    <n v="0"/>
    <n v="0"/>
    <n v="61.07"/>
    <n v="-101.03"/>
    <n v="0"/>
    <n v="0"/>
    <n v="-5.0999999999999996"/>
    <n v="0"/>
    <n v="0"/>
    <n v="0"/>
    <n v="0"/>
    <n v="0"/>
    <m/>
    <n v="0"/>
    <n v="0"/>
    <n v="0"/>
    <x v="3"/>
    <x v="3"/>
  </r>
  <r>
    <s v="CG&amp;E "/>
    <s v="E"/>
    <x v="12"/>
    <s v="DS01    01/03/2006N"/>
    <n v="-131912"/>
    <n v="-13782.85"/>
    <n v="0"/>
    <n v="-13782.85"/>
    <n v="-5309.55"/>
    <n v="0"/>
    <n v="-1822.76"/>
    <n v="-118.07"/>
    <n v="-0.05"/>
    <n v="0"/>
    <n v="0"/>
    <n v="-484.32"/>
    <n v="-1186.1500000000001"/>
    <n v="-499.71"/>
    <n v="0"/>
    <n v="-936.91"/>
    <n v="-1223.1199999999999"/>
    <n v="-1741.11"/>
    <n v="0"/>
    <n v="0"/>
    <n v="0"/>
    <n v="0"/>
    <n v="0"/>
    <n v="-374.83"/>
    <n v="0"/>
    <n v="0"/>
    <n v="-86.27"/>
    <n v="0"/>
    <n v="0"/>
    <n v="0"/>
    <n v="0"/>
    <n v="0"/>
    <m/>
    <n v="0"/>
    <n v="0"/>
    <n v="0"/>
    <x v="3"/>
    <x v="3"/>
  </r>
  <r>
    <s v="CG&amp;E "/>
    <s v="E"/>
    <x v="1"/>
    <s v="DS01    02/15/2008N"/>
    <n v="798681"/>
    <n v="74054.02"/>
    <n v="0"/>
    <n v="74054.02"/>
    <n v="28283.33"/>
    <n v="0"/>
    <n v="9731.73"/>
    <n v="972.46"/>
    <n v="5.58"/>
    <n v="0"/>
    <n v="0"/>
    <n v="3300.22"/>
    <n v="5872.25"/>
    <n v="4995.43"/>
    <n v="333.03"/>
    <n v="4995.6000000000004"/>
    <n v="4580.21"/>
    <n v="7309.51"/>
    <n v="0"/>
    <n v="0"/>
    <n v="0"/>
    <n v="0"/>
    <n v="1153.77"/>
    <n v="1998.55"/>
    <n v="0"/>
    <n v="0"/>
    <n v="522.35"/>
    <n v="0"/>
    <n v="0"/>
    <n v="0"/>
    <n v="0"/>
    <n v="0"/>
    <m/>
    <n v="0"/>
    <n v="0"/>
    <n v="0"/>
    <x v="3"/>
    <x v="3"/>
  </r>
  <r>
    <s v="CG&amp;E "/>
    <s v="E"/>
    <x v="2"/>
    <s v="DS01    02/15/2008N"/>
    <n v="110004323"/>
    <n v="11287197.76"/>
    <n v="0"/>
    <n v="11287197.76"/>
    <n v="4349139.83"/>
    <n v="0"/>
    <n v="1597942.8"/>
    <n v="133941.09"/>
    <n v="723.97"/>
    <n v="0"/>
    <n v="0"/>
    <n v="442561.13"/>
    <n v="860120.12"/>
    <n v="767438.7"/>
    <n v="45356.14"/>
    <n v="767453.57"/>
    <n v="759548.61"/>
    <n v="1006759.86"/>
    <n v="0"/>
    <n v="0"/>
    <n v="0"/>
    <n v="0"/>
    <n v="177256.17"/>
    <n v="307023.94"/>
    <n v="0"/>
    <n v="0"/>
    <n v="71942.460000000006"/>
    <n v="0"/>
    <n v="0"/>
    <n v="0"/>
    <n v="0"/>
    <n v="0"/>
    <m/>
    <n v="0"/>
    <n v="0"/>
    <n v="0"/>
    <x v="3"/>
    <x v="3"/>
  </r>
  <r>
    <s v="CG&amp;E "/>
    <s v="E"/>
    <x v="3"/>
    <s v="DS01    02/15/2008N"/>
    <n v="12881012"/>
    <n v="1371566.97"/>
    <n v="0"/>
    <n v="1371566.97"/>
    <n v="532042.56999999995"/>
    <n v="0"/>
    <n v="195191.18"/>
    <n v="15683.78"/>
    <n v="50.77"/>
    <n v="0"/>
    <n v="0"/>
    <n v="50448.89"/>
    <n v="104075.83"/>
    <n v="93882.67"/>
    <n v="5371.37"/>
    <n v="93883.99"/>
    <n v="95382.37"/>
    <n v="117887"/>
    <n v="0"/>
    <n v="0"/>
    <n v="0"/>
    <n v="0"/>
    <n v="21683.74"/>
    <n v="37558.660000000003"/>
    <n v="0"/>
    <n v="0"/>
    <n v="8424.15"/>
    <n v="0"/>
    <n v="0"/>
    <n v="0"/>
    <n v="0"/>
    <n v="0"/>
    <m/>
    <n v="0"/>
    <n v="0"/>
    <n v="0"/>
    <x v="3"/>
    <x v="3"/>
  </r>
  <r>
    <s v="CG&amp;E "/>
    <s v="E"/>
    <x v="4"/>
    <s v="DS01    02/15/2008N"/>
    <n v="9233112"/>
    <n v="927973.05"/>
    <n v="0"/>
    <n v="927973.05"/>
    <n v="358676.42"/>
    <n v="0"/>
    <n v="127718.85"/>
    <n v="11242.15"/>
    <n v="40.46"/>
    <n v="0"/>
    <n v="0"/>
    <n v="36420.17"/>
    <n v="70988.25"/>
    <n v="63290.57"/>
    <n v="3850.17"/>
    <n v="63291.98"/>
    <n v="61975.65"/>
    <n v="84501.39"/>
    <n v="0"/>
    <n v="0"/>
    <n v="0"/>
    <n v="0"/>
    <n v="14618.46"/>
    <n v="25320.18"/>
    <n v="0"/>
    <n v="0"/>
    <n v="6038.35"/>
    <n v="0"/>
    <n v="0"/>
    <n v="0"/>
    <n v="0"/>
    <n v="0"/>
    <m/>
    <n v="0"/>
    <n v="0"/>
    <n v="0"/>
    <x v="3"/>
    <x v="3"/>
  </r>
  <r>
    <s v="CG&amp;E "/>
    <s v="E"/>
    <x v="8"/>
    <s v="DS01    02/15/2008N"/>
    <n v="862694"/>
    <n v="78712.14"/>
    <n v="0"/>
    <n v="78712.14"/>
    <n v="30392.81"/>
    <n v="0"/>
    <n v="10004.129999999999"/>
    <n v="1050.46"/>
    <n v="2.25"/>
    <n v="0"/>
    <n v="0"/>
    <n v="3309.21"/>
    <n v="6109.78"/>
    <n v="5362.91"/>
    <n v="359.77"/>
    <n v="5363.11"/>
    <n v="4913.91"/>
    <n v="7895.38"/>
    <n v="0"/>
    <n v="0"/>
    <n v="0"/>
    <n v="0"/>
    <n v="1238.67"/>
    <n v="2145.5500000000002"/>
    <n v="0"/>
    <n v="0"/>
    <n v="564.20000000000005"/>
    <n v="0"/>
    <n v="0"/>
    <n v="0"/>
    <n v="0"/>
    <n v="0"/>
    <m/>
    <n v="0"/>
    <n v="0"/>
    <n v="0"/>
    <x v="3"/>
    <x v="3"/>
  </r>
  <r>
    <s v="CG&amp;E "/>
    <s v="E"/>
    <x v="5"/>
    <s v="DS01    02/15/2008N"/>
    <n v="538824"/>
    <n v="53599.13"/>
    <n v="0"/>
    <n v="53599.13"/>
    <n v="21511.56"/>
    <n v="0"/>
    <n v="7800.15"/>
    <n v="656.1"/>
    <n v="2.61"/>
    <n v="0"/>
    <n v="0"/>
    <n v="0"/>
    <n v="4365.21"/>
    <n v="3795.86"/>
    <n v="224.68"/>
    <n v="3795.91"/>
    <n v="3767.99"/>
    <n v="4931.33"/>
    <n v="0"/>
    <n v="0"/>
    <n v="0"/>
    <n v="0"/>
    <n v="876.72"/>
    <n v="1518.62"/>
    <n v="0"/>
    <n v="0"/>
    <n v="352.39"/>
    <n v="0"/>
    <n v="0"/>
    <n v="0"/>
    <n v="0"/>
    <n v="0"/>
    <m/>
    <n v="0"/>
    <n v="0"/>
    <n v="0"/>
    <x v="3"/>
    <x v="3"/>
  </r>
  <r>
    <s v="CG&amp;E "/>
    <s v="E"/>
    <x v="14"/>
    <s v="DS01    02/15/2008N"/>
    <n v="82392979"/>
    <n v="6834377.9400000004"/>
    <n v="0"/>
    <n v="6834377.9400000004"/>
    <n v="2635929.6000000001"/>
    <n v="0"/>
    <n v="802067.75"/>
    <n v="96224.01"/>
    <n v="41.65"/>
    <n v="0"/>
    <n v="0"/>
    <n v="284999.51"/>
    <n v="543919.85"/>
    <n v="465113.74"/>
    <n v="34334.93"/>
    <n v="465135.9"/>
    <n v="405146.5"/>
    <n v="754060.59"/>
    <n v="0"/>
    <n v="0"/>
    <n v="0"/>
    <n v="0"/>
    <n v="107436.79"/>
    <n v="186082.16"/>
    <n v="0"/>
    <n v="0"/>
    <n v="53884.959999999999"/>
    <n v="0"/>
    <n v="0"/>
    <n v="0"/>
    <n v="0"/>
    <n v="0"/>
    <m/>
    <n v="0"/>
    <n v="0"/>
    <n v="0"/>
    <x v="3"/>
    <x v="3"/>
  </r>
  <r>
    <s v="CG&amp;E "/>
    <s v="E"/>
    <x v="15"/>
    <s v="DS01    02/15/2008N"/>
    <n v="45194255"/>
    <n v="3727560.17"/>
    <n v="0"/>
    <n v="3727560.17"/>
    <n v="1432322.91"/>
    <n v="0"/>
    <n v="434566.08"/>
    <n v="53402.49"/>
    <n v="15.86"/>
    <n v="0"/>
    <n v="0"/>
    <n v="164911.69"/>
    <n v="296343.53999999998"/>
    <n v="252735.25"/>
    <n v="17760"/>
    <n v="252747.61"/>
    <n v="220085.89"/>
    <n v="413617.83"/>
    <n v="0"/>
    <n v="0"/>
    <n v="0"/>
    <n v="0"/>
    <n v="58379.8"/>
    <n v="101114.16"/>
    <n v="0"/>
    <n v="0"/>
    <n v="29557.06"/>
    <n v="0"/>
    <n v="0"/>
    <n v="0"/>
    <n v="0"/>
    <n v="0"/>
    <m/>
    <n v="0"/>
    <n v="0"/>
    <n v="0"/>
    <x v="3"/>
    <x v="3"/>
  </r>
  <r>
    <s v="CG&amp;E "/>
    <s v="E"/>
    <x v="12"/>
    <s v="DS01    02/15/2008N"/>
    <n v="8737957"/>
    <n v="847310.4"/>
    <n v="0"/>
    <n v="847310.4"/>
    <n v="328469.48"/>
    <n v="0"/>
    <n v="110534.87"/>
    <n v="10634.33"/>
    <n v="6.3"/>
    <n v="0"/>
    <n v="0"/>
    <n v="32371.17"/>
    <n v="67680.36"/>
    <n v="57960.28"/>
    <n v="3643.74"/>
    <n v="57961.5"/>
    <n v="55788.88"/>
    <n v="79969.740000000005"/>
    <n v="0"/>
    <n v="0"/>
    <n v="0"/>
    <n v="0"/>
    <n v="13387.18"/>
    <n v="23187.919999999998"/>
    <n v="0"/>
    <n v="0"/>
    <n v="5714.65"/>
    <n v="0"/>
    <n v="0"/>
    <n v="0"/>
    <n v="0"/>
    <n v="0"/>
    <m/>
    <n v="0"/>
    <n v="0"/>
    <n v="0"/>
    <x v="3"/>
    <x v="3"/>
  </r>
  <r>
    <s v="CG&amp;E "/>
    <s v="E"/>
    <x v="17"/>
    <s v="DS01    02/15/2008N"/>
    <n v="287622"/>
    <n v="20826.98"/>
    <n v="0"/>
    <n v="20826.98"/>
    <n v="8042.2"/>
    <n v="0"/>
    <n v="2125.9699999999998"/>
    <n v="350.21"/>
    <n v="0.18"/>
    <n v="0"/>
    <n v="0"/>
    <n v="1062.7"/>
    <n v="1503.71"/>
    <n v="1419.01"/>
    <n v="119.93"/>
    <n v="1419.14"/>
    <n v="1067.95"/>
    <n v="2632.32"/>
    <n v="0"/>
    <n v="0"/>
    <n v="0"/>
    <n v="0"/>
    <n v="327.81"/>
    <n v="567.74"/>
    <n v="0"/>
    <n v="0"/>
    <n v="188.11"/>
    <n v="0"/>
    <n v="0"/>
    <n v="0"/>
    <n v="0"/>
    <n v="0"/>
    <m/>
    <n v="0"/>
    <n v="0"/>
    <n v="0"/>
    <x v="3"/>
    <x v="3"/>
  </r>
  <r>
    <s v="CG&amp;E "/>
    <s v="E"/>
    <x v="16"/>
    <s v="DS01    02/15/2008N"/>
    <n v="2076402"/>
    <n v="180937.35"/>
    <n v="0"/>
    <n v="180937.35"/>
    <n v="72279.64"/>
    <n v="0"/>
    <n v="23623.77"/>
    <n v="2528.2199999999998"/>
    <n v="0.54"/>
    <n v="0"/>
    <n v="0"/>
    <n v="300.42"/>
    <n v="15429.81"/>
    <n v="12754.03"/>
    <n v="865.85"/>
    <n v="12754.4"/>
    <n v="11991"/>
    <n v="19003.23"/>
    <n v="0"/>
    <n v="0"/>
    <n v="0"/>
    <n v="0"/>
    <n v="2945.91"/>
    <n v="5102.5600000000004"/>
    <n v="0"/>
    <n v="0"/>
    <n v="1357.97"/>
    <n v="0"/>
    <n v="0"/>
    <n v="0"/>
    <n v="0"/>
    <n v="0"/>
    <m/>
    <n v="0"/>
    <n v="0"/>
    <n v="0"/>
    <x v="3"/>
    <x v="3"/>
  </r>
  <r>
    <s v="CG&amp;E "/>
    <s v="E"/>
    <x v="21"/>
    <s v="DS01    02/15/2008N"/>
    <n v="702"/>
    <n v="63.75"/>
    <n v="0"/>
    <n v="63.75"/>
    <n v="0"/>
    <n v="0"/>
    <n v="52.49"/>
    <n v="0.85"/>
    <n v="0.09"/>
    <n v="0"/>
    <n v="0"/>
    <n v="3.26"/>
    <n v="6.31"/>
    <n v="0"/>
    <n v="0.28999999999999998"/>
    <n v="0"/>
    <n v="0"/>
    <n v="0"/>
    <n v="0"/>
    <n v="0"/>
    <n v="0"/>
    <n v="0"/>
    <n v="0"/>
    <n v="0"/>
    <n v="0"/>
    <n v="0"/>
    <n v="0.46"/>
    <n v="0"/>
    <n v="0"/>
    <n v="0"/>
    <n v="0"/>
    <n v="0"/>
    <m/>
    <n v="0"/>
    <n v="0"/>
    <n v="0"/>
    <x v="3"/>
    <x v="3"/>
  </r>
  <r>
    <s v="CG&amp;E "/>
    <s v="E"/>
    <x v="6"/>
    <s v="DS01    02/15/2008N"/>
    <n v="2106222"/>
    <n v="82228.63"/>
    <n v="0"/>
    <n v="82228.63"/>
    <n v="0"/>
    <n v="0"/>
    <n v="49341"/>
    <n v="2564.65"/>
    <n v="27.27"/>
    <n v="0"/>
    <n v="0"/>
    <n v="8995.18"/>
    <n v="18394.93"/>
    <n v="0"/>
    <n v="837.64"/>
    <n v="0"/>
    <n v="0"/>
    <n v="0"/>
    <n v="0"/>
    <n v="0"/>
    <n v="0"/>
    <n v="0"/>
    <n v="252.72"/>
    <n v="437.74"/>
    <n v="0"/>
    <n v="0"/>
    <n v="1377.5"/>
    <n v="0"/>
    <n v="0"/>
    <n v="0"/>
    <n v="0"/>
    <n v="0"/>
    <m/>
    <n v="0"/>
    <n v="0"/>
    <n v="0"/>
    <x v="3"/>
    <x v="3"/>
  </r>
  <r>
    <s v="CG&amp;E "/>
    <s v="E"/>
    <x v="9"/>
    <s v="DS01    02/15/2008N"/>
    <n v="350274"/>
    <n v="14048.38"/>
    <n v="0"/>
    <n v="14048.38"/>
    <n v="0"/>
    <n v="0"/>
    <n v="8569.8799999999992"/>
    <n v="426.5"/>
    <n v="3.42"/>
    <n v="0"/>
    <n v="0"/>
    <n v="1481.44"/>
    <n v="3145.58"/>
    <n v="0"/>
    <n v="146.06"/>
    <n v="0"/>
    <n v="0"/>
    <n v="0"/>
    <n v="0"/>
    <n v="0"/>
    <n v="0"/>
    <n v="0"/>
    <n v="16.989999999999998"/>
    <n v="29.44"/>
    <n v="0"/>
    <n v="0"/>
    <n v="229.07"/>
    <n v="0"/>
    <n v="0"/>
    <n v="0"/>
    <n v="0"/>
    <n v="0"/>
    <m/>
    <n v="0"/>
    <n v="0"/>
    <n v="0"/>
    <x v="3"/>
    <x v="3"/>
  </r>
  <r>
    <s v="CG&amp;E "/>
    <s v="E"/>
    <x v="10"/>
    <s v="DS01    02/15/2008N"/>
    <n v="673138"/>
    <n v="21637.73"/>
    <n v="0"/>
    <n v="21637.73"/>
    <n v="0"/>
    <n v="0"/>
    <n v="10709.43"/>
    <n v="819.63"/>
    <n v="4.7"/>
    <n v="0"/>
    <n v="0"/>
    <n v="2785.48"/>
    <n v="5923.93"/>
    <n v="0"/>
    <n v="264.77"/>
    <n v="0"/>
    <n v="0"/>
    <n v="0"/>
    <n v="0"/>
    <n v="0"/>
    <n v="0"/>
    <n v="0"/>
    <n v="252.38"/>
    <n v="437.19"/>
    <n v="0"/>
    <n v="0"/>
    <n v="440.22"/>
    <n v="0"/>
    <n v="0"/>
    <n v="0"/>
    <n v="0"/>
    <n v="0"/>
    <m/>
    <n v="0"/>
    <n v="0"/>
    <n v="0"/>
    <x v="3"/>
    <x v="3"/>
  </r>
  <r>
    <s v="CG&amp;E "/>
    <s v="E"/>
    <x v="11"/>
    <s v="DS01    02/15/2008N"/>
    <n v="8773215"/>
    <n v="233698.21"/>
    <n v="0"/>
    <n v="233698.21"/>
    <n v="0"/>
    <n v="0"/>
    <n v="108602.85"/>
    <n v="10535.58"/>
    <n v="8.77"/>
    <n v="0"/>
    <n v="0"/>
    <n v="32722.799999999999"/>
    <n v="63524.9"/>
    <n v="0"/>
    <n v="2488.58"/>
    <n v="0"/>
    <n v="0"/>
    <n v="0"/>
    <n v="0"/>
    <n v="0"/>
    <n v="0"/>
    <n v="0"/>
    <n v="3688.34"/>
    <n v="6388.7"/>
    <n v="0"/>
    <n v="0"/>
    <n v="5737.69"/>
    <n v="0"/>
    <n v="0"/>
    <n v="0"/>
    <n v="0"/>
    <n v="0"/>
    <m/>
    <n v="0"/>
    <n v="0"/>
    <n v="0"/>
    <x v="3"/>
    <x v="3"/>
  </r>
  <r>
    <s v="CG&amp;E "/>
    <s v="E"/>
    <x v="18"/>
    <s v="DS01    02/15/2008N"/>
    <n v="2241210"/>
    <n v="65033.26"/>
    <n v="0"/>
    <n v="65033.26"/>
    <n v="0"/>
    <n v="0"/>
    <n v="32970.17"/>
    <n v="2728.9"/>
    <n v="2.52"/>
    <n v="0"/>
    <n v="0"/>
    <n v="8380.3799999999992"/>
    <n v="17410.88"/>
    <n v="0"/>
    <n v="688.09"/>
    <n v="0"/>
    <n v="0"/>
    <n v="0"/>
    <n v="0"/>
    <n v="0"/>
    <n v="0"/>
    <n v="0"/>
    <n v="507.54"/>
    <n v="879.04"/>
    <n v="0"/>
    <n v="0"/>
    <n v="1465.74"/>
    <n v="0"/>
    <n v="0"/>
    <n v="0"/>
    <n v="0"/>
    <n v="0"/>
    <m/>
    <n v="0"/>
    <n v="0"/>
    <n v="0"/>
    <x v="3"/>
    <x v="3"/>
  </r>
  <r>
    <s v="CG&amp;E "/>
    <s v="E"/>
    <x v="13"/>
    <s v="DS01    02/15/2008N"/>
    <n v="3314516"/>
    <n v="91785.97"/>
    <n v="0"/>
    <n v="91785.97"/>
    <n v="0"/>
    <n v="0"/>
    <n v="45270.45"/>
    <n v="3908.7"/>
    <n v="3.06"/>
    <n v="0"/>
    <n v="0"/>
    <n v="12348.61"/>
    <n v="26816.47"/>
    <n v="0"/>
    <n v="1270.97"/>
    <n v="0"/>
    <n v="0"/>
    <n v="0"/>
    <n v="0"/>
    <n v="0"/>
    <n v="0"/>
    <n v="0"/>
    <n v="0"/>
    <n v="0"/>
    <n v="0"/>
    <n v="0"/>
    <n v="2167.71"/>
    <n v="0"/>
    <n v="0"/>
    <n v="0"/>
    <n v="0"/>
    <n v="0"/>
    <m/>
    <n v="0"/>
    <n v="0"/>
    <n v="0"/>
    <x v="3"/>
    <x v="3"/>
  </r>
  <r>
    <s v="CG&amp;E "/>
    <s v="E"/>
    <x v="23"/>
    <s v="DS01    02/15/2008N"/>
    <n v="52993"/>
    <n v="2121.25"/>
    <n v="0"/>
    <n v="2121.25"/>
    <n v="0"/>
    <n v="0"/>
    <n v="1321.69"/>
    <n v="64.52"/>
    <n v="0.09"/>
    <n v="0"/>
    <n v="0"/>
    <n v="201.68"/>
    <n v="476.51"/>
    <n v="0"/>
    <n v="22.1"/>
    <n v="0"/>
    <n v="0"/>
    <n v="0"/>
    <n v="0"/>
    <n v="0"/>
    <n v="0"/>
    <n v="0"/>
    <n v="0"/>
    <n v="0"/>
    <n v="0"/>
    <n v="0"/>
    <n v="34.659999999999997"/>
    <n v="0"/>
    <n v="0"/>
    <n v="0"/>
    <n v="0"/>
    <n v="0"/>
    <m/>
    <n v="0"/>
    <n v="0"/>
    <n v="0"/>
    <x v="3"/>
    <x v="3"/>
  </r>
  <r>
    <s v="CG&amp;E "/>
    <s v="E"/>
    <x v="1"/>
    <s v="DS02    01/02/2007N"/>
    <n v="4851"/>
    <n v="556.09"/>
    <n v="0"/>
    <n v="556.09"/>
    <n v="213.69"/>
    <n v="0"/>
    <n v="92.45"/>
    <n v="5.9"/>
    <n v="0.09"/>
    <n v="0"/>
    <n v="0"/>
    <n v="21.24"/>
    <n v="43.62"/>
    <n v="28.54"/>
    <n v="2.02"/>
    <n v="37.71"/>
    <n v="39.46"/>
    <n v="44.4"/>
    <n v="0"/>
    <n v="0"/>
    <n v="0"/>
    <n v="0"/>
    <n v="8.7100000000000009"/>
    <n v="15.08"/>
    <n v="0"/>
    <n v="0"/>
    <n v="3.18"/>
    <n v="0"/>
    <n v="0"/>
    <n v="0"/>
    <n v="0"/>
    <n v="0"/>
    <m/>
    <n v="0"/>
    <n v="0"/>
    <n v="0"/>
    <x v="3"/>
    <x v="3"/>
  </r>
  <r>
    <s v="CG&amp;E "/>
    <s v="E"/>
    <x v="2"/>
    <s v="DS02    01/02/2007N"/>
    <n v="133627"/>
    <n v="13801.7"/>
    <n v="0"/>
    <n v="13801.7"/>
    <n v="5383.62"/>
    <n v="0"/>
    <n v="2029.21"/>
    <n v="162.30000000000001"/>
    <n v="1.08"/>
    <n v="0"/>
    <n v="0"/>
    <n v="555.11"/>
    <n v="1113.3800000000001"/>
    <n v="692.75"/>
    <n v="55.76"/>
    <n v="950.01"/>
    <n v="946.05"/>
    <n v="1228.58"/>
    <n v="0"/>
    <n v="0"/>
    <n v="0"/>
    <n v="0"/>
    <n v="216.39"/>
    <n v="380.07"/>
    <n v="0"/>
    <n v="0"/>
    <n v="87.39"/>
    <n v="0"/>
    <n v="0"/>
    <n v="0"/>
    <n v="0"/>
    <n v="0"/>
    <m/>
    <n v="0"/>
    <n v="0"/>
    <n v="0"/>
    <x v="3"/>
    <x v="3"/>
  </r>
  <r>
    <s v="CG&amp;E "/>
    <s v="E"/>
    <x v="3"/>
    <s v="DS02    01/02/2007N"/>
    <n v="20921"/>
    <n v="2612.2600000000002"/>
    <n v="0"/>
    <n v="2612.2600000000002"/>
    <n v="1041.57"/>
    <n v="0"/>
    <n v="439.4"/>
    <n v="25.48"/>
    <n v="0.18"/>
    <n v="0"/>
    <n v="0"/>
    <n v="89.5"/>
    <n v="158.03"/>
    <n v="135.86000000000001"/>
    <n v="8.7200000000000006"/>
    <n v="183.79"/>
    <n v="208.61"/>
    <n v="191.46"/>
    <n v="0"/>
    <n v="0"/>
    <n v="0"/>
    <n v="0"/>
    <n v="42.45"/>
    <n v="73.53"/>
    <n v="0"/>
    <n v="0"/>
    <n v="13.68"/>
    <n v="0"/>
    <n v="0"/>
    <n v="0"/>
    <n v="0"/>
    <n v="0"/>
    <m/>
    <n v="0"/>
    <n v="0"/>
    <n v="0"/>
    <x v="3"/>
    <x v="3"/>
  </r>
  <r>
    <s v="CG&amp;E "/>
    <s v="E"/>
    <x v="4"/>
    <s v="DS02    01/02/2007N"/>
    <n v="83331"/>
    <n v="8079.46"/>
    <n v="0"/>
    <n v="8079.46"/>
    <n v="3177.15"/>
    <n v="0"/>
    <n v="1058.99"/>
    <n v="101.46"/>
    <n v="0.09"/>
    <n v="0"/>
    <n v="0"/>
    <n v="311.81"/>
    <n v="742.99"/>
    <n v="388.74"/>
    <n v="34.75"/>
    <n v="560.62"/>
    <n v="531.94000000000005"/>
    <n v="762.65"/>
    <n v="0"/>
    <n v="0"/>
    <n v="0"/>
    <n v="0"/>
    <n v="129.47999999999999"/>
    <n v="224.29"/>
    <n v="0"/>
    <n v="0"/>
    <n v="54.5"/>
    <n v="0"/>
    <n v="0"/>
    <n v="0"/>
    <n v="0"/>
    <n v="0"/>
    <m/>
    <n v="0"/>
    <n v="0"/>
    <n v="0"/>
    <x v="3"/>
    <x v="3"/>
  </r>
  <r>
    <s v="CG&amp;E "/>
    <s v="E"/>
    <x v="8"/>
    <s v="DS02    01/02/2007N"/>
    <n v="68084"/>
    <n v="6413.49"/>
    <n v="0"/>
    <n v="6413.49"/>
    <n v="2511.34"/>
    <n v="0"/>
    <n v="824.42"/>
    <n v="82.9"/>
    <n v="0.09"/>
    <n v="0"/>
    <n v="0"/>
    <n v="256.47000000000003"/>
    <n v="576.39"/>
    <n v="330.66"/>
    <n v="28.39"/>
    <n v="443.15"/>
    <n v="412.41"/>
    <n v="623.11"/>
    <n v="0"/>
    <n v="0"/>
    <n v="0"/>
    <n v="0"/>
    <n v="102.34"/>
    <n v="177.29"/>
    <n v="0"/>
    <n v="0"/>
    <n v="44.53"/>
    <n v="0"/>
    <n v="0"/>
    <n v="0"/>
    <n v="0"/>
    <n v="0"/>
    <m/>
    <n v="0"/>
    <n v="0"/>
    <n v="0"/>
    <x v="3"/>
    <x v="3"/>
  </r>
  <r>
    <s v="CG&amp;E "/>
    <s v="E"/>
    <x v="14"/>
    <s v="DS02    01/02/2007N"/>
    <n v="141669"/>
    <n v="10610.49"/>
    <n v="0"/>
    <n v="10610.49"/>
    <n v="4158.75"/>
    <n v="0"/>
    <n v="1149.2"/>
    <n v="172.5"/>
    <n v="0.09"/>
    <n v="0"/>
    <n v="0"/>
    <n v="523.58000000000004"/>
    <n v="812.31"/>
    <n v="570.91"/>
    <n v="59.08"/>
    <n v="733.86"/>
    <n v="577.9"/>
    <n v="1296.55"/>
    <n v="0"/>
    <n v="0"/>
    <n v="0"/>
    <n v="0"/>
    <n v="169.52"/>
    <n v="293.58999999999997"/>
    <n v="0"/>
    <n v="0"/>
    <n v="92.65"/>
    <n v="0"/>
    <n v="0"/>
    <n v="0"/>
    <n v="0"/>
    <n v="0"/>
    <m/>
    <n v="0"/>
    <n v="0"/>
    <n v="0"/>
    <x v="3"/>
    <x v="3"/>
  </r>
  <r>
    <s v="CG&amp;E "/>
    <s v="E"/>
    <x v="15"/>
    <s v="DS02    01/02/2007N"/>
    <n v="662256"/>
    <n v="48511.75"/>
    <n v="0"/>
    <n v="48511.75"/>
    <n v="18831.03"/>
    <n v="0"/>
    <n v="5274.35"/>
    <n v="806.36"/>
    <n v="0.09"/>
    <n v="0"/>
    <n v="0"/>
    <n v="2413.31"/>
    <n v="3767.25"/>
    <n v="2549.4499999999998"/>
    <n v="276.16000000000003"/>
    <n v="3322.94"/>
    <n v="2679.77"/>
    <n v="6060.97"/>
    <n v="0"/>
    <n v="0"/>
    <n v="0"/>
    <n v="0"/>
    <n v="767.58"/>
    <n v="1329.37"/>
    <n v="0"/>
    <n v="0"/>
    <n v="433.12"/>
    <n v="0"/>
    <n v="0"/>
    <n v="0"/>
    <n v="0"/>
    <n v="0"/>
    <m/>
    <n v="0"/>
    <n v="0"/>
    <n v="0"/>
    <x v="3"/>
    <x v="3"/>
  </r>
  <r>
    <s v="CG&amp;E "/>
    <s v="E"/>
    <x v="6"/>
    <s v="DS02    01/02/2007N"/>
    <n v="8983"/>
    <n v="285.38"/>
    <n v="0"/>
    <n v="285.38"/>
    <n v="0"/>
    <n v="0"/>
    <n v="145.4"/>
    <n v="10.94"/>
    <n v="0.09"/>
    <n v="0"/>
    <n v="0"/>
    <n v="38.56"/>
    <n v="80.77"/>
    <n v="0"/>
    <n v="3.74"/>
    <n v="0"/>
    <n v="0"/>
    <n v="0"/>
    <n v="0"/>
    <n v="0"/>
    <n v="0"/>
    <n v="0"/>
    <n v="0"/>
    <n v="0"/>
    <n v="0"/>
    <n v="0"/>
    <n v="5.88"/>
    <n v="0"/>
    <n v="0"/>
    <n v="0"/>
    <n v="0"/>
    <n v="0"/>
    <m/>
    <n v="0"/>
    <n v="0"/>
    <n v="0"/>
    <x v="3"/>
    <x v="3"/>
  </r>
  <r>
    <s v="CG&amp;E "/>
    <s v="E"/>
    <x v="1"/>
    <s v="DS02    02/15/2008N"/>
    <n v="22724"/>
    <n v="2205.0300000000002"/>
    <n v="0"/>
    <n v="2205.0300000000002"/>
    <n v="824.88"/>
    <n v="0"/>
    <n v="324.98"/>
    <n v="27.68"/>
    <n v="0.36"/>
    <n v="0"/>
    <n v="0"/>
    <n v="98.49"/>
    <n v="178.33"/>
    <n v="145.56"/>
    <n v="9.4700000000000006"/>
    <n v="145.57"/>
    <n v="135.01"/>
    <n v="207.97"/>
    <n v="0"/>
    <n v="0"/>
    <n v="0"/>
    <n v="0"/>
    <n v="33.619999999999997"/>
    <n v="58.25"/>
    <n v="0"/>
    <n v="0"/>
    <n v="14.86"/>
    <n v="0"/>
    <n v="0"/>
    <n v="0"/>
    <n v="0"/>
    <n v="0"/>
    <m/>
    <n v="0"/>
    <n v="0"/>
    <n v="0"/>
    <x v="3"/>
    <x v="3"/>
  </r>
  <r>
    <s v="CG&amp;E "/>
    <s v="E"/>
    <x v="2"/>
    <s v="DS02    02/15/2008N"/>
    <n v="619526"/>
    <n v="52242.46"/>
    <n v="0"/>
    <n v="52242.46"/>
    <n v="20130.66"/>
    <n v="0"/>
    <n v="6239.09"/>
    <n v="754.35"/>
    <n v="1.44"/>
    <n v="0"/>
    <n v="0"/>
    <n v="2359.42"/>
    <n v="4017.52"/>
    <n v="3552.13"/>
    <n v="258.36"/>
    <n v="3552.3"/>
    <n v="3060.5"/>
    <n v="5669.89"/>
    <n v="0"/>
    <n v="0"/>
    <n v="0"/>
    <n v="0"/>
    <n v="820.51"/>
    <n v="1421.13"/>
    <n v="0"/>
    <n v="0"/>
    <n v="405.16"/>
    <n v="0"/>
    <n v="0"/>
    <n v="0"/>
    <n v="0"/>
    <n v="0"/>
    <m/>
    <n v="0"/>
    <n v="0"/>
    <n v="0"/>
    <x v="3"/>
    <x v="3"/>
  </r>
  <r>
    <s v="CG&amp;E "/>
    <s v="E"/>
    <x v="3"/>
    <s v="DS02    02/15/2008N"/>
    <n v="62488"/>
    <n v="6293.22"/>
    <n v="0"/>
    <n v="6293.22"/>
    <n v="2424.34"/>
    <n v="0"/>
    <n v="842.75"/>
    <n v="76.09"/>
    <n v="0.18"/>
    <n v="0"/>
    <n v="0"/>
    <n v="244.09"/>
    <n v="527.30999999999995"/>
    <n v="427.8"/>
    <n v="26.05"/>
    <n v="427.8"/>
    <n v="414.12"/>
    <n v="571.89"/>
    <n v="0"/>
    <n v="0"/>
    <n v="0"/>
    <n v="0"/>
    <n v="98.8"/>
    <n v="171.14"/>
    <n v="0"/>
    <n v="0"/>
    <n v="40.86"/>
    <n v="0"/>
    <n v="0"/>
    <n v="0"/>
    <n v="0"/>
    <n v="0"/>
    <m/>
    <n v="0"/>
    <n v="0"/>
    <n v="0"/>
    <x v="3"/>
    <x v="3"/>
  </r>
  <r>
    <s v="CG&amp;E "/>
    <s v="E"/>
    <x v="4"/>
    <s v="DS02    02/15/2008N"/>
    <n v="12135"/>
    <n v="1034.98"/>
    <n v="0"/>
    <n v="1034.98"/>
    <n v="391.32"/>
    <n v="0"/>
    <n v="130.24"/>
    <n v="14.78"/>
    <n v="0.09"/>
    <n v="0"/>
    <n v="0"/>
    <n v="51.77"/>
    <n v="82.31"/>
    <n v="69.05"/>
    <n v="5.0599999999999996"/>
    <n v="69.06"/>
    <n v="58.72"/>
    <n v="111.06"/>
    <n v="0"/>
    <n v="0"/>
    <n v="0"/>
    <n v="0"/>
    <n v="15.95"/>
    <n v="27.63"/>
    <n v="0"/>
    <n v="0"/>
    <n v="7.94"/>
    <n v="0"/>
    <n v="0"/>
    <n v="0"/>
    <n v="0"/>
    <n v="0"/>
    <m/>
    <n v="0"/>
    <n v="0"/>
    <n v="0"/>
    <x v="3"/>
    <x v="3"/>
  </r>
  <r>
    <s v="CG&amp;E "/>
    <s v="E"/>
    <x v="14"/>
    <s v="DS02    02/15/2008N"/>
    <n v="2775820"/>
    <n v="225584.72"/>
    <n v="0"/>
    <n v="225584.72"/>
    <n v="87107.24"/>
    <n v="0"/>
    <n v="25334.37"/>
    <n v="3379.85"/>
    <n v="1.26"/>
    <n v="0"/>
    <n v="0"/>
    <n v="10200.26"/>
    <n v="17942.38"/>
    <n v="15370.16"/>
    <n v="1157.52"/>
    <n v="15370.94"/>
    <n v="12801.42"/>
    <n v="25404.3"/>
    <n v="0"/>
    <n v="0"/>
    <n v="0"/>
    <n v="0"/>
    <n v="3550.34"/>
    <n v="6149.28"/>
    <n v="0"/>
    <n v="0"/>
    <n v="1815.4"/>
    <n v="0"/>
    <n v="0"/>
    <n v="0"/>
    <n v="0"/>
    <n v="0"/>
    <m/>
    <n v="0"/>
    <n v="0"/>
    <n v="0"/>
    <x v="3"/>
    <x v="3"/>
  </r>
  <r>
    <s v="CG&amp;E "/>
    <s v="E"/>
    <x v="15"/>
    <s v="DS02    02/15/2008N"/>
    <n v="182490"/>
    <n v="14935.11"/>
    <n v="0"/>
    <n v="14935.11"/>
    <n v="5765.63"/>
    <n v="0"/>
    <n v="1686.67"/>
    <n v="222.2"/>
    <n v="0.09"/>
    <n v="0"/>
    <n v="0"/>
    <n v="671.76"/>
    <n v="1194.6099999999999"/>
    <n v="1017.36"/>
    <n v="76.099999999999994"/>
    <n v="1017.41"/>
    <n v="851.75"/>
    <n v="1670.15"/>
    <n v="0"/>
    <n v="0"/>
    <n v="0"/>
    <n v="0"/>
    <n v="235"/>
    <n v="407.03"/>
    <n v="0"/>
    <n v="0"/>
    <n v="119.35"/>
    <n v="0"/>
    <n v="0"/>
    <n v="0"/>
    <n v="0"/>
    <n v="0"/>
    <m/>
    <n v="0"/>
    <n v="0"/>
    <n v="0"/>
    <x v="3"/>
    <x v="3"/>
  </r>
  <r>
    <s v="CG&amp;E "/>
    <s v="E"/>
    <x v="12"/>
    <s v="DS02    02/15/2008N"/>
    <n v="55029"/>
    <n v="6764.96"/>
    <n v="0"/>
    <n v="6764.96"/>
    <n v="2654.83"/>
    <n v="0"/>
    <n v="1027.9000000000001"/>
    <n v="67"/>
    <n v="0.09"/>
    <n v="0"/>
    <n v="0"/>
    <n v="209.08"/>
    <n v="494.82"/>
    <n v="468.48"/>
    <n v="22.95"/>
    <n v="468.48"/>
    <n v="516.1"/>
    <n v="503.63"/>
    <n v="0"/>
    <n v="0"/>
    <n v="0"/>
    <n v="0"/>
    <n v="108.2"/>
    <n v="187.41"/>
    <n v="0"/>
    <n v="0"/>
    <n v="35.99"/>
    <n v="0"/>
    <n v="0"/>
    <n v="0"/>
    <n v="0"/>
    <n v="0"/>
    <m/>
    <n v="0"/>
    <n v="0"/>
    <n v="0"/>
    <x v="3"/>
    <x v="3"/>
  </r>
  <r>
    <s v="CG&amp;E "/>
    <s v="E"/>
    <x v="15"/>
    <s v="DS03    01/02/2007 "/>
    <n v="71274"/>
    <n v="9834.11"/>
    <n v="0"/>
    <n v="9834.11"/>
    <n v="2478.1"/>
    <n v="0"/>
    <n v="1117.53"/>
    <n v="241.45"/>
    <n v="0.09"/>
    <n v="0"/>
    <n v="0"/>
    <n v="729.13"/>
    <n v="1212.25"/>
    <n v="1063.71"/>
    <n v="82.69"/>
    <n v="1063.78"/>
    <n v="392.09"/>
    <n v="652.29999999999995"/>
    <n v="0"/>
    <n v="0"/>
    <n v="0"/>
    <n v="0"/>
    <n v="245.72"/>
    <n v="425.58"/>
    <n v="0"/>
    <n v="0"/>
    <n v="129.69"/>
    <n v="0"/>
    <n v="0"/>
    <n v="0"/>
    <n v="0"/>
    <n v="0"/>
    <m/>
    <n v="0"/>
    <n v="0"/>
    <n v="0"/>
    <x v="3"/>
    <x v="3"/>
  </r>
  <r>
    <s v="CG&amp;E "/>
    <s v="E"/>
    <x v="12"/>
    <s v="DS03 ON 01/02/2007 "/>
    <n v="139158"/>
    <n v="18921.259999999998"/>
    <n v="0"/>
    <n v="18921.259999999998"/>
    <n v="6318.5"/>
    <n v="0"/>
    <n v="2679.34"/>
    <n v="257.35000000000002"/>
    <n v="0.09"/>
    <n v="0"/>
    <n v="0"/>
    <n v="776.55"/>
    <n v="1900.54"/>
    <n v="1634.76"/>
    <n v="88.14"/>
    <n v="1634.76"/>
    <n v="1187.8699999999999"/>
    <n v="1273.57"/>
    <n v="0"/>
    <n v="0"/>
    <n v="0"/>
    <n v="0"/>
    <n v="377.56"/>
    <n v="654"/>
    <n v="0"/>
    <n v="0"/>
    <n v="138.22999999999999"/>
    <n v="0"/>
    <n v="0"/>
    <n v="0"/>
    <n v="0"/>
    <n v="0"/>
    <m/>
    <n v="0"/>
    <n v="0"/>
    <n v="0"/>
    <x v="3"/>
    <x v="3"/>
  </r>
  <r>
    <s v="CG&amp;E "/>
    <s v="E"/>
    <x v="2"/>
    <s v="DS03 ON 01/02/2007N"/>
    <n v="27600"/>
    <n v="3060.42"/>
    <n v="0"/>
    <n v="3060.42"/>
    <n v="1064.58"/>
    <n v="0"/>
    <n v="682.54"/>
    <n v="33.6"/>
    <n v="0.18"/>
    <n v="0"/>
    <n v="0"/>
    <n v="116.47"/>
    <n v="248.17"/>
    <n v="146.69999999999999"/>
    <n v="11.5"/>
    <n v="187.86"/>
    <n v="179.63"/>
    <n v="252.6"/>
    <n v="0"/>
    <n v="0"/>
    <n v="0"/>
    <n v="0"/>
    <n v="43.38"/>
    <n v="75.16"/>
    <n v="0"/>
    <n v="0"/>
    <n v="18.05"/>
    <n v="0"/>
    <n v="0"/>
    <n v="0"/>
    <n v="0"/>
    <n v="0"/>
    <m/>
    <n v="0"/>
    <n v="0"/>
    <n v="0"/>
    <x v="3"/>
    <x v="3"/>
  </r>
  <r>
    <s v="CG&amp;E "/>
    <s v="E"/>
    <x v="14"/>
    <s v="DS03 ON 01/02/2007N"/>
    <n v="2175652"/>
    <n v="171377.94"/>
    <n v="0"/>
    <n v="171377.94"/>
    <n v="66295.22"/>
    <n v="0"/>
    <n v="20709.63"/>
    <n v="2649.08"/>
    <n v="0.72"/>
    <n v="0"/>
    <n v="0"/>
    <n v="7963.97"/>
    <n v="13422.07"/>
    <n v="9135.34"/>
    <n v="907.24"/>
    <n v="11698.46"/>
    <n v="9879.48"/>
    <n v="19911.57"/>
    <n v="0"/>
    <n v="0"/>
    <n v="0"/>
    <n v="0"/>
    <n v="2702.18"/>
    <n v="4680.1099999999997"/>
    <n v="0"/>
    <n v="0"/>
    <n v="1422.87"/>
    <n v="0"/>
    <n v="0"/>
    <n v="0"/>
    <n v="0"/>
    <n v="0"/>
    <m/>
    <n v="0"/>
    <n v="0"/>
    <n v="0"/>
    <x v="3"/>
    <x v="3"/>
  </r>
  <r>
    <s v="CG&amp;E "/>
    <s v="E"/>
    <x v="15"/>
    <s v="DS03 ON 01/02/2007N"/>
    <n v="3955921"/>
    <n v="339917.79"/>
    <n v="0"/>
    <n v="339917.79"/>
    <n v="131665.64000000001"/>
    <n v="0"/>
    <n v="43664.39"/>
    <n v="4816.71"/>
    <n v="1.17"/>
    <n v="0"/>
    <n v="0"/>
    <n v="14478.2"/>
    <n v="28037.79"/>
    <n v="17762.650000000001"/>
    <n v="1649.6"/>
    <n v="23233.57"/>
    <n v="21155.09"/>
    <n v="36204.589999999997"/>
    <n v="0"/>
    <n v="0"/>
    <n v="0"/>
    <n v="0"/>
    <n v="5366.37"/>
    <n v="9294.8700000000008"/>
    <n v="0"/>
    <n v="0"/>
    <n v="2587.15"/>
    <n v="0"/>
    <n v="0"/>
    <n v="0"/>
    <n v="0"/>
    <n v="0"/>
    <m/>
    <n v="0"/>
    <n v="0"/>
    <n v="0"/>
    <x v="3"/>
    <x v="3"/>
  </r>
  <r>
    <s v="CG&amp;E "/>
    <s v="E"/>
    <x v="12"/>
    <s v="DS03 ON 01/02/2007N"/>
    <n v="655630"/>
    <n v="55212.42"/>
    <n v="0"/>
    <n v="55212.42"/>
    <n v="21444.57"/>
    <n v="0"/>
    <n v="7280.32"/>
    <n v="798.29"/>
    <n v="0.45"/>
    <n v="0"/>
    <n v="0"/>
    <n v="2426.54"/>
    <n v="4160.96"/>
    <n v="2937.59"/>
    <n v="273.39999999999998"/>
    <n v="3784.15"/>
    <n v="3289.12"/>
    <n v="6000.33"/>
    <n v="0"/>
    <n v="0"/>
    <n v="0"/>
    <n v="0"/>
    <n v="874.04"/>
    <n v="1513.86"/>
    <n v="0"/>
    <n v="0"/>
    <n v="428.8"/>
    <n v="0"/>
    <n v="0"/>
    <n v="0"/>
    <n v="0"/>
    <n v="0"/>
    <m/>
    <n v="0"/>
    <n v="0"/>
    <n v="0"/>
    <x v="3"/>
    <x v="3"/>
  </r>
  <r>
    <s v="CG&amp;E "/>
    <s v="E"/>
    <x v="11"/>
    <s v="DS03 ON 01/02/2007N"/>
    <n v="62647"/>
    <n v="2325.36"/>
    <n v="0"/>
    <n v="2325.36"/>
    <n v="0"/>
    <n v="0"/>
    <n v="1381.85"/>
    <n v="76.28"/>
    <n v="0.09"/>
    <n v="0"/>
    <n v="0"/>
    <n v="236.73"/>
    <n v="563.32000000000005"/>
    <n v="0"/>
    <n v="26.12"/>
    <n v="0"/>
    <n v="0"/>
    <n v="0"/>
    <n v="0"/>
    <n v="0"/>
    <n v="0"/>
    <n v="0"/>
    <n v="0"/>
    <n v="0"/>
    <n v="0"/>
    <n v="0"/>
    <n v="40.97"/>
    <n v="0"/>
    <n v="0"/>
    <n v="0"/>
    <n v="0"/>
    <n v="0"/>
    <m/>
    <n v="0"/>
    <n v="0"/>
    <n v="0"/>
    <x v="3"/>
    <x v="3"/>
  </r>
  <r>
    <s v="CG&amp;E "/>
    <s v="E"/>
    <x v="2"/>
    <s v="DS03 ON 02/15/2008N"/>
    <n v="66800"/>
    <n v="8203.14"/>
    <n v="0"/>
    <n v="8203.14"/>
    <n v="3082.75"/>
    <n v="0"/>
    <n v="1478.04"/>
    <n v="81.33"/>
    <n v="0.18"/>
    <n v="0"/>
    <n v="0"/>
    <n v="261.12"/>
    <n v="600.66"/>
    <n v="543.98"/>
    <n v="27.85"/>
    <n v="543.98"/>
    <n v="584.95000000000005"/>
    <n v="611.35"/>
    <n v="0"/>
    <n v="0"/>
    <n v="0"/>
    <n v="0"/>
    <n v="125.64"/>
    <n v="217.62"/>
    <n v="0"/>
    <n v="0"/>
    <n v="43.69"/>
    <n v="0"/>
    <n v="0"/>
    <n v="0"/>
    <n v="0"/>
    <n v="0"/>
    <m/>
    <n v="0"/>
    <n v="0"/>
    <n v="0"/>
    <x v="3"/>
    <x v="3"/>
  </r>
  <r>
    <s v="CG&amp;E "/>
    <s v="E"/>
    <x v="14"/>
    <s v="DS03 ON 02/15/2008N"/>
    <n v="11536935"/>
    <n v="922109.02"/>
    <n v="0"/>
    <n v="922109.02"/>
    <n v="348220.57"/>
    <n v="0"/>
    <n v="110761.1"/>
    <n v="12025.57"/>
    <n v="1.89"/>
    <n v="0"/>
    <n v="0"/>
    <n v="42074.81"/>
    <n v="74746.649999999994"/>
    <n v="61443.61"/>
    <n v="4810.92"/>
    <n v="61446.86"/>
    <n v="54669.83"/>
    <n v="105586.03"/>
    <n v="0"/>
    <n v="0"/>
    <n v="0"/>
    <n v="0"/>
    <n v="14193.44"/>
    <n v="24582.58"/>
    <n v="0"/>
    <n v="0"/>
    <n v="7545.16"/>
    <n v="0"/>
    <n v="0"/>
    <n v="0"/>
    <n v="0"/>
    <n v="0"/>
    <m/>
    <n v="0"/>
    <n v="0"/>
    <n v="0"/>
    <x v="3"/>
    <x v="3"/>
  </r>
  <r>
    <s v="CG&amp;E "/>
    <s v="E"/>
    <x v="15"/>
    <s v="DS03 ON 02/15/2008N"/>
    <n v="4024219"/>
    <n v="325786.03000000003"/>
    <n v="0"/>
    <n v="325786.03000000003"/>
    <n v="124042.82"/>
    <n v="0"/>
    <n v="39481.06"/>
    <n v="4500.21"/>
    <n v="0.9"/>
    <n v="0"/>
    <n v="0"/>
    <n v="14701.12"/>
    <n v="25055.82"/>
    <n v="21887.39"/>
    <n v="1678.11"/>
    <n v="21888.639999999999"/>
    <n v="19275.810000000001"/>
    <n v="36829.65"/>
    <n v="0"/>
    <n v="0"/>
    <n v="0"/>
    <n v="0"/>
    <n v="5055.97"/>
    <n v="8756.69"/>
    <n v="0"/>
    <n v="0"/>
    <n v="2631.84"/>
    <n v="0"/>
    <n v="0"/>
    <n v="0"/>
    <n v="0"/>
    <n v="0"/>
    <m/>
    <n v="0"/>
    <n v="0"/>
    <n v="0"/>
    <x v="3"/>
    <x v="3"/>
  </r>
  <r>
    <s v="CG&amp;E "/>
    <s v="E"/>
    <x v="12"/>
    <s v="DS03 ON 02/15/2008N"/>
    <n v="2154688"/>
    <n v="169128.26"/>
    <n v="0"/>
    <n v="169128.26"/>
    <n v="64591.91"/>
    <n v="0"/>
    <n v="19649.810000000001"/>
    <n v="2623.55"/>
    <n v="0.63"/>
    <n v="0"/>
    <n v="0"/>
    <n v="7886.75"/>
    <n v="12936.97"/>
    <n v="11397.19"/>
    <n v="898.51"/>
    <n v="11397.92"/>
    <n v="9423.5499999999993"/>
    <n v="19719.71"/>
    <n v="0"/>
    <n v="0"/>
    <n v="0"/>
    <n v="0"/>
    <n v="2632.78"/>
    <n v="4559.82"/>
    <n v="0"/>
    <n v="0"/>
    <n v="1409.16"/>
    <n v="0"/>
    <n v="0"/>
    <n v="0"/>
    <n v="0"/>
    <n v="0"/>
    <m/>
    <n v="0"/>
    <n v="0"/>
    <n v="0"/>
    <x v="3"/>
    <x v="3"/>
  </r>
  <r>
    <s v="CG&amp;E "/>
    <s v="E"/>
    <x v="11"/>
    <s v="DS03 ON 02/15/2008N"/>
    <n v="853708"/>
    <n v="23283.71"/>
    <n v="0"/>
    <n v="23283.71"/>
    <n v="0"/>
    <n v="0"/>
    <n v="9568.2900000000009"/>
    <n v="1039.48"/>
    <n v="0.18"/>
    <n v="0"/>
    <n v="0"/>
    <n v="3117.6"/>
    <n v="6012.16"/>
    <n v="0"/>
    <n v="356"/>
    <n v="0"/>
    <n v="0"/>
    <n v="0"/>
    <n v="0"/>
    <n v="0"/>
    <n v="0"/>
    <n v="0"/>
    <n v="963.28"/>
    <n v="1668.4"/>
    <n v="0"/>
    <n v="0"/>
    <n v="558.32000000000005"/>
    <n v="0"/>
    <n v="0"/>
    <n v="0"/>
    <n v="0"/>
    <n v="0"/>
    <m/>
    <n v="0"/>
    <n v="0"/>
    <n v="0"/>
    <x v="3"/>
    <x v="3"/>
  </r>
  <r>
    <s v="CG&amp;E "/>
    <s v="E"/>
    <x v="13"/>
    <s v="DS03 ON 02/15/2008N"/>
    <n v="689552"/>
    <n v="19586.599999999999"/>
    <n v="0"/>
    <n v="19586.599999999999"/>
    <n v="0"/>
    <n v="0"/>
    <n v="9692.42"/>
    <n v="839.59"/>
    <n v="0.27"/>
    <n v="0"/>
    <n v="0"/>
    <n v="2531.0300000000002"/>
    <n v="5784.78"/>
    <n v="0"/>
    <n v="287.54000000000002"/>
    <n v="0"/>
    <n v="0"/>
    <n v="0"/>
    <n v="0"/>
    <n v="0"/>
    <n v="0"/>
    <n v="0"/>
    <n v="0"/>
    <n v="0"/>
    <n v="0"/>
    <n v="0"/>
    <n v="450.97"/>
    <n v="0"/>
    <n v="0"/>
    <n v="0"/>
    <n v="0"/>
    <n v="0"/>
    <m/>
    <n v="0"/>
    <n v="0"/>
    <n v="0"/>
    <x v="3"/>
    <x v="3"/>
  </r>
  <r>
    <s v="CG&amp;E "/>
    <s v="E"/>
    <x v="2"/>
    <s v="DS07 ON 01/02/2007N"/>
    <n v="4150725"/>
    <n v="401503.23"/>
    <n v="0"/>
    <n v="401503.23"/>
    <n v="157668.43"/>
    <n v="0"/>
    <n v="56458.33"/>
    <n v="4988.13"/>
    <n v="14.78"/>
    <n v="0"/>
    <n v="0"/>
    <n v="16076.32"/>
    <n v="29933.34"/>
    <n v="20746.32"/>
    <n v="1730.79"/>
    <n v="27822.15"/>
    <n v="26984.39"/>
    <n v="38927.199999999997"/>
    <n v="0"/>
    <n v="0"/>
    <n v="0"/>
    <n v="0"/>
    <n v="6168.48"/>
    <n v="11130.35"/>
    <n v="0"/>
    <n v="0"/>
    <n v="2714.55"/>
    <n v="0"/>
    <n v="0"/>
    <n v="0"/>
    <n v="0"/>
    <n v="0"/>
    <m/>
    <n v="0"/>
    <n v="0"/>
    <n v="0"/>
    <x v="3"/>
    <x v="3"/>
  </r>
  <r>
    <s v="CG&amp;E "/>
    <s v="E"/>
    <x v="3"/>
    <s v="DS07 ON 01/02/2007N"/>
    <n v="745697"/>
    <n v="75684.429999999993"/>
    <n v="0"/>
    <n v="75684.429999999993"/>
    <n v="29890.67"/>
    <n v="0"/>
    <n v="10847.32"/>
    <n v="908"/>
    <n v="2.08"/>
    <n v="0"/>
    <n v="0"/>
    <n v="2866.71"/>
    <n v="5694.32"/>
    <n v="3966.35"/>
    <n v="310.98"/>
    <n v="5274.54"/>
    <n v="5282.86"/>
    <n v="6824.63"/>
    <n v="0"/>
    <n v="0"/>
    <n v="0"/>
    <n v="0"/>
    <n v="1218.2"/>
    <n v="2110.12"/>
    <n v="0"/>
    <n v="0"/>
    <n v="487.65"/>
    <n v="0"/>
    <n v="0"/>
    <n v="0"/>
    <n v="0"/>
    <n v="0"/>
    <m/>
    <n v="0"/>
    <n v="0"/>
    <n v="0"/>
    <x v="3"/>
    <x v="3"/>
  </r>
  <r>
    <s v="CG&amp;E "/>
    <s v="E"/>
    <x v="4"/>
    <s v="DS07 ON 01/02/2007N"/>
    <n v="348663"/>
    <n v="31589.42"/>
    <n v="0"/>
    <n v="31589.42"/>
    <n v="12494.92"/>
    <n v="0"/>
    <n v="4426.32"/>
    <n v="424.54"/>
    <n v="1.27"/>
    <n v="0"/>
    <n v="0"/>
    <n v="1351.55"/>
    <n v="2005.81"/>
    <n v="1632.07"/>
    <n v="145.4"/>
    <n v="2204.91"/>
    <n v="2092.2800000000002"/>
    <n v="3190.95"/>
    <n v="0"/>
    <n v="0"/>
    <n v="0"/>
    <n v="0"/>
    <n v="509.27"/>
    <n v="882.09"/>
    <n v="0"/>
    <n v="0"/>
    <n v="228.04"/>
    <n v="0"/>
    <n v="0"/>
    <n v="0"/>
    <n v="0"/>
    <n v="0"/>
    <m/>
    <n v="0"/>
    <n v="0"/>
    <n v="0"/>
    <x v="3"/>
    <x v="3"/>
  </r>
  <r>
    <s v="CG&amp;E "/>
    <s v="E"/>
    <x v="8"/>
    <s v="DS07 ON 01/02/2007N"/>
    <n v="71360"/>
    <n v="6772.59"/>
    <n v="0"/>
    <n v="6772.59"/>
    <n v="2715.63"/>
    <n v="0"/>
    <n v="985.12"/>
    <n v="86.89"/>
    <n v="0.18"/>
    <n v="0"/>
    <n v="0"/>
    <n v="277.67"/>
    <n v="369.93"/>
    <n v="347.02"/>
    <n v="29.76"/>
    <n v="479.21"/>
    <n v="479.01"/>
    <n v="653.08000000000004"/>
    <n v="0"/>
    <n v="0"/>
    <n v="0"/>
    <n v="0"/>
    <n v="110.71"/>
    <n v="191.71"/>
    <n v="0"/>
    <n v="0"/>
    <n v="46.67"/>
    <n v="0"/>
    <n v="0"/>
    <n v="0"/>
    <n v="0"/>
    <n v="0"/>
    <m/>
    <n v="0"/>
    <n v="0"/>
    <n v="0"/>
    <x v="3"/>
    <x v="3"/>
  </r>
  <r>
    <s v="CG&amp;E "/>
    <s v="E"/>
    <x v="14"/>
    <s v="DS07 ON 01/02/2007N"/>
    <n v="2018517"/>
    <n v="166694.87"/>
    <n v="0"/>
    <n v="166694.87"/>
    <n v="64570.6"/>
    <n v="0"/>
    <n v="20390.740000000002"/>
    <n v="2321.25"/>
    <n v="2.0699999999999998"/>
    <n v="0"/>
    <n v="0"/>
    <n v="7541.58"/>
    <n v="14159.78"/>
    <n v="8370.99"/>
    <n v="841.77"/>
    <n v="11394.08"/>
    <n v="10118.209999999999"/>
    <n v="18473.509999999998"/>
    <n v="0"/>
    <n v="0"/>
    <n v="0"/>
    <n v="0"/>
    <n v="2631.79"/>
    <n v="4558.3900000000003"/>
    <n v="0"/>
    <n v="0"/>
    <n v="1320.11"/>
    <n v="0"/>
    <n v="0"/>
    <n v="0"/>
    <n v="0"/>
    <n v="0"/>
    <m/>
    <n v="0"/>
    <n v="0"/>
    <n v="0"/>
    <x v="3"/>
    <x v="3"/>
  </r>
  <r>
    <s v="CG&amp;E "/>
    <s v="E"/>
    <x v="15"/>
    <s v="DS07 ON 01/02/2007N"/>
    <n v="12028"/>
    <n v="1099.43"/>
    <n v="0"/>
    <n v="1099.43"/>
    <n v="430.35"/>
    <n v="0"/>
    <n v="142.34"/>
    <n v="14.65"/>
    <n v="0.02"/>
    <n v="0"/>
    <n v="0"/>
    <n v="46.23"/>
    <n v="96.99"/>
    <n v="52.65"/>
    <n v="5.0199999999999996"/>
    <n v="75.94"/>
    <n v="69.36"/>
    <n v="110.08"/>
    <n v="0"/>
    <n v="0"/>
    <n v="0"/>
    <n v="0"/>
    <n v="17.54"/>
    <n v="30.39"/>
    <n v="0"/>
    <n v="0"/>
    <n v="7.87"/>
    <n v="0"/>
    <n v="0"/>
    <n v="0"/>
    <n v="0"/>
    <n v="0"/>
    <m/>
    <n v="0"/>
    <n v="0"/>
    <n v="0"/>
    <x v="3"/>
    <x v="3"/>
  </r>
  <r>
    <s v="CG&amp;E "/>
    <s v="E"/>
    <x v="6"/>
    <s v="DS07 ON 01/02/2007N"/>
    <n v="97804"/>
    <n v="4192.26"/>
    <n v="0"/>
    <n v="4192.26"/>
    <n v="0"/>
    <n v="0"/>
    <n v="1694.27"/>
    <n v="119.08"/>
    <n v="0.63"/>
    <n v="0"/>
    <n v="0"/>
    <n v="389.72"/>
    <n v="879.44"/>
    <n v="286.3"/>
    <n v="40.770000000000003"/>
    <n v="412.9"/>
    <n v="0"/>
    <n v="0"/>
    <n v="0"/>
    <n v="0"/>
    <n v="0"/>
    <n v="0"/>
    <n v="95.36"/>
    <n v="209.82"/>
    <n v="0"/>
    <n v="0"/>
    <n v="63.97"/>
    <n v="0"/>
    <n v="0"/>
    <n v="0"/>
    <n v="0"/>
    <n v="0"/>
    <m/>
    <n v="0"/>
    <n v="0"/>
    <n v="0"/>
    <x v="3"/>
    <x v="3"/>
  </r>
  <r>
    <s v="CG&amp;E "/>
    <s v="E"/>
    <x v="10"/>
    <s v="DS07 ON 01/02/2007N"/>
    <n v="27600"/>
    <n v="682.45"/>
    <n v="0"/>
    <n v="682.45"/>
    <n v="0"/>
    <n v="0"/>
    <n v="293.56"/>
    <n v="33.61"/>
    <n v="0.18"/>
    <n v="0"/>
    <n v="0"/>
    <n v="117.48"/>
    <n v="177.65"/>
    <n v="0"/>
    <n v="11.52"/>
    <n v="0"/>
    <n v="0"/>
    <n v="0"/>
    <n v="0"/>
    <n v="0"/>
    <n v="0"/>
    <n v="0"/>
    <n v="0"/>
    <n v="30.4"/>
    <n v="0"/>
    <n v="0"/>
    <n v="18.05"/>
    <n v="0"/>
    <n v="0"/>
    <n v="0"/>
    <n v="0"/>
    <n v="0"/>
    <m/>
    <n v="0"/>
    <n v="0"/>
    <n v="0"/>
    <x v="3"/>
    <x v="3"/>
  </r>
  <r>
    <s v="CG&amp;E "/>
    <s v="E"/>
    <x v="18"/>
    <s v="DS07 ON 01/02/2007N"/>
    <n v="23708"/>
    <n v="1085.57"/>
    <n v="0"/>
    <n v="1085.57"/>
    <n v="0"/>
    <n v="0"/>
    <n v="722.66"/>
    <n v="28.86"/>
    <n v="0.09"/>
    <n v="0"/>
    <n v="0"/>
    <n v="95.38"/>
    <n v="213.18"/>
    <n v="0"/>
    <n v="9.89"/>
    <n v="0"/>
    <n v="0"/>
    <n v="0"/>
    <n v="0"/>
    <n v="0"/>
    <n v="0"/>
    <n v="0"/>
    <n v="0"/>
    <n v="0"/>
    <n v="0"/>
    <n v="0"/>
    <n v="15.51"/>
    <n v="0"/>
    <n v="0"/>
    <n v="0"/>
    <n v="0"/>
    <n v="0"/>
    <m/>
    <n v="0"/>
    <n v="0"/>
    <n v="0"/>
    <x v="3"/>
    <x v="3"/>
  </r>
  <r>
    <s v="CG&amp;E "/>
    <s v="E"/>
    <x v="2"/>
    <s v="DS07 ON 02/15/2008N"/>
    <n v="3498848"/>
    <n v="339107.84000000003"/>
    <n v="0"/>
    <n v="339107.84000000003"/>
    <n v="130950.65"/>
    <n v="0"/>
    <n v="46340.6"/>
    <n v="4260.18"/>
    <n v="12.13"/>
    <n v="0"/>
    <n v="0"/>
    <n v="13548.76"/>
    <n v="25266.49"/>
    <n v="23106.91"/>
    <n v="1458.99"/>
    <n v="23107.58"/>
    <n v="22164.54"/>
    <n v="32021.42"/>
    <n v="0"/>
    <n v="0"/>
    <n v="0"/>
    <n v="0"/>
    <n v="5337.17"/>
    <n v="9244.2199999999993"/>
    <n v="0"/>
    <n v="0"/>
    <n v="2288.1999999999998"/>
    <n v="0"/>
    <n v="0"/>
    <n v="0"/>
    <n v="0"/>
    <n v="0"/>
    <m/>
    <n v="0"/>
    <n v="0"/>
    <n v="0"/>
    <x v="3"/>
    <x v="3"/>
  </r>
  <r>
    <s v="CG&amp;E "/>
    <s v="E"/>
    <x v="3"/>
    <s v="DS07 ON 02/15/2008N"/>
    <n v="741300"/>
    <n v="76420.179999999993"/>
    <n v="0"/>
    <n v="76420.179999999993"/>
    <n v="29617.26"/>
    <n v="0"/>
    <n v="10739.06"/>
    <n v="902.63"/>
    <n v="1.99"/>
    <n v="0"/>
    <n v="0"/>
    <n v="2853.04"/>
    <n v="5764.47"/>
    <n v="5226.1499999999996"/>
    <n v="309.13"/>
    <n v="5226.25"/>
    <n v="5213.1099999999997"/>
    <n v="6784.39"/>
    <n v="0"/>
    <n v="0"/>
    <n v="0"/>
    <n v="0"/>
    <n v="1207.08"/>
    <n v="2090.8200000000002"/>
    <n v="0"/>
    <n v="0"/>
    <n v="484.8"/>
    <n v="0"/>
    <n v="0"/>
    <n v="0"/>
    <n v="0"/>
    <n v="0"/>
    <m/>
    <n v="0"/>
    <n v="0"/>
    <n v="0"/>
    <x v="3"/>
    <x v="3"/>
  </r>
  <r>
    <s v="CG&amp;E "/>
    <s v="E"/>
    <x v="4"/>
    <s v="DS07 ON 02/15/2008N"/>
    <n v="563699"/>
    <n v="54213.19"/>
    <n v="0"/>
    <n v="54213.19"/>
    <n v="21011.98"/>
    <n v="0"/>
    <n v="7395.18"/>
    <n v="686.34"/>
    <n v="1.61"/>
    <n v="0"/>
    <n v="0"/>
    <n v="2173.9"/>
    <n v="3861.1"/>
    <n v="3707.67"/>
    <n v="235.06"/>
    <n v="3707.8"/>
    <n v="3565.23"/>
    <n v="5158.99"/>
    <n v="0"/>
    <n v="0"/>
    <n v="0"/>
    <n v="0"/>
    <n v="856.39"/>
    <n v="1483.3"/>
    <n v="0"/>
    <n v="0"/>
    <n v="368.64"/>
    <n v="0"/>
    <n v="0"/>
    <n v="0"/>
    <n v="0"/>
    <n v="0"/>
    <m/>
    <n v="0"/>
    <n v="0"/>
    <n v="0"/>
    <x v="3"/>
    <x v="3"/>
  </r>
  <r>
    <s v="CG&amp;E "/>
    <s v="E"/>
    <x v="8"/>
    <s v="DS07 ON 02/15/2008N"/>
    <n v="134260"/>
    <n v="12985.74"/>
    <n v="0"/>
    <n v="12985.74"/>
    <n v="5004.17"/>
    <n v="0"/>
    <n v="1654.39"/>
    <n v="163.47999999999999"/>
    <n v="0.11"/>
    <n v="0"/>
    <n v="0"/>
    <n v="499.25"/>
    <n v="1140.22"/>
    <n v="883.02"/>
    <n v="55.98"/>
    <n v="883.03"/>
    <n v="828.33"/>
    <n v="1228.74"/>
    <n v="0"/>
    <n v="0"/>
    <n v="0"/>
    <n v="0"/>
    <n v="203.95"/>
    <n v="353.27"/>
    <n v="0"/>
    <n v="0"/>
    <n v="87.8"/>
    <n v="0"/>
    <n v="0"/>
    <n v="0"/>
    <n v="0"/>
    <n v="0"/>
    <m/>
    <n v="0"/>
    <n v="0"/>
    <n v="0"/>
    <x v="3"/>
    <x v="3"/>
  </r>
  <r>
    <s v="CG&amp;E "/>
    <s v="E"/>
    <x v="14"/>
    <s v="DS07 ON 02/15/2008N"/>
    <n v="1429875"/>
    <n v="130765.22"/>
    <n v="0"/>
    <n v="130765.22"/>
    <n v="50639.22"/>
    <n v="0"/>
    <n v="16726.18"/>
    <n v="1741.03"/>
    <n v="2.16"/>
    <n v="0"/>
    <n v="0"/>
    <n v="5412.13"/>
    <n v="9869.5499999999993"/>
    <n v="8935.4500000000007"/>
    <n v="596.27"/>
    <n v="8935.81"/>
    <n v="8247.2199999999993"/>
    <n v="13086.23"/>
    <n v="0"/>
    <n v="0"/>
    <n v="0"/>
    <n v="0"/>
    <n v="2063.96"/>
    <n v="3574.85"/>
    <n v="0"/>
    <n v="0"/>
    <n v="935.16"/>
    <n v="0"/>
    <n v="0"/>
    <n v="0"/>
    <n v="0"/>
    <n v="0"/>
    <m/>
    <n v="0"/>
    <n v="0"/>
    <n v="0"/>
    <x v="3"/>
    <x v="3"/>
  </r>
  <r>
    <s v="CG&amp;E "/>
    <s v="E"/>
    <x v="15"/>
    <s v="DS07 ON 02/15/2008N"/>
    <n v="2608"/>
    <n v="319.8"/>
    <n v="0"/>
    <n v="319.8"/>
    <n v="118.51"/>
    <n v="0"/>
    <n v="58.75"/>
    <n v="3.18"/>
    <n v="0.09"/>
    <n v="0"/>
    <n v="0"/>
    <n v="11.85"/>
    <n v="23.45"/>
    <n v="20.91"/>
    <n v="1.0900000000000001"/>
    <n v="20.91"/>
    <n v="22.29"/>
    <n v="23.87"/>
    <n v="0"/>
    <n v="0"/>
    <n v="0"/>
    <n v="0"/>
    <n v="4.83"/>
    <n v="8.36"/>
    <n v="0"/>
    <n v="0"/>
    <n v="1.71"/>
    <n v="0"/>
    <n v="0"/>
    <n v="0"/>
    <n v="0"/>
    <n v="0"/>
    <m/>
    <n v="0"/>
    <n v="0"/>
    <n v="0"/>
    <x v="3"/>
    <x v="3"/>
  </r>
  <r>
    <s v="CG&amp;E "/>
    <s v="E"/>
    <x v="12"/>
    <s v="DS07 ON 02/15/2008N"/>
    <n v="161670"/>
    <n v="22065.759999999998"/>
    <n v="0"/>
    <n v="22065.759999999998"/>
    <n v="8734.7800000000007"/>
    <n v="0"/>
    <n v="3572.94"/>
    <n v="196.85"/>
    <n v="0.18"/>
    <n v="0"/>
    <n v="0"/>
    <n v="605.51"/>
    <n v="1453.74"/>
    <n v="1541.34"/>
    <n v="67.42"/>
    <n v="1541.34"/>
    <n v="1793.74"/>
    <n v="1479.6"/>
    <n v="0"/>
    <n v="0"/>
    <n v="0"/>
    <n v="0"/>
    <n v="355.99"/>
    <n v="616.6"/>
    <n v="0"/>
    <n v="0"/>
    <n v="105.73"/>
    <n v="0"/>
    <n v="0"/>
    <n v="0"/>
    <n v="0"/>
    <n v="0"/>
    <m/>
    <n v="0"/>
    <n v="0"/>
    <n v="0"/>
    <x v="3"/>
    <x v="3"/>
  </r>
  <r>
    <s v="CG&amp;E "/>
    <s v="E"/>
    <x v="6"/>
    <s v="DS07 ON 02/15/2008N"/>
    <n v="8275"/>
    <n v="587.73"/>
    <n v="0"/>
    <n v="587.73"/>
    <n v="0"/>
    <n v="0"/>
    <n v="457.31"/>
    <n v="10.08"/>
    <n v="0.27"/>
    <n v="0"/>
    <n v="0"/>
    <n v="36.799999999999997"/>
    <n v="74.400000000000006"/>
    <n v="0"/>
    <n v="3.46"/>
    <n v="0"/>
    <n v="0"/>
    <n v="0"/>
    <n v="0"/>
    <n v="0"/>
    <n v="0"/>
    <n v="0"/>
    <n v="0"/>
    <n v="0"/>
    <n v="0"/>
    <n v="0"/>
    <n v="5.41"/>
    <n v="0"/>
    <n v="0"/>
    <n v="0"/>
    <n v="0"/>
    <n v="0"/>
    <m/>
    <n v="0"/>
    <n v="0"/>
    <n v="0"/>
    <x v="3"/>
    <x v="3"/>
  </r>
  <r>
    <s v="CG&amp;E "/>
    <s v="E"/>
    <x v="11"/>
    <s v="DS07 ON 02/15/2008N"/>
    <n v="172873"/>
    <n v="3906.05"/>
    <n v="0"/>
    <n v="3906.05"/>
    <n v="0"/>
    <n v="0"/>
    <n v="1802.55"/>
    <n v="210.48"/>
    <n v="0.27"/>
    <n v="0"/>
    <n v="0"/>
    <n v="655.48"/>
    <n v="1052.1099999999999"/>
    <n v="0"/>
    <n v="72.09"/>
    <n v="0"/>
    <n v="0"/>
    <n v="0"/>
    <n v="0"/>
    <n v="0"/>
    <n v="0"/>
    <n v="0"/>
    <n v="0"/>
    <n v="0"/>
    <n v="0"/>
    <n v="0"/>
    <n v="113.07"/>
    <n v="0"/>
    <n v="0"/>
    <n v="0"/>
    <n v="0"/>
    <n v="0"/>
    <m/>
    <n v="0"/>
    <n v="0"/>
    <n v="0"/>
    <x v="3"/>
    <x v="3"/>
  </r>
  <r>
    <s v="CG&amp;E "/>
    <s v="E"/>
    <x v="18"/>
    <s v="DS07 ON 02/15/2008N"/>
    <n v="27960"/>
    <n v="1941.63"/>
    <n v="0"/>
    <n v="1941.63"/>
    <n v="0"/>
    <n v="0"/>
    <n v="1515.32"/>
    <n v="34.04"/>
    <n v="0.09"/>
    <n v="0"/>
    <n v="0"/>
    <n v="110.81"/>
    <n v="251.42"/>
    <n v="0"/>
    <n v="11.66"/>
    <n v="0"/>
    <n v="0"/>
    <n v="0"/>
    <n v="0"/>
    <n v="0"/>
    <n v="0"/>
    <n v="0"/>
    <n v="0"/>
    <n v="0"/>
    <n v="0"/>
    <n v="0"/>
    <n v="18.29"/>
    <n v="0"/>
    <n v="0"/>
    <n v="0"/>
    <n v="0"/>
    <n v="0"/>
    <m/>
    <n v="0"/>
    <n v="0"/>
    <n v="0"/>
    <x v="3"/>
    <x v="3"/>
  </r>
  <r>
    <s v="CG&amp;E "/>
    <s v="E"/>
    <x v="13"/>
    <s v="DS07 ON 02/15/2008N"/>
    <n v="153317"/>
    <n v="4705.3599999999997"/>
    <n v="0"/>
    <n v="4705.3599999999997"/>
    <n v="0"/>
    <n v="0"/>
    <n v="2409.9"/>
    <n v="186.68"/>
    <n v="0.09"/>
    <n v="0"/>
    <n v="0"/>
    <n v="565.86"/>
    <n v="1378.63"/>
    <n v="0"/>
    <n v="63.93"/>
    <n v="0"/>
    <n v="0"/>
    <n v="0"/>
    <n v="0"/>
    <n v="0"/>
    <n v="0"/>
    <n v="0"/>
    <n v="0"/>
    <n v="0"/>
    <n v="0"/>
    <n v="0"/>
    <n v="100.27"/>
    <n v="0"/>
    <n v="0"/>
    <n v="0"/>
    <n v="0"/>
    <n v="0"/>
    <m/>
    <n v="0"/>
    <n v="0"/>
    <n v="0"/>
    <x v="3"/>
    <x v="3"/>
  </r>
  <r>
    <s v="CG&amp;E "/>
    <s v="E"/>
    <x v="2"/>
    <s v="DS08 ON 01/02/2007N"/>
    <n v="2123803"/>
    <n v="276568.17"/>
    <n v="0"/>
    <n v="276568.17"/>
    <n v="109405.12"/>
    <n v="0"/>
    <n v="47881.68"/>
    <n v="2575.39"/>
    <n v="19.59"/>
    <n v="0"/>
    <n v="0"/>
    <n v="8759.2999999999993"/>
    <n v="18045.71"/>
    <n v="14506.29"/>
    <n v="885.67"/>
    <n v="19305.57"/>
    <n v="22089.14"/>
    <n v="19583.12"/>
    <n v="0"/>
    <n v="0"/>
    <n v="0"/>
    <n v="0"/>
    <n v="4399.66"/>
    <n v="7722.9"/>
    <n v="0"/>
    <n v="0"/>
    <n v="1389.03"/>
    <n v="0"/>
    <n v="0"/>
    <n v="0"/>
    <n v="0"/>
    <n v="0"/>
    <m/>
    <n v="0"/>
    <n v="0"/>
    <n v="0"/>
    <x v="3"/>
    <x v="3"/>
  </r>
  <r>
    <s v="CG&amp;E "/>
    <s v="E"/>
    <x v="14"/>
    <s v="DS08 ON 01/02/2007N"/>
    <n v="128125"/>
    <n v="9764.09"/>
    <n v="0"/>
    <n v="9764.09"/>
    <n v="3808.98"/>
    <n v="0"/>
    <n v="1072.93"/>
    <n v="156"/>
    <n v="0.09"/>
    <n v="0"/>
    <n v="0"/>
    <n v="474.42"/>
    <n v="752"/>
    <n v="558.35"/>
    <n v="53.43"/>
    <n v="672.14"/>
    <n v="535.22"/>
    <n v="1172.5999999999999"/>
    <n v="0"/>
    <n v="0"/>
    <n v="0"/>
    <n v="0"/>
    <n v="155.25"/>
    <n v="268.89"/>
    <n v="0"/>
    <n v="0"/>
    <n v="83.79"/>
    <n v="0"/>
    <n v="0"/>
    <n v="0"/>
    <n v="0"/>
    <n v="0"/>
    <m/>
    <n v="0"/>
    <n v="0"/>
    <n v="0"/>
    <x v="3"/>
    <x v="3"/>
  </r>
  <r>
    <s v="CG&amp;E "/>
    <s v="E"/>
    <x v="6"/>
    <s v="DS08 ON 01/02/2007N"/>
    <n v="303125"/>
    <n v="12846.79"/>
    <n v="0"/>
    <n v="12846.79"/>
    <n v="0"/>
    <n v="0"/>
    <n v="7378.55"/>
    <n v="369.11"/>
    <n v="3.26"/>
    <n v="0"/>
    <n v="0"/>
    <n v="1273.43"/>
    <n v="2699.71"/>
    <n v="143.77000000000001"/>
    <n v="126.38"/>
    <n v="295.08999999999997"/>
    <n v="0"/>
    <n v="0"/>
    <n v="0"/>
    <n v="0"/>
    <n v="0"/>
    <n v="0"/>
    <n v="68.150000000000006"/>
    <n v="291.10000000000002"/>
    <n v="0"/>
    <n v="0"/>
    <n v="198.24"/>
    <n v="0"/>
    <n v="0"/>
    <n v="0"/>
    <n v="0"/>
    <n v="0"/>
    <m/>
    <n v="0"/>
    <n v="0"/>
    <n v="0"/>
    <x v="3"/>
    <x v="3"/>
  </r>
  <r>
    <s v="CG&amp;E "/>
    <s v="E"/>
    <x v="11"/>
    <s v="DS08 ON 01/02/2007N"/>
    <n v="337454"/>
    <n v="11619.63"/>
    <n v="0"/>
    <n v="11619.63"/>
    <n v="0"/>
    <n v="0"/>
    <n v="6299.2"/>
    <n v="410.9"/>
    <n v="0.9"/>
    <n v="0"/>
    <n v="0"/>
    <n v="1317.28"/>
    <n v="3034.39"/>
    <n v="0"/>
    <n v="140.72999999999999"/>
    <n v="0"/>
    <n v="0"/>
    <n v="0"/>
    <n v="0"/>
    <n v="0"/>
    <n v="0"/>
    <n v="0"/>
    <n v="0"/>
    <n v="195.54"/>
    <n v="0"/>
    <n v="0"/>
    <n v="220.69"/>
    <n v="0"/>
    <n v="0"/>
    <n v="0"/>
    <n v="0"/>
    <n v="0"/>
    <m/>
    <n v="0"/>
    <n v="0"/>
    <n v="0"/>
    <x v="3"/>
    <x v="3"/>
  </r>
  <r>
    <s v="CG&amp;E "/>
    <s v="E"/>
    <x v="2"/>
    <s v="DS08 ON 02/15/2008N"/>
    <n v="1839340"/>
    <n v="255068.67"/>
    <n v="0"/>
    <n v="255068.67"/>
    <n v="99700.46"/>
    <n v="0"/>
    <n v="44233.69"/>
    <n v="2239.62"/>
    <n v="17.170000000000002"/>
    <n v="0"/>
    <n v="0"/>
    <n v="7519.88"/>
    <n v="15682.12"/>
    <n v="17593.2"/>
    <n v="766.96"/>
    <n v="17593.29"/>
    <n v="20584.259999999998"/>
    <n v="16833.669999999998"/>
    <n v="0"/>
    <n v="0"/>
    <n v="0"/>
    <n v="0"/>
    <n v="4063.41"/>
    <n v="7037.99"/>
    <n v="0"/>
    <n v="0"/>
    <n v="1202.95"/>
    <n v="0"/>
    <n v="0"/>
    <n v="0"/>
    <n v="0"/>
    <n v="0"/>
    <m/>
    <n v="0"/>
    <n v="0"/>
    <n v="0"/>
    <x v="3"/>
    <x v="3"/>
  </r>
  <r>
    <s v="CG&amp;E "/>
    <s v="E"/>
    <x v="14"/>
    <s v="DS08 ON 02/15/2008N"/>
    <n v="645157"/>
    <n v="59010.98"/>
    <n v="0"/>
    <n v="59010.98"/>
    <n v="22868.74"/>
    <n v="0"/>
    <n v="7380.53"/>
    <n v="785.54"/>
    <n v="0.45"/>
    <n v="0"/>
    <n v="0"/>
    <n v="2388.52"/>
    <n v="4667.58"/>
    <n v="4035.28"/>
    <n v="269.02999999999997"/>
    <n v="4035.41"/>
    <n v="3707.04"/>
    <n v="5904.47"/>
    <n v="0"/>
    <n v="0"/>
    <n v="0"/>
    <n v="0"/>
    <n v="932.07"/>
    <n v="1614.37"/>
    <n v="0"/>
    <n v="0"/>
    <n v="421.95"/>
    <n v="0"/>
    <n v="0"/>
    <n v="0"/>
    <n v="0"/>
    <n v="0"/>
    <m/>
    <n v="0"/>
    <n v="0"/>
    <n v="0"/>
    <x v="3"/>
    <x v="3"/>
  </r>
  <r>
    <s v="CG&amp;E "/>
    <s v="E"/>
    <x v="6"/>
    <s v="DS08 ON 02/15/2008N"/>
    <n v="93031"/>
    <n v="4373.24"/>
    <n v="0"/>
    <n v="4373.24"/>
    <n v="0"/>
    <n v="0"/>
    <n v="2837.18"/>
    <n v="113.27"/>
    <n v="1.3"/>
    <n v="0"/>
    <n v="0"/>
    <n v="401.8"/>
    <n v="833.49"/>
    <n v="0"/>
    <n v="38.78"/>
    <n v="0"/>
    <n v="0"/>
    <n v="0"/>
    <n v="0"/>
    <n v="0"/>
    <n v="0"/>
    <n v="0"/>
    <n v="31.69"/>
    <n v="54.89"/>
    <n v="0"/>
    <n v="0"/>
    <n v="60.84"/>
    <n v="0"/>
    <n v="0"/>
    <n v="0"/>
    <n v="0"/>
    <n v="0"/>
    <m/>
    <n v="0"/>
    <n v="0"/>
    <n v="0"/>
    <x v="3"/>
    <x v="3"/>
  </r>
  <r>
    <s v="CG&amp;E "/>
    <s v="E"/>
    <x v="11"/>
    <s v="DS08 ON 02/15/2008N"/>
    <n v="236258"/>
    <n v="7821.21"/>
    <n v="0"/>
    <n v="7821.21"/>
    <n v="0"/>
    <n v="0"/>
    <n v="4370.24"/>
    <n v="287.67"/>
    <n v="0.72"/>
    <n v="0"/>
    <n v="0"/>
    <n v="931.61"/>
    <n v="1977.92"/>
    <n v="0"/>
    <n v="98.53"/>
    <n v="0"/>
    <n v="0"/>
    <n v="0"/>
    <n v="0"/>
    <n v="0"/>
    <n v="0"/>
    <n v="0"/>
    <n v="0"/>
    <n v="0"/>
    <n v="0"/>
    <n v="0"/>
    <n v="154.52000000000001"/>
    <n v="0"/>
    <n v="0"/>
    <n v="0"/>
    <n v="0"/>
    <n v="0"/>
    <m/>
    <n v="0"/>
    <n v="0"/>
    <n v="0"/>
    <x v="3"/>
    <x v="3"/>
  </r>
  <r>
    <s v="CG&amp;E "/>
    <s v="E"/>
    <x v="14"/>
    <s v="DS12    01/02/2007 "/>
    <n v="146622"/>
    <n v="10840.06"/>
    <n v="0"/>
    <n v="10840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3"/>
  </r>
  <r>
    <s v="CG&amp;E "/>
    <s v="E"/>
    <x v="15"/>
    <s v="DS12    01/02/2007 "/>
    <n v="-500797"/>
    <n v="8125.13"/>
    <n v="0"/>
    <n v="8125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3"/>
  </r>
  <r>
    <s v="CG&amp;E "/>
    <s v="E"/>
    <x v="12"/>
    <s v="DS12    01/02/2007 "/>
    <n v="-618468"/>
    <n v="-42491.53"/>
    <n v="0"/>
    <n v="-42491.53"/>
    <n v="-15558.65"/>
    <n v="0"/>
    <n v="-4141.57"/>
    <n v="-804.5"/>
    <n v="-0.2"/>
    <n v="0"/>
    <n v="0"/>
    <n v="-2411.42"/>
    <n v="-3089.48"/>
    <n v="-2645.72"/>
    <n v="-275.52"/>
    <n v="-3077.84"/>
    <n v="-1891.17"/>
    <n v="-5533.21"/>
    <n v="0"/>
    <n v="0"/>
    <n v="0"/>
    <n v="0"/>
    <n v="-711"/>
    <n v="-1231.3"/>
    <n v="0"/>
    <n v="0"/>
    <n v="-432.12"/>
    <n v="0"/>
    <n v="0"/>
    <n v="0"/>
    <n v="0"/>
    <n v="0"/>
    <m/>
    <n v="0"/>
    <n v="0"/>
    <n v="0"/>
    <x v="3"/>
    <x v="3"/>
  </r>
  <r>
    <s v="CG&amp;E "/>
    <s v="E"/>
    <x v="15"/>
    <s v="DS14    01/02/2007 "/>
    <n v="-71071"/>
    <n v="9591.6299999999992"/>
    <n v="0"/>
    <n v="9591.62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3"/>
  </r>
  <r>
    <s v="CG&amp;E "/>
    <s v="E"/>
    <x v="12"/>
    <s v="DS14    01/02/2007 "/>
    <n v="72201"/>
    <n v="5575.66"/>
    <n v="0"/>
    <n v="5575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3"/>
  </r>
  <r>
    <s v="CG&amp;E "/>
    <s v="E"/>
    <x v="14"/>
    <s v="DS51    01/02/2007 "/>
    <n v="21314"/>
    <n v="2445.04"/>
    <n v="0"/>
    <n v="2445.04"/>
    <n v="0"/>
    <n v="0"/>
    <n v="287.94"/>
    <n v="25.95"/>
    <n v="0.09"/>
    <n v="0"/>
    <n v="0"/>
    <n v="86.69"/>
    <n v="191.66"/>
    <n v="102.28"/>
    <n v="8.89"/>
    <n v="145.28"/>
    <n v="139.07"/>
    <n v="0"/>
    <n v="0"/>
    <n v="0"/>
    <n v="0"/>
    <n v="0"/>
    <n v="33.549999999999997"/>
    <n v="58.12"/>
    <n v="0"/>
    <n v="1351.58"/>
    <n v="13.94"/>
    <n v="0"/>
    <n v="0"/>
    <n v="0"/>
    <n v="0"/>
    <n v="0"/>
    <m/>
    <n v="0"/>
    <n v="0"/>
    <n v="0"/>
    <x v="3"/>
    <x v="3"/>
  </r>
  <r>
    <s v="CG&amp;E "/>
    <s v="E"/>
    <x v="1"/>
    <s v="EH      01/02/2007N"/>
    <n v="3280"/>
    <n v="251.91"/>
    <n v="0"/>
    <n v="251.91"/>
    <n v="74.400000000000006"/>
    <n v="0"/>
    <n v="52.25"/>
    <n v="3.99"/>
    <n v="0.09"/>
    <n v="0"/>
    <n v="0"/>
    <n v="14.66"/>
    <n v="22.04"/>
    <n v="10.210000000000001"/>
    <n v="1.37"/>
    <n v="13.13"/>
    <n v="16.86"/>
    <n v="30.02"/>
    <n v="0"/>
    <n v="0"/>
    <n v="0"/>
    <n v="0"/>
    <n v="5.26"/>
    <n v="5.25"/>
    <n v="0"/>
    <n v="0"/>
    <n v="2.38"/>
    <n v="0"/>
    <n v="0"/>
    <n v="0"/>
    <n v="0"/>
    <n v="0"/>
    <m/>
    <n v="0"/>
    <n v="0"/>
    <n v="0"/>
    <x v="3"/>
    <x v="4"/>
  </r>
  <r>
    <s v="CG&amp;E "/>
    <s v="E"/>
    <x v="2"/>
    <s v="EH      01/02/2007N"/>
    <n v="2857596"/>
    <n v="207770.67"/>
    <n v="0"/>
    <n v="207770.67"/>
    <n v="64818.82"/>
    <n v="0"/>
    <n v="35110.15"/>
    <n v="3460.36"/>
    <n v="21.15"/>
    <n v="0"/>
    <n v="0"/>
    <n v="11632.16"/>
    <n v="19200.18"/>
    <n v="8659.9500000000007"/>
    <n v="1191.6500000000001"/>
    <n v="11438.86"/>
    <n v="14680.34"/>
    <n v="26423.65"/>
    <n v="0"/>
    <n v="0"/>
    <n v="0"/>
    <n v="0"/>
    <n v="4486.54"/>
    <n v="4575.0200000000004"/>
    <n v="0"/>
    <n v="0"/>
    <n v="2071.84"/>
    <n v="0"/>
    <n v="0"/>
    <n v="0"/>
    <n v="0"/>
    <n v="0"/>
    <m/>
    <n v="0"/>
    <n v="0"/>
    <n v="0"/>
    <x v="3"/>
    <x v="4"/>
  </r>
  <r>
    <s v="CG&amp;E "/>
    <s v="E"/>
    <x v="3"/>
    <s v="EH      01/02/2007N"/>
    <n v="7040"/>
    <n v="554.66"/>
    <n v="0"/>
    <n v="554.66"/>
    <n v="159.69"/>
    <n v="0"/>
    <n v="124.96"/>
    <n v="8.58"/>
    <n v="0.27"/>
    <n v="0"/>
    <n v="0"/>
    <n v="32.270000000000003"/>
    <n v="47.31"/>
    <n v="22.16"/>
    <n v="2.93"/>
    <n v="28.19"/>
    <n v="36.200000000000003"/>
    <n v="64.44"/>
    <n v="0"/>
    <n v="0"/>
    <n v="0"/>
    <n v="0"/>
    <n v="11.29"/>
    <n v="11.27"/>
    <n v="0"/>
    <n v="0"/>
    <n v="5.0999999999999996"/>
    <n v="0"/>
    <n v="0"/>
    <n v="0"/>
    <n v="0"/>
    <n v="0"/>
    <m/>
    <n v="0"/>
    <n v="0"/>
    <n v="0"/>
    <x v="3"/>
    <x v="4"/>
  </r>
  <r>
    <s v="CG&amp;E "/>
    <s v="E"/>
    <x v="4"/>
    <s v="EH      01/02/2007N"/>
    <n v="1164036"/>
    <n v="83714.97"/>
    <n v="0"/>
    <n v="83714.97"/>
    <n v="26403.82"/>
    <n v="0"/>
    <n v="13681.45"/>
    <n v="1417.37"/>
    <n v="3.63"/>
    <n v="0"/>
    <n v="0"/>
    <n v="4474.3"/>
    <n v="7821.17"/>
    <n v="3567.02"/>
    <n v="476.62"/>
    <n v="4659.62"/>
    <n v="5983.19"/>
    <n v="10653.25"/>
    <n v="0"/>
    <n v="0"/>
    <n v="0"/>
    <n v="0"/>
    <n v="1865.96"/>
    <n v="1863.64"/>
    <n v="0"/>
    <n v="0"/>
    <n v="843.93"/>
    <n v="0"/>
    <n v="0"/>
    <n v="0"/>
    <n v="0"/>
    <n v="0"/>
    <m/>
    <n v="0"/>
    <n v="0"/>
    <n v="0"/>
    <x v="3"/>
    <x v="4"/>
  </r>
  <r>
    <s v="CG&amp;E "/>
    <s v="E"/>
    <x v="5"/>
    <s v="EH      01/02/2007N"/>
    <n v="1924"/>
    <n v="137.81"/>
    <n v="0"/>
    <n v="137.81"/>
    <n v="43.64"/>
    <n v="0"/>
    <n v="29.35"/>
    <n v="2.34"/>
    <n v="0.09"/>
    <n v="0"/>
    <n v="0"/>
    <n v="0"/>
    <n v="12.93"/>
    <n v="5.91"/>
    <n v="0.8"/>
    <n v="7.7"/>
    <n v="9.8800000000000008"/>
    <n v="17.61"/>
    <n v="0"/>
    <n v="0"/>
    <n v="0"/>
    <n v="0"/>
    <n v="3.08"/>
    <n v="3.08"/>
    <n v="0"/>
    <n v="0"/>
    <n v="1.4"/>
    <n v="0"/>
    <n v="0"/>
    <n v="0"/>
    <n v="0"/>
    <n v="0"/>
    <m/>
    <n v="0"/>
    <n v="0"/>
    <n v="0"/>
    <x v="3"/>
    <x v="4"/>
  </r>
  <r>
    <s v="CG&amp;E "/>
    <s v="E"/>
    <x v="14"/>
    <s v="EH      01/02/2007N"/>
    <n v="508956"/>
    <n v="36472.269999999997"/>
    <n v="0"/>
    <n v="36472.269999999997"/>
    <n v="11544.65"/>
    <n v="0"/>
    <n v="5869.7"/>
    <n v="619.72"/>
    <n v="0.54"/>
    <n v="0"/>
    <n v="0"/>
    <n v="1896.78"/>
    <n v="3419.67"/>
    <n v="1597.93"/>
    <n v="212.23"/>
    <n v="2037.37"/>
    <n v="2616.04"/>
    <n v="4657.97"/>
    <n v="0"/>
    <n v="0"/>
    <n v="0"/>
    <n v="0"/>
    <n v="815.85"/>
    <n v="814.85"/>
    <n v="0"/>
    <n v="0"/>
    <n v="368.97"/>
    <n v="0"/>
    <n v="0"/>
    <n v="0"/>
    <n v="0"/>
    <n v="0"/>
    <m/>
    <n v="0"/>
    <n v="0"/>
    <n v="0"/>
    <x v="3"/>
    <x v="4"/>
  </r>
  <r>
    <s v="CG&amp;E "/>
    <s v="E"/>
    <x v="12"/>
    <s v="EH      01/02/2007N"/>
    <n v="3605889"/>
    <n v="257785.11"/>
    <n v="0"/>
    <n v="257785.11"/>
    <n v="81792.36"/>
    <n v="0"/>
    <n v="41287.32"/>
    <n v="4369.7"/>
    <n v="2.0299999999999998"/>
    <n v="0"/>
    <n v="0"/>
    <n v="13299.89"/>
    <n v="24227.98"/>
    <n v="11213.52"/>
    <n v="1288.03"/>
    <n v="14434.36"/>
    <n v="18543.53"/>
    <n v="33262.379999999997"/>
    <n v="0"/>
    <n v="0"/>
    <n v="0"/>
    <n v="0"/>
    <n v="5676.75"/>
    <n v="5773.01"/>
    <n v="0"/>
    <n v="0"/>
    <n v="2614.25"/>
    <n v="0"/>
    <n v="0"/>
    <n v="0"/>
    <n v="0"/>
    <n v="0"/>
    <m/>
    <n v="0"/>
    <n v="0"/>
    <n v="0"/>
    <x v="3"/>
    <x v="4"/>
  </r>
  <r>
    <s v="CG&amp;E "/>
    <s v="E"/>
    <x v="10"/>
    <s v="EH      01/02/2007N"/>
    <n v="26144"/>
    <n v="671.36"/>
    <n v="0"/>
    <n v="671.36"/>
    <n v="0"/>
    <n v="0"/>
    <n v="334.39"/>
    <n v="31.83"/>
    <n v="0.36"/>
    <n v="0"/>
    <n v="0"/>
    <n v="111.93"/>
    <n v="175.66"/>
    <n v="0"/>
    <n v="-1.77"/>
    <n v="0"/>
    <n v="0"/>
    <n v="0"/>
    <n v="0"/>
    <n v="0"/>
    <n v="0"/>
    <n v="0"/>
    <n v="0"/>
    <n v="0"/>
    <n v="0"/>
    <n v="0"/>
    <n v="18.96"/>
    <n v="0"/>
    <n v="0"/>
    <n v="0"/>
    <n v="0"/>
    <n v="0"/>
    <m/>
    <n v="0"/>
    <n v="0"/>
    <n v="0"/>
    <x v="3"/>
    <x v="4"/>
  </r>
  <r>
    <s v="CG&amp;E "/>
    <s v="E"/>
    <x v="11"/>
    <s v="EH      01/02/2007N"/>
    <n v="42883"/>
    <n v="1056.3599999999999"/>
    <n v="0"/>
    <n v="1056.3599999999999"/>
    <n v="0"/>
    <n v="0"/>
    <n v="501.98"/>
    <n v="52.21"/>
    <n v="0.09"/>
    <n v="0"/>
    <n v="0"/>
    <n v="164.98"/>
    <n v="288.13"/>
    <n v="0"/>
    <n v="17.88"/>
    <n v="0"/>
    <n v="0"/>
    <n v="0"/>
    <n v="0"/>
    <n v="0"/>
    <n v="0"/>
    <n v="0"/>
    <n v="0"/>
    <n v="0"/>
    <n v="0"/>
    <n v="0"/>
    <n v="31.09"/>
    <n v="0"/>
    <n v="0"/>
    <n v="0"/>
    <n v="0"/>
    <n v="0"/>
    <m/>
    <n v="0"/>
    <n v="0"/>
    <n v="0"/>
    <x v="3"/>
    <x v="4"/>
  </r>
  <r>
    <s v="CG&amp;E "/>
    <s v="E"/>
    <x v="12"/>
    <s v="EH      01/03/2006N"/>
    <n v="-64562"/>
    <n v="-4677.6000000000004"/>
    <n v="0"/>
    <n v="-4677.6000000000004"/>
    <n v="-1464.46"/>
    <n v="0"/>
    <n v="-741.99"/>
    <n v="-57.79"/>
    <n v="-0.05"/>
    <n v="0"/>
    <n v="0"/>
    <n v="-239.84"/>
    <n v="-433.79"/>
    <n v="-137.84"/>
    <n v="0"/>
    <n v="-258.44"/>
    <n v="-341.08"/>
    <n v="-852.15"/>
    <n v="0"/>
    <n v="0"/>
    <n v="0"/>
    <n v="0"/>
    <n v="0"/>
    <n v="-103.36"/>
    <n v="0"/>
    <n v="0"/>
    <n v="-46.81"/>
    <n v="0"/>
    <n v="0"/>
    <n v="0"/>
    <n v="0"/>
    <n v="0"/>
    <m/>
    <n v="0"/>
    <n v="0"/>
    <n v="0"/>
    <x v="3"/>
    <x v="4"/>
  </r>
  <r>
    <s v="CG&amp;E "/>
    <s v="E"/>
    <x v="1"/>
    <s v="EH      02/15/2008N"/>
    <n v="2800"/>
    <n v="212.38"/>
    <n v="0"/>
    <n v="212.38"/>
    <n v="63.51"/>
    <n v="0"/>
    <n v="39.299999999999997"/>
    <n v="3.41"/>
    <n v="0.09"/>
    <n v="0"/>
    <n v="0"/>
    <n v="12.65"/>
    <n v="18.809999999999999"/>
    <n v="11.21"/>
    <n v="1.17"/>
    <n v="11.21"/>
    <n v="14.39"/>
    <n v="25.63"/>
    <n v="0"/>
    <n v="0"/>
    <n v="0"/>
    <n v="0"/>
    <n v="4.49"/>
    <n v="4.4800000000000004"/>
    <n v="0"/>
    <n v="0"/>
    <n v="2.0299999999999998"/>
    <n v="0"/>
    <n v="0"/>
    <n v="0"/>
    <n v="0"/>
    <n v="0"/>
    <m/>
    <n v="0"/>
    <n v="0"/>
    <n v="0"/>
    <x v="3"/>
    <x v="4"/>
  </r>
  <r>
    <s v="CG&amp;E "/>
    <s v="E"/>
    <x v="2"/>
    <s v="EH      02/15/2008N"/>
    <n v="2647533"/>
    <n v="194675.64"/>
    <n v="0"/>
    <n v="194675.64"/>
    <n v="60053.96"/>
    <n v="0"/>
    <n v="32476.37"/>
    <n v="3223.62"/>
    <n v="19.899999999999999"/>
    <n v="0"/>
    <n v="0"/>
    <n v="10575.4"/>
    <n v="17788.810000000001"/>
    <n v="10597.99"/>
    <n v="1100.8"/>
    <n v="10597.99"/>
    <n v="13608.35"/>
    <n v="24230.29"/>
    <n v="0"/>
    <n v="0"/>
    <n v="0"/>
    <n v="0"/>
    <n v="4243.9799999999996"/>
    <n v="4238.75"/>
    <n v="0"/>
    <n v="0"/>
    <n v="1919.43"/>
    <n v="0"/>
    <n v="0"/>
    <n v="0"/>
    <n v="0"/>
    <n v="0"/>
    <m/>
    <n v="0"/>
    <n v="0"/>
    <n v="0"/>
    <x v="3"/>
    <x v="4"/>
  </r>
  <r>
    <s v="CG&amp;E "/>
    <s v="E"/>
    <x v="3"/>
    <s v="EH      02/15/2008N"/>
    <n v="25900"/>
    <n v="1926.28"/>
    <n v="0"/>
    <n v="1926.28"/>
    <n v="587.49"/>
    <n v="0"/>
    <n v="331.62"/>
    <n v="31.54"/>
    <n v="0.27"/>
    <n v="0"/>
    <n v="0"/>
    <n v="111.28"/>
    <n v="174.02"/>
    <n v="103.68"/>
    <n v="10.79"/>
    <n v="103.68"/>
    <n v="133.12"/>
    <n v="237.04"/>
    <n v="0"/>
    <n v="0"/>
    <n v="0"/>
    <n v="0"/>
    <n v="41.52"/>
    <n v="41.46"/>
    <n v="0"/>
    <n v="0"/>
    <n v="18.77"/>
    <n v="0"/>
    <n v="0"/>
    <n v="0"/>
    <n v="0"/>
    <n v="0"/>
    <m/>
    <n v="0"/>
    <n v="0"/>
    <n v="0"/>
    <x v="3"/>
    <x v="4"/>
  </r>
  <r>
    <s v="CG&amp;E "/>
    <s v="E"/>
    <x v="4"/>
    <s v="EH      02/15/2008N"/>
    <n v="1354293"/>
    <n v="98669.03"/>
    <n v="0"/>
    <n v="98669.03"/>
    <n v="30719.45"/>
    <n v="0"/>
    <n v="15896.86"/>
    <n v="1649"/>
    <n v="3.78"/>
    <n v="0"/>
    <n v="0"/>
    <n v="5219.3500000000004"/>
    <n v="9099.48"/>
    <n v="5421.25"/>
    <n v="562.03"/>
    <n v="5421.25"/>
    <n v="6961.09"/>
    <n v="12394.43"/>
    <n v="0"/>
    <n v="0"/>
    <n v="0"/>
    <n v="0"/>
    <n v="2170.96"/>
    <n v="2168.2199999999998"/>
    <n v="0"/>
    <n v="0"/>
    <n v="981.88"/>
    <n v="0"/>
    <n v="0"/>
    <n v="0"/>
    <n v="0"/>
    <n v="0"/>
    <m/>
    <n v="0"/>
    <n v="0"/>
    <n v="0"/>
    <x v="3"/>
    <x v="4"/>
  </r>
  <r>
    <s v="CG&amp;E "/>
    <s v="E"/>
    <x v="14"/>
    <s v="EH      02/15/2008N"/>
    <n v="502533"/>
    <n v="36411.599999999999"/>
    <n v="0"/>
    <n v="36411.599999999999"/>
    <n v="11398.95"/>
    <n v="0"/>
    <n v="5771.94"/>
    <n v="611.87"/>
    <n v="0.39"/>
    <n v="0"/>
    <n v="0"/>
    <n v="1862.47"/>
    <n v="3376.51"/>
    <n v="2011.64"/>
    <n v="209.55"/>
    <n v="2011.64"/>
    <n v="2583.02"/>
    <n v="4599.18"/>
    <n v="0"/>
    <n v="0"/>
    <n v="0"/>
    <n v="0"/>
    <n v="805.55"/>
    <n v="804.56"/>
    <n v="0"/>
    <n v="0"/>
    <n v="364.33"/>
    <n v="0"/>
    <n v="0"/>
    <n v="0"/>
    <n v="0"/>
    <n v="0"/>
    <m/>
    <n v="0"/>
    <n v="0"/>
    <n v="0"/>
    <x v="3"/>
    <x v="4"/>
  </r>
  <r>
    <s v="CG&amp;E "/>
    <s v="E"/>
    <x v="12"/>
    <s v="EH      02/15/2008N"/>
    <n v="1891099"/>
    <n v="136875.21"/>
    <n v="0"/>
    <n v="136875.21"/>
    <n v="42895.78"/>
    <n v="0"/>
    <n v="21625.31"/>
    <n v="2302.61"/>
    <n v="0.9"/>
    <n v="0"/>
    <n v="0"/>
    <n v="6957.9"/>
    <n v="12706.28"/>
    <n v="7570.06"/>
    <n v="788.58"/>
    <n v="7570.06"/>
    <n v="9720.26"/>
    <n v="17307.330000000002"/>
    <n v="0"/>
    <n v="0"/>
    <n v="0"/>
    <n v="0"/>
    <n v="3031.44"/>
    <n v="3027.64"/>
    <n v="0"/>
    <n v="0"/>
    <n v="1371.06"/>
    <n v="0"/>
    <n v="0"/>
    <n v="0"/>
    <n v="0"/>
    <n v="0"/>
    <m/>
    <n v="0"/>
    <n v="0"/>
    <n v="0"/>
    <x v="3"/>
    <x v="4"/>
  </r>
  <r>
    <s v="CG&amp;E "/>
    <s v="E"/>
    <x v="6"/>
    <s v="EH      02/15/2008N"/>
    <n v="31530"/>
    <n v="842.74"/>
    <n v="0"/>
    <n v="842.74"/>
    <n v="0"/>
    <n v="0"/>
    <n v="403.06"/>
    <n v="38.4"/>
    <n v="0.27"/>
    <n v="0"/>
    <n v="0"/>
    <n v="131.97999999999999"/>
    <n v="211.86"/>
    <n v="0"/>
    <n v="13.15"/>
    <n v="0"/>
    <n v="0"/>
    <n v="0"/>
    <n v="0"/>
    <n v="0"/>
    <n v="0"/>
    <n v="0"/>
    <n v="10.58"/>
    <n v="10.57"/>
    <n v="0"/>
    <n v="0"/>
    <n v="22.87"/>
    <n v="0"/>
    <n v="0"/>
    <n v="0"/>
    <n v="0"/>
    <n v="0"/>
    <m/>
    <n v="0"/>
    <n v="0"/>
    <n v="0"/>
    <x v="3"/>
    <x v="4"/>
  </r>
  <r>
    <s v="CG&amp;E "/>
    <s v="E"/>
    <x v="11"/>
    <s v="EH      02/15/2008N"/>
    <n v="77870"/>
    <n v="1898.32"/>
    <n v="0"/>
    <n v="1898.32"/>
    <n v="0"/>
    <n v="0"/>
    <n v="899.29"/>
    <n v="94.81"/>
    <n v="0.09"/>
    <n v="0"/>
    <n v="0"/>
    <n v="291.99"/>
    <n v="523.21"/>
    <n v="0"/>
    <n v="32.47"/>
    <n v="0"/>
    <n v="0"/>
    <n v="0"/>
    <n v="0"/>
    <n v="0"/>
    <n v="0"/>
    <n v="0"/>
    <n v="0"/>
    <n v="0"/>
    <n v="0"/>
    <n v="0"/>
    <n v="56.46"/>
    <n v="0"/>
    <n v="0"/>
    <n v="0"/>
    <n v="0"/>
    <n v="0"/>
    <m/>
    <n v="0"/>
    <n v="0"/>
    <n v="0"/>
    <x v="3"/>
    <x v="4"/>
  </r>
  <r>
    <s v="CG&amp;E "/>
    <s v="E"/>
    <x v="13"/>
    <s v="EH      02/15/2008N"/>
    <n v="916070"/>
    <n v="22142.5"/>
    <n v="0"/>
    <n v="22142.5"/>
    <n v="0"/>
    <n v="0"/>
    <n v="10462.89"/>
    <n v="1115.4000000000001"/>
    <n v="0.36"/>
    <n v="0"/>
    <n v="0"/>
    <n v="3362.62"/>
    <n v="6155.07"/>
    <n v="0"/>
    <n v="382.01"/>
    <n v="0"/>
    <n v="0"/>
    <n v="0"/>
    <n v="0"/>
    <n v="0"/>
    <n v="0"/>
    <n v="0"/>
    <n v="0"/>
    <n v="0"/>
    <n v="0"/>
    <n v="0"/>
    <n v="664.15"/>
    <n v="0"/>
    <n v="0"/>
    <n v="0"/>
    <n v="0"/>
    <n v="0"/>
    <m/>
    <n v="0"/>
    <n v="0"/>
    <n v="0"/>
    <x v="3"/>
    <x v="4"/>
  </r>
  <r>
    <s v="CG&amp;E "/>
    <s v="E"/>
    <x v="2"/>
    <s v="GFL1    01/31/2007N"/>
    <n v="260"/>
    <n v="35.049999999999997"/>
    <n v="0"/>
    <n v="35.049999999999997"/>
    <n v="16.52"/>
    <n v="0"/>
    <n v="4.5599999999999996"/>
    <n v="0.32"/>
    <n v="0.09"/>
    <n v="0"/>
    <n v="0"/>
    <n v="1.2"/>
    <n v="1.76"/>
    <n v="2.04"/>
    <n v="0.12"/>
    <n v="2.92"/>
    <n v="1.4"/>
    <n v="2.36"/>
    <n v="0"/>
    <n v="0"/>
    <n v="0"/>
    <n v="0"/>
    <n v="0.36"/>
    <n v="1.1599999999999999"/>
    <n v="0"/>
    <n v="0"/>
    <n v="0.24"/>
    <n v="0"/>
    <n v="0"/>
    <n v="0"/>
    <n v="0"/>
    <n v="0"/>
    <m/>
    <n v="0"/>
    <n v="0"/>
    <n v="0"/>
    <x v="3"/>
    <x v="5"/>
  </r>
  <r>
    <s v="CG&amp;E "/>
    <s v="E"/>
    <x v="4"/>
    <s v="GFL1    01/31/2007N"/>
    <n v="260"/>
    <n v="35.049999999999997"/>
    <n v="0"/>
    <n v="35.049999999999997"/>
    <n v="16.52"/>
    <n v="0"/>
    <n v="4.5599999999999996"/>
    <n v="0.32"/>
    <n v="0.09"/>
    <n v="0"/>
    <n v="0"/>
    <n v="1.2"/>
    <n v="1.76"/>
    <n v="2.04"/>
    <n v="0.12"/>
    <n v="2.92"/>
    <n v="1.4"/>
    <n v="2.36"/>
    <n v="0"/>
    <n v="0"/>
    <n v="0"/>
    <n v="0"/>
    <n v="0.36"/>
    <n v="1.1599999999999999"/>
    <n v="0"/>
    <n v="0"/>
    <n v="0.24"/>
    <n v="0"/>
    <n v="0"/>
    <n v="0"/>
    <n v="0"/>
    <n v="0"/>
    <m/>
    <n v="0"/>
    <n v="0"/>
    <n v="0"/>
    <x v="3"/>
    <x v="5"/>
  </r>
  <r>
    <s v="CG&amp;E "/>
    <s v="E"/>
    <x v="2"/>
    <s v="GFL1    02/15/2008N"/>
    <n v="4433"/>
    <n v="611.84"/>
    <n v="0"/>
    <n v="611.84"/>
    <n v="281.75"/>
    <n v="0"/>
    <n v="78"/>
    <n v="5.54"/>
    <n v="0.18"/>
    <n v="0"/>
    <n v="0"/>
    <n v="20.46"/>
    <n v="29.84"/>
    <n v="49.87"/>
    <n v="1.71"/>
    <n v="49.87"/>
    <n v="24.29"/>
    <n v="40.49"/>
    <n v="0"/>
    <n v="0"/>
    <n v="0"/>
    <n v="0"/>
    <n v="5.97"/>
    <n v="20.03"/>
    <n v="0"/>
    <n v="0"/>
    <n v="3.84"/>
    <n v="0"/>
    <n v="0"/>
    <n v="0"/>
    <n v="0"/>
    <n v="0"/>
    <m/>
    <n v="0"/>
    <n v="0"/>
    <n v="0"/>
    <x v="3"/>
    <x v="5"/>
  </r>
  <r>
    <s v="CG&amp;E "/>
    <s v="E"/>
    <x v="4"/>
    <s v="GFL1    02/15/2008N"/>
    <n v="150"/>
    <n v="25.77"/>
    <n v="0"/>
    <n v="25.77"/>
    <n v="9.59"/>
    <n v="0"/>
    <n v="2.66"/>
    <n v="0.18"/>
    <n v="0.18"/>
    <n v="0"/>
    <n v="0"/>
    <n v="0.7"/>
    <n v="1.02"/>
    <n v="1.69"/>
    <n v="0.06"/>
    <n v="1.69"/>
    <n v="0.83"/>
    <n v="1.38"/>
    <n v="0"/>
    <n v="0"/>
    <n v="0"/>
    <n v="0"/>
    <n v="0.21"/>
    <n v="0.67"/>
    <n v="0"/>
    <n v="0"/>
    <n v="0.13"/>
    <n v="0"/>
    <n v="0"/>
    <n v="0"/>
    <n v="0"/>
    <n v="0"/>
    <m/>
    <n v="0"/>
    <n v="0"/>
    <n v="0"/>
    <x v="3"/>
    <x v="5"/>
  </r>
  <r>
    <s v="CG&amp;E "/>
    <s v="E"/>
    <x v="2"/>
    <s v="GFL2    01/31/2007N"/>
    <n v="-10740"/>
    <n v="-1320.78"/>
    <n v="0"/>
    <n v="-1320.78"/>
    <n v="-593.75"/>
    <n v="0"/>
    <n v="-164.65"/>
    <n v="-10.34"/>
    <n v="-0.48"/>
    <n v="0"/>
    <n v="0"/>
    <n v="-49.9"/>
    <n v="-72.150000000000006"/>
    <n v="-59.25"/>
    <n v="-4.5"/>
    <n v="-104.8"/>
    <n v="-51.24"/>
    <n v="-155.38"/>
    <n v="0"/>
    <n v="0"/>
    <n v="0"/>
    <n v="0"/>
    <n v="-2.94"/>
    <n v="-41.9"/>
    <n v="0"/>
    <n v="0"/>
    <n v="-9.5"/>
    <n v="0"/>
    <n v="0"/>
    <n v="0"/>
    <n v="0"/>
    <n v="0"/>
    <m/>
    <n v="0"/>
    <n v="0"/>
    <n v="0"/>
    <x v="3"/>
    <x v="5"/>
  </r>
  <r>
    <s v="CG&amp;E "/>
    <s v="E"/>
    <x v="7"/>
    <s v="GFL2    01/31/2007N"/>
    <n v="0"/>
    <n v="5"/>
    <n v="0"/>
    <n v="5"/>
    <n v="0.06"/>
    <n v="0"/>
    <n v="0.02"/>
    <n v="0"/>
    <n v="0.09"/>
    <n v="0"/>
    <n v="0"/>
    <n v="0"/>
    <n v="0.01"/>
    <n v="0.01"/>
    <n v="0"/>
    <n v="0.01"/>
    <n v="0.01"/>
    <n v="0.01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5"/>
  </r>
  <r>
    <s v="CG&amp;E "/>
    <s v="E"/>
    <x v="1"/>
    <s v="GFL2    02/15/2008N"/>
    <n v="3023"/>
    <n v="374.5"/>
    <n v="0"/>
    <n v="374.5"/>
    <n v="167.13"/>
    <n v="0"/>
    <n v="46.34"/>
    <n v="3.67"/>
    <n v="0"/>
    <n v="0"/>
    <n v="0"/>
    <n v="14.07"/>
    <n v="20.3"/>
    <n v="29.49"/>
    <n v="1.26"/>
    <n v="29.49"/>
    <n v="16.47"/>
    <n v="27.67"/>
    <n v="0"/>
    <n v="0"/>
    <n v="0"/>
    <n v="0"/>
    <n v="4.1399999999999997"/>
    <n v="11.8"/>
    <n v="0"/>
    <n v="0"/>
    <n v="2.67"/>
    <n v="0"/>
    <n v="0"/>
    <n v="0"/>
    <n v="0"/>
    <n v="0"/>
    <m/>
    <n v="0"/>
    <n v="0"/>
    <n v="0"/>
    <x v="3"/>
    <x v="5"/>
  </r>
  <r>
    <s v="CG&amp;E "/>
    <s v="E"/>
    <x v="2"/>
    <s v="GFL2    02/15/2008N"/>
    <n v="2415418"/>
    <n v="299291.26"/>
    <n v="0"/>
    <n v="299291.26"/>
    <n v="133538.54"/>
    <n v="0"/>
    <n v="37027.97"/>
    <n v="2941.49"/>
    <n v="2.79"/>
    <n v="0"/>
    <n v="0"/>
    <n v="11232.93"/>
    <n v="16230.51"/>
    <n v="23566.55"/>
    <n v="1008.33"/>
    <n v="23566.55"/>
    <n v="13150.4"/>
    <n v="22105.71"/>
    <n v="0"/>
    <n v="0"/>
    <n v="0"/>
    <n v="0"/>
    <n v="3311.41"/>
    <n v="9426.5"/>
    <n v="0"/>
    <n v="0"/>
    <n v="2132.9299999999998"/>
    <n v="0"/>
    <n v="0"/>
    <n v="0"/>
    <n v="0"/>
    <n v="0"/>
    <m/>
    <n v="0"/>
    <n v="0"/>
    <n v="0"/>
    <x v="3"/>
    <x v="5"/>
  </r>
  <r>
    <s v="CG&amp;E "/>
    <s v="E"/>
    <x v="3"/>
    <s v="GFL2    02/15/2008N"/>
    <n v="617"/>
    <n v="76.53"/>
    <n v="0"/>
    <n v="76.53"/>
    <n v="34.11"/>
    <n v="0"/>
    <n v="9.4600000000000009"/>
    <n v="0.75"/>
    <n v="0.09"/>
    <n v="0"/>
    <n v="0"/>
    <n v="2.87"/>
    <n v="4.1399999999999997"/>
    <n v="6.02"/>
    <n v="0.26"/>
    <n v="6.02"/>
    <n v="3.35"/>
    <n v="5.65"/>
    <n v="0"/>
    <n v="0"/>
    <n v="0"/>
    <n v="0"/>
    <n v="0.85"/>
    <n v="2.41"/>
    <n v="0"/>
    <n v="0"/>
    <n v="0.55000000000000004"/>
    <n v="0"/>
    <n v="0"/>
    <n v="0"/>
    <n v="0"/>
    <n v="0"/>
    <m/>
    <n v="0"/>
    <n v="0"/>
    <n v="0"/>
    <x v="3"/>
    <x v="5"/>
  </r>
  <r>
    <s v="CG&amp;E "/>
    <s v="E"/>
    <x v="7"/>
    <s v="GFL2    02/15/2008N"/>
    <n v="5876"/>
    <n v="748.9"/>
    <n v="0"/>
    <n v="748.9"/>
    <n v="325.02"/>
    <n v="0"/>
    <n v="90.19"/>
    <n v="7.07"/>
    <n v="1.26"/>
    <n v="0"/>
    <n v="0"/>
    <n v="27.41"/>
    <n v="39.590000000000003"/>
    <n v="57.25"/>
    <n v="2.37"/>
    <n v="57.25"/>
    <n v="32.1"/>
    <n v="53.68"/>
    <n v="0"/>
    <n v="0"/>
    <n v="0"/>
    <n v="0"/>
    <n v="8.1999999999999993"/>
    <n v="23.09"/>
    <n v="0"/>
    <n v="0"/>
    <n v="5.12"/>
    <n v="0"/>
    <n v="0"/>
    <n v="0"/>
    <n v="0"/>
    <n v="0"/>
    <m/>
    <n v="0"/>
    <n v="0"/>
    <n v="0"/>
    <x v="3"/>
    <x v="5"/>
  </r>
  <r>
    <s v="CG&amp;E "/>
    <s v="E"/>
    <x v="4"/>
    <s v="GFL2    02/15/2008N"/>
    <n v="19700"/>
    <n v="3771.89"/>
    <n v="0"/>
    <n v="3771.89"/>
    <n v="1097.75"/>
    <n v="0"/>
    <n v="304.82"/>
    <n v="23.97"/>
    <n v="2.88"/>
    <n v="0"/>
    <n v="0"/>
    <n v="91.88"/>
    <n v="133.77000000000001"/>
    <n v="193.57"/>
    <n v="8.15"/>
    <n v="193.57"/>
    <n v="108.66"/>
    <n v="181.68"/>
    <n v="0"/>
    <n v="0"/>
    <n v="0"/>
    <n v="0"/>
    <n v="27.24"/>
    <n v="77.180000000000007"/>
    <n v="0"/>
    <n v="0"/>
    <n v="17.43"/>
    <n v="0"/>
    <n v="0"/>
    <n v="0"/>
    <n v="0"/>
    <n v="0"/>
    <m/>
    <n v="0"/>
    <n v="0"/>
    <n v="0"/>
    <x v="3"/>
    <x v="5"/>
  </r>
  <r>
    <s v="CG&amp;E "/>
    <s v="E"/>
    <x v="5"/>
    <s v="GFL2    02/15/2008N"/>
    <n v="0"/>
    <n v="5"/>
    <n v="0"/>
    <n v="5"/>
    <n v="0.06"/>
    <n v="0"/>
    <n v="0.02"/>
    <n v="0"/>
    <n v="0.09"/>
    <n v="0"/>
    <n v="0"/>
    <n v="0"/>
    <n v="0.01"/>
    <n v="0.01"/>
    <n v="0"/>
    <n v="0.01"/>
    <n v="0.01"/>
    <n v="0.01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5"/>
  </r>
  <r>
    <s v="CG&amp;E "/>
    <s v="E"/>
    <x v="2"/>
    <s v="MCEF    07/31/1998 "/>
    <n v="0"/>
    <n v="757.06"/>
    <n v="0"/>
    <n v="75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14"/>
    <s v="MCEF    07/31/1998 "/>
    <n v="0"/>
    <n v="2269.37"/>
    <n v="0"/>
    <n v="226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15"/>
    <s v="MCEF    07/31/1998 "/>
    <n v="0"/>
    <n v="18599.62"/>
    <n v="0"/>
    <n v="185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2"/>
    <s v="MCMP    07/31/1998 "/>
    <n v="0"/>
    <n v="691"/>
    <n v="0"/>
    <n v="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3"/>
    <s v="MCMP    07/31/1998 "/>
    <n v="0"/>
    <n v="117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4"/>
    <s v="MCMP    07/31/1998 "/>
    <n v="0"/>
    <n v="319"/>
    <n v="0"/>
    <n v="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14"/>
    <s v="MCMP    07/31/1998 "/>
    <n v="0"/>
    <n v="1459"/>
    <n v="0"/>
    <n v="1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12"/>
    <s v="MCMP    07/31/1998 "/>
    <n v="0"/>
    <n v="481"/>
    <n v="0"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14"/>
    <s v="MCPC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15"/>
    <s v="MCPC    07/31/1998 "/>
    <n v="0"/>
    <n v="7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14"/>
    <s v="MCRC    05/31/2001 "/>
    <n v="0"/>
    <n v="4405.5"/>
    <n v="0"/>
    <n v="44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6"/>
  </r>
  <r>
    <s v="CG&amp;E "/>
    <s v="E"/>
    <x v="19"/>
    <s v="NSOR    01/02/2007 "/>
    <n v="13468"/>
    <n v="3129.94"/>
    <n v="0"/>
    <n v="3129.94"/>
    <n v="327.66000000000003"/>
    <n v="0"/>
    <n v="2354.71"/>
    <n v="17.260000000000002"/>
    <n v="27.49"/>
    <n v="0"/>
    <n v="0"/>
    <n v="62.57"/>
    <n v="30.84"/>
    <n v="40.76"/>
    <n v="0"/>
    <n v="58.27"/>
    <n v="50.14"/>
    <n v="123.4"/>
    <n v="0"/>
    <n v="0"/>
    <n v="0"/>
    <n v="0"/>
    <n v="13.16"/>
    <n v="23.68"/>
    <n v="0"/>
    <n v="0"/>
    <n v="0"/>
    <n v="0"/>
    <n v="0"/>
    <n v="0"/>
    <n v="0"/>
    <n v="0"/>
    <m/>
    <n v="0"/>
    <n v="0"/>
    <n v="0"/>
    <x v="3"/>
    <x v="7"/>
  </r>
  <r>
    <s v="CG&amp;E "/>
    <s v="E"/>
    <x v="24"/>
    <s v="NSOR    01/02/2007 "/>
    <n v="290"/>
    <n v="52.5"/>
    <n v="0"/>
    <n v="52.5"/>
    <n v="0"/>
    <n v="0"/>
    <n v="48.8"/>
    <n v="0.37"/>
    <n v="0.5"/>
    <n v="0"/>
    <n v="0"/>
    <n v="1.36"/>
    <n v="0.66"/>
    <n v="0"/>
    <n v="0"/>
    <n v="0"/>
    <n v="0"/>
    <n v="0"/>
    <n v="0"/>
    <n v="0"/>
    <n v="0"/>
    <n v="0"/>
    <n v="0.28999999999999998"/>
    <n v="0.52"/>
    <n v="0"/>
    <n v="0"/>
    <n v="0"/>
    <n v="0"/>
    <n v="0"/>
    <n v="0"/>
    <n v="0"/>
    <n v="0"/>
    <m/>
    <n v="0"/>
    <n v="0"/>
    <n v="0"/>
    <x v="3"/>
    <x v="7"/>
  </r>
  <r>
    <s v="CG&amp;E "/>
    <s v="E"/>
    <x v="19"/>
    <s v="NSOR    01/31/2008 "/>
    <n v="4548"/>
    <n v="1073.6199999999999"/>
    <n v="0"/>
    <n v="1073.6199999999999"/>
    <n v="111.44"/>
    <n v="0"/>
    <n v="809.19"/>
    <n v="5.21"/>
    <n v="8.35"/>
    <n v="0"/>
    <n v="0"/>
    <n v="21.11"/>
    <n v="10.17"/>
    <n v="19.010000000000002"/>
    <n v="0"/>
    <n v="19.010000000000002"/>
    <n v="16.78"/>
    <n v="41.33"/>
    <n v="0"/>
    <n v="0"/>
    <n v="0"/>
    <n v="0"/>
    <n v="4.5999999999999996"/>
    <n v="7.42"/>
    <n v="0"/>
    <n v="0"/>
    <n v="0"/>
    <n v="0"/>
    <n v="0"/>
    <n v="0"/>
    <n v="0"/>
    <n v="0"/>
    <m/>
    <n v="0"/>
    <n v="0"/>
    <n v="0"/>
    <x v="3"/>
    <x v="7"/>
  </r>
  <r>
    <s v="CG&amp;E "/>
    <s v="E"/>
    <x v="24"/>
    <s v="NSOR    01/31/2008 "/>
    <n v="30"/>
    <n v="5.69"/>
    <n v="0"/>
    <n v="5.69"/>
    <n v="0"/>
    <n v="0"/>
    <n v="5.36"/>
    <n v="0.03"/>
    <n v="0.04"/>
    <n v="0"/>
    <n v="0"/>
    <n v="0.13"/>
    <n v="0.06"/>
    <n v="0"/>
    <n v="0"/>
    <n v="0"/>
    <n v="0"/>
    <n v="0"/>
    <n v="0"/>
    <n v="0"/>
    <n v="0"/>
    <n v="0"/>
    <n v="0.03"/>
    <n v="0.04"/>
    <n v="0"/>
    <n v="0"/>
    <n v="0"/>
    <n v="0"/>
    <n v="0"/>
    <n v="0"/>
    <n v="0"/>
    <n v="0"/>
    <m/>
    <n v="0"/>
    <n v="0"/>
    <n v="0"/>
    <x v="3"/>
    <x v="7"/>
  </r>
  <r>
    <s v="CG&amp;E "/>
    <s v="E"/>
    <x v="19"/>
    <s v="NSOR    01/31/2008N"/>
    <n v="0"/>
    <n v="-9.09"/>
    <n v="0"/>
    <n v="-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7"/>
  </r>
  <r>
    <s v="CG&amp;E "/>
    <s v="E"/>
    <x v="19"/>
    <s v="NSOR    02/15/2008 "/>
    <n v="18423"/>
    <n v="4279.05"/>
    <n v="0"/>
    <n v="4279.05"/>
    <n v="450.99"/>
    <n v="0"/>
    <n v="3190.41"/>
    <n v="22.99"/>
    <n v="38.97"/>
    <n v="0"/>
    <n v="0"/>
    <n v="87.39"/>
    <n v="41.4"/>
    <n v="78.45"/>
    <n v="0"/>
    <n v="78.45"/>
    <n v="68.989999999999995"/>
    <n v="170.42"/>
    <n v="0"/>
    <n v="0"/>
    <n v="0"/>
    <n v="0"/>
    <n v="18.39"/>
    <n v="32.200000000000003"/>
    <n v="0"/>
    <n v="0"/>
    <n v="0"/>
    <n v="0"/>
    <n v="0"/>
    <n v="0"/>
    <n v="0"/>
    <n v="0"/>
    <m/>
    <n v="0"/>
    <n v="0"/>
    <n v="0"/>
    <x v="3"/>
    <x v="7"/>
  </r>
  <r>
    <s v="CG&amp;E "/>
    <s v="E"/>
    <x v="24"/>
    <s v="NSOR    02/15/2008 "/>
    <n v="200"/>
    <n v="36.5"/>
    <n v="0"/>
    <n v="36.5"/>
    <n v="0"/>
    <n v="0"/>
    <n v="33.85"/>
    <n v="0.25"/>
    <n v="0.45"/>
    <n v="0"/>
    <n v="0"/>
    <n v="0.95"/>
    <n v="0.45"/>
    <n v="0"/>
    <n v="0"/>
    <n v="0"/>
    <n v="0"/>
    <n v="0"/>
    <n v="0"/>
    <n v="0"/>
    <n v="0"/>
    <n v="0"/>
    <n v="0.2"/>
    <n v="0.35"/>
    <n v="0"/>
    <n v="0"/>
    <n v="0"/>
    <n v="0"/>
    <n v="0"/>
    <n v="0"/>
    <n v="0"/>
    <n v="0"/>
    <m/>
    <n v="0"/>
    <n v="0"/>
    <n v="0"/>
    <x v="3"/>
    <x v="7"/>
  </r>
  <r>
    <s v="CG&amp;E "/>
    <s v="E"/>
    <x v="2"/>
    <s v="NSPF    01/02/2007 "/>
    <n v="1147"/>
    <n v="85.16"/>
    <n v="0"/>
    <n v="85.16"/>
    <n v="28.07"/>
    <n v="0"/>
    <n v="21.1"/>
    <n v="1.39"/>
    <n v="0.21"/>
    <n v="0"/>
    <n v="0"/>
    <n v="2.64"/>
    <n v="2.62"/>
    <n v="3.44"/>
    <n v="0"/>
    <n v="4.95"/>
    <n v="4.24"/>
    <n v="10.49"/>
    <n v="0"/>
    <n v="0"/>
    <n v="0"/>
    <n v="0"/>
    <n v="1.1100000000000001"/>
    <n v="1.98"/>
    <n v="0"/>
    <n v="0"/>
    <n v="2.92"/>
    <n v="0"/>
    <n v="0"/>
    <n v="0"/>
    <n v="0"/>
    <n v="0"/>
    <m/>
    <n v="0"/>
    <n v="0"/>
    <n v="0"/>
    <x v="3"/>
    <x v="7"/>
  </r>
  <r>
    <s v="CG&amp;E "/>
    <s v="E"/>
    <x v="3"/>
    <s v="NSPF    01/02/2007 "/>
    <n v="738"/>
    <n v="52.02"/>
    <n v="0"/>
    <n v="52.02"/>
    <n v="18.059999999999999"/>
    <n v="0"/>
    <n v="9.14"/>
    <n v="0.9"/>
    <n v="0"/>
    <n v="0"/>
    <n v="0"/>
    <n v="3.44"/>
    <n v="1.7"/>
    <n v="2.2200000000000002"/>
    <n v="0"/>
    <n v="3.18"/>
    <n v="2.74"/>
    <n v="6.76"/>
    <n v="0"/>
    <n v="0"/>
    <n v="0"/>
    <n v="0"/>
    <n v="0.72"/>
    <n v="1.28"/>
    <n v="0"/>
    <n v="0"/>
    <n v="1.88"/>
    <n v="0"/>
    <n v="0"/>
    <n v="0"/>
    <n v="0"/>
    <n v="0"/>
    <m/>
    <n v="0"/>
    <n v="0"/>
    <n v="0"/>
    <x v="3"/>
    <x v="7"/>
  </r>
  <r>
    <s v="CG&amp;E "/>
    <s v="E"/>
    <x v="4"/>
    <s v="NSPF    01/02/2007 "/>
    <n v="1195"/>
    <n v="95.14"/>
    <n v="0"/>
    <n v="95.14"/>
    <n v="29.25"/>
    <n v="0"/>
    <n v="25.67"/>
    <n v="1.46"/>
    <n v="7.0000000000000007E-2"/>
    <n v="0"/>
    <n v="0"/>
    <n v="5.56"/>
    <n v="2.73"/>
    <n v="3.59"/>
    <n v="0"/>
    <n v="5.16"/>
    <n v="4.43"/>
    <n v="10.94"/>
    <n v="0"/>
    <n v="0"/>
    <n v="0"/>
    <n v="0"/>
    <n v="1.1599999999999999"/>
    <n v="2.0699999999999998"/>
    <n v="0"/>
    <n v="0"/>
    <n v="3.05"/>
    <n v="0"/>
    <n v="0"/>
    <n v="0"/>
    <n v="0"/>
    <n v="0"/>
    <m/>
    <n v="0"/>
    <n v="0"/>
    <n v="0"/>
    <x v="3"/>
    <x v="7"/>
  </r>
  <r>
    <s v="CG&amp;E "/>
    <s v="E"/>
    <x v="10"/>
    <s v="NSPF    01/02/2007 "/>
    <n v="751"/>
    <n v="18.829999999999998"/>
    <n v="0"/>
    <n v="18.829999999999998"/>
    <n v="0"/>
    <n v="0"/>
    <n v="9.3000000000000007"/>
    <n v="0.92"/>
    <n v="0.18"/>
    <n v="0"/>
    <n v="0"/>
    <n v="3.5"/>
    <n v="1.72"/>
    <n v="0"/>
    <n v="0"/>
    <n v="0"/>
    <n v="0"/>
    <n v="0"/>
    <n v="0"/>
    <n v="0"/>
    <n v="0"/>
    <n v="0"/>
    <n v="0"/>
    <n v="1.3"/>
    <n v="0"/>
    <n v="0"/>
    <n v="1.91"/>
    <n v="0"/>
    <n v="0"/>
    <n v="0"/>
    <n v="0"/>
    <n v="0"/>
    <m/>
    <n v="0"/>
    <n v="0"/>
    <n v="0"/>
    <x v="3"/>
    <x v="7"/>
  </r>
  <r>
    <s v="CG&amp;E "/>
    <s v="E"/>
    <x v="2"/>
    <s v="NSPF    01/31/2008 "/>
    <n v="382"/>
    <n v="29.01"/>
    <n v="0"/>
    <n v="29.01"/>
    <n v="9.34"/>
    <n v="0"/>
    <n v="7.13"/>
    <n v="0.47"/>
    <n v="0.06"/>
    <n v="0"/>
    <n v="0"/>
    <n v="0.92"/>
    <n v="0.87"/>
    <n v="1.66"/>
    <n v="0"/>
    <n v="1.66"/>
    <n v="1.42"/>
    <n v="3.49"/>
    <n v="0"/>
    <n v="0"/>
    <n v="0"/>
    <n v="0"/>
    <n v="0.37"/>
    <n v="0.66"/>
    <n v="0"/>
    <n v="0"/>
    <n v="0.96"/>
    <n v="0"/>
    <n v="0"/>
    <n v="0"/>
    <n v="0"/>
    <n v="0"/>
    <m/>
    <n v="0"/>
    <n v="0"/>
    <n v="0"/>
    <x v="3"/>
    <x v="7"/>
  </r>
  <r>
    <s v="CG&amp;E "/>
    <s v="E"/>
    <x v="3"/>
    <s v="NSPF    01/31/2008 "/>
    <n v="26"/>
    <n v="1.88"/>
    <n v="0"/>
    <n v="1.88"/>
    <n v="0.64"/>
    <n v="0"/>
    <n v="0.32"/>
    <n v="0.04"/>
    <n v="0"/>
    <n v="0"/>
    <n v="0"/>
    <n v="0.12"/>
    <n v="0.06"/>
    <n v="0.12"/>
    <n v="0"/>
    <n v="0.12"/>
    <n v="0.1"/>
    <n v="0.24"/>
    <n v="0"/>
    <n v="0"/>
    <n v="0"/>
    <n v="0"/>
    <n v="0.02"/>
    <n v="0.04"/>
    <n v="0"/>
    <n v="0"/>
    <n v="0.06"/>
    <n v="0"/>
    <n v="0"/>
    <n v="0"/>
    <n v="0"/>
    <n v="0"/>
    <m/>
    <n v="0"/>
    <n v="0"/>
    <n v="0"/>
    <x v="3"/>
    <x v="7"/>
  </r>
  <r>
    <s v="CG&amp;E "/>
    <s v="E"/>
    <x v="4"/>
    <s v="NSPF    01/31/2008 "/>
    <n v="333"/>
    <n v="27.04"/>
    <n v="0"/>
    <n v="27.04"/>
    <n v="8.16"/>
    <n v="0"/>
    <n v="7.23"/>
    <n v="0.42"/>
    <n v="0.02"/>
    <n v="0"/>
    <n v="0"/>
    <n v="1.55"/>
    <n v="0.76"/>
    <n v="1.44"/>
    <n v="0"/>
    <n v="1.44"/>
    <n v="1.23"/>
    <n v="3.04"/>
    <n v="0"/>
    <n v="0"/>
    <n v="0"/>
    <n v="0"/>
    <n v="0.32"/>
    <n v="0.57999999999999996"/>
    <n v="0"/>
    <n v="0"/>
    <n v="0.85"/>
    <n v="0"/>
    <n v="0"/>
    <n v="0"/>
    <n v="0"/>
    <n v="0"/>
    <m/>
    <n v="0"/>
    <n v="0"/>
    <n v="0"/>
    <x v="3"/>
    <x v="7"/>
  </r>
  <r>
    <s v="CG&amp;E "/>
    <s v="E"/>
    <x v="10"/>
    <s v="NSPF    01/31/2008 "/>
    <n v="13"/>
    <n v="0.32"/>
    <n v="0"/>
    <n v="0.32"/>
    <n v="0"/>
    <n v="0"/>
    <n v="0.16"/>
    <n v="0.02"/>
    <n v="0"/>
    <n v="0"/>
    <n v="0"/>
    <n v="0.06"/>
    <n v="0.03"/>
    <n v="0"/>
    <n v="0"/>
    <n v="0"/>
    <n v="0"/>
    <n v="0"/>
    <n v="0"/>
    <n v="0"/>
    <n v="0"/>
    <n v="0"/>
    <n v="0"/>
    <n v="0.02"/>
    <n v="0"/>
    <n v="0"/>
    <n v="0.03"/>
    <n v="0"/>
    <n v="0"/>
    <n v="0"/>
    <n v="0"/>
    <n v="0"/>
    <m/>
    <n v="0"/>
    <n v="0"/>
    <n v="0"/>
    <x v="3"/>
    <x v="7"/>
  </r>
  <r>
    <s v="CG&amp;E "/>
    <s v="E"/>
    <x v="2"/>
    <s v="NSPF    02/15/2008 "/>
    <n v="6112"/>
    <n v="513.82000000000005"/>
    <n v="0"/>
    <n v="513.82000000000005"/>
    <n v="149.6"/>
    <n v="0"/>
    <n v="150.24"/>
    <n v="7.52"/>
    <n v="0.54"/>
    <n v="0"/>
    <n v="0"/>
    <n v="28.48"/>
    <n v="13.92"/>
    <n v="26.4"/>
    <n v="0"/>
    <n v="26.4"/>
    <n v="22.72"/>
    <n v="56"/>
    <n v="0"/>
    <n v="0"/>
    <n v="0"/>
    <n v="0"/>
    <n v="5.92"/>
    <n v="10.56"/>
    <n v="0"/>
    <n v="0"/>
    <n v="15.52"/>
    <n v="0"/>
    <n v="0"/>
    <n v="0"/>
    <n v="0"/>
    <n v="0"/>
    <m/>
    <n v="0"/>
    <n v="0"/>
    <n v="0"/>
    <x v="3"/>
    <x v="7"/>
  </r>
  <r>
    <s v="CG&amp;E "/>
    <s v="E"/>
    <x v="3"/>
    <s v="NSPF    02/15/2008 "/>
    <n v="3820"/>
    <n v="308.27999999999997"/>
    <n v="0"/>
    <n v="308.27999999999997"/>
    <n v="93.5"/>
    <n v="0"/>
    <n v="84.58"/>
    <n v="4.7"/>
    <n v="0.36"/>
    <n v="0"/>
    <n v="0"/>
    <n v="14.24"/>
    <n v="8.6999999999999993"/>
    <n v="16.5"/>
    <n v="0"/>
    <n v="16.5"/>
    <n v="14.2"/>
    <n v="35"/>
    <n v="0"/>
    <n v="0"/>
    <n v="0"/>
    <n v="0"/>
    <n v="3.7"/>
    <n v="6.6"/>
    <n v="0"/>
    <n v="0"/>
    <n v="9.6999999999999993"/>
    <n v="0"/>
    <n v="0"/>
    <n v="0"/>
    <n v="0"/>
    <n v="0"/>
    <m/>
    <n v="0"/>
    <n v="0"/>
    <n v="0"/>
    <x v="3"/>
    <x v="7"/>
  </r>
  <r>
    <s v="CG&amp;E "/>
    <s v="E"/>
    <x v="4"/>
    <s v="NSPF    02/15/2008 "/>
    <n v="764"/>
    <n v="64.25"/>
    <n v="0"/>
    <n v="64.25"/>
    <n v="18.7"/>
    <n v="0"/>
    <n v="18.78"/>
    <n v="0.94"/>
    <n v="0.09"/>
    <n v="0"/>
    <n v="0"/>
    <n v="3.56"/>
    <n v="1.74"/>
    <n v="3.3"/>
    <n v="0"/>
    <n v="3.3"/>
    <n v="2.84"/>
    <n v="7"/>
    <n v="0"/>
    <n v="0"/>
    <n v="0"/>
    <n v="0"/>
    <n v="0.74"/>
    <n v="1.32"/>
    <n v="0"/>
    <n v="0"/>
    <n v="1.94"/>
    <n v="0"/>
    <n v="0"/>
    <n v="0"/>
    <n v="0"/>
    <n v="0"/>
    <m/>
    <n v="0"/>
    <n v="0"/>
    <n v="0"/>
    <x v="3"/>
    <x v="7"/>
  </r>
  <r>
    <s v="CG&amp;E "/>
    <s v="E"/>
    <x v="5"/>
    <s v="NSPF    02/15/2008 "/>
    <n v="382"/>
    <n v="25.64"/>
    <n v="0"/>
    <n v="25.64"/>
    <n v="9.35"/>
    <n v="0"/>
    <n v="4.7300000000000004"/>
    <n v="0.47"/>
    <n v="0"/>
    <n v="0"/>
    <n v="0"/>
    <n v="0"/>
    <n v="0.87"/>
    <n v="1.65"/>
    <n v="0"/>
    <n v="1.65"/>
    <n v="1.42"/>
    <n v="3.5"/>
    <n v="0"/>
    <n v="0"/>
    <n v="0"/>
    <n v="0"/>
    <n v="0.37"/>
    <n v="0.66"/>
    <n v="0"/>
    <n v="0"/>
    <n v="0.97"/>
    <n v="0"/>
    <n v="0"/>
    <n v="0"/>
    <n v="0"/>
    <n v="0"/>
    <m/>
    <n v="0"/>
    <n v="0"/>
    <n v="0"/>
    <x v="3"/>
    <x v="7"/>
  </r>
  <r>
    <s v="CG&amp;E "/>
    <s v="E"/>
    <x v="6"/>
    <s v="NSPF    02/15/2008 "/>
    <n v="1528"/>
    <n v="35.46"/>
    <n v="0"/>
    <n v="35.46"/>
    <n v="0"/>
    <n v="0"/>
    <n v="18.920000000000002"/>
    <n v="1.88"/>
    <n v="0.18"/>
    <n v="0"/>
    <n v="0"/>
    <n v="7.12"/>
    <n v="3.48"/>
    <n v="0"/>
    <n v="0"/>
    <n v="0"/>
    <n v="0"/>
    <n v="0"/>
    <n v="0"/>
    <n v="0"/>
    <n v="0"/>
    <n v="0"/>
    <n v="0"/>
    <n v="0"/>
    <n v="0"/>
    <n v="0"/>
    <n v="3.88"/>
    <n v="0"/>
    <n v="0"/>
    <n v="0"/>
    <n v="0"/>
    <n v="0"/>
    <m/>
    <n v="0"/>
    <n v="0"/>
    <n v="0"/>
    <x v="3"/>
    <x v="7"/>
  </r>
  <r>
    <s v="CG&amp;E "/>
    <s v="E"/>
    <x v="19"/>
    <s v="NSPO    01/02/2007 "/>
    <n v="120"/>
    <n v="27.54"/>
    <n v="0"/>
    <n v="27.54"/>
    <n v="2.93"/>
    <n v="0"/>
    <n v="20.309999999999999"/>
    <n v="0.15"/>
    <n v="0.18"/>
    <n v="0"/>
    <n v="0"/>
    <n v="0.55000000000000004"/>
    <n v="0.28999999999999998"/>
    <n v="0.41"/>
    <n v="0"/>
    <n v="0.53"/>
    <n v="0.45"/>
    <n v="1.1000000000000001"/>
    <n v="0"/>
    <n v="0"/>
    <n v="0"/>
    <n v="0"/>
    <n v="0.12"/>
    <n v="0.21"/>
    <n v="0"/>
    <n v="0"/>
    <n v="0.31"/>
    <n v="0"/>
    <n v="0"/>
    <n v="0"/>
    <n v="0"/>
    <n v="0"/>
    <m/>
    <n v="0"/>
    <n v="0"/>
    <n v="0"/>
    <x v="3"/>
    <x v="7"/>
  </r>
  <r>
    <s v="CG&amp;E "/>
    <s v="E"/>
    <x v="1"/>
    <s v="NSPO    01/02/2007 "/>
    <n v="2764"/>
    <n v="748.5"/>
    <n v="0"/>
    <n v="748.5"/>
    <n v="67.989999999999995"/>
    <n v="0"/>
    <n v="584.41999999999996"/>
    <n v="3.45"/>
    <n v="1.89"/>
    <n v="0"/>
    <n v="0"/>
    <n v="12.66"/>
    <n v="6.43"/>
    <n v="9.39"/>
    <n v="0"/>
    <n v="12.04"/>
    <n v="10.25"/>
    <n v="25.26"/>
    <n v="0"/>
    <n v="0"/>
    <n v="0"/>
    <n v="0"/>
    <n v="2.76"/>
    <n v="4.78"/>
    <n v="0"/>
    <n v="0"/>
    <n v="7.18"/>
    <n v="0"/>
    <n v="0"/>
    <n v="0"/>
    <n v="0"/>
    <n v="0"/>
    <m/>
    <n v="0"/>
    <n v="0"/>
    <n v="0"/>
    <x v="3"/>
    <x v="7"/>
  </r>
  <r>
    <s v="CG&amp;E "/>
    <s v="E"/>
    <x v="2"/>
    <s v="NSPO    01/02/2007 "/>
    <n v="13110"/>
    <n v="3420.72"/>
    <n v="0"/>
    <n v="3420.72"/>
    <n v="318.61"/>
    <n v="0"/>
    <n v="2652.76"/>
    <n v="16.21"/>
    <n v="7.64"/>
    <n v="0"/>
    <n v="0"/>
    <n v="60.9"/>
    <n v="29.35"/>
    <n v="42.13"/>
    <n v="0"/>
    <n v="55.86"/>
    <n v="48.5"/>
    <n v="120.47"/>
    <n v="0"/>
    <n v="0"/>
    <n v="0"/>
    <n v="0"/>
    <n v="12.7"/>
    <n v="22.57"/>
    <n v="0"/>
    <n v="0"/>
    <n v="33.020000000000003"/>
    <n v="0"/>
    <n v="0"/>
    <n v="0"/>
    <n v="0"/>
    <n v="0"/>
    <m/>
    <n v="0"/>
    <n v="0"/>
    <n v="0"/>
    <x v="3"/>
    <x v="7"/>
  </r>
  <r>
    <s v="CG&amp;E "/>
    <s v="E"/>
    <x v="3"/>
    <s v="NSPO    01/02/2007 "/>
    <n v="390"/>
    <n v="103.2"/>
    <n v="0"/>
    <n v="103.2"/>
    <n v="9.52"/>
    <n v="0"/>
    <n v="80.099999999999994"/>
    <n v="0.49"/>
    <n v="0.43"/>
    <n v="0"/>
    <n v="0"/>
    <n v="1.82"/>
    <n v="0.88"/>
    <n v="1.22"/>
    <n v="0"/>
    <n v="1.66"/>
    <n v="1.43"/>
    <n v="3.59"/>
    <n v="0"/>
    <n v="0"/>
    <n v="0"/>
    <n v="0"/>
    <n v="0.39"/>
    <n v="0.66"/>
    <n v="0"/>
    <n v="0"/>
    <n v="1.01"/>
    <n v="0"/>
    <n v="0"/>
    <n v="0"/>
    <n v="0"/>
    <n v="0"/>
    <m/>
    <n v="0"/>
    <n v="0"/>
    <n v="0"/>
    <x v="3"/>
    <x v="7"/>
  </r>
  <r>
    <s v="CG&amp;E "/>
    <s v="E"/>
    <x v="4"/>
    <s v="NSPO    01/02/2007 "/>
    <n v="240"/>
    <n v="63.43"/>
    <n v="0"/>
    <n v="63.43"/>
    <n v="5.86"/>
    <n v="0"/>
    <n v="49.03"/>
    <n v="0.3"/>
    <n v="0.45"/>
    <n v="0"/>
    <n v="0"/>
    <n v="1.1200000000000001"/>
    <n v="0.54"/>
    <n v="0.75"/>
    <n v="0"/>
    <n v="1.02"/>
    <n v="0.89"/>
    <n v="2.21"/>
    <n v="0"/>
    <n v="0"/>
    <n v="0"/>
    <n v="0"/>
    <n v="0.23"/>
    <n v="0.41"/>
    <n v="0"/>
    <n v="0"/>
    <n v="0.62"/>
    <n v="0"/>
    <n v="0"/>
    <n v="0"/>
    <n v="0"/>
    <n v="0"/>
    <m/>
    <n v="0"/>
    <n v="0"/>
    <n v="0"/>
    <x v="3"/>
    <x v="7"/>
  </r>
  <r>
    <s v="CG&amp;E "/>
    <s v="E"/>
    <x v="21"/>
    <s v="NSPO    01/02/2007 "/>
    <n v="240"/>
    <n v="62.51"/>
    <n v="0"/>
    <n v="62.51"/>
    <n v="0"/>
    <n v="0"/>
    <n v="57.47"/>
    <n v="0.3"/>
    <n v="0.18"/>
    <n v="0"/>
    <n v="0"/>
    <n v="1.0900000000000001"/>
    <n v="0.59"/>
    <n v="0.6"/>
    <n v="0"/>
    <n v="1.02"/>
    <n v="0"/>
    <n v="0"/>
    <n v="0"/>
    <n v="0"/>
    <n v="0"/>
    <n v="0"/>
    <n v="0.24"/>
    <n v="0.42"/>
    <n v="0"/>
    <n v="0"/>
    <n v="0.6"/>
    <n v="0"/>
    <n v="0"/>
    <n v="0"/>
    <n v="0"/>
    <n v="0"/>
    <m/>
    <n v="0"/>
    <n v="0"/>
    <n v="0"/>
    <x v="3"/>
    <x v="7"/>
  </r>
  <r>
    <s v="CG&amp;E "/>
    <s v="E"/>
    <x v="6"/>
    <s v="NSPO    01/02/2007 "/>
    <n v="200"/>
    <n v="36.64"/>
    <n v="0"/>
    <n v="36.64"/>
    <n v="0"/>
    <n v="0"/>
    <n v="33.85"/>
    <n v="0.25"/>
    <n v="0.36"/>
    <n v="0"/>
    <n v="0"/>
    <n v="0.92"/>
    <n v="0.47"/>
    <n v="0"/>
    <n v="0"/>
    <n v="0"/>
    <n v="0"/>
    <n v="0"/>
    <n v="0"/>
    <n v="0"/>
    <n v="0"/>
    <n v="0"/>
    <n v="0"/>
    <n v="0.28000000000000003"/>
    <n v="0"/>
    <n v="0"/>
    <n v="0.51"/>
    <n v="0"/>
    <n v="0"/>
    <n v="0"/>
    <n v="0"/>
    <n v="0"/>
    <m/>
    <n v="0"/>
    <n v="0"/>
    <n v="0"/>
    <x v="3"/>
    <x v="7"/>
  </r>
  <r>
    <s v="CG&amp;E "/>
    <s v="E"/>
    <x v="9"/>
    <s v="NSPO    01/02/2007 "/>
    <n v="40"/>
    <n v="7.35"/>
    <n v="0"/>
    <n v="7.35"/>
    <n v="0"/>
    <n v="0"/>
    <n v="6.77"/>
    <n v="0.05"/>
    <n v="0.09"/>
    <n v="0"/>
    <n v="0"/>
    <n v="0.18"/>
    <n v="0.09"/>
    <n v="0"/>
    <n v="0"/>
    <n v="0"/>
    <n v="0"/>
    <n v="0"/>
    <n v="0"/>
    <n v="0"/>
    <n v="0"/>
    <n v="0"/>
    <n v="0"/>
    <n v="7.0000000000000007E-2"/>
    <n v="0"/>
    <n v="0"/>
    <n v="0.1"/>
    <n v="0"/>
    <n v="0"/>
    <n v="0"/>
    <n v="0"/>
    <n v="0"/>
    <m/>
    <n v="0"/>
    <n v="0"/>
    <n v="0"/>
    <x v="3"/>
    <x v="7"/>
  </r>
  <r>
    <s v="CG&amp;E "/>
    <s v="E"/>
    <x v="10"/>
    <s v="NSPO    01/02/2007 "/>
    <n v="80"/>
    <n v="17.46"/>
    <n v="0"/>
    <n v="17.46"/>
    <n v="0"/>
    <n v="0"/>
    <n v="16.350000000000001"/>
    <n v="0.1"/>
    <n v="0.18"/>
    <n v="0"/>
    <n v="0"/>
    <n v="0.37"/>
    <n v="0.19"/>
    <n v="0"/>
    <n v="0"/>
    <n v="0"/>
    <n v="0"/>
    <n v="0"/>
    <n v="0"/>
    <n v="0"/>
    <n v="0"/>
    <n v="0"/>
    <n v="0"/>
    <n v="7.0000000000000007E-2"/>
    <n v="0"/>
    <n v="0"/>
    <n v="0.2"/>
    <n v="0"/>
    <n v="0"/>
    <n v="0"/>
    <n v="0"/>
    <n v="0"/>
    <m/>
    <n v="0"/>
    <n v="0"/>
    <n v="0"/>
    <x v="3"/>
    <x v="7"/>
  </r>
  <r>
    <s v="CG&amp;E "/>
    <s v="E"/>
    <x v="19"/>
    <s v="NSPO    02/15/2008 "/>
    <n v="240"/>
    <n v="66.19"/>
    <n v="0"/>
    <n v="66.19"/>
    <n v="5.88"/>
    <n v="0"/>
    <n v="51.82"/>
    <n v="0.3"/>
    <n v="0.09"/>
    <n v="0"/>
    <n v="0"/>
    <n v="1.1399999999999999"/>
    <n v="0.54"/>
    <n v="1.02"/>
    <n v="0"/>
    <n v="1.02"/>
    <n v="0.9"/>
    <n v="2.2200000000000002"/>
    <n v="0"/>
    <n v="0"/>
    <n v="0"/>
    <n v="0"/>
    <n v="0.24"/>
    <n v="0.42"/>
    <n v="0"/>
    <n v="0"/>
    <n v="0.6"/>
    <n v="0"/>
    <n v="0"/>
    <n v="0"/>
    <n v="0"/>
    <n v="0"/>
    <m/>
    <n v="0"/>
    <n v="0"/>
    <n v="0"/>
    <x v="3"/>
    <x v="7"/>
  </r>
  <r>
    <s v="CG&amp;E "/>
    <s v="E"/>
    <x v="1"/>
    <s v="NSPO    02/15/2008 "/>
    <n v="3960"/>
    <n v="1047.05"/>
    <n v="0"/>
    <n v="1047.05"/>
    <n v="96.26"/>
    <n v="0"/>
    <n v="809.79"/>
    <n v="4.88"/>
    <n v="2.67"/>
    <n v="0"/>
    <n v="0"/>
    <n v="18.559999999999999"/>
    <n v="8.7899999999999991"/>
    <n v="17.13"/>
    <n v="0"/>
    <n v="17.13"/>
    <n v="14.65"/>
    <n v="36.67"/>
    <n v="0"/>
    <n v="0"/>
    <n v="0"/>
    <n v="0"/>
    <n v="3.91"/>
    <n v="6.84"/>
    <n v="0"/>
    <n v="0"/>
    <n v="9.77"/>
    <n v="0"/>
    <n v="0"/>
    <n v="0"/>
    <n v="0"/>
    <n v="0"/>
    <m/>
    <n v="0"/>
    <n v="0"/>
    <n v="0"/>
    <x v="3"/>
    <x v="7"/>
  </r>
  <r>
    <s v="CG&amp;E "/>
    <s v="E"/>
    <x v="2"/>
    <s v="NSPO    02/15/2008 "/>
    <n v="6173"/>
    <n v="1651.16"/>
    <n v="0"/>
    <n v="1651.16"/>
    <n v="151.05000000000001"/>
    <n v="0"/>
    <n v="1279.17"/>
    <n v="7.7"/>
    <n v="4.95"/>
    <n v="0"/>
    <n v="0"/>
    <n v="29.26"/>
    <n v="13.86"/>
    <n v="26.31"/>
    <n v="0"/>
    <n v="26.31"/>
    <n v="23.1"/>
    <n v="57.11"/>
    <n v="0"/>
    <n v="0"/>
    <n v="0"/>
    <n v="0"/>
    <n v="6.16"/>
    <n v="10.78"/>
    <n v="0"/>
    <n v="0"/>
    <n v="15.4"/>
    <n v="0"/>
    <n v="0"/>
    <n v="0"/>
    <n v="0"/>
    <n v="0"/>
    <m/>
    <n v="0"/>
    <n v="0"/>
    <n v="0"/>
    <x v="3"/>
    <x v="7"/>
  </r>
  <r>
    <s v="CG&amp;E "/>
    <s v="E"/>
    <x v="3"/>
    <s v="NSPO    02/15/2008 "/>
    <n v="400"/>
    <n v="103.15"/>
    <n v="0"/>
    <n v="103.15"/>
    <n v="9.8000000000000007"/>
    <n v="0"/>
    <n v="78.900000000000006"/>
    <n v="0.5"/>
    <n v="0.45"/>
    <n v="0"/>
    <n v="0"/>
    <n v="1.9"/>
    <n v="0.9"/>
    <n v="1.7"/>
    <n v="0"/>
    <n v="1.7"/>
    <n v="1.5"/>
    <n v="3.7"/>
    <n v="0"/>
    <n v="0"/>
    <n v="0"/>
    <n v="0"/>
    <n v="0.4"/>
    <n v="0.7"/>
    <n v="0"/>
    <n v="0"/>
    <n v="1"/>
    <n v="0"/>
    <n v="0"/>
    <n v="0"/>
    <n v="0"/>
    <n v="0"/>
    <m/>
    <n v="0"/>
    <n v="0"/>
    <n v="0"/>
    <x v="3"/>
    <x v="7"/>
  </r>
  <r>
    <s v="CG&amp;E "/>
    <s v="E"/>
    <x v="4"/>
    <s v="NSPO    02/15/2008 "/>
    <n v="440"/>
    <n v="117.9"/>
    <n v="0"/>
    <n v="117.9"/>
    <n v="10.78"/>
    <n v="0"/>
    <n v="91.27"/>
    <n v="0.55000000000000004"/>
    <n v="0.45"/>
    <n v="0"/>
    <n v="0"/>
    <n v="2.09"/>
    <n v="0.99"/>
    <n v="1.87"/>
    <n v="0"/>
    <n v="1.87"/>
    <n v="1.65"/>
    <n v="4.07"/>
    <n v="0"/>
    <n v="0"/>
    <n v="0"/>
    <n v="0"/>
    <n v="0.44"/>
    <n v="0.77"/>
    <n v="0"/>
    <n v="0"/>
    <n v="1.1000000000000001"/>
    <n v="0"/>
    <n v="0"/>
    <n v="0"/>
    <n v="0"/>
    <n v="0"/>
    <m/>
    <n v="0"/>
    <n v="0"/>
    <n v="0"/>
    <x v="3"/>
    <x v="7"/>
  </r>
  <r>
    <s v="CG&amp;E "/>
    <s v="E"/>
    <x v="6"/>
    <s v="NSPO    02/15/2008 "/>
    <n v="160"/>
    <n v="31.98"/>
    <n v="0"/>
    <n v="31.98"/>
    <n v="0"/>
    <n v="0"/>
    <n v="29.88"/>
    <n v="0.2"/>
    <n v="0.27"/>
    <n v="0"/>
    <n v="0"/>
    <n v="0.76"/>
    <n v="0.36"/>
    <n v="0"/>
    <n v="0"/>
    <n v="0"/>
    <n v="0"/>
    <n v="0"/>
    <n v="0"/>
    <n v="0"/>
    <n v="0"/>
    <n v="0"/>
    <n v="0.04"/>
    <n v="7.0000000000000007E-2"/>
    <n v="0"/>
    <n v="0"/>
    <n v="0.4"/>
    <n v="0"/>
    <n v="0"/>
    <n v="0"/>
    <n v="0"/>
    <n v="0"/>
    <m/>
    <n v="0"/>
    <n v="0"/>
    <n v="0"/>
    <x v="3"/>
    <x v="7"/>
  </r>
  <r>
    <s v="CG&amp;E "/>
    <s v="E"/>
    <x v="10"/>
    <s v="NSPO    02/15/2008 "/>
    <n v="40"/>
    <n v="7.29"/>
    <n v="0"/>
    <n v="7.29"/>
    <n v="0"/>
    <n v="0"/>
    <n v="6.77"/>
    <n v="0.05"/>
    <n v="0.09"/>
    <n v="0"/>
    <n v="0"/>
    <n v="0.19"/>
    <n v="0.09"/>
    <n v="0"/>
    <n v="0"/>
    <n v="0"/>
    <n v="0"/>
    <n v="0"/>
    <n v="0"/>
    <n v="0"/>
    <n v="0"/>
    <n v="0"/>
    <n v="0"/>
    <n v="0"/>
    <n v="0"/>
    <n v="0"/>
    <n v="0.1"/>
    <n v="0"/>
    <n v="0"/>
    <n v="0"/>
    <n v="0"/>
    <n v="0"/>
    <m/>
    <n v="0"/>
    <n v="0"/>
    <n v="0"/>
    <x v="3"/>
    <x v="7"/>
  </r>
  <r>
    <s v="CG&amp;E "/>
    <s v="E"/>
    <x v="19"/>
    <s v="NSPU    01/02/2007 "/>
    <n v="1136"/>
    <n v="250.3"/>
    <n v="0"/>
    <n v="250.3"/>
    <n v="27.84"/>
    <n v="0"/>
    <n v="183.26"/>
    <n v="1.44"/>
    <n v="0"/>
    <n v="0"/>
    <n v="0"/>
    <n v="5.28"/>
    <n v="2.72"/>
    <n v="4.16"/>
    <n v="0"/>
    <n v="4.96"/>
    <n v="4.32"/>
    <n v="10.4"/>
    <n v="0"/>
    <n v="0"/>
    <n v="0"/>
    <n v="0"/>
    <n v="1.1200000000000001"/>
    <n v="1.92"/>
    <n v="0"/>
    <n v="0"/>
    <n v="2.88"/>
    <n v="0"/>
    <n v="0"/>
    <n v="0"/>
    <n v="0"/>
    <n v="0"/>
    <m/>
    <n v="0"/>
    <n v="0"/>
    <n v="0"/>
    <x v="3"/>
    <x v="7"/>
  </r>
  <r>
    <s v="CG&amp;E "/>
    <s v="E"/>
    <x v="1"/>
    <s v="NSPU    01/02/2007 "/>
    <n v="6461"/>
    <n v="1482.57"/>
    <n v="0"/>
    <n v="1482.57"/>
    <n v="158.34"/>
    <n v="0"/>
    <n v="1104.67"/>
    <n v="7.42"/>
    <n v="0.72"/>
    <n v="0"/>
    <n v="0"/>
    <n v="30.03"/>
    <n v="15.04"/>
    <n v="21.11"/>
    <n v="0"/>
    <n v="28.06"/>
    <n v="24.03"/>
    <n v="59.15"/>
    <n v="0"/>
    <n v="0"/>
    <n v="0"/>
    <n v="0"/>
    <n v="6.37"/>
    <n v="10.92"/>
    <n v="0"/>
    <n v="0"/>
    <n v="16.71"/>
    <n v="0"/>
    <n v="0"/>
    <n v="0"/>
    <n v="0"/>
    <n v="0"/>
    <m/>
    <n v="0"/>
    <n v="0"/>
    <n v="0"/>
    <x v="3"/>
    <x v="7"/>
  </r>
  <r>
    <s v="CG&amp;E "/>
    <s v="E"/>
    <x v="2"/>
    <s v="NSPU    01/02/2007 "/>
    <n v="8946"/>
    <n v="1959.69"/>
    <n v="0"/>
    <n v="1959.69"/>
    <n v="219.24"/>
    <n v="0"/>
    <n v="1436.97"/>
    <n v="11.24"/>
    <n v="0.54"/>
    <n v="0"/>
    <n v="0"/>
    <n v="41.58"/>
    <n v="20.260000000000002"/>
    <n v="29.31"/>
    <n v="0"/>
    <n v="38.58"/>
    <n v="32.96"/>
    <n v="81.900000000000006"/>
    <n v="0"/>
    <n v="0"/>
    <n v="0"/>
    <n v="0"/>
    <n v="8.82"/>
    <n v="15.51"/>
    <n v="0"/>
    <n v="0"/>
    <n v="22.78"/>
    <n v="0"/>
    <n v="0"/>
    <n v="0"/>
    <n v="0"/>
    <n v="0"/>
    <m/>
    <n v="0"/>
    <n v="0"/>
    <n v="0"/>
    <x v="3"/>
    <x v="7"/>
  </r>
  <r>
    <s v="CG&amp;E "/>
    <s v="E"/>
    <x v="1"/>
    <s v="NSPU    02/15/2008 "/>
    <n v="2059"/>
    <n v="472.87"/>
    <n v="0"/>
    <n v="472.87"/>
    <n v="50.46"/>
    <n v="0"/>
    <n v="349.5"/>
    <n v="2.61"/>
    <n v="0.99"/>
    <n v="0"/>
    <n v="0"/>
    <n v="9.57"/>
    <n v="4.6399999999999997"/>
    <n v="8.99"/>
    <n v="0"/>
    <n v="8.99"/>
    <n v="7.54"/>
    <n v="18.850000000000001"/>
    <n v="0"/>
    <n v="0"/>
    <n v="0"/>
    <n v="0"/>
    <n v="2.0299999999999998"/>
    <n v="3.48"/>
    <n v="0"/>
    <n v="0"/>
    <n v="5.22"/>
    <n v="0"/>
    <n v="0"/>
    <n v="0"/>
    <n v="0"/>
    <n v="0"/>
    <m/>
    <n v="0"/>
    <n v="0"/>
    <n v="0"/>
    <x v="3"/>
    <x v="7"/>
  </r>
  <r>
    <s v="CG&amp;E "/>
    <s v="E"/>
    <x v="2"/>
    <s v="NSPU    02/15/2008 "/>
    <n v="16898"/>
    <n v="3912.31"/>
    <n v="0"/>
    <n v="3912.31"/>
    <n v="414.12"/>
    <n v="0"/>
    <n v="2907.14"/>
    <n v="21.42"/>
    <n v="0.81"/>
    <n v="0"/>
    <n v="0"/>
    <n v="78.540000000000006"/>
    <n v="38.08"/>
    <n v="73.78"/>
    <n v="0"/>
    <n v="73.78"/>
    <n v="61.88"/>
    <n v="154.69999999999999"/>
    <n v="0"/>
    <n v="0"/>
    <n v="0"/>
    <n v="0"/>
    <n v="16.66"/>
    <n v="28.56"/>
    <n v="0"/>
    <n v="0"/>
    <n v="42.84"/>
    <n v="0"/>
    <n v="0"/>
    <n v="0"/>
    <n v="0"/>
    <n v="0"/>
    <m/>
    <n v="0"/>
    <n v="0"/>
    <n v="0"/>
    <x v="3"/>
    <x v="7"/>
  </r>
  <r>
    <s v="CG&amp;E "/>
    <s v="E"/>
    <x v="19"/>
    <s v="NSUR    01/02/2007 "/>
    <n v="3976"/>
    <n v="867.02"/>
    <n v="0"/>
    <n v="867.02"/>
    <n v="97.44"/>
    <n v="0"/>
    <n v="642.75"/>
    <n v="4.99"/>
    <n v="0.45"/>
    <n v="0"/>
    <n v="0"/>
    <n v="18.48"/>
    <n v="9.1300000000000008"/>
    <n v="14.37"/>
    <n v="0"/>
    <n v="17.36"/>
    <n v="14.65"/>
    <n v="36.4"/>
    <n v="0"/>
    <n v="0"/>
    <n v="0"/>
    <n v="0"/>
    <n v="3.89"/>
    <n v="7.11"/>
    <n v="0"/>
    <n v="0"/>
    <n v="0"/>
    <n v="0"/>
    <n v="0"/>
    <n v="0"/>
    <n v="0"/>
    <n v="0"/>
    <m/>
    <n v="0"/>
    <n v="0"/>
    <n v="0"/>
    <x v="3"/>
    <x v="7"/>
  </r>
  <r>
    <s v="CG&amp;E "/>
    <s v="E"/>
    <x v="19"/>
    <s v="NSUR    02/15/2008 "/>
    <n v="3124"/>
    <n v="680.04"/>
    <n v="0"/>
    <n v="680.04"/>
    <n v="76.56"/>
    <n v="0"/>
    <n v="501.74"/>
    <n v="3.96"/>
    <n v="0.54"/>
    <n v="0"/>
    <n v="0"/>
    <n v="14.52"/>
    <n v="7.04"/>
    <n v="13.64"/>
    <n v="0"/>
    <n v="13.64"/>
    <n v="11.44"/>
    <n v="28.6"/>
    <n v="0"/>
    <n v="0"/>
    <n v="0"/>
    <n v="0"/>
    <n v="3.08"/>
    <n v="5.28"/>
    <n v="0"/>
    <n v="0"/>
    <n v="0"/>
    <n v="0"/>
    <n v="0"/>
    <n v="0"/>
    <n v="0"/>
    <n v="0"/>
    <m/>
    <n v="0"/>
    <n v="0"/>
    <n v="0"/>
    <x v="3"/>
    <x v="7"/>
  </r>
  <r>
    <s v="CG&amp;E "/>
    <s v="E"/>
    <x v="7"/>
    <s v="NSU1    02/15/2008N"/>
    <n v="1146"/>
    <n v="173.35"/>
    <n v="0"/>
    <n v="173.35"/>
    <n v="28.06"/>
    <n v="0"/>
    <n v="105.01"/>
    <n v="1.4"/>
    <n v="0.27"/>
    <n v="0"/>
    <n v="0"/>
    <n v="5.33"/>
    <n v="2.62"/>
    <n v="4.95"/>
    <n v="0"/>
    <n v="4.95"/>
    <n v="4.25"/>
    <n v="10.49"/>
    <n v="0"/>
    <n v="0"/>
    <n v="0"/>
    <n v="0"/>
    <n v="1.1100000000000001"/>
    <n v="1.98"/>
    <n v="0"/>
    <n v="0"/>
    <n v="2.93"/>
    <n v="0"/>
    <n v="0"/>
    <n v="0"/>
    <n v="0"/>
    <n v="0"/>
    <m/>
    <n v="0"/>
    <n v="0"/>
    <n v="0"/>
    <x v="3"/>
    <x v="7"/>
  </r>
  <r>
    <s v="CG&amp;E "/>
    <s v="E"/>
    <x v="7"/>
    <s v="NSU2    01/31/2007N"/>
    <n v="558"/>
    <n v="89.74"/>
    <n v="0"/>
    <n v="89.74"/>
    <n v="13.66"/>
    <n v="0"/>
    <n v="57.16"/>
    <n v="0.68"/>
    <n v="0.18"/>
    <n v="0"/>
    <n v="0"/>
    <n v="2.6"/>
    <n v="1.27"/>
    <n v="1.67"/>
    <n v="0"/>
    <n v="2.41"/>
    <n v="2.0699999999999998"/>
    <n v="5.1100000000000003"/>
    <n v="0"/>
    <n v="0"/>
    <n v="0"/>
    <n v="0"/>
    <n v="0.54"/>
    <n v="0.97"/>
    <n v="0"/>
    <n v="0"/>
    <n v="1.42"/>
    <n v="0"/>
    <n v="0"/>
    <n v="0"/>
    <n v="0"/>
    <n v="0"/>
    <m/>
    <n v="0"/>
    <n v="0"/>
    <n v="0"/>
    <x v="3"/>
    <x v="7"/>
  </r>
  <r>
    <s v="CG&amp;E "/>
    <s v="E"/>
    <x v="7"/>
    <s v="NSU2    02/15/2008N"/>
    <n v="66315"/>
    <n v="10453.35"/>
    <n v="0"/>
    <n v="10453.35"/>
    <n v="1622.59"/>
    <n v="0"/>
    <n v="6527.34"/>
    <n v="80.8"/>
    <n v="1.26"/>
    <n v="0"/>
    <n v="0"/>
    <n v="295.95"/>
    <n v="151.77000000000001"/>
    <n v="286.5"/>
    <n v="0"/>
    <n v="286.61"/>
    <n v="245.7"/>
    <n v="606.95000000000005"/>
    <n v="0"/>
    <n v="0"/>
    <n v="0"/>
    <n v="0"/>
    <n v="64.25"/>
    <n v="114.61"/>
    <n v="0"/>
    <n v="0"/>
    <n v="169.02"/>
    <n v="0"/>
    <n v="0"/>
    <n v="0"/>
    <n v="0"/>
    <n v="0"/>
    <m/>
    <n v="0"/>
    <n v="0"/>
    <n v="0"/>
    <x v="3"/>
    <x v="7"/>
  </r>
  <r>
    <s v="CG&amp;E "/>
    <s v="E"/>
    <x v="7"/>
    <s v="NSU3    02/15/2008N"/>
    <n v="4146"/>
    <n v="248.52"/>
    <n v="0"/>
    <n v="248.52"/>
    <n v="101.53"/>
    <n v="0"/>
    <n v="3.3"/>
    <n v="5.05"/>
    <n v="0"/>
    <n v="0"/>
    <n v="0"/>
    <n v="18.29"/>
    <n v="9.49"/>
    <n v="17.91"/>
    <n v="0"/>
    <n v="17.91"/>
    <n v="15.36"/>
    <n v="37.94"/>
    <n v="0"/>
    <n v="0"/>
    <n v="0"/>
    <n v="0"/>
    <n v="4.01"/>
    <n v="7.16"/>
    <n v="0"/>
    <n v="0"/>
    <n v="10.57"/>
    <n v="0"/>
    <n v="0"/>
    <n v="0"/>
    <n v="0"/>
    <n v="0"/>
    <m/>
    <n v="0"/>
    <n v="0"/>
    <n v="0"/>
    <x v="3"/>
    <x v="7"/>
  </r>
  <r>
    <s v="CG&amp;E "/>
    <s v="E"/>
    <x v="7"/>
    <s v="NSU4    02/15/2008N"/>
    <n v="2232"/>
    <n v="134.43"/>
    <n v="0"/>
    <n v="134.43"/>
    <n v="54.68"/>
    <n v="0"/>
    <n v="1.78"/>
    <n v="2.72"/>
    <n v="0.09"/>
    <n v="0"/>
    <n v="0"/>
    <n v="10.38"/>
    <n v="5.12"/>
    <n v="9.64"/>
    <n v="0"/>
    <n v="9.64"/>
    <n v="8.26"/>
    <n v="20.420000000000002"/>
    <n v="0"/>
    <n v="0"/>
    <n v="0"/>
    <n v="0"/>
    <n v="2.16"/>
    <n v="3.86"/>
    <n v="0"/>
    <n v="0"/>
    <n v="5.68"/>
    <n v="0"/>
    <n v="0"/>
    <n v="0"/>
    <n v="0"/>
    <n v="0"/>
    <m/>
    <n v="0"/>
    <n v="0"/>
    <n v="0"/>
    <x v="3"/>
    <x v="7"/>
  </r>
  <r>
    <s v="CG&amp;E "/>
    <s v="E"/>
    <x v="7"/>
    <s v="NSU5    02/15/2008N"/>
    <n v="2711"/>
    <n v="331.89"/>
    <n v="0"/>
    <n v="331.89"/>
    <n v="66.39"/>
    <n v="0"/>
    <n v="171.14"/>
    <n v="3.3"/>
    <n v="0.09"/>
    <n v="0"/>
    <n v="0"/>
    <n v="12.28"/>
    <n v="6.21"/>
    <n v="11.71"/>
    <n v="0"/>
    <n v="11.71"/>
    <n v="10.039999999999999"/>
    <n v="24.81"/>
    <n v="0"/>
    <n v="0"/>
    <n v="0"/>
    <n v="0"/>
    <n v="2.62"/>
    <n v="4.68"/>
    <n v="0"/>
    <n v="0"/>
    <n v="6.91"/>
    <n v="0"/>
    <n v="0"/>
    <n v="0"/>
    <n v="0"/>
    <n v="0"/>
    <m/>
    <n v="0"/>
    <n v="0"/>
    <n v="0"/>
    <x v="3"/>
    <x v="7"/>
  </r>
  <r>
    <s v="CG&amp;E "/>
    <s v="E"/>
    <x v="19"/>
    <s v="OLF     01/02/2007 "/>
    <n v="5684"/>
    <n v="618.73"/>
    <n v="0"/>
    <n v="618.73"/>
    <n v="139.29"/>
    <n v="0"/>
    <n v="285.47000000000003"/>
    <n v="6.92"/>
    <n v="1.22"/>
    <n v="0"/>
    <n v="0"/>
    <n v="26.52"/>
    <n v="13.03"/>
    <n v="18.739999999999998"/>
    <n v="0"/>
    <n v="24.5"/>
    <n v="21.18"/>
    <n v="52.02"/>
    <n v="0"/>
    <n v="0"/>
    <n v="0"/>
    <n v="0"/>
    <n v="5.51"/>
    <n v="9.8699999999999992"/>
    <n v="0"/>
    <n v="0"/>
    <n v="14.46"/>
    <n v="0"/>
    <n v="0"/>
    <n v="0"/>
    <n v="0"/>
    <n v="0"/>
    <m/>
    <n v="0"/>
    <n v="0"/>
    <n v="0"/>
    <x v="3"/>
    <x v="8"/>
  </r>
  <r>
    <s v="CG&amp;E "/>
    <s v="E"/>
    <x v="1"/>
    <s v="OLF     01/02/2007 "/>
    <n v="22525"/>
    <n v="2594.7399999999998"/>
    <n v="0"/>
    <n v="2594.7399999999998"/>
    <n v="550.95000000000005"/>
    <n v="0"/>
    <n v="1275.24"/>
    <n v="27.69"/>
    <n v="5.14"/>
    <n v="0"/>
    <n v="0"/>
    <n v="104.74"/>
    <n v="51.68"/>
    <n v="73.36"/>
    <n v="0"/>
    <n v="97.61"/>
    <n v="83.67"/>
    <n v="205.93"/>
    <n v="0"/>
    <n v="0"/>
    <n v="0"/>
    <n v="0"/>
    <n v="22.02"/>
    <n v="39.19"/>
    <n v="0"/>
    <n v="0"/>
    <n v="57.52"/>
    <n v="0"/>
    <n v="0"/>
    <n v="0"/>
    <n v="0"/>
    <n v="0"/>
    <m/>
    <n v="0"/>
    <n v="0"/>
    <n v="0"/>
    <x v="3"/>
    <x v="8"/>
  </r>
  <r>
    <s v="CG&amp;E "/>
    <s v="E"/>
    <x v="2"/>
    <s v="OLF     01/02/2007 "/>
    <n v="326885"/>
    <n v="36663.89"/>
    <n v="0"/>
    <n v="36663.89"/>
    <n v="8006.89"/>
    <n v="0"/>
    <n v="17498.84"/>
    <n v="400.53"/>
    <n v="76.099999999999994"/>
    <n v="0"/>
    <n v="0"/>
    <n v="1518.61"/>
    <n v="748.91"/>
    <n v="1072.8"/>
    <n v="0"/>
    <n v="1415.38"/>
    <n v="1214.02"/>
    <n v="2993.78"/>
    <n v="0"/>
    <n v="0"/>
    <n v="0"/>
    <n v="0"/>
    <n v="315.89"/>
    <n v="569.26"/>
    <n v="0"/>
    <n v="0"/>
    <n v="832.88"/>
    <n v="0"/>
    <n v="0"/>
    <n v="0"/>
    <n v="0"/>
    <n v="0"/>
    <m/>
    <n v="0"/>
    <n v="0"/>
    <n v="0"/>
    <x v="3"/>
    <x v="8"/>
  </r>
  <r>
    <s v="CG&amp;E "/>
    <s v="E"/>
    <x v="3"/>
    <s v="OLF     01/02/2007 "/>
    <n v="45121"/>
    <n v="4831.7299999999996"/>
    <n v="0"/>
    <n v="4831.7299999999996"/>
    <n v="1105.04"/>
    <n v="0"/>
    <n v="2193.16"/>
    <n v="55.61"/>
    <n v="5.57"/>
    <n v="0"/>
    <n v="0"/>
    <n v="209.89"/>
    <n v="103.66"/>
    <n v="145.15"/>
    <n v="0"/>
    <n v="195.59"/>
    <n v="167.97"/>
    <n v="412.91"/>
    <n v="0"/>
    <n v="0"/>
    <n v="0"/>
    <n v="0"/>
    <n v="43.94"/>
    <n v="78.42"/>
    <n v="0"/>
    <n v="0"/>
    <n v="114.82"/>
    <n v="0"/>
    <n v="0"/>
    <n v="0"/>
    <n v="0"/>
    <n v="0"/>
    <m/>
    <n v="0"/>
    <n v="0"/>
    <n v="0"/>
    <x v="3"/>
    <x v="8"/>
  </r>
  <r>
    <s v="CG&amp;E "/>
    <s v="E"/>
    <x v="7"/>
    <s v="OLF     01/02/2007 "/>
    <n v="1331"/>
    <n v="141.03"/>
    <n v="0"/>
    <n v="141.03"/>
    <n v="32.590000000000003"/>
    <n v="0"/>
    <n v="62.96"/>
    <n v="1.6"/>
    <n v="0.18"/>
    <n v="0"/>
    <n v="0"/>
    <n v="6.19"/>
    <n v="3.04"/>
    <n v="4.5199999999999996"/>
    <n v="0"/>
    <n v="5.76"/>
    <n v="4.96"/>
    <n v="12.19"/>
    <n v="0"/>
    <n v="0"/>
    <n v="0"/>
    <n v="0"/>
    <n v="1.28"/>
    <n v="2.3199999999999998"/>
    <n v="0"/>
    <n v="0"/>
    <n v="3.44"/>
    <n v="0"/>
    <n v="0"/>
    <n v="0"/>
    <n v="0"/>
    <n v="0"/>
    <m/>
    <n v="0"/>
    <n v="0"/>
    <n v="0"/>
    <x v="3"/>
    <x v="8"/>
  </r>
  <r>
    <s v="CG&amp;E "/>
    <s v="E"/>
    <x v="4"/>
    <s v="OLF     01/02/2007 "/>
    <n v="42962"/>
    <n v="4901.88"/>
    <n v="0"/>
    <n v="4901.88"/>
    <n v="1052.5"/>
    <n v="0"/>
    <n v="2385.37"/>
    <n v="52.72"/>
    <n v="9.36"/>
    <n v="0"/>
    <n v="0"/>
    <n v="198.18"/>
    <n v="98.45"/>
    <n v="140.62"/>
    <n v="0"/>
    <n v="186"/>
    <n v="159.32"/>
    <n v="393.27"/>
    <n v="0"/>
    <n v="0"/>
    <n v="0"/>
    <n v="0"/>
    <n v="41.61"/>
    <n v="74.89"/>
    <n v="0"/>
    <n v="0"/>
    <n v="109.59"/>
    <n v="0"/>
    <n v="0"/>
    <n v="0"/>
    <n v="0"/>
    <n v="0"/>
    <m/>
    <n v="0"/>
    <n v="0"/>
    <n v="0"/>
    <x v="3"/>
    <x v="8"/>
  </r>
  <r>
    <s v="CG&amp;E "/>
    <s v="E"/>
    <x v="24"/>
    <s v="OLF     01/02/2007 "/>
    <n v="41"/>
    <n v="7.39"/>
    <n v="0"/>
    <n v="7.39"/>
    <n v="0"/>
    <n v="0"/>
    <n v="6.76"/>
    <n v="0.05"/>
    <n v="0.09"/>
    <n v="0"/>
    <n v="0"/>
    <n v="0.19"/>
    <n v="0.09"/>
    <n v="0"/>
    <n v="0"/>
    <n v="0"/>
    <n v="0"/>
    <n v="0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3"/>
    <x v="8"/>
  </r>
  <r>
    <s v="CG&amp;E "/>
    <s v="E"/>
    <x v="21"/>
    <s v="OLF     01/02/2007 "/>
    <n v="1502"/>
    <n v="97.11"/>
    <n v="0"/>
    <n v="97.11"/>
    <n v="0"/>
    <n v="0"/>
    <n v="77.239999999999995"/>
    <n v="1.82"/>
    <n v="0.45"/>
    <n v="0"/>
    <n v="0"/>
    <n v="6.98"/>
    <n v="3.42"/>
    <n v="0.42"/>
    <n v="0"/>
    <n v="0.74"/>
    <n v="0"/>
    <n v="0"/>
    <n v="0"/>
    <n v="0"/>
    <n v="0"/>
    <n v="0"/>
    <n v="0.16"/>
    <n v="2.04"/>
    <n v="0"/>
    <n v="0"/>
    <n v="3.84"/>
    <n v="0"/>
    <n v="0"/>
    <n v="0"/>
    <n v="0"/>
    <n v="0"/>
    <m/>
    <n v="0"/>
    <n v="0"/>
    <n v="0"/>
    <x v="3"/>
    <x v="8"/>
  </r>
  <r>
    <s v="CG&amp;E "/>
    <s v="E"/>
    <x v="6"/>
    <s v="OLF     01/02/2007 "/>
    <n v="17689"/>
    <n v="1193.3599999999999"/>
    <n v="0"/>
    <n v="1193.3599999999999"/>
    <n v="0"/>
    <n v="0"/>
    <n v="963.3"/>
    <n v="21.55"/>
    <n v="2.61"/>
    <n v="0"/>
    <n v="0"/>
    <n v="82.32"/>
    <n v="40.43"/>
    <n v="7.01"/>
    <n v="0"/>
    <n v="10.130000000000001"/>
    <n v="0"/>
    <n v="0"/>
    <n v="0"/>
    <n v="0"/>
    <n v="0"/>
    <n v="0"/>
    <n v="2.2000000000000002"/>
    <n v="18.52"/>
    <n v="0"/>
    <n v="0"/>
    <n v="45.29"/>
    <n v="0"/>
    <n v="0"/>
    <n v="0"/>
    <n v="0"/>
    <n v="0"/>
    <m/>
    <n v="0"/>
    <n v="0"/>
    <n v="0"/>
    <x v="3"/>
    <x v="8"/>
  </r>
  <r>
    <s v="CG&amp;E "/>
    <s v="E"/>
    <x v="9"/>
    <s v="OLF     01/02/2007 "/>
    <n v="776"/>
    <n v="51.52"/>
    <n v="0"/>
    <n v="51.52"/>
    <n v="0"/>
    <n v="0"/>
    <n v="41.79"/>
    <n v="0.97"/>
    <n v="0.28000000000000003"/>
    <n v="0"/>
    <n v="0"/>
    <n v="3.59"/>
    <n v="1.79"/>
    <n v="0"/>
    <n v="0"/>
    <n v="0"/>
    <n v="0"/>
    <n v="0"/>
    <n v="0"/>
    <n v="0"/>
    <n v="0"/>
    <n v="0"/>
    <n v="0"/>
    <n v="1.1499999999999999"/>
    <n v="0"/>
    <n v="0"/>
    <n v="1.95"/>
    <n v="0"/>
    <n v="0"/>
    <n v="0"/>
    <n v="0"/>
    <n v="0"/>
    <m/>
    <n v="0"/>
    <n v="0"/>
    <n v="0"/>
    <x v="3"/>
    <x v="8"/>
  </r>
  <r>
    <s v="CG&amp;E "/>
    <s v="E"/>
    <x v="10"/>
    <s v="OLF     01/02/2007 "/>
    <n v="3488"/>
    <n v="253.61"/>
    <n v="0"/>
    <n v="253.61"/>
    <n v="0"/>
    <n v="0"/>
    <n v="212.78"/>
    <n v="4.32"/>
    <n v="0.72"/>
    <n v="0"/>
    <n v="0"/>
    <n v="16.21"/>
    <n v="7.92"/>
    <n v="0"/>
    <n v="0"/>
    <n v="0"/>
    <n v="0"/>
    <n v="0"/>
    <n v="0"/>
    <n v="0"/>
    <n v="0"/>
    <n v="0"/>
    <n v="0"/>
    <n v="2.77"/>
    <n v="0"/>
    <n v="0"/>
    <n v="8.89"/>
    <n v="0"/>
    <n v="0"/>
    <n v="0"/>
    <n v="0"/>
    <n v="0"/>
    <m/>
    <n v="0"/>
    <n v="0"/>
    <n v="0"/>
    <x v="3"/>
    <x v="8"/>
  </r>
  <r>
    <s v="CG&amp;E "/>
    <s v="E"/>
    <x v="19"/>
    <s v="OLF     02/15/2008 "/>
    <n v="3499"/>
    <n v="422.19"/>
    <n v="0"/>
    <n v="422.19"/>
    <n v="85.97"/>
    <n v="0"/>
    <n v="213.31"/>
    <n v="4.18"/>
    <n v="0.72"/>
    <n v="0"/>
    <n v="0"/>
    <n v="16.3"/>
    <n v="7.93"/>
    <n v="15.19"/>
    <n v="0"/>
    <n v="15.19"/>
    <n v="12.97"/>
    <n v="32.1"/>
    <n v="0"/>
    <n v="0"/>
    <n v="0"/>
    <n v="0"/>
    <n v="3.32"/>
    <n v="6.03"/>
    <n v="0"/>
    <n v="0"/>
    <n v="8.98"/>
    <n v="0"/>
    <n v="0"/>
    <n v="0"/>
    <n v="0"/>
    <n v="0"/>
    <m/>
    <n v="0"/>
    <n v="0"/>
    <n v="0"/>
    <x v="3"/>
    <x v="8"/>
  </r>
  <r>
    <s v="CG&amp;E "/>
    <s v="E"/>
    <x v="1"/>
    <s v="OLF     02/15/2008 "/>
    <n v="14029"/>
    <n v="1635"/>
    <n v="0"/>
    <n v="1635"/>
    <n v="344.2"/>
    <n v="0"/>
    <n v="797.18"/>
    <n v="16.82"/>
    <n v="3.51"/>
    <n v="0"/>
    <n v="0"/>
    <n v="65.260000000000005"/>
    <n v="31.93"/>
    <n v="60.9"/>
    <n v="0"/>
    <n v="60.9"/>
    <n v="52.13"/>
    <n v="128.57"/>
    <n v="0"/>
    <n v="0"/>
    <n v="0"/>
    <n v="0"/>
    <n v="13.43"/>
    <n v="24.46"/>
    <n v="0"/>
    <n v="0"/>
    <n v="35.71"/>
    <n v="0"/>
    <n v="0"/>
    <n v="0"/>
    <n v="0"/>
    <n v="0"/>
    <m/>
    <n v="0"/>
    <n v="0"/>
    <n v="0"/>
    <x v="3"/>
    <x v="8"/>
  </r>
  <r>
    <s v="CG&amp;E "/>
    <s v="E"/>
    <x v="2"/>
    <s v="OLF     02/15/2008 "/>
    <n v="327663"/>
    <n v="36784.870000000003"/>
    <n v="0"/>
    <n v="36784.870000000003"/>
    <n v="8037.28"/>
    <n v="0"/>
    <n v="17227.96"/>
    <n v="393.75"/>
    <n v="73.739999999999995"/>
    <n v="0"/>
    <n v="0"/>
    <n v="1521.85"/>
    <n v="747.71"/>
    <n v="1421.41"/>
    <n v="0"/>
    <n v="1421.41"/>
    <n v="1220.53"/>
    <n v="3002.04"/>
    <n v="0"/>
    <n v="0"/>
    <n v="0"/>
    <n v="0"/>
    <n v="314.19"/>
    <n v="570.53"/>
    <n v="0"/>
    <n v="0"/>
    <n v="832.47"/>
    <n v="0"/>
    <n v="0"/>
    <n v="0"/>
    <n v="0"/>
    <n v="0"/>
    <m/>
    <n v="0"/>
    <n v="0"/>
    <n v="0"/>
    <x v="3"/>
    <x v="8"/>
  </r>
  <r>
    <s v="CG&amp;E "/>
    <s v="E"/>
    <x v="3"/>
    <s v="OLF     02/15/2008 "/>
    <n v="44997"/>
    <n v="4896.1499999999996"/>
    <n v="0"/>
    <n v="4896.1499999999996"/>
    <n v="1103.47"/>
    <n v="0"/>
    <n v="2213.9499999999998"/>
    <n v="54.17"/>
    <n v="6.57"/>
    <n v="0"/>
    <n v="0"/>
    <n v="208.86"/>
    <n v="102.88"/>
    <n v="195.2"/>
    <n v="0"/>
    <n v="195.2"/>
    <n v="167.88"/>
    <n v="412.09"/>
    <n v="0"/>
    <n v="0"/>
    <n v="0"/>
    <n v="0"/>
    <n v="43.31"/>
    <n v="78.53"/>
    <n v="0"/>
    <n v="0"/>
    <n v="114.04"/>
    <n v="0"/>
    <n v="0"/>
    <n v="0"/>
    <n v="0"/>
    <n v="0"/>
    <m/>
    <n v="0"/>
    <n v="0"/>
    <n v="0"/>
    <x v="3"/>
    <x v="8"/>
  </r>
  <r>
    <s v="CG&amp;E "/>
    <s v="E"/>
    <x v="7"/>
    <s v="OLF     02/15/2008 "/>
    <n v="332"/>
    <n v="35.57"/>
    <n v="0"/>
    <n v="35.57"/>
    <n v="8.14"/>
    <n v="0"/>
    <n v="15.74"/>
    <n v="0.4"/>
    <n v="0.09"/>
    <n v="0"/>
    <n v="0"/>
    <n v="1.54"/>
    <n v="0.76"/>
    <n v="1.44"/>
    <n v="0"/>
    <n v="1.44"/>
    <n v="1.24"/>
    <n v="3.04"/>
    <n v="0"/>
    <n v="0"/>
    <n v="0"/>
    <n v="0"/>
    <n v="0.32"/>
    <n v="0.57999999999999996"/>
    <n v="0"/>
    <n v="0"/>
    <n v="0.84"/>
    <n v="0"/>
    <n v="0"/>
    <n v="0"/>
    <n v="0"/>
    <n v="0"/>
    <m/>
    <n v="0"/>
    <n v="0"/>
    <n v="0"/>
    <x v="3"/>
    <x v="8"/>
  </r>
  <r>
    <s v="CG&amp;E "/>
    <s v="E"/>
    <x v="4"/>
    <s v="OLF     02/15/2008 "/>
    <n v="23016"/>
    <n v="2660.13"/>
    <n v="0"/>
    <n v="2660.13"/>
    <n v="564.78"/>
    <n v="0"/>
    <n v="1284.54"/>
    <n v="27.6"/>
    <n v="6.75"/>
    <n v="0"/>
    <n v="0"/>
    <n v="107.04"/>
    <n v="52.41"/>
    <n v="99.9"/>
    <n v="0"/>
    <n v="99.9"/>
    <n v="85.56"/>
    <n v="210.93"/>
    <n v="0"/>
    <n v="0"/>
    <n v="0"/>
    <n v="0"/>
    <n v="22.02"/>
    <n v="40.08"/>
    <n v="0"/>
    <n v="0"/>
    <n v="58.62"/>
    <n v="0"/>
    <n v="0"/>
    <n v="0"/>
    <n v="0"/>
    <n v="0"/>
    <m/>
    <n v="0"/>
    <n v="0"/>
    <n v="0"/>
    <x v="3"/>
    <x v="8"/>
  </r>
  <r>
    <s v="CG&amp;E "/>
    <s v="E"/>
    <x v="5"/>
    <s v="OLF     02/15/2008 "/>
    <n v="410"/>
    <n v="47.35"/>
    <n v="0"/>
    <n v="47.35"/>
    <n v="10.07"/>
    <n v="0"/>
    <n v="24.69"/>
    <n v="0.49"/>
    <n v="0.18"/>
    <n v="0"/>
    <n v="0"/>
    <n v="0"/>
    <n v="0.93"/>
    <n v="1.78"/>
    <n v="0"/>
    <n v="1.78"/>
    <n v="1.52"/>
    <n v="3.76"/>
    <n v="0"/>
    <n v="0"/>
    <n v="0"/>
    <n v="0"/>
    <n v="0.39"/>
    <n v="0.71"/>
    <n v="0"/>
    <n v="0"/>
    <n v="1.05"/>
    <n v="0"/>
    <n v="0"/>
    <n v="0"/>
    <n v="0"/>
    <n v="0"/>
    <m/>
    <n v="0"/>
    <n v="0"/>
    <n v="0"/>
    <x v="3"/>
    <x v="8"/>
  </r>
  <r>
    <s v="CG&amp;E "/>
    <s v="E"/>
    <x v="24"/>
    <s v="OLF     02/15/2008 "/>
    <n v="166"/>
    <n v="9.73"/>
    <n v="0"/>
    <n v="9.73"/>
    <n v="0"/>
    <n v="0"/>
    <n v="7.87"/>
    <n v="0.2"/>
    <n v="0.09"/>
    <n v="0"/>
    <n v="0"/>
    <n v="0.77"/>
    <n v="0.38"/>
    <n v="0"/>
    <n v="0"/>
    <n v="0"/>
    <n v="0"/>
    <n v="0"/>
    <n v="0"/>
    <n v="0"/>
    <n v="0"/>
    <n v="0"/>
    <n v="0"/>
    <n v="0"/>
    <n v="0"/>
    <n v="0"/>
    <n v="0.42"/>
    <n v="0"/>
    <n v="0"/>
    <n v="0"/>
    <n v="0"/>
    <n v="0"/>
    <m/>
    <n v="0"/>
    <n v="0"/>
    <n v="0"/>
    <x v="3"/>
    <x v="8"/>
  </r>
  <r>
    <s v="CG&amp;E "/>
    <s v="E"/>
    <x v="6"/>
    <s v="OLF     02/15/2008 "/>
    <n v="8678"/>
    <n v="575.16"/>
    <n v="0"/>
    <n v="575.16"/>
    <n v="0"/>
    <n v="0"/>
    <n v="477.03"/>
    <n v="10.41"/>
    <n v="2.61"/>
    <n v="0"/>
    <n v="0"/>
    <n v="40.33"/>
    <n v="19.760000000000002"/>
    <n v="0"/>
    <n v="0"/>
    <n v="0"/>
    <n v="0"/>
    <n v="0"/>
    <n v="0"/>
    <n v="0"/>
    <n v="0"/>
    <n v="0"/>
    <n v="1.03"/>
    <n v="1.87"/>
    <n v="0"/>
    <n v="0"/>
    <n v="22.12"/>
    <n v="0"/>
    <n v="0"/>
    <n v="0"/>
    <n v="0"/>
    <n v="0"/>
    <m/>
    <n v="0"/>
    <n v="0"/>
    <n v="0"/>
    <x v="3"/>
    <x v="8"/>
  </r>
  <r>
    <s v="CG&amp;E "/>
    <s v="E"/>
    <x v="9"/>
    <s v="OLF     02/15/2008 "/>
    <n v="417"/>
    <n v="27.52"/>
    <n v="0"/>
    <n v="27.52"/>
    <n v="0"/>
    <n v="0"/>
    <n v="22.89"/>
    <n v="0.5"/>
    <n v="0.18"/>
    <n v="0"/>
    <n v="0"/>
    <n v="1.94"/>
    <n v="0.95"/>
    <n v="0"/>
    <n v="0"/>
    <n v="0"/>
    <n v="0"/>
    <n v="0"/>
    <n v="0"/>
    <n v="0"/>
    <n v="0"/>
    <n v="0"/>
    <n v="0"/>
    <n v="0"/>
    <n v="0"/>
    <n v="0"/>
    <n v="1.06"/>
    <n v="0"/>
    <n v="0"/>
    <n v="0"/>
    <n v="0"/>
    <n v="0"/>
    <m/>
    <n v="0"/>
    <n v="0"/>
    <n v="0"/>
    <x v="3"/>
    <x v="8"/>
  </r>
  <r>
    <s v="CG&amp;E "/>
    <s v="E"/>
    <x v="10"/>
    <s v="OLF     02/15/2008 "/>
    <n v="3695"/>
    <n v="231.42"/>
    <n v="0"/>
    <n v="231.42"/>
    <n v="0"/>
    <n v="0"/>
    <n v="191.09"/>
    <n v="4.4400000000000004"/>
    <n v="0.9"/>
    <n v="0"/>
    <n v="0"/>
    <n v="17.16"/>
    <n v="8.43"/>
    <n v="0"/>
    <n v="0"/>
    <n v="0"/>
    <n v="0"/>
    <n v="0"/>
    <n v="0"/>
    <n v="0"/>
    <n v="0"/>
    <n v="0"/>
    <n v="0"/>
    <n v="0"/>
    <n v="0"/>
    <n v="0"/>
    <n v="9.4"/>
    <n v="0"/>
    <n v="0"/>
    <n v="0"/>
    <n v="0"/>
    <n v="0"/>
    <m/>
    <n v="0"/>
    <n v="0"/>
    <n v="0"/>
    <x v="3"/>
    <x v="8"/>
  </r>
  <r>
    <s v="CG&amp;E "/>
    <s v="E"/>
    <x v="2"/>
    <s v="OLF     02/15/2008N"/>
    <n v="-1"/>
    <n v="-251.11"/>
    <n v="0"/>
    <n v="-251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8"/>
  </r>
  <r>
    <s v="CG&amp;E "/>
    <s v="E"/>
    <x v="19"/>
    <s v="OLFR    01/02/2007 "/>
    <n v="11745"/>
    <n v="1394.43"/>
    <n v="0"/>
    <n v="1394.43"/>
    <n v="287.8"/>
    <n v="0"/>
    <n v="732.22"/>
    <n v="14.29"/>
    <n v="6.35"/>
    <n v="0"/>
    <n v="0"/>
    <n v="54.68"/>
    <n v="26.83"/>
    <n v="38.1"/>
    <n v="0"/>
    <n v="50.83"/>
    <n v="43.5"/>
    <n v="108.11"/>
    <n v="0"/>
    <n v="0"/>
    <n v="0"/>
    <n v="0"/>
    <n v="11.3"/>
    <n v="20.420000000000002"/>
    <n v="0"/>
    <n v="0"/>
    <n v="0"/>
    <n v="0"/>
    <n v="0"/>
    <n v="0"/>
    <n v="0"/>
    <n v="0"/>
    <m/>
    <n v="0"/>
    <n v="0"/>
    <n v="0"/>
    <x v="3"/>
    <x v="8"/>
  </r>
  <r>
    <s v="CG&amp;E "/>
    <s v="E"/>
    <x v="24"/>
    <s v="OLFR    01/02/2007 "/>
    <n v="329"/>
    <n v="27.72"/>
    <n v="0"/>
    <n v="27.72"/>
    <n v="0"/>
    <n v="0"/>
    <n v="23.97"/>
    <n v="0.39"/>
    <n v="0.18"/>
    <n v="0"/>
    <n v="0"/>
    <n v="1.54"/>
    <n v="0.74"/>
    <n v="0"/>
    <n v="0"/>
    <n v="0"/>
    <n v="0"/>
    <n v="0"/>
    <n v="0"/>
    <n v="0"/>
    <n v="0"/>
    <n v="0"/>
    <n v="0.32"/>
    <n v="0.57999999999999996"/>
    <n v="0"/>
    <n v="0"/>
    <n v="0"/>
    <n v="0"/>
    <n v="0"/>
    <n v="0"/>
    <n v="0"/>
    <n v="0"/>
    <m/>
    <n v="0"/>
    <n v="0"/>
    <n v="0"/>
    <x v="3"/>
    <x v="8"/>
  </r>
  <r>
    <s v="CG&amp;E "/>
    <s v="E"/>
    <x v="19"/>
    <s v="OLFR    01/02/2007N"/>
    <n v="-425"/>
    <n v="-61.27"/>
    <n v="0"/>
    <n v="-61.27"/>
    <n v="-10.45"/>
    <n v="0"/>
    <n v="-35.75"/>
    <n v="-0.42"/>
    <n v="-0.45"/>
    <n v="0"/>
    <n v="0"/>
    <n v="-2"/>
    <n v="-0.95"/>
    <n v="-1.05"/>
    <n v="0"/>
    <n v="-1.85"/>
    <n v="-1.37"/>
    <n v="-6.15"/>
    <n v="0"/>
    <n v="0"/>
    <n v="0"/>
    <n v="0"/>
    <n v="-0.08"/>
    <n v="-0.75"/>
    <n v="0"/>
    <n v="0"/>
    <n v="0"/>
    <n v="0"/>
    <n v="0"/>
    <n v="0"/>
    <n v="0"/>
    <n v="0"/>
    <m/>
    <n v="0"/>
    <n v="0"/>
    <n v="0"/>
    <x v="3"/>
    <x v="8"/>
  </r>
  <r>
    <s v="CG&amp;E "/>
    <s v="E"/>
    <x v="19"/>
    <s v="OLFR    02/15/2008 "/>
    <n v="7803"/>
    <n v="1010.92"/>
    <n v="0"/>
    <n v="1010.92"/>
    <n v="191.31"/>
    <n v="0"/>
    <n v="561.4"/>
    <n v="9.34"/>
    <n v="5.56"/>
    <n v="0"/>
    <n v="0"/>
    <n v="36.36"/>
    <n v="17.64"/>
    <n v="33.92"/>
    <n v="0"/>
    <n v="33.92"/>
    <n v="28.84"/>
    <n v="71.61"/>
    <n v="0"/>
    <n v="0"/>
    <n v="0"/>
    <n v="0"/>
    <n v="7.44"/>
    <n v="13.58"/>
    <n v="0"/>
    <n v="0"/>
    <n v="0"/>
    <n v="0"/>
    <n v="0"/>
    <n v="0"/>
    <n v="0"/>
    <n v="0"/>
    <m/>
    <n v="0"/>
    <n v="0"/>
    <n v="0"/>
    <x v="3"/>
    <x v="8"/>
  </r>
  <r>
    <s v="CG&amp;E "/>
    <s v="E"/>
    <x v="19"/>
    <s v="OLO     01/02/2007 "/>
    <n v="6371"/>
    <n v="1108.43"/>
    <n v="0"/>
    <n v="1108.43"/>
    <n v="156.02000000000001"/>
    <n v="0"/>
    <n v="733.11"/>
    <n v="7.8"/>
    <n v="3.24"/>
    <n v="0"/>
    <n v="0"/>
    <n v="29.56"/>
    <n v="14.54"/>
    <n v="21.24"/>
    <n v="0"/>
    <n v="27.51"/>
    <n v="23.65"/>
    <n v="58.32"/>
    <n v="0"/>
    <n v="0"/>
    <n v="0"/>
    <n v="0"/>
    <n v="6.08"/>
    <n v="11.05"/>
    <n v="0"/>
    <n v="0"/>
    <n v="16.309999999999999"/>
    <n v="0"/>
    <n v="0"/>
    <n v="0"/>
    <n v="0"/>
    <n v="0"/>
    <m/>
    <n v="0"/>
    <n v="0"/>
    <n v="0"/>
    <x v="3"/>
    <x v="8"/>
  </r>
  <r>
    <s v="CG&amp;E "/>
    <s v="E"/>
    <x v="1"/>
    <s v="OLO     01/02/2007 "/>
    <n v="73394"/>
    <n v="10707.47"/>
    <n v="0"/>
    <n v="10707.47"/>
    <n v="1798.66"/>
    <n v="0"/>
    <n v="6398.29"/>
    <n v="89.78"/>
    <n v="20.84"/>
    <n v="0"/>
    <n v="0"/>
    <n v="341.48"/>
    <n v="168.37"/>
    <n v="243.86"/>
    <n v="0"/>
    <n v="317.13"/>
    <n v="271.23"/>
    <n v="672.24"/>
    <n v="0"/>
    <n v="0"/>
    <n v="0"/>
    <n v="0"/>
    <n v="71.180000000000007"/>
    <n v="126.87"/>
    <n v="0"/>
    <n v="0"/>
    <n v="187.54"/>
    <n v="0"/>
    <n v="0"/>
    <n v="0"/>
    <n v="0"/>
    <n v="0"/>
    <m/>
    <n v="0"/>
    <n v="0"/>
    <n v="0"/>
    <x v="3"/>
    <x v="8"/>
  </r>
  <r>
    <s v="CG&amp;E "/>
    <s v="E"/>
    <x v="2"/>
    <s v="OLO     01/02/2007 "/>
    <n v="256576"/>
    <n v="36207.360000000001"/>
    <n v="0"/>
    <n v="36207.360000000001"/>
    <n v="6287.85"/>
    <n v="0"/>
    <n v="21144.02"/>
    <n v="311.85000000000002"/>
    <n v="92.24"/>
    <n v="0"/>
    <n v="0"/>
    <n v="1193.06"/>
    <n v="586.51"/>
    <n v="839.95"/>
    <n v="0"/>
    <n v="1107.58"/>
    <n v="949.81"/>
    <n v="2349.79"/>
    <n v="0"/>
    <n v="0"/>
    <n v="0"/>
    <n v="0"/>
    <n v="246.4"/>
    <n v="443.64"/>
    <n v="0"/>
    <n v="0"/>
    <n v="654.66"/>
    <n v="0"/>
    <n v="0"/>
    <n v="0"/>
    <n v="0"/>
    <n v="0"/>
    <m/>
    <n v="0"/>
    <n v="0"/>
    <n v="0"/>
    <x v="3"/>
    <x v="8"/>
  </r>
  <r>
    <s v="CG&amp;E "/>
    <s v="E"/>
    <x v="3"/>
    <s v="OLO     01/02/2007 "/>
    <n v="37458"/>
    <n v="4527.6499999999996"/>
    <n v="0"/>
    <n v="4527.6499999999996"/>
    <n v="919.13"/>
    <n v="0"/>
    <n v="2339.86"/>
    <n v="45.18"/>
    <n v="6.57"/>
    <n v="0"/>
    <n v="0"/>
    <n v="170.72"/>
    <n v="85.34"/>
    <n v="120.36"/>
    <n v="0"/>
    <n v="161.54"/>
    <n v="138.58000000000001"/>
    <n v="343.59"/>
    <n v="0"/>
    <n v="0"/>
    <n v="0"/>
    <n v="0"/>
    <n v="36.49"/>
    <n v="65.09"/>
    <n v="0"/>
    <n v="0"/>
    <n v="95.2"/>
    <n v="0"/>
    <n v="0"/>
    <n v="0"/>
    <n v="0"/>
    <n v="0"/>
    <m/>
    <n v="0"/>
    <n v="0"/>
    <n v="0"/>
    <x v="3"/>
    <x v="8"/>
  </r>
  <r>
    <s v="CG&amp;E "/>
    <s v="E"/>
    <x v="7"/>
    <s v="OLO     01/02/2007 "/>
    <n v="40"/>
    <n v="9.69"/>
    <n v="0"/>
    <n v="9.69"/>
    <n v="1"/>
    <n v="0"/>
    <n v="7.27"/>
    <n v="0.05"/>
    <n v="0.09"/>
    <n v="0"/>
    <n v="0"/>
    <n v="0.18"/>
    <n v="0.09"/>
    <n v="0.12"/>
    <n v="0"/>
    <n v="0.17"/>
    <n v="0.15"/>
    <n v="0.37"/>
    <n v="0"/>
    <n v="0"/>
    <n v="0"/>
    <n v="0"/>
    <n v="0.03"/>
    <n v="7.0000000000000007E-2"/>
    <n v="0"/>
    <n v="0"/>
    <n v="0.1"/>
    <n v="0"/>
    <n v="0"/>
    <n v="0"/>
    <n v="0"/>
    <n v="0"/>
    <m/>
    <n v="0"/>
    <n v="0"/>
    <n v="0"/>
    <x v="3"/>
    <x v="8"/>
  </r>
  <r>
    <s v="CG&amp;E "/>
    <s v="E"/>
    <x v="4"/>
    <s v="OLO     01/02/2007 "/>
    <n v="28440"/>
    <n v="4141.97"/>
    <n v="0"/>
    <n v="4141.97"/>
    <n v="696.51"/>
    <n v="0"/>
    <n v="2477.2800000000002"/>
    <n v="34.520000000000003"/>
    <n v="7.38"/>
    <n v="0"/>
    <n v="0"/>
    <n v="130.19999999999999"/>
    <n v="65.2"/>
    <n v="93.05"/>
    <n v="0"/>
    <n v="123.06"/>
    <n v="105.32"/>
    <n v="260.23"/>
    <n v="0"/>
    <n v="0"/>
    <n v="0"/>
    <n v="0"/>
    <n v="27.6"/>
    <n v="49.01"/>
    <n v="0"/>
    <n v="0"/>
    <n v="72.61"/>
    <n v="0"/>
    <n v="0"/>
    <n v="0"/>
    <n v="0"/>
    <n v="0"/>
    <m/>
    <n v="0"/>
    <n v="0"/>
    <n v="0"/>
    <x v="3"/>
    <x v="8"/>
  </r>
  <r>
    <s v="CG&amp;E "/>
    <s v="E"/>
    <x v="8"/>
    <s v="OLO     01/02/2007 "/>
    <n v="535"/>
    <n v="74.45"/>
    <n v="0"/>
    <n v="74.45"/>
    <n v="13.13"/>
    <n v="0"/>
    <n v="42.92"/>
    <n v="0.64"/>
    <n v="0.17"/>
    <n v="0"/>
    <n v="0"/>
    <n v="2.4900000000000002"/>
    <n v="1.22"/>
    <n v="1.91"/>
    <n v="0"/>
    <n v="2.2999999999999998"/>
    <n v="1.99"/>
    <n v="4.8899999999999997"/>
    <n v="0"/>
    <n v="0"/>
    <n v="0"/>
    <n v="0"/>
    <n v="0.5"/>
    <n v="0.95"/>
    <n v="0"/>
    <n v="0"/>
    <n v="1.34"/>
    <n v="0"/>
    <n v="0"/>
    <n v="0"/>
    <n v="0"/>
    <n v="0"/>
    <m/>
    <n v="0"/>
    <n v="0"/>
    <n v="0"/>
    <x v="3"/>
    <x v="8"/>
  </r>
  <r>
    <s v="CG&amp;E "/>
    <s v="E"/>
    <x v="5"/>
    <s v="OLO     01/02/2007 "/>
    <n v="808"/>
    <n v="100.71"/>
    <n v="0"/>
    <n v="100.71"/>
    <n v="19.86"/>
    <n v="0"/>
    <n v="56.82"/>
    <n v="0.96"/>
    <n v="0.36"/>
    <n v="0"/>
    <n v="0"/>
    <n v="0"/>
    <n v="1.86"/>
    <n v="2.77"/>
    <n v="0"/>
    <n v="3.47"/>
    <n v="3.01"/>
    <n v="7.38"/>
    <n v="0"/>
    <n v="0"/>
    <n v="0"/>
    <n v="0"/>
    <n v="0.76"/>
    <n v="1.37"/>
    <n v="0"/>
    <n v="0"/>
    <n v="2.09"/>
    <n v="0"/>
    <n v="0"/>
    <n v="0"/>
    <n v="0"/>
    <n v="0"/>
    <m/>
    <n v="0"/>
    <n v="0"/>
    <n v="0"/>
    <x v="3"/>
    <x v="8"/>
  </r>
  <r>
    <s v="CG&amp;E "/>
    <s v="E"/>
    <x v="24"/>
    <s v="OLO     01/02/2007 "/>
    <n v="505"/>
    <n v="46.07"/>
    <n v="0"/>
    <n v="46.07"/>
    <n v="0"/>
    <n v="0"/>
    <n v="38.44"/>
    <n v="0.62"/>
    <n v="0.27"/>
    <n v="0"/>
    <n v="0"/>
    <n v="2.35"/>
    <n v="1.1499999999999999"/>
    <n v="0.24"/>
    <n v="0"/>
    <n v="0.36"/>
    <n v="0"/>
    <n v="0"/>
    <n v="0"/>
    <n v="0"/>
    <n v="0"/>
    <n v="0"/>
    <n v="0.49"/>
    <n v="0.88"/>
    <n v="0"/>
    <n v="0"/>
    <n v="1.27"/>
    <n v="0"/>
    <n v="0"/>
    <n v="0"/>
    <n v="0"/>
    <n v="0"/>
    <m/>
    <n v="0"/>
    <n v="0"/>
    <n v="0"/>
    <x v="3"/>
    <x v="8"/>
  </r>
  <r>
    <s v="CG&amp;E "/>
    <s v="E"/>
    <x v="21"/>
    <s v="OLO     01/02/2007 "/>
    <n v="1673"/>
    <n v="199.24"/>
    <n v="0"/>
    <n v="199.24"/>
    <n v="0"/>
    <n v="0"/>
    <n v="168.44"/>
    <n v="2.02"/>
    <n v="0.36"/>
    <n v="0"/>
    <n v="0"/>
    <n v="7.74"/>
    <n v="3.89"/>
    <n v="3.21"/>
    <n v="0"/>
    <n v="5.45"/>
    <n v="0"/>
    <n v="0"/>
    <n v="0"/>
    <n v="0"/>
    <n v="0"/>
    <n v="0"/>
    <n v="1.25"/>
    <n v="2.62"/>
    <n v="0"/>
    <n v="0"/>
    <n v="4.26"/>
    <n v="0"/>
    <n v="0"/>
    <n v="0"/>
    <n v="0"/>
    <n v="0"/>
    <m/>
    <n v="0"/>
    <n v="0"/>
    <n v="0"/>
    <x v="3"/>
    <x v="8"/>
  </r>
  <r>
    <s v="CG&amp;E "/>
    <s v="E"/>
    <x v="6"/>
    <s v="OLO     01/02/2007 "/>
    <n v="11696"/>
    <n v="1165.82"/>
    <n v="0"/>
    <n v="1165.82"/>
    <n v="0"/>
    <n v="0"/>
    <n v="1003.42"/>
    <n v="14.26"/>
    <n v="3.87"/>
    <n v="0"/>
    <n v="0"/>
    <n v="54.44"/>
    <n v="26.67"/>
    <n v="5.28"/>
    <n v="0"/>
    <n v="10.26"/>
    <n v="0"/>
    <n v="0"/>
    <n v="0"/>
    <n v="0"/>
    <n v="0"/>
    <n v="0"/>
    <n v="2.31"/>
    <n v="15.4"/>
    <n v="0"/>
    <n v="0"/>
    <n v="29.91"/>
    <n v="0"/>
    <n v="0"/>
    <n v="0"/>
    <n v="0"/>
    <n v="0"/>
    <m/>
    <n v="0"/>
    <n v="0"/>
    <n v="0"/>
    <x v="3"/>
    <x v="8"/>
  </r>
  <r>
    <s v="CG&amp;E "/>
    <s v="E"/>
    <x v="9"/>
    <s v="OLO     01/02/2007 "/>
    <n v="521"/>
    <n v="53.23"/>
    <n v="0"/>
    <n v="53.23"/>
    <n v="0"/>
    <n v="0"/>
    <n v="46.74"/>
    <n v="0.64"/>
    <n v="0.2"/>
    <n v="0"/>
    <n v="0"/>
    <n v="2.4300000000000002"/>
    <n v="1.18"/>
    <n v="0"/>
    <n v="0"/>
    <n v="0"/>
    <n v="0"/>
    <n v="0"/>
    <n v="0"/>
    <n v="0"/>
    <n v="0"/>
    <n v="0"/>
    <n v="0"/>
    <n v="0.73"/>
    <n v="0"/>
    <n v="0"/>
    <n v="1.31"/>
    <n v="0"/>
    <n v="0"/>
    <n v="0"/>
    <n v="0"/>
    <n v="0"/>
    <m/>
    <n v="0"/>
    <n v="0"/>
    <n v="0"/>
    <x v="3"/>
    <x v="8"/>
  </r>
  <r>
    <s v="CG&amp;E "/>
    <s v="E"/>
    <x v="10"/>
    <s v="OLO     01/02/2007 "/>
    <n v="1673"/>
    <n v="204.25"/>
    <n v="0"/>
    <n v="204.25"/>
    <n v="0"/>
    <n v="0"/>
    <n v="184.48"/>
    <n v="2.06"/>
    <n v="0.81"/>
    <n v="0"/>
    <n v="0"/>
    <n v="7.82"/>
    <n v="3.79"/>
    <n v="0"/>
    <n v="0"/>
    <n v="0"/>
    <n v="0"/>
    <n v="0"/>
    <n v="0"/>
    <n v="0"/>
    <n v="0"/>
    <n v="0"/>
    <n v="0"/>
    <n v="0.97"/>
    <n v="0"/>
    <n v="0"/>
    <n v="4.32"/>
    <n v="0"/>
    <n v="0"/>
    <n v="0"/>
    <n v="0"/>
    <n v="0"/>
    <m/>
    <n v="0"/>
    <n v="0"/>
    <n v="0"/>
    <x v="3"/>
    <x v="8"/>
  </r>
  <r>
    <s v="CG&amp;E "/>
    <s v="E"/>
    <x v="2"/>
    <s v="OLO     01/02/2007N"/>
    <n v="-216"/>
    <n v="-184.02"/>
    <n v="0"/>
    <n v="-184.02"/>
    <n v="-5.28"/>
    <n v="0"/>
    <n v="-27.93"/>
    <n v="-0.21"/>
    <n v="-0.27"/>
    <n v="0"/>
    <n v="0"/>
    <n v="-0.99"/>
    <n v="-0.48"/>
    <n v="-0.56000000000000005"/>
    <n v="0"/>
    <n v="-0.93"/>
    <n v="-0.75"/>
    <n v="-2.64"/>
    <n v="0"/>
    <n v="0"/>
    <n v="0"/>
    <n v="0"/>
    <n v="-7.0000000000000007E-2"/>
    <n v="-0.36"/>
    <n v="0"/>
    <n v="0"/>
    <n v="-0.54"/>
    <n v="0"/>
    <n v="0"/>
    <n v="0"/>
    <n v="0"/>
    <n v="0"/>
    <m/>
    <n v="0"/>
    <n v="0"/>
    <n v="0"/>
    <x v="3"/>
    <x v="8"/>
  </r>
  <r>
    <s v="CG&amp;E "/>
    <s v="E"/>
    <x v="19"/>
    <s v="OLO     02/15/2008 "/>
    <n v="5715"/>
    <n v="926.4"/>
    <n v="0"/>
    <n v="926.4"/>
    <n v="139.44"/>
    <n v="0"/>
    <n v="584.16999999999996"/>
    <n v="7.05"/>
    <n v="3.06"/>
    <n v="0"/>
    <n v="0"/>
    <n v="26.57"/>
    <n v="12.91"/>
    <n v="24.89"/>
    <n v="0"/>
    <n v="24.89"/>
    <n v="21.02"/>
    <n v="52.49"/>
    <n v="0"/>
    <n v="0"/>
    <n v="0"/>
    <n v="0"/>
    <n v="5.58"/>
    <n v="9.84"/>
    <n v="0"/>
    <n v="0"/>
    <n v="14.49"/>
    <n v="0"/>
    <n v="0"/>
    <n v="0"/>
    <n v="0"/>
    <n v="0"/>
    <m/>
    <n v="0"/>
    <n v="0"/>
    <n v="0"/>
    <x v="3"/>
    <x v="8"/>
  </r>
  <r>
    <s v="CG&amp;E "/>
    <s v="E"/>
    <x v="1"/>
    <s v="OLO     02/15/2008 "/>
    <n v="48314"/>
    <n v="7147.29"/>
    <n v="0"/>
    <n v="7147.29"/>
    <n v="1182.8900000000001"/>
    <n v="0"/>
    <n v="4264.0200000000004"/>
    <n v="59.62"/>
    <n v="13.64"/>
    <n v="0"/>
    <n v="0"/>
    <n v="224.87"/>
    <n v="109.8"/>
    <n v="209.24"/>
    <n v="0"/>
    <n v="209.24"/>
    <n v="177.72"/>
    <n v="442.28"/>
    <n v="0"/>
    <n v="0"/>
    <n v="0"/>
    <n v="0"/>
    <n v="47.49"/>
    <n v="83.09"/>
    <n v="0"/>
    <n v="0"/>
    <n v="123.39"/>
    <n v="0"/>
    <n v="0"/>
    <n v="0"/>
    <n v="0"/>
    <n v="0"/>
    <m/>
    <n v="0"/>
    <n v="0"/>
    <n v="0"/>
    <x v="3"/>
    <x v="8"/>
  </r>
  <r>
    <s v="CG&amp;E "/>
    <s v="E"/>
    <x v="2"/>
    <s v="OLO     02/15/2008 "/>
    <n v="168842"/>
    <n v="24798.07"/>
    <n v="0"/>
    <n v="24798.07"/>
    <n v="4133.88"/>
    <n v="0"/>
    <n v="14698.33"/>
    <n v="206.47"/>
    <n v="73.19"/>
    <n v="0"/>
    <n v="0"/>
    <n v="785.88"/>
    <n v="382.08"/>
    <n v="732.05"/>
    <n v="0"/>
    <n v="732.05"/>
    <n v="621.84"/>
    <n v="1547.66"/>
    <n v="0"/>
    <n v="0"/>
    <n v="0"/>
    <n v="0"/>
    <n v="164.49"/>
    <n v="289.29000000000002"/>
    <n v="0"/>
    <n v="0"/>
    <n v="430.86"/>
    <n v="0"/>
    <n v="0"/>
    <n v="0"/>
    <n v="0"/>
    <n v="0"/>
    <m/>
    <n v="0"/>
    <n v="0"/>
    <n v="0"/>
    <x v="3"/>
    <x v="8"/>
  </r>
  <r>
    <s v="CG&amp;E "/>
    <s v="E"/>
    <x v="3"/>
    <s v="OLO     02/15/2008 "/>
    <n v="34485"/>
    <n v="4597.93"/>
    <n v="0"/>
    <n v="4597.93"/>
    <n v="846.2"/>
    <n v="0"/>
    <n v="2541.42"/>
    <n v="41.82"/>
    <n v="5.94"/>
    <n v="0"/>
    <n v="0"/>
    <n v="160.66"/>
    <n v="78.36"/>
    <n v="149.5"/>
    <n v="0"/>
    <n v="149.5"/>
    <n v="127.46"/>
    <n v="315.99"/>
    <n v="0"/>
    <n v="0"/>
    <n v="0"/>
    <n v="0"/>
    <n v="33.21"/>
    <n v="59.18"/>
    <n v="0"/>
    <n v="0"/>
    <n v="88.69"/>
    <n v="0"/>
    <n v="0"/>
    <n v="0"/>
    <n v="0"/>
    <n v="0"/>
    <m/>
    <n v="0"/>
    <n v="0"/>
    <n v="0"/>
    <x v="3"/>
    <x v="8"/>
  </r>
  <r>
    <s v="CG&amp;E "/>
    <s v="E"/>
    <x v="7"/>
    <s v="OLO     02/15/2008 "/>
    <n v="286"/>
    <n v="46.22"/>
    <n v="0"/>
    <n v="46.22"/>
    <n v="6.97"/>
    <n v="0"/>
    <n v="29.1"/>
    <n v="0.35"/>
    <n v="0.18"/>
    <n v="0"/>
    <n v="0"/>
    <n v="1.33"/>
    <n v="0.64"/>
    <n v="1.24"/>
    <n v="0"/>
    <n v="1.24"/>
    <n v="1.05"/>
    <n v="2.63"/>
    <n v="0"/>
    <n v="0"/>
    <n v="0"/>
    <n v="0"/>
    <n v="0.28000000000000003"/>
    <n v="0.49"/>
    <n v="0"/>
    <n v="0"/>
    <n v="0.72"/>
    <n v="0"/>
    <n v="0"/>
    <n v="0"/>
    <n v="0"/>
    <n v="0"/>
    <m/>
    <n v="0"/>
    <n v="0"/>
    <n v="0"/>
    <x v="3"/>
    <x v="8"/>
  </r>
  <r>
    <s v="CG&amp;E "/>
    <s v="E"/>
    <x v="4"/>
    <s v="OLO     02/15/2008 "/>
    <n v="11690"/>
    <n v="1692.85"/>
    <n v="0"/>
    <n v="1692.85"/>
    <n v="286.16000000000003"/>
    <n v="0"/>
    <n v="993.84"/>
    <n v="14.31"/>
    <n v="4.95"/>
    <n v="0"/>
    <n v="0"/>
    <n v="54.27"/>
    <n v="26.45"/>
    <n v="50.66"/>
    <n v="0"/>
    <n v="50.66"/>
    <n v="43.08"/>
    <n v="107.16"/>
    <n v="0"/>
    <n v="0"/>
    <n v="0"/>
    <n v="0"/>
    <n v="11.38"/>
    <n v="20.11"/>
    <n v="0"/>
    <n v="0"/>
    <n v="29.82"/>
    <n v="0"/>
    <n v="0"/>
    <n v="0"/>
    <n v="0"/>
    <n v="0"/>
    <m/>
    <n v="0"/>
    <n v="0"/>
    <n v="0"/>
    <x v="3"/>
    <x v="8"/>
  </r>
  <r>
    <s v="CG&amp;E "/>
    <s v="E"/>
    <x v="5"/>
    <s v="OLO     02/15/2008 "/>
    <n v="997"/>
    <n v="135.6"/>
    <n v="0"/>
    <n v="135.6"/>
    <n v="24.46"/>
    <n v="0"/>
    <n v="80.73"/>
    <n v="1.21"/>
    <n v="0.18"/>
    <n v="0"/>
    <n v="0"/>
    <n v="0"/>
    <n v="2.27"/>
    <n v="4.34"/>
    <n v="0"/>
    <n v="4.34"/>
    <n v="3.69"/>
    <n v="9.15"/>
    <n v="0"/>
    <n v="0"/>
    <n v="0"/>
    <n v="0"/>
    <n v="0.95"/>
    <n v="1.71"/>
    <n v="0"/>
    <n v="0"/>
    <n v="2.57"/>
    <n v="0"/>
    <n v="0"/>
    <n v="0"/>
    <n v="0"/>
    <n v="0"/>
    <m/>
    <n v="0"/>
    <n v="0"/>
    <n v="0"/>
    <x v="3"/>
    <x v="8"/>
  </r>
  <r>
    <s v="CG&amp;E "/>
    <s v="E"/>
    <x v="21"/>
    <s v="OLO     02/15/2008 "/>
    <n v="434"/>
    <n v="54.15"/>
    <n v="0"/>
    <n v="54.15"/>
    <n v="0"/>
    <n v="0"/>
    <n v="48.2"/>
    <n v="0.54"/>
    <n v="0.09"/>
    <n v="0"/>
    <n v="0"/>
    <n v="2.02"/>
    <n v="1"/>
    <n v="0"/>
    <n v="0"/>
    <n v="0"/>
    <n v="0"/>
    <n v="0"/>
    <n v="0"/>
    <n v="0"/>
    <n v="0"/>
    <n v="0"/>
    <n v="0.42"/>
    <n v="0.76"/>
    <n v="0"/>
    <n v="0"/>
    <n v="1.1200000000000001"/>
    <n v="0"/>
    <n v="0"/>
    <n v="0"/>
    <n v="0"/>
    <n v="0"/>
    <m/>
    <n v="0"/>
    <n v="0"/>
    <n v="0"/>
    <x v="3"/>
    <x v="8"/>
  </r>
  <r>
    <s v="CG&amp;E "/>
    <s v="E"/>
    <x v="6"/>
    <s v="OLO     02/15/2008 "/>
    <n v="7745"/>
    <n v="683.97"/>
    <n v="0"/>
    <n v="683.97"/>
    <n v="0"/>
    <n v="0"/>
    <n v="597.99"/>
    <n v="9.49"/>
    <n v="2.52"/>
    <n v="0"/>
    <n v="0"/>
    <n v="36.1"/>
    <n v="17.600000000000001"/>
    <n v="0"/>
    <n v="0"/>
    <n v="0"/>
    <n v="0"/>
    <n v="0"/>
    <n v="0"/>
    <n v="0"/>
    <n v="0"/>
    <n v="0"/>
    <n v="0.16"/>
    <n v="0.27"/>
    <n v="0"/>
    <n v="0"/>
    <n v="19.84"/>
    <n v="0"/>
    <n v="0"/>
    <n v="0"/>
    <n v="0"/>
    <n v="0"/>
    <m/>
    <n v="0"/>
    <n v="0"/>
    <n v="0"/>
    <x v="3"/>
    <x v="8"/>
  </r>
  <r>
    <s v="CG&amp;E "/>
    <s v="E"/>
    <x v="9"/>
    <s v="OLO     02/15/2008 "/>
    <n v="1444"/>
    <n v="127.62"/>
    <n v="0"/>
    <n v="127.62"/>
    <n v="0"/>
    <n v="0"/>
    <n v="111.41"/>
    <n v="1.76"/>
    <n v="0.54"/>
    <n v="0"/>
    <n v="0"/>
    <n v="6.72"/>
    <n v="3.27"/>
    <n v="0"/>
    <n v="0"/>
    <n v="0"/>
    <n v="0"/>
    <n v="0"/>
    <n v="0"/>
    <n v="0"/>
    <n v="0"/>
    <n v="0"/>
    <n v="0.08"/>
    <n v="0.14000000000000001"/>
    <n v="0"/>
    <n v="0"/>
    <n v="3.7"/>
    <n v="0"/>
    <n v="0"/>
    <n v="0"/>
    <n v="0"/>
    <n v="0"/>
    <m/>
    <n v="0"/>
    <n v="0"/>
    <n v="0"/>
    <x v="3"/>
    <x v="8"/>
  </r>
  <r>
    <s v="CG&amp;E "/>
    <s v="E"/>
    <x v="10"/>
    <s v="OLO     02/15/2008 "/>
    <n v="3560"/>
    <n v="315.42"/>
    <n v="0"/>
    <n v="315.42"/>
    <n v="0"/>
    <n v="0"/>
    <n v="275.63"/>
    <n v="4.3899999999999997"/>
    <n v="1.17"/>
    <n v="0"/>
    <n v="0"/>
    <n v="16.59"/>
    <n v="8.1"/>
    <n v="0"/>
    <n v="0"/>
    <n v="0"/>
    <n v="0"/>
    <n v="0"/>
    <n v="0"/>
    <n v="0"/>
    <n v="0"/>
    <n v="0"/>
    <n v="0.15"/>
    <n v="0.26"/>
    <n v="0"/>
    <n v="0"/>
    <n v="9.1300000000000008"/>
    <n v="0"/>
    <n v="0"/>
    <n v="0"/>
    <n v="0"/>
    <n v="0"/>
    <m/>
    <n v="0"/>
    <n v="0"/>
    <n v="0"/>
    <x v="3"/>
    <x v="8"/>
  </r>
  <r>
    <s v="CG&amp;E "/>
    <s v="E"/>
    <x v="2"/>
    <s v="OLO     02/15/2008N"/>
    <n v="0"/>
    <n v="-46.69"/>
    <n v="0"/>
    <n v="-46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8"/>
  </r>
  <r>
    <s v="CG&amp;E "/>
    <s v="E"/>
    <x v="19"/>
    <s v="OLOR    01/02/2007 "/>
    <n v="135717"/>
    <n v="21930.17"/>
    <n v="0"/>
    <n v="21930.17"/>
    <n v="3325.47"/>
    <n v="0"/>
    <n v="14166.6"/>
    <n v="166.81"/>
    <n v="186.81"/>
    <n v="0"/>
    <n v="0"/>
    <n v="628.47"/>
    <n v="310.2"/>
    <n v="449.01"/>
    <n v="0"/>
    <n v="587.62"/>
    <n v="502.4"/>
    <n v="1242.1400000000001"/>
    <n v="0"/>
    <n v="0"/>
    <n v="0"/>
    <n v="0"/>
    <n v="131.62"/>
    <n v="233.02"/>
    <n v="0"/>
    <n v="0"/>
    <n v="0"/>
    <n v="0"/>
    <n v="0"/>
    <n v="0"/>
    <n v="0"/>
    <n v="0"/>
    <m/>
    <n v="0"/>
    <n v="0"/>
    <n v="0"/>
    <x v="3"/>
    <x v="8"/>
  </r>
  <r>
    <s v="CG&amp;E "/>
    <s v="E"/>
    <x v="24"/>
    <s v="OLOR    01/02/2007 "/>
    <n v="2765"/>
    <n v="321.7"/>
    <n v="0"/>
    <n v="321.7"/>
    <n v="0"/>
    <n v="0"/>
    <n v="287.36"/>
    <n v="3.42"/>
    <n v="4.41"/>
    <n v="0"/>
    <n v="0"/>
    <n v="12.81"/>
    <n v="6.32"/>
    <n v="0"/>
    <n v="0"/>
    <n v="0"/>
    <n v="0"/>
    <n v="0"/>
    <n v="0"/>
    <n v="0"/>
    <n v="0"/>
    <n v="0"/>
    <n v="2.62"/>
    <n v="4.76"/>
    <n v="0"/>
    <n v="0"/>
    <n v="0"/>
    <n v="0"/>
    <n v="0"/>
    <n v="0"/>
    <n v="0"/>
    <n v="0"/>
    <m/>
    <n v="0"/>
    <n v="0"/>
    <n v="0"/>
    <x v="3"/>
    <x v="8"/>
  </r>
  <r>
    <s v="CG&amp;E "/>
    <s v="E"/>
    <x v="19"/>
    <s v="OLOR    01/02/2007N"/>
    <n v="0"/>
    <n v="-128.41"/>
    <n v="0"/>
    <n v="-128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8"/>
  </r>
  <r>
    <s v="CG&amp;E "/>
    <s v="E"/>
    <x v="19"/>
    <s v="OLOR    02/15/2008 "/>
    <n v="149802"/>
    <n v="24781.45"/>
    <n v="0"/>
    <n v="24781.45"/>
    <n v="3648.16"/>
    <n v="0"/>
    <n v="16045.71"/>
    <n v="186.37"/>
    <n v="232.42"/>
    <n v="0"/>
    <n v="0"/>
    <n v="695.44"/>
    <n v="334.2"/>
    <n v="655.11"/>
    <n v="0"/>
    <n v="655.11"/>
    <n v="548.72"/>
    <n v="1378.52"/>
    <n v="0"/>
    <n v="0"/>
    <n v="0"/>
    <n v="0"/>
    <n v="146.97999999999999"/>
    <n v="254.71"/>
    <n v="0"/>
    <n v="0"/>
    <n v="0"/>
    <n v="0"/>
    <n v="0"/>
    <n v="0"/>
    <n v="0"/>
    <n v="0"/>
    <m/>
    <n v="0"/>
    <n v="0"/>
    <n v="0"/>
    <x v="3"/>
    <x v="8"/>
  </r>
  <r>
    <s v="CG&amp;E "/>
    <s v="E"/>
    <x v="24"/>
    <s v="OLOR    02/15/2008 "/>
    <n v="2382"/>
    <n v="261.99"/>
    <n v="0"/>
    <n v="261.99"/>
    <n v="0"/>
    <n v="0"/>
    <n v="232.56"/>
    <n v="2.98"/>
    <n v="3.69"/>
    <n v="0"/>
    <n v="0"/>
    <n v="11.06"/>
    <n v="5.32"/>
    <n v="0"/>
    <n v="0"/>
    <n v="0"/>
    <n v="0"/>
    <n v="0"/>
    <n v="0"/>
    <n v="0"/>
    <n v="0"/>
    <n v="0"/>
    <n v="2.34"/>
    <n v="4.04"/>
    <n v="0"/>
    <n v="0"/>
    <n v="0"/>
    <n v="0"/>
    <n v="0"/>
    <n v="0"/>
    <n v="0"/>
    <n v="0"/>
    <m/>
    <n v="0"/>
    <n v="0"/>
    <n v="0"/>
    <x v="3"/>
    <x v="8"/>
  </r>
  <r>
    <s v="CG&amp;E "/>
    <s v="E"/>
    <x v="2"/>
    <s v="OLU     01/02/2007 "/>
    <n v="71"/>
    <n v="16.739999999999998"/>
    <n v="0"/>
    <n v="16.739999999999998"/>
    <n v="1.74"/>
    <n v="0"/>
    <n v="12.46"/>
    <n v="0.09"/>
    <n v="0.09"/>
    <n v="0"/>
    <n v="0"/>
    <n v="0.33"/>
    <n v="0.17"/>
    <n v="0.26"/>
    <n v="0"/>
    <n v="0.31"/>
    <n v="0.27"/>
    <n v="0.65"/>
    <n v="0"/>
    <n v="0"/>
    <n v="0"/>
    <n v="0"/>
    <n v="7.0000000000000007E-2"/>
    <n v="0.12"/>
    <n v="0"/>
    <n v="0"/>
    <n v="0.18"/>
    <n v="0"/>
    <n v="0"/>
    <n v="0"/>
    <n v="0"/>
    <n v="0"/>
    <m/>
    <n v="0"/>
    <n v="0"/>
    <n v="0"/>
    <x v="3"/>
    <x v="8"/>
  </r>
  <r>
    <s v="CG&amp;E "/>
    <s v="E"/>
    <x v="6"/>
    <s v="OLU     01/02/2007 "/>
    <n v="80"/>
    <n v="39.71"/>
    <n v="0"/>
    <n v="39.71"/>
    <n v="0"/>
    <n v="0"/>
    <n v="38"/>
    <n v="0.1"/>
    <n v="0.09"/>
    <n v="0"/>
    <n v="0"/>
    <n v="0.38"/>
    <n v="0.18"/>
    <n v="0.2"/>
    <n v="0"/>
    <n v="0.34"/>
    <n v="0"/>
    <n v="0"/>
    <n v="0"/>
    <n v="0"/>
    <n v="0"/>
    <n v="0"/>
    <n v="0.08"/>
    <n v="0.14000000000000001"/>
    <n v="0"/>
    <n v="0"/>
    <n v="0.2"/>
    <n v="0"/>
    <n v="0"/>
    <n v="0"/>
    <n v="0"/>
    <n v="0"/>
    <m/>
    <n v="0"/>
    <n v="0"/>
    <n v="0"/>
    <x v="3"/>
    <x v="8"/>
  </r>
  <r>
    <s v="CG&amp;E "/>
    <s v="E"/>
    <x v="19"/>
    <s v="OLUR    01/02/2007 "/>
    <n v="41"/>
    <n v="21.28"/>
    <n v="0"/>
    <n v="21.28"/>
    <n v="0.99"/>
    <n v="0"/>
    <n v="19.010000000000002"/>
    <n v="0.05"/>
    <n v="0"/>
    <n v="0"/>
    <n v="0"/>
    <n v="0.19"/>
    <n v="0.09"/>
    <n v="0.14000000000000001"/>
    <n v="0"/>
    <n v="0.17"/>
    <n v="0.15"/>
    <n v="0.38"/>
    <n v="0"/>
    <n v="0"/>
    <n v="0"/>
    <n v="0"/>
    <n v="0.04"/>
    <n v="7.0000000000000007E-2"/>
    <n v="0"/>
    <n v="0"/>
    <n v="0"/>
    <n v="0"/>
    <n v="0"/>
    <n v="0"/>
    <n v="0"/>
    <n v="0"/>
    <m/>
    <n v="0"/>
    <n v="0"/>
    <n v="0"/>
    <x v="3"/>
    <x v="8"/>
  </r>
  <r>
    <s v="CG&amp;E "/>
    <s v="E"/>
    <x v="19"/>
    <s v="ORH S   01/02/2007N"/>
    <n v="-17880"/>
    <n v="-1223.3900000000001"/>
    <n v="0"/>
    <n v="-1223.3900000000001"/>
    <n v="-318"/>
    <n v="0"/>
    <n v="-249.88"/>
    <n v="-18.510000000000002"/>
    <n v="-0.27"/>
    <n v="0"/>
    <n v="0"/>
    <n v="-77.03"/>
    <n v="-84.46"/>
    <n v="-32.9"/>
    <n v="-31.17"/>
    <n v="-56.14"/>
    <n v="-114.4"/>
    <n v="-207.07"/>
    <n v="0"/>
    <n v="0"/>
    <n v="0"/>
    <n v="0"/>
    <n v="-11.09"/>
    <n v="-22.47"/>
    <n v="0"/>
    <n v="0"/>
    <n v="0"/>
    <n v="0"/>
    <n v="0"/>
    <n v="0"/>
    <n v="0"/>
    <n v="0"/>
    <m/>
    <n v="0"/>
    <n v="0"/>
    <n v="0"/>
    <x v="3"/>
    <x v="9"/>
  </r>
  <r>
    <s v="CG&amp;E "/>
    <s v="E"/>
    <x v="24"/>
    <s v="ORH S   01/02/2007N"/>
    <n v="0"/>
    <n v="-150"/>
    <n v="0"/>
    <n v="-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9"/>
  </r>
  <r>
    <s v="CG&amp;E "/>
    <s v="E"/>
    <x v="19"/>
    <s v="ORH W   01/02/2007N"/>
    <n v="473839"/>
    <n v="32125.95"/>
    <n v="0"/>
    <n v="32125.95"/>
    <n v="8460.84"/>
    <n v="0"/>
    <n v="6699.82"/>
    <n v="573.69000000000005"/>
    <n v="8.2899999999999991"/>
    <n v="0"/>
    <n v="0"/>
    <n v="2055.7199999999998"/>
    <n v="2244.46"/>
    <n v="1280.54"/>
    <n v="825.85"/>
    <n v="1493.42"/>
    <n v="3031.63"/>
    <n v="4191.54"/>
    <n v="0"/>
    <n v="0"/>
    <n v="0"/>
    <n v="0"/>
    <n v="662.8"/>
    <n v="597.35"/>
    <n v="0"/>
    <n v="0"/>
    <n v="0"/>
    <n v="0"/>
    <n v="0"/>
    <n v="0"/>
    <n v="0"/>
    <n v="0"/>
    <m/>
    <n v="0"/>
    <n v="0"/>
    <n v="0"/>
    <x v="3"/>
    <x v="9"/>
  </r>
  <r>
    <s v="CG&amp;E "/>
    <s v="E"/>
    <x v="24"/>
    <s v="ORH W   01/02/2007N"/>
    <n v="3613"/>
    <n v="119.2"/>
    <n v="0"/>
    <n v="119.2"/>
    <n v="0"/>
    <n v="0"/>
    <n v="61.74"/>
    <n v="4.4000000000000004"/>
    <n v="0.09"/>
    <n v="0"/>
    <n v="0"/>
    <n v="16.059999999999999"/>
    <n v="19.88"/>
    <n v="0"/>
    <n v="6.29"/>
    <n v="0"/>
    <n v="0"/>
    <n v="0"/>
    <n v="0"/>
    <n v="0"/>
    <n v="0"/>
    <n v="0"/>
    <n v="5.17"/>
    <n v="5.57"/>
    <n v="0"/>
    <n v="0"/>
    <n v="0"/>
    <n v="0"/>
    <n v="0"/>
    <n v="0"/>
    <n v="0"/>
    <n v="0"/>
    <m/>
    <n v="0"/>
    <n v="0"/>
    <n v="0"/>
    <x v="3"/>
    <x v="9"/>
  </r>
  <r>
    <s v="CG&amp;E "/>
    <s v="E"/>
    <x v="19"/>
    <s v="ORH W   02/15/2008N"/>
    <n v="615923"/>
    <n v="42309"/>
    <n v="0"/>
    <n v="42309"/>
    <n v="11063.5"/>
    <n v="0"/>
    <n v="8731.98"/>
    <n v="749.97"/>
    <n v="10.38"/>
    <n v="0"/>
    <n v="0"/>
    <n v="2676.13"/>
    <n v="2930.27"/>
    <n v="2134.7399999999998"/>
    <n v="1073.55"/>
    <n v="1953.16"/>
    <n v="3940.64"/>
    <n v="5383.17"/>
    <n v="0"/>
    <n v="0"/>
    <n v="0"/>
    <n v="0"/>
    <n v="880.22"/>
    <n v="781.29"/>
    <n v="0"/>
    <n v="0"/>
    <n v="0"/>
    <n v="0"/>
    <n v="0"/>
    <n v="0"/>
    <n v="0"/>
    <n v="0"/>
    <m/>
    <n v="0"/>
    <n v="0"/>
    <n v="0"/>
    <x v="3"/>
    <x v="9"/>
  </r>
  <r>
    <s v="CG&amp;E "/>
    <s v="E"/>
    <x v="24"/>
    <s v="ORH W   02/15/2008N"/>
    <n v="4343"/>
    <n v="130.52000000000001"/>
    <n v="0"/>
    <n v="130.52000000000001"/>
    <n v="0"/>
    <n v="0"/>
    <n v="65.02"/>
    <n v="5.29"/>
    <n v="0.09"/>
    <n v="0"/>
    <n v="0"/>
    <n v="19.12"/>
    <n v="21.43"/>
    <n v="0"/>
    <n v="7.57"/>
    <n v="0"/>
    <n v="0"/>
    <n v="0"/>
    <n v="0"/>
    <n v="0"/>
    <n v="0"/>
    <n v="0"/>
    <n v="6.21"/>
    <n v="5.79"/>
    <n v="0"/>
    <n v="0"/>
    <n v="0"/>
    <n v="0"/>
    <n v="0"/>
    <n v="0"/>
    <n v="0"/>
    <n v="0"/>
    <m/>
    <n v="0"/>
    <n v="0"/>
    <n v="0"/>
    <x v="3"/>
    <x v="9"/>
  </r>
  <r>
    <s v="CG&amp;E "/>
    <s v="E"/>
    <x v="19"/>
    <s v="RS  S   01/02/2007 "/>
    <n v="301674"/>
    <n v="28278.81"/>
    <n v="0"/>
    <n v="2827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10"/>
  </r>
  <r>
    <s v="CG&amp;E "/>
    <s v="E"/>
    <x v="19"/>
    <s v="RS  S   01/02/2007N"/>
    <n v="-16458442"/>
    <n v="-1535332.43"/>
    <n v="0"/>
    <n v="-1535332.43"/>
    <n v="-466429.69"/>
    <n v="0"/>
    <n v="-398167.37"/>
    <n v="-17684.939999999999"/>
    <n v="-1405.09"/>
    <n v="0"/>
    <n v="0"/>
    <n v="-73981.8"/>
    <n v="-89738.91"/>
    <n v="-51885.19"/>
    <n v="-27623.360000000001"/>
    <n v="-82333.11"/>
    <n v="-99327.52"/>
    <n v="-175870.97"/>
    <n v="0"/>
    <n v="0"/>
    <n v="0"/>
    <n v="0"/>
    <n v="-14356.01"/>
    <n v="-32924.120000000003"/>
    <n v="0"/>
    <n v="0"/>
    <n v="0"/>
    <n v="0"/>
    <n v="124.18"/>
    <n v="126.75"/>
    <n v="0"/>
    <n v="0"/>
    <m/>
    <n v="0"/>
    <n v="0"/>
    <n v="0"/>
    <x v="3"/>
    <x v="10"/>
  </r>
  <r>
    <s v="CG&amp;E "/>
    <s v="E"/>
    <x v="1"/>
    <s v="RS  S   01/02/2007N"/>
    <n v="-4986"/>
    <n v="-546.73"/>
    <n v="0"/>
    <n v="-546.73"/>
    <n v="-166.28"/>
    <n v="0"/>
    <n v="-164.06"/>
    <n v="-5.58"/>
    <n v="-1.29"/>
    <n v="0"/>
    <n v="0"/>
    <n v="-23.18"/>
    <n v="-29.98"/>
    <n v="-19.059999999999999"/>
    <n v="-8.15"/>
    <n v="-29.35"/>
    <n v="-31.36"/>
    <n v="-51.3"/>
    <n v="0"/>
    <n v="0"/>
    <n v="0"/>
    <n v="0"/>
    <n v="-4.96"/>
    <n v="-11.75"/>
    <n v="0"/>
    <n v="0"/>
    <n v="-0.43"/>
    <n v="0"/>
    <n v="0"/>
    <n v="0"/>
    <n v="0"/>
    <n v="0"/>
    <m/>
    <n v="0"/>
    <n v="0"/>
    <n v="0"/>
    <x v="3"/>
    <x v="10"/>
  </r>
  <r>
    <s v="CG&amp;E "/>
    <s v="E"/>
    <x v="2"/>
    <s v="RS  S   01/02/2007N"/>
    <n v="-28182"/>
    <n v="-3630.73"/>
    <n v="0"/>
    <n v="-3630.73"/>
    <n v="-1207.73"/>
    <n v="0"/>
    <n v="-906.99"/>
    <n v="-26.76"/>
    <n v="-1.17"/>
    <n v="0"/>
    <n v="0"/>
    <n v="-129.52000000000001"/>
    <n v="-298.32"/>
    <n v="-123.46"/>
    <n v="-6.32"/>
    <n v="-213.13"/>
    <n v="-176.53"/>
    <n v="-417.54"/>
    <n v="0"/>
    <n v="0"/>
    <n v="0"/>
    <n v="0"/>
    <n v="-6.46"/>
    <n v="-85.27"/>
    <n v="0"/>
    <n v="0"/>
    <n v="-32.53"/>
    <n v="0"/>
    <n v="0.52"/>
    <n v="0.48"/>
    <n v="0"/>
    <n v="0"/>
    <m/>
    <n v="0"/>
    <n v="0"/>
    <n v="0"/>
    <x v="3"/>
    <x v="10"/>
  </r>
  <r>
    <s v="CG&amp;E "/>
    <s v="E"/>
    <x v="24"/>
    <s v="RS  S   01/02/2007N"/>
    <n v="-164046"/>
    <n v="-60244.04"/>
    <n v="0"/>
    <n v="-60244.04"/>
    <n v="0"/>
    <n v="0"/>
    <n v="-3856.46"/>
    <n v="-181.82"/>
    <n v="-11.68"/>
    <n v="0"/>
    <n v="0"/>
    <n v="-756.85"/>
    <n v="-924.96"/>
    <n v="0"/>
    <n v="-276.01"/>
    <n v="0"/>
    <n v="0"/>
    <n v="0"/>
    <n v="0"/>
    <n v="0"/>
    <n v="0"/>
    <n v="0"/>
    <n v="-154.82"/>
    <n v="-347.33"/>
    <n v="0"/>
    <n v="0"/>
    <n v="0"/>
    <n v="0"/>
    <n v="0.44"/>
    <n v="0.45"/>
    <n v="0"/>
    <n v="0"/>
    <m/>
    <n v="0"/>
    <n v="0"/>
    <n v="0"/>
    <x v="3"/>
    <x v="10"/>
  </r>
  <r>
    <s v="CG&amp;E "/>
    <s v="E"/>
    <x v="19"/>
    <s v="RS  S   01/03/2006N"/>
    <n v="-91640"/>
    <n v="-8509.35"/>
    <n v="0"/>
    <n v="-8509.35"/>
    <n v="-3001.55"/>
    <n v="0"/>
    <n v="-2521.88"/>
    <n v="-82.17"/>
    <n v="-13.85"/>
    <n v="0"/>
    <n v="0"/>
    <n v="-423.24"/>
    <n v="-545.02"/>
    <n v="-211.91"/>
    <n v="0"/>
    <n v="-529.82000000000005"/>
    <n v="-391.4"/>
    <n v="-844.66"/>
    <n v="0"/>
    <n v="0"/>
    <n v="0"/>
    <n v="0"/>
    <n v="44.79"/>
    <n v="-151.41"/>
    <n v="0"/>
    <n v="0"/>
    <n v="0"/>
    <n v="0"/>
    <n v="78.45"/>
    <n v="84.32"/>
    <n v="0"/>
    <n v="0"/>
    <m/>
    <n v="0"/>
    <n v="0"/>
    <n v="0"/>
    <x v="3"/>
    <x v="10"/>
  </r>
  <r>
    <s v="CG&amp;E "/>
    <s v="E"/>
    <x v="2"/>
    <s v="RS  S   01/03/2006N"/>
    <n v="-8405"/>
    <n v="-962.4"/>
    <n v="0"/>
    <n v="-962.4"/>
    <n v="-332.06"/>
    <n v="0"/>
    <n v="-244"/>
    <n v="-7.55"/>
    <n v="-0.36"/>
    <n v="0"/>
    <n v="0"/>
    <n v="-38.53"/>
    <n v="-82.55"/>
    <n v="-31.24"/>
    <n v="0"/>
    <n v="-58.6"/>
    <n v="-71.319999999999993"/>
    <n v="-84.67"/>
    <n v="0"/>
    <n v="0"/>
    <n v="0"/>
    <n v="0"/>
    <n v="10.41"/>
    <n v="-17.14"/>
    <n v="0"/>
    <n v="0"/>
    <n v="-9.69"/>
    <n v="0"/>
    <n v="2.37"/>
    <n v="2.5299999999999998"/>
    <n v="0"/>
    <n v="0"/>
    <m/>
    <n v="0"/>
    <n v="0"/>
    <n v="0"/>
    <x v="3"/>
    <x v="10"/>
  </r>
  <r>
    <s v="CG&amp;E "/>
    <s v="E"/>
    <x v="19"/>
    <s v="RS  S   02/15/2008N"/>
    <n v="-25892"/>
    <n v="-2331.2800000000002"/>
    <n v="0"/>
    <n v="-2331.2800000000002"/>
    <n v="-110.98"/>
    <n v="0"/>
    <n v="-100.08"/>
    <n v="-3.75"/>
    <n v="-0.77"/>
    <n v="0"/>
    <n v="0"/>
    <n v="-14.27"/>
    <n v="-19.420000000000002"/>
    <n v="-20.86"/>
    <n v="-5.34"/>
    <n v="-19.59"/>
    <n v="-19.600000000000001"/>
    <n v="-26.78"/>
    <n v="0"/>
    <n v="0"/>
    <n v="0"/>
    <n v="0"/>
    <n v="-4.3899999999999997"/>
    <n v="-7.85"/>
    <n v="0"/>
    <n v="0"/>
    <n v="0"/>
    <n v="0"/>
    <n v="0"/>
    <n v="0"/>
    <n v="0"/>
    <n v="0"/>
    <m/>
    <n v="0"/>
    <n v="0"/>
    <n v="0"/>
    <x v="3"/>
    <x v="10"/>
  </r>
  <r>
    <s v="CG&amp;E "/>
    <s v="E"/>
    <x v="1"/>
    <s v="RS  S   02/15/2008N"/>
    <n v="193"/>
    <n v="312.36"/>
    <n v="0"/>
    <n v="31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10"/>
  </r>
  <r>
    <s v="CG&amp;E "/>
    <s v="E"/>
    <x v="19"/>
    <s v="RS  W   01/02/2007 "/>
    <n v="-1964"/>
    <n v="-201.18"/>
    <n v="0"/>
    <n v="-20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10"/>
  </r>
  <r>
    <s v="CG&amp;E "/>
    <s v="E"/>
    <x v="19"/>
    <s v="RS  W   01/02/2007N"/>
    <n v="399321433"/>
    <n v="37612804.539999999"/>
    <n v="0"/>
    <n v="37612804.539999999"/>
    <n v="11557047.539999999"/>
    <n v="0"/>
    <n v="9582418.9800000004"/>
    <n v="484095.63"/>
    <n v="32324.1"/>
    <n v="0"/>
    <n v="0"/>
    <n v="1828326.12"/>
    <n v="2205521.83"/>
    <n v="1742838.85"/>
    <n v="694994.04"/>
    <n v="2039821.5"/>
    <n v="2549415.59"/>
    <n v="3518169.19"/>
    <n v="0"/>
    <n v="0"/>
    <n v="0"/>
    <n v="0"/>
    <n v="562184.06000000006"/>
    <n v="815920.14"/>
    <n v="0"/>
    <n v="0"/>
    <n v="0"/>
    <n v="0"/>
    <n v="-135.1"/>
    <n v="-137.93"/>
    <n v="0"/>
    <n v="0"/>
    <m/>
    <n v="0"/>
    <n v="0"/>
    <n v="0"/>
    <x v="3"/>
    <x v="10"/>
  </r>
  <r>
    <s v="CG&amp;E "/>
    <s v="E"/>
    <x v="1"/>
    <s v="RS  W   01/02/2007N"/>
    <n v="28867"/>
    <n v="3254.99"/>
    <n v="0"/>
    <n v="3254.99"/>
    <n v="1024.5"/>
    <n v="0"/>
    <n v="939.82"/>
    <n v="34.340000000000003"/>
    <n v="7.26"/>
    <n v="0"/>
    <n v="0"/>
    <n v="134.1"/>
    <n v="180.53"/>
    <n v="145.02000000000001"/>
    <n v="50.34"/>
    <n v="180.87"/>
    <n v="183.59"/>
    <n v="264.52999999999997"/>
    <n v="0"/>
    <n v="0"/>
    <n v="0"/>
    <n v="0"/>
    <n v="37.74"/>
    <n v="72.349999999999994"/>
    <n v="0"/>
    <n v="0"/>
    <n v="0"/>
    <n v="0"/>
    <n v="0"/>
    <n v="0"/>
    <n v="0"/>
    <n v="0"/>
    <m/>
    <n v="0"/>
    <n v="0"/>
    <n v="0"/>
    <x v="3"/>
    <x v="10"/>
  </r>
  <r>
    <s v="CG&amp;E "/>
    <s v="E"/>
    <x v="4"/>
    <s v="RS  W   01/02/2007N"/>
    <n v="3578"/>
    <n v="402.74"/>
    <n v="0"/>
    <n v="402.74"/>
    <n v="124.24"/>
    <n v="0"/>
    <n v="119.43"/>
    <n v="4.37"/>
    <n v="0.96"/>
    <n v="0"/>
    <n v="0"/>
    <n v="16.64"/>
    <n v="22.08"/>
    <n v="18.829999999999998"/>
    <n v="6.24"/>
    <n v="21.96"/>
    <n v="22.88"/>
    <n v="31.26"/>
    <n v="0"/>
    <n v="0"/>
    <n v="0"/>
    <n v="0"/>
    <n v="5.0999999999999996"/>
    <n v="8.75"/>
    <n v="0"/>
    <n v="0"/>
    <n v="0"/>
    <n v="0"/>
    <n v="0"/>
    <n v="0"/>
    <n v="0"/>
    <n v="0"/>
    <m/>
    <n v="0"/>
    <n v="0"/>
    <n v="0"/>
    <x v="3"/>
    <x v="10"/>
  </r>
  <r>
    <s v="CG&amp;E "/>
    <s v="E"/>
    <x v="24"/>
    <s v="RS  W   01/02/2007N"/>
    <n v="6508589"/>
    <n v="262027.62"/>
    <n v="0"/>
    <n v="262027.62"/>
    <n v="0"/>
    <n v="0"/>
    <n v="153702.9"/>
    <n v="7912.16"/>
    <n v="477.34"/>
    <n v="0"/>
    <n v="0"/>
    <n v="29852.33"/>
    <n v="36092.67"/>
    <n v="7.97"/>
    <n v="11340.16"/>
    <n v="12.78"/>
    <n v="0"/>
    <n v="0"/>
    <n v="0"/>
    <n v="0"/>
    <n v="0"/>
    <n v="0"/>
    <n v="9239.27"/>
    <n v="13390.55"/>
    <n v="0"/>
    <n v="0"/>
    <n v="0"/>
    <n v="0"/>
    <n v="-0.25"/>
    <n v="-0.26"/>
    <n v="0"/>
    <n v="0"/>
    <m/>
    <n v="0"/>
    <n v="0"/>
    <n v="0"/>
    <x v="3"/>
    <x v="10"/>
  </r>
  <r>
    <s v="CG&amp;E "/>
    <s v="E"/>
    <x v="19"/>
    <s v="RS  W   01/03/2006N"/>
    <n v="56862"/>
    <n v="5462.81"/>
    <n v="0"/>
    <n v="5462.81"/>
    <n v="1938.62"/>
    <n v="0"/>
    <n v="1686.68"/>
    <n v="51.01"/>
    <n v="11.01"/>
    <n v="0"/>
    <n v="0"/>
    <n v="264.08"/>
    <n v="346.76"/>
    <n v="136.83000000000001"/>
    <n v="0"/>
    <n v="342.21"/>
    <n v="241.75"/>
    <n v="499.34"/>
    <n v="0"/>
    <n v="0"/>
    <n v="0"/>
    <n v="0"/>
    <n v="-33.4"/>
    <n v="91.24"/>
    <n v="0"/>
    <n v="0"/>
    <n v="0"/>
    <n v="0"/>
    <n v="-54.62"/>
    <n v="-58.7"/>
    <n v="0"/>
    <n v="0"/>
    <m/>
    <n v="0"/>
    <n v="0"/>
    <n v="0"/>
    <x v="3"/>
    <x v="10"/>
  </r>
  <r>
    <s v="CG&amp;E "/>
    <s v="E"/>
    <x v="19"/>
    <s v="RS  W   02/15/2008N"/>
    <n v="311191969"/>
    <n v="29367737.800000001"/>
    <n v="0"/>
    <n v="29367737.800000001"/>
    <n v="8840782.4600000009"/>
    <n v="0"/>
    <n v="7411865.1299999999"/>
    <n v="378905.82"/>
    <n v="24077.93"/>
    <n v="0"/>
    <n v="0"/>
    <n v="1423077.08"/>
    <n v="1700148.66"/>
    <n v="1706245.96"/>
    <n v="542405.59"/>
    <n v="1560611.48"/>
    <n v="1991006.65"/>
    <n v="2719818.41"/>
    <n v="0"/>
    <n v="0"/>
    <n v="0"/>
    <n v="0"/>
    <n v="444753.98"/>
    <n v="624038.65"/>
    <n v="0"/>
    <n v="0"/>
    <n v="0"/>
    <n v="0"/>
    <n v="0"/>
    <n v="0"/>
    <n v="0"/>
    <n v="0"/>
    <m/>
    <n v="0"/>
    <n v="0"/>
    <n v="0"/>
    <x v="3"/>
    <x v="10"/>
  </r>
  <r>
    <s v="CG&amp;E "/>
    <s v="E"/>
    <x v="1"/>
    <s v="RS  W   02/15/2008N"/>
    <n v="22087"/>
    <n v="2519.4499999999998"/>
    <n v="0"/>
    <n v="2519.4499999999998"/>
    <n v="800.66"/>
    <n v="0"/>
    <n v="687.47"/>
    <n v="26.89"/>
    <n v="4.9400000000000004"/>
    <n v="0"/>
    <n v="0"/>
    <n v="102.71"/>
    <n v="139.99"/>
    <n v="154.54"/>
    <n v="38.47"/>
    <n v="141.31"/>
    <n v="141.34"/>
    <n v="193.05"/>
    <n v="0"/>
    <n v="0"/>
    <n v="0"/>
    <n v="0"/>
    <n v="31.55"/>
    <n v="56.53"/>
    <n v="0"/>
    <n v="0"/>
    <n v="0"/>
    <n v="0"/>
    <n v="0"/>
    <n v="0"/>
    <n v="0"/>
    <n v="0"/>
    <m/>
    <n v="0"/>
    <n v="0"/>
    <n v="0"/>
    <x v="3"/>
    <x v="10"/>
  </r>
  <r>
    <s v="CG&amp;E "/>
    <s v="E"/>
    <x v="4"/>
    <s v="RS  W   02/15/2008N"/>
    <n v="11257"/>
    <n v="909.36"/>
    <n v="0"/>
    <n v="909.36"/>
    <n v="235.96"/>
    <n v="0"/>
    <n v="247.07"/>
    <n v="13.71"/>
    <n v="0.45"/>
    <n v="0"/>
    <n v="0"/>
    <n v="50.05"/>
    <n v="52.16"/>
    <n v="45.54"/>
    <n v="19.63"/>
    <n v="41.65"/>
    <n v="72.02"/>
    <n v="98.38"/>
    <n v="0"/>
    <n v="0"/>
    <n v="0"/>
    <n v="0"/>
    <n v="16.079999999999998"/>
    <n v="16.66"/>
    <n v="0"/>
    <n v="0"/>
    <n v="0"/>
    <n v="0"/>
    <n v="0"/>
    <n v="0"/>
    <n v="0"/>
    <n v="0"/>
    <m/>
    <n v="0"/>
    <n v="0"/>
    <n v="0"/>
    <x v="3"/>
    <x v="10"/>
  </r>
  <r>
    <s v="CG&amp;E "/>
    <s v="E"/>
    <x v="24"/>
    <s v="RS  W   02/15/2008N"/>
    <n v="5308729"/>
    <n v="213973.78"/>
    <n v="0"/>
    <n v="213973.78"/>
    <n v="0"/>
    <n v="0"/>
    <n v="125691.97"/>
    <n v="6463.96"/>
    <n v="395.77"/>
    <n v="0"/>
    <n v="0"/>
    <n v="24316.3"/>
    <n v="29380.89"/>
    <n v="0"/>
    <n v="9252.9500000000007"/>
    <n v="0"/>
    <n v="0"/>
    <n v="0"/>
    <n v="0"/>
    <n v="0"/>
    <n v="0"/>
    <n v="0"/>
    <n v="7587.26"/>
    <n v="10884.68"/>
    <n v="0"/>
    <n v="0"/>
    <n v="0"/>
    <n v="0"/>
    <n v="0"/>
    <n v="0"/>
    <n v="0"/>
    <n v="0"/>
    <m/>
    <n v="0"/>
    <n v="0"/>
    <n v="0"/>
    <x v="3"/>
    <x v="10"/>
  </r>
  <r>
    <s v="CG&amp;E "/>
    <s v="E"/>
    <x v="19"/>
    <s v="RS01S   01/02/2007N"/>
    <n v="-20"/>
    <n v="-5.03"/>
    <n v="0"/>
    <n v="-5.03"/>
    <n v="-0.75"/>
    <n v="0"/>
    <n v="-3.21"/>
    <n v="-0.02"/>
    <n v="-0.06"/>
    <n v="0"/>
    <n v="0"/>
    <n v="-0.09"/>
    <n v="-0.13"/>
    <n v="-0.05"/>
    <n v="0"/>
    <n v="-0.13"/>
    <n v="-0.1"/>
    <n v="-0.44"/>
    <n v="0"/>
    <n v="0"/>
    <n v="0"/>
    <n v="0"/>
    <n v="0"/>
    <n v="-0.05"/>
    <n v="0"/>
    <n v="0"/>
    <n v="0"/>
    <n v="0"/>
    <n v="0"/>
    <n v="0"/>
    <n v="0"/>
    <n v="0"/>
    <m/>
    <n v="0"/>
    <n v="0"/>
    <n v="0"/>
    <x v="3"/>
    <x v="10"/>
  </r>
  <r>
    <s v="CG&amp;E "/>
    <s v="E"/>
    <x v="1"/>
    <s v="RS01S   01/02/2007N"/>
    <n v="-214562"/>
    <n v="-21891.5"/>
    <n v="0"/>
    <n v="-21891.5"/>
    <n v="-6890.88"/>
    <n v="0"/>
    <n v="-5908.43"/>
    <n v="-234.68"/>
    <n v="-32.56"/>
    <n v="0"/>
    <n v="0"/>
    <n v="-986.23"/>
    <n v="-1260.78"/>
    <n v="-771.38"/>
    <n v="-83.39"/>
    <n v="-1216.24"/>
    <n v="-1273.47"/>
    <n v="-2330.37"/>
    <n v="0"/>
    <n v="0"/>
    <n v="0"/>
    <n v="0"/>
    <n v="-189.07"/>
    <n v="-486.34"/>
    <n v="0"/>
    <n v="0"/>
    <n v="-233.05"/>
    <n v="0"/>
    <n v="2.66"/>
    <n v="2.71"/>
    <n v="0"/>
    <n v="0"/>
    <m/>
    <n v="0"/>
    <n v="0"/>
    <n v="0"/>
    <x v="3"/>
    <x v="10"/>
  </r>
  <r>
    <s v="CG&amp;E "/>
    <s v="E"/>
    <x v="21"/>
    <s v="RS01S   01/02/2007N"/>
    <n v="-1959"/>
    <n v="-90.01"/>
    <n v="0"/>
    <n v="-90.01"/>
    <n v="0"/>
    <n v="0"/>
    <n v="-43.58"/>
    <n v="-2.39"/>
    <n v="-0.09"/>
    <n v="0"/>
    <n v="0"/>
    <n v="-9.11"/>
    <n v="-10.199999999999999"/>
    <n v="-6.25"/>
    <n v="-0.82"/>
    <n v="-9.0299999999999994"/>
    <n v="0"/>
    <n v="0"/>
    <n v="0"/>
    <n v="0"/>
    <n v="0"/>
    <n v="0"/>
    <n v="-2.8"/>
    <n v="-3.61"/>
    <n v="0"/>
    <n v="0"/>
    <n v="-2.13"/>
    <n v="0"/>
    <n v="0"/>
    <n v="0"/>
    <n v="0"/>
    <n v="0"/>
    <m/>
    <n v="0"/>
    <n v="0"/>
    <n v="0"/>
    <x v="3"/>
    <x v="10"/>
  </r>
  <r>
    <s v="CG&amp;E "/>
    <s v="E"/>
    <x v="1"/>
    <s v="RS01S   01/03/2006N"/>
    <n v="-6916"/>
    <n v="-718.2"/>
    <n v="0"/>
    <n v="-718.2"/>
    <n v="-264.73"/>
    <n v="0"/>
    <n v="-195.38"/>
    <n v="-6.2"/>
    <n v="-1.1499999999999999"/>
    <n v="0"/>
    <n v="0"/>
    <n v="-32.15"/>
    <n v="-45.35"/>
    <n v="-24.9"/>
    <n v="0"/>
    <n v="-46.73"/>
    <n v="-29.3"/>
    <n v="-67.34"/>
    <n v="0"/>
    <n v="0"/>
    <n v="0"/>
    <n v="0"/>
    <n v="3.26"/>
    <n v="-13.26"/>
    <n v="0"/>
    <n v="0"/>
    <n v="-7.52"/>
    <n v="0"/>
    <n v="6.05"/>
    <n v="6.5"/>
    <n v="0"/>
    <n v="0"/>
    <m/>
    <n v="0"/>
    <n v="0"/>
    <n v="0"/>
    <x v="3"/>
    <x v="10"/>
  </r>
  <r>
    <s v="CG&amp;E "/>
    <s v="E"/>
    <x v="1"/>
    <s v="RS01S   02/15/2008N"/>
    <n v="-50"/>
    <n v="-6.46"/>
    <n v="0"/>
    <n v="-6.46"/>
    <n v="-1.88"/>
    <n v="0"/>
    <n v="-2.2400000000000002"/>
    <n v="-0.06"/>
    <n v="-0.02"/>
    <n v="0"/>
    <n v="0"/>
    <n v="-0.23"/>
    <n v="-0.32"/>
    <n v="-0.33"/>
    <n v="-0.02"/>
    <n v="-0.33"/>
    <n v="-0.32"/>
    <n v="-0.46"/>
    <n v="0"/>
    <n v="0"/>
    <n v="0"/>
    <n v="0"/>
    <n v="-7.0000000000000007E-2"/>
    <n v="-0.13"/>
    <n v="0"/>
    <n v="0"/>
    <n v="-0.05"/>
    <n v="0"/>
    <n v="0"/>
    <n v="0"/>
    <n v="0"/>
    <n v="0"/>
    <m/>
    <n v="0"/>
    <n v="0"/>
    <n v="0"/>
    <x v="3"/>
    <x v="10"/>
  </r>
  <r>
    <s v="CG&amp;E "/>
    <s v="E"/>
    <x v="1"/>
    <s v="RS01W   01/02/2007N"/>
    <n v="4900159"/>
    <n v="492369.02"/>
    <n v="0"/>
    <n v="492369.02"/>
    <n v="153491.74"/>
    <n v="0"/>
    <n v="132111.99"/>
    <n v="5938.81"/>
    <n v="687.02"/>
    <n v="0"/>
    <n v="0"/>
    <n v="22459.67"/>
    <n v="28367.54"/>
    <n v="20662.77"/>
    <n v="2038.6"/>
    <n v="27089.65"/>
    <n v="31256.36"/>
    <n v="45235.3"/>
    <n v="0"/>
    <n v="0"/>
    <n v="0"/>
    <n v="0"/>
    <n v="6876.9"/>
    <n v="10835.98"/>
    <n v="0"/>
    <n v="0"/>
    <n v="5321.3"/>
    <n v="0"/>
    <n v="-2.2799999999999998"/>
    <n v="-2.33"/>
    <n v="0"/>
    <n v="0"/>
    <m/>
    <n v="0"/>
    <n v="0"/>
    <n v="0"/>
    <x v="3"/>
    <x v="10"/>
  </r>
  <r>
    <s v="CG&amp;E "/>
    <s v="E"/>
    <x v="4"/>
    <s v="RS01W   01/02/2007N"/>
    <n v="1058"/>
    <n v="126.84"/>
    <n v="0"/>
    <n v="126.84"/>
    <n v="39.74"/>
    <n v="0"/>
    <n v="39.11"/>
    <n v="1.29"/>
    <n v="0.36"/>
    <n v="0"/>
    <n v="0"/>
    <n v="4.92"/>
    <n v="6.86"/>
    <n v="5.19"/>
    <n v="0.44"/>
    <n v="7.02"/>
    <n v="6.77"/>
    <n v="9.68"/>
    <n v="0"/>
    <n v="0"/>
    <n v="0"/>
    <n v="0"/>
    <n v="1.5"/>
    <n v="2.81"/>
    <n v="0"/>
    <n v="0"/>
    <n v="1.1499999999999999"/>
    <n v="0"/>
    <n v="0"/>
    <n v="0"/>
    <n v="0"/>
    <n v="0"/>
    <m/>
    <n v="0"/>
    <n v="0"/>
    <n v="0"/>
    <x v="3"/>
    <x v="10"/>
  </r>
  <r>
    <s v="CG&amp;E "/>
    <s v="E"/>
    <x v="21"/>
    <s v="RS01W   01/02/2007N"/>
    <n v="34831"/>
    <n v="1917.79"/>
    <n v="0"/>
    <n v="1917.79"/>
    <n v="0"/>
    <n v="0"/>
    <n v="987.39"/>
    <n v="42.4"/>
    <n v="5.85"/>
    <n v="0"/>
    <n v="0"/>
    <n v="160.72999999999999"/>
    <n v="212.16"/>
    <n v="114.13"/>
    <n v="14.56"/>
    <n v="209.29"/>
    <n v="0"/>
    <n v="0"/>
    <n v="0"/>
    <n v="0"/>
    <n v="0"/>
    <n v="0"/>
    <n v="49.79"/>
    <n v="83.69"/>
    <n v="0"/>
    <n v="0"/>
    <n v="37.799999999999997"/>
    <n v="0"/>
    <n v="0"/>
    <n v="0"/>
    <n v="0"/>
    <n v="0"/>
    <m/>
    <n v="0"/>
    <n v="0"/>
    <n v="0"/>
    <x v="3"/>
    <x v="10"/>
  </r>
  <r>
    <s v="CG&amp;E "/>
    <s v="E"/>
    <x v="1"/>
    <s v="RS01W   01/03/2006N"/>
    <n v="2727"/>
    <n v="304.75"/>
    <n v="0"/>
    <n v="304.75"/>
    <n v="102.42"/>
    <n v="0"/>
    <n v="101.02"/>
    <n v="2.4500000000000002"/>
    <n v="0.93"/>
    <n v="0"/>
    <n v="0"/>
    <n v="12.68"/>
    <n v="17.66"/>
    <n v="9.66"/>
    <n v="0"/>
    <n v="18.079999999999998"/>
    <n v="11.73"/>
    <n v="27.16"/>
    <n v="0"/>
    <n v="0"/>
    <n v="0"/>
    <n v="0"/>
    <n v="-1.6"/>
    <n v="4.8099999999999996"/>
    <n v="0"/>
    <n v="0"/>
    <n v="2.95"/>
    <n v="0"/>
    <n v="-2.5"/>
    <n v="-2.7"/>
    <n v="0"/>
    <n v="0"/>
    <m/>
    <n v="0"/>
    <n v="0"/>
    <n v="0"/>
    <x v="3"/>
    <x v="10"/>
  </r>
  <r>
    <s v="CG&amp;E "/>
    <s v="E"/>
    <x v="1"/>
    <s v="RS01W   02/15/2008N"/>
    <n v="4022461"/>
    <n v="405019.45"/>
    <n v="0"/>
    <n v="405019.45"/>
    <n v="124152.41"/>
    <n v="0"/>
    <n v="107030.81"/>
    <n v="4897.84"/>
    <n v="535.72"/>
    <n v="0"/>
    <n v="0"/>
    <n v="18393.22"/>
    <n v="23079.200000000001"/>
    <n v="21910.880000000001"/>
    <n v="1677.97"/>
    <n v="21912.74"/>
    <n v="25735.59"/>
    <n v="36813.599999999999"/>
    <n v="0"/>
    <n v="0"/>
    <n v="0"/>
    <n v="0"/>
    <n v="5747.74"/>
    <n v="8763.6200000000008"/>
    <n v="0"/>
    <n v="0"/>
    <n v="4368.1099999999997"/>
    <n v="0"/>
    <n v="0"/>
    <n v="0"/>
    <n v="0"/>
    <n v="0"/>
    <m/>
    <n v="0"/>
    <n v="0"/>
    <n v="0"/>
    <x v="3"/>
    <x v="10"/>
  </r>
  <r>
    <s v="CG&amp;E "/>
    <s v="E"/>
    <x v="4"/>
    <s v="RS01W   02/15/2008N"/>
    <n v="1987"/>
    <n v="192.77"/>
    <n v="0"/>
    <n v="192.77"/>
    <n v="59.27"/>
    <n v="0"/>
    <n v="48.64"/>
    <n v="2.42"/>
    <n v="0.18"/>
    <n v="0"/>
    <n v="0"/>
    <n v="9.24"/>
    <n v="11.17"/>
    <n v="10.46"/>
    <n v="0.83"/>
    <n v="10.46"/>
    <n v="12.72"/>
    <n v="18.190000000000001"/>
    <n v="0"/>
    <n v="0"/>
    <n v="0"/>
    <n v="0"/>
    <n v="2.84"/>
    <n v="4.1900000000000004"/>
    <n v="0"/>
    <n v="0"/>
    <n v="2.16"/>
    <n v="0"/>
    <n v="0"/>
    <n v="0"/>
    <n v="0"/>
    <n v="0"/>
    <m/>
    <n v="0"/>
    <n v="0"/>
    <n v="0"/>
    <x v="3"/>
    <x v="10"/>
  </r>
  <r>
    <s v="CG&amp;E "/>
    <s v="E"/>
    <x v="21"/>
    <s v="RS01W   02/15/2008N"/>
    <n v="35574"/>
    <n v="1524.58"/>
    <n v="0"/>
    <n v="1524.58"/>
    <n v="0"/>
    <n v="0"/>
    <n v="912.15"/>
    <n v="43.28"/>
    <n v="4.05"/>
    <n v="0"/>
    <n v="0"/>
    <n v="165.2"/>
    <n v="212.68"/>
    <n v="0"/>
    <n v="14.84"/>
    <n v="0"/>
    <n v="0"/>
    <n v="0"/>
    <n v="0"/>
    <n v="0"/>
    <n v="0"/>
    <n v="0"/>
    <n v="50.82"/>
    <n v="82.91"/>
    <n v="0"/>
    <n v="0"/>
    <n v="38.65"/>
    <n v="0"/>
    <n v="0"/>
    <n v="0"/>
    <n v="0"/>
    <n v="0"/>
    <m/>
    <n v="0"/>
    <n v="0"/>
    <n v="0"/>
    <x v="3"/>
    <x v="10"/>
  </r>
  <r>
    <s v="CG&amp;E "/>
    <s v="E"/>
    <x v="19"/>
    <s v="RS3PS   07/31/2007N"/>
    <n v="-30486"/>
    <n v="-2657.42"/>
    <n v="0"/>
    <n v="-2657.42"/>
    <n v="-727.99"/>
    <n v="0"/>
    <n v="-748.25"/>
    <n v="-35.33"/>
    <n v="-1.93"/>
    <n v="0"/>
    <n v="0"/>
    <n v="-132.16999999999999"/>
    <n v="-151.19"/>
    <n v="-102.38"/>
    <n v="-53.15"/>
    <n v="-128.49"/>
    <n v="-195.05"/>
    <n v="-294.54000000000002"/>
    <n v="0"/>
    <n v="0"/>
    <n v="0"/>
    <n v="0"/>
    <n v="-35.58"/>
    <n v="-51.37"/>
    <n v="0"/>
    <n v="0"/>
    <n v="0"/>
    <n v="0"/>
    <n v="0"/>
    <n v="0"/>
    <n v="0"/>
    <n v="0"/>
    <m/>
    <n v="0"/>
    <n v="0"/>
    <n v="0"/>
    <x v="3"/>
    <x v="10"/>
  </r>
  <r>
    <s v="CG&amp;E "/>
    <s v="E"/>
    <x v="19"/>
    <s v="RS3PW   01/02/2007N"/>
    <n v="122"/>
    <n v="15.53"/>
    <n v="0"/>
    <n v="15.53"/>
    <n v="4.59"/>
    <n v="0"/>
    <n v="5.13"/>
    <n v="0.15"/>
    <n v="0.03"/>
    <n v="0"/>
    <n v="0"/>
    <n v="0.56999999999999995"/>
    <n v="0.79"/>
    <n v="0.89"/>
    <n v="0.22"/>
    <n v="0.81"/>
    <n v="0.78"/>
    <n v="1.07"/>
    <n v="0"/>
    <n v="0"/>
    <n v="0"/>
    <n v="0"/>
    <n v="0.18"/>
    <n v="0.32"/>
    <n v="0"/>
    <n v="0"/>
    <n v="0"/>
    <n v="0"/>
    <n v="0"/>
    <n v="0"/>
    <n v="0"/>
    <n v="0"/>
    <m/>
    <n v="0"/>
    <n v="0"/>
    <n v="0"/>
    <x v="3"/>
    <x v="10"/>
  </r>
  <r>
    <s v="CG&amp;E "/>
    <s v="E"/>
    <x v="19"/>
    <s v="RS3PW   02/15/2008N"/>
    <n v="113911"/>
    <n v="9451.2000000000007"/>
    <n v="0"/>
    <n v="9451.2000000000007"/>
    <n v="2516.0700000000002"/>
    <n v="0"/>
    <n v="2552.1"/>
    <n v="138.69"/>
    <n v="3.87"/>
    <n v="0"/>
    <n v="0"/>
    <n v="505.45"/>
    <n v="542.04999999999995"/>
    <n v="485.56"/>
    <n v="198.55"/>
    <n v="444.15"/>
    <n v="728.77"/>
    <n v="995.57"/>
    <n v="0"/>
    <n v="0"/>
    <n v="0"/>
    <n v="0"/>
    <n v="162.80000000000001"/>
    <n v="177.57"/>
    <n v="0"/>
    <n v="0"/>
    <n v="0"/>
    <n v="0"/>
    <n v="0"/>
    <n v="0"/>
    <n v="0"/>
    <n v="0"/>
    <m/>
    <n v="0"/>
    <n v="0"/>
    <n v="0"/>
    <x v="3"/>
    <x v="10"/>
  </r>
  <r>
    <s v="CG&amp;E "/>
    <s v="E"/>
    <x v="19"/>
    <s v="RS3PW   07/31/2007N"/>
    <n v="45543"/>
    <n v="3855"/>
    <n v="0"/>
    <n v="3855"/>
    <n v="1051.32"/>
    <n v="0"/>
    <n v="1045.72"/>
    <n v="48.61"/>
    <n v="1.89"/>
    <n v="0"/>
    <n v="0"/>
    <n v="203.84"/>
    <n v="221.77"/>
    <n v="112.11"/>
    <n v="79.38"/>
    <n v="185.57"/>
    <n v="291.38"/>
    <n v="504.4"/>
    <n v="0"/>
    <n v="0"/>
    <n v="0"/>
    <n v="0"/>
    <n v="34.799999999999997"/>
    <n v="74.209999999999994"/>
    <n v="0"/>
    <n v="0"/>
    <n v="0"/>
    <n v="0"/>
    <n v="0"/>
    <n v="0"/>
    <n v="0"/>
    <n v="0"/>
    <m/>
    <n v="0"/>
    <n v="0"/>
    <n v="0"/>
    <x v="3"/>
    <x v="10"/>
  </r>
  <r>
    <s v="CG&amp;E "/>
    <s v="E"/>
    <x v="7"/>
    <s v="SC01    02/15/2008N"/>
    <n v="81"/>
    <n v="16.329999999999998"/>
    <n v="0"/>
    <n v="16.329999999999998"/>
    <n v="1.99"/>
    <n v="0"/>
    <n v="11.5"/>
    <n v="0.1"/>
    <n v="0"/>
    <n v="0"/>
    <n v="0"/>
    <n v="0.38"/>
    <n v="0.19"/>
    <n v="0.35"/>
    <n v="0"/>
    <n v="0.35"/>
    <n v="0.3"/>
    <n v="0.74"/>
    <n v="0"/>
    <n v="0"/>
    <n v="0"/>
    <n v="0"/>
    <n v="0.08"/>
    <n v="0.14000000000000001"/>
    <n v="0"/>
    <n v="0"/>
    <n v="0.21"/>
    <n v="0"/>
    <n v="0"/>
    <n v="0"/>
    <n v="0"/>
    <n v="0"/>
    <m/>
    <n v="0"/>
    <n v="0"/>
    <n v="0"/>
    <x v="3"/>
    <x v="11"/>
  </r>
  <r>
    <s v="CG&amp;E "/>
    <s v="E"/>
    <x v="7"/>
    <s v="SC02    01/31/2007N"/>
    <n v="5340"/>
    <n v="428.12"/>
    <n v="0"/>
    <n v="428.12"/>
    <n v="130.71"/>
    <n v="0"/>
    <n v="119.17"/>
    <n v="6.51"/>
    <n v="0.18"/>
    <n v="0"/>
    <n v="0"/>
    <n v="23.6"/>
    <n v="12.22"/>
    <n v="16"/>
    <n v="0"/>
    <n v="23.07"/>
    <n v="19.78"/>
    <n v="48.87"/>
    <n v="0"/>
    <n v="0"/>
    <n v="0"/>
    <n v="0"/>
    <n v="5.17"/>
    <n v="9.23"/>
    <n v="0"/>
    <n v="0"/>
    <n v="13.61"/>
    <n v="0"/>
    <n v="0"/>
    <n v="0"/>
    <n v="0"/>
    <n v="0"/>
    <m/>
    <n v="0"/>
    <n v="0"/>
    <n v="0"/>
    <x v="3"/>
    <x v="11"/>
  </r>
  <r>
    <s v="CG&amp;E "/>
    <s v="E"/>
    <x v="7"/>
    <s v="SC02    02/15/2008N"/>
    <n v="1155852"/>
    <n v="89621.21"/>
    <n v="0"/>
    <n v="89621.21"/>
    <n v="28303.35"/>
    <n v="0"/>
    <n v="22076.99"/>
    <n v="1407.41"/>
    <n v="0.18"/>
    <n v="0"/>
    <n v="0"/>
    <n v="4275.47"/>
    <n v="2646.9"/>
    <n v="4993.26"/>
    <n v="0"/>
    <n v="4994.42"/>
    <n v="4282.42"/>
    <n v="10578.37"/>
    <n v="0"/>
    <n v="0"/>
    <n v="0"/>
    <n v="0"/>
    <n v="1118.8900000000001"/>
    <n v="1997.32"/>
    <n v="0"/>
    <n v="0"/>
    <n v="2946.23"/>
    <n v="0"/>
    <n v="0"/>
    <n v="0"/>
    <n v="0"/>
    <n v="0"/>
    <m/>
    <n v="0"/>
    <n v="0"/>
    <n v="0"/>
    <x v="3"/>
    <x v="11"/>
  </r>
  <r>
    <s v="CG&amp;E "/>
    <s v="E"/>
    <x v="7"/>
    <s v="SC03    01/31/2007N"/>
    <n v="33410"/>
    <n v="1399.43"/>
    <n v="0"/>
    <n v="1399.43"/>
    <n v="325.41000000000003"/>
    <n v="0"/>
    <n v="143.34"/>
    <n v="40.68"/>
    <n v="0.27"/>
    <n v="0"/>
    <n v="0"/>
    <n v="145.93"/>
    <n v="76.510000000000005"/>
    <n v="39.82"/>
    <n v="0"/>
    <n v="57.42"/>
    <n v="123.79"/>
    <n v="305.76"/>
    <n v="0"/>
    <n v="0"/>
    <n v="0"/>
    <n v="0"/>
    <n v="32.35"/>
    <n v="22.99"/>
    <n v="0"/>
    <n v="0"/>
    <n v="85.16"/>
    <n v="0"/>
    <n v="0"/>
    <n v="0"/>
    <n v="0"/>
    <n v="0"/>
    <m/>
    <n v="0"/>
    <n v="0"/>
    <n v="0"/>
    <x v="3"/>
    <x v="11"/>
  </r>
  <r>
    <s v="CG&amp;E "/>
    <s v="E"/>
    <x v="2"/>
    <s v="SC03    02/15/2008N"/>
    <n v="399"/>
    <n v="17.13"/>
    <n v="0"/>
    <n v="17.13"/>
    <n v="3.89"/>
    <n v="0"/>
    <n v="1.71"/>
    <n v="0.48"/>
    <n v="0.09"/>
    <n v="0"/>
    <n v="0"/>
    <n v="1.85"/>
    <n v="0.91"/>
    <n v="0.69"/>
    <n v="0"/>
    <n v="0.69"/>
    <n v="1.48"/>
    <n v="3.66"/>
    <n v="0"/>
    <n v="0"/>
    <n v="0"/>
    <n v="0"/>
    <n v="0.39"/>
    <n v="0.28000000000000003"/>
    <n v="0"/>
    <n v="0"/>
    <n v="1.01"/>
    <n v="0"/>
    <n v="0"/>
    <n v="0"/>
    <n v="0"/>
    <n v="0"/>
    <m/>
    <n v="0"/>
    <n v="0"/>
    <n v="0"/>
    <x v="3"/>
    <x v="11"/>
  </r>
  <r>
    <s v="CG&amp;E "/>
    <s v="E"/>
    <x v="7"/>
    <s v="SC03    02/15/2008N"/>
    <n v="1604428"/>
    <n v="67566.36"/>
    <n v="0"/>
    <n v="67566.36"/>
    <n v="15627.25"/>
    <n v="0"/>
    <n v="6883.03"/>
    <n v="1953.67"/>
    <n v="2.25"/>
    <n v="0"/>
    <n v="0"/>
    <n v="6535"/>
    <n v="3674.14"/>
    <n v="2757.98"/>
    <n v="0"/>
    <n v="2757.98"/>
    <n v="5944.52"/>
    <n v="14683.8"/>
    <n v="0"/>
    <n v="0"/>
    <n v="0"/>
    <n v="0"/>
    <n v="1553.17"/>
    <n v="1103.9000000000001"/>
    <n v="0"/>
    <n v="0"/>
    <n v="4089.67"/>
    <n v="0"/>
    <n v="0"/>
    <n v="0"/>
    <n v="0"/>
    <n v="0"/>
    <m/>
    <n v="0"/>
    <n v="0"/>
    <n v="0"/>
    <x v="3"/>
    <x v="11"/>
  </r>
  <r>
    <s v="CG&amp;E "/>
    <s v="E"/>
    <x v="7"/>
    <s v="SC04    02/15/2008N"/>
    <n v="14245"/>
    <n v="605.29999999999995"/>
    <n v="0"/>
    <n v="605.29999999999995"/>
    <n v="138.74"/>
    <n v="0"/>
    <n v="61.11"/>
    <n v="17.34"/>
    <n v="0.09"/>
    <n v="0"/>
    <n v="0"/>
    <n v="63.38"/>
    <n v="32.619999999999997"/>
    <n v="24.48"/>
    <n v="0"/>
    <n v="24.48"/>
    <n v="52.78"/>
    <n v="130.36000000000001"/>
    <n v="0"/>
    <n v="0"/>
    <n v="0"/>
    <n v="0"/>
    <n v="13.8"/>
    <n v="9.8000000000000007"/>
    <n v="0"/>
    <n v="0"/>
    <n v="36.32"/>
    <n v="0"/>
    <n v="0"/>
    <n v="0"/>
    <n v="0"/>
    <n v="0"/>
    <m/>
    <n v="0"/>
    <n v="0"/>
    <n v="0"/>
    <x v="3"/>
    <x v="11"/>
  </r>
  <r>
    <s v="CG&amp;E "/>
    <s v="E"/>
    <x v="7"/>
    <s v="SC05    02/15/2008N"/>
    <n v="5883"/>
    <n v="250.25"/>
    <n v="0"/>
    <n v="250.25"/>
    <n v="57.3"/>
    <n v="0"/>
    <n v="25.24"/>
    <n v="7.16"/>
    <n v="0"/>
    <n v="0"/>
    <n v="0"/>
    <n v="26.49"/>
    <n v="13.47"/>
    <n v="10.11"/>
    <n v="0"/>
    <n v="10.11"/>
    <n v="21.79"/>
    <n v="53.84"/>
    <n v="0"/>
    <n v="0"/>
    <n v="0"/>
    <n v="0"/>
    <n v="5.7"/>
    <n v="4.05"/>
    <n v="0"/>
    <n v="0"/>
    <n v="14.99"/>
    <n v="0"/>
    <n v="0"/>
    <n v="0"/>
    <n v="0"/>
    <n v="0"/>
    <m/>
    <n v="0"/>
    <n v="0"/>
    <n v="0"/>
    <x v="3"/>
    <x v="11"/>
  </r>
  <r>
    <s v="CG&amp;E "/>
    <s v="E"/>
    <x v="7"/>
    <s v="SC06    02/15/2008N"/>
    <n v="774"/>
    <n v="33.03"/>
    <n v="0"/>
    <n v="33.03"/>
    <n v="7.54"/>
    <n v="0"/>
    <n v="3.32"/>
    <n v="0.94"/>
    <n v="0"/>
    <n v="0"/>
    <n v="0"/>
    <n v="3.6"/>
    <n v="1.77"/>
    <n v="1.33"/>
    <n v="0"/>
    <n v="1.33"/>
    <n v="2.87"/>
    <n v="7.08"/>
    <n v="0"/>
    <n v="0"/>
    <n v="0"/>
    <n v="0"/>
    <n v="0.75"/>
    <n v="0.53"/>
    <n v="0"/>
    <n v="0"/>
    <n v="1.97"/>
    <n v="0"/>
    <n v="0"/>
    <n v="0"/>
    <n v="0"/>
    <n v="0"/>
    <m/>
    <n v="0"/>
    <n v="0"/>
    <n v="0"/>
    <x v="3"/>
    <x v="11"/>
  </r>
  <r>
    <s v="CG&amp;E "/>
    <s v="E"/>
    <x v="2"/>
    <s v="SC07    02/15/2008N"/>
    <n v="980"/>
    <n v="110.13"/>
    <n v="0"/>
    <n v="110.13"/>
    <n v="24.14"/>
    <n v="0"/>
    <n v="51.41"/>
    <n v="1.2"/>
    <n v="0.36"/>
    <n v="0"/>
    <n v="0"/>
    <n v="4.57"/>
    <n v="2.2400000000000002"/>
    <n v="4.2300000000000004"/>
    <n v="0"/>
    <n v="4.2300000000000004"/>
    <n v="3.63"/>
    <n v="8.9700000000000006"/>
    <n v="0"/>
    <n v="0"/>
    <n v="0"/>
    <n v="0"/>
    <n v="0.95"/>
    <n v="1.7"/>
    <n v="0"/>
    <n v="0"/>
    <n v="2.5"/>
    <n v="0"/>
    <n v="0"/>
    <n v="0"/>
    <n v="0"/>
    <n v="0"/>
    <m/>
    <n v="0"/>
    <n v="0"/>
    <n v="0"/>
    <x v="3"/>
    <x v="11"/>
  </r>
  <r>
    <s v="CG&amp;E "/>
    <s v="E"/>
    <x v="7"/>
    <s v="SC07    02/15/2008N"/>
    <n v="328"/>
    <n v="33.76"/>
    <n v="0"/>
    <n v="33.76"/>
    <n v="8.08"/>
    <n v="0"/>
    <n v="14.15"/>
    <n v="0.4"/>
    <n v="0.09"/>
    <n v="0"/>
    <n v="0"/>
    <n v="1.53"/>
    <n v="0.75"/>
    <n v="1.42"/>
    <n v="0"/>
    <n v="1.42"/>
    <n v="1.21"/>
    <n v="3"/>
    <n v="0"/>
    <n v="0"/>
    <n v="0"/>
    <n v="0"/>
    <n v="0.31"/>
    <n v="0.56000000000000005"/>
    <n v="0"/>
    <n v="0"/>
    <n v="0.84"/>
    <n v="0"/>
    <n v="0"/>
    <n v="0"/>
    <n v="0"/>
    <n v="0"/>
    <m/>
    <n v="0"/>
    <n v="0"/>
    <n v="0"/>
    <x v="3"/>
    <x v="11"/>
  </r>
  <r>
    <s v="CG&amp;E "/>
    <s v="E"/>
    <x v="7"/>
    <s v="SC08    02/15/2008N"/>
    <n v="6596"/>
    <n v="410.61"/>
    <n v="0"/>
    <n v="410.61"/>
    <n v="161.44999999999999"/>
    <n v="0"/>
    <n v="49.64"/>
    <n v="8.0299999999999994"/>
    <n v="0"/>
    <n v="0"/>
    <n v="0"/>
    <n v="0"/>
    <n v="15.1"/>
    <n v="28.49"/>
    <n v="0"/>
    <n v="28.5"/>
    <n v="24.44"/>
    <n v="60.37"/>
    <n v="0"/>
    <n v="0"/>
    <n v="0"/>
    <n v="0"/>
    <n v="6.38"/>
    <n v="11.4"/>
    <n v="0"/>
    <n v="0"/>
    <n v="16.809999999999999"/>
    <n v="0"/>
    <n v="0"/>
    <n v="0"/>
    <n v="0"/>
    <n v="0"/>
    <m/>
    <n v="0"/>
    <n v="0"/>
    <n v="0"/>
    <x v="3"/>
    <x v="11"/>
  </r>
  <r>
    <s v="CG&amp;E "/>
    <s v="E"/>
    <x v="7"/>
    <s v="SC09    02/15/2008N"/>
    <n v="296"/>
    <n v="21.11"/>
    <n v="0"/>
    <n v="21.11"/>
    <n v="7.27"/>
    <n v="0"/>
    <n v="3.41"/>
    <n v="0.36"/>
    <n v="0.09"/>
    <n v="0"/>
    <n v="0"/>
    <n v="1.38"/>
    <n v="0.68"/>
    <n v="1.28"/>
    <n v="0"/>
    <n v="1.28"/>
    <n v="1.1000000000000001"/>
    <n v="2.71"/>
    <n v="0"/>
    <n v="0"/>
    <n v="0"/>
    <n v="0"/>
    <n v="0.28999999999999998"/>
    <n v="0.51"/>
    <n v="0"/>
    <n v="0"/>
    <n v="0.75"/>
    <n v="0"/>
    <n v="0"/>
    <n v="0"/>
    <n v="0"/>
    <n v="0"/>
    <m/>
    <n v="0"/>
    <n v="0"/>
    <n v="0"/>
    <x v="3"/>
    <x v="11"/>
  </r>
  <r>
    <s v="CG&amp;E "/>
    <s v="E"/>
    <x v="7"/>
    <s v="SC10    02/15/2008N"/>
    <n v="6126"/>
    <n v="406.11"/>
    <n v="0"/>
    <n v="406.11"/>
    <n v="150.29"/>
    <n v="0"/>
    <n v="70.489999999999995"/>
    <n v="7.46"/>
    <n v="0"/>
    <n v="0"/>
    <n v="0"/>
    <n v="0"/>
    <n v="14.03"/>
    <n v="26.46"/>
    <n v="0"/>
    <n v="26.47"/>
    <n v="22.7"/>
    <n v="56.07"/>
    <n v="0"/>
    <n v="0"/>
    <n v="0"/>
    <n v="0"/>
    <n v="5.93"/>
    <n v="10.59"/>
    <n v="0"/>
    <n v="0"/>
    <n v="15.62"/>
    <n v="0"/>
    <n v="0"/>
    <n v="0"/>
    <n v="0"/>
    <n v="0"/>
    <m/>
    <n v="0"/>
    <n v="0"/>
    <n v="0"/>
    <x v="3"/>
    <x v="11"/>
  </r>
  <r>
    <s v="CG&amp;E "/>
    <s v="E"/>
    <x v="2"/>
    <s v="SE      01/31/2007N"/>
    <n v="13691"/>
    <n v="1824.91"/>
    <n v="0"/>
    <n v="1824.91"/>
    <n v="335.27"/>
    <n v="0"/>
    <n v="1028.33"/>
    <n v="16.68"/>
    <n v="2.34"/>
    <n v="0"/>
    <n v="0"/>
    <n v="62.94"/>
    <n v="31.35"/>
    <n v="41.02"/>
    <n v="0"/>
    <n v="59.14"/>
    <n v="50.74"/>
    <n v="125.33"/>
    <n v="0"/>
    <n v="0"/>
    <n v="0"/>
    <n v="0"/>
    <n v="13.22"/>
    <n v="23.66"/>
    <n v="0"/>
    <n v="0"/>
    <n v="34.89"/>
    <n v="0"/>
    <n v="0"/>
    <n v="0"/>
    <n v="0"/>
    <n v="0"/>
    <m/>
    <n v="0"/>
    <n v="0"/>
    <n v="0"/>
    <x v="3"/>
    <x v="12"/>
  </r>
  <r>
    <s v="CG&amp;E "/>
    <s v="E"/>
    <x v="7"/>
    <s v="SE      01/31/2007N"/>
    <n v="150294"/>
    <n v="17459.86"/>
    <n v="0"/>
    <n v="17459.86"/>
    <n v="3680.28"/>
    <n v="0"/>
    <n v="8621.58"/>
    <n v="175.91"/>
    <n v="10.71"/>
    <n v="0"/>
    <n v="0"/>
    <n v="687.51"/>
    <n v="344.25"/>
    <n v="434.74"/>
    <n v="0"/>
    <n v="649.30999999999995"/>
    <n v="546.98"/>
    <n v="1542.02"/>
    <n v="0"/>
    <n v="0"/>
    <n v="0"/>
    <n v="0"/>
    <n v="123.88"/>
    <n v="259.67"/>
    <n v="0"/>
    <n v="0"/>
    <n v="383.02"/>
    <n v="0"/>
    <n v="0"/>
    <n v="0"/>
    <n v="0"/>
    <n v="0"/>
    <m/>
    <n v="0"/>
    <n v="0"/>
    <n v="0"/>
    <x v="3"/>
    <x v="12"/>
  </r>
  <r>
    <s v="CG&amp;E "/>
    <s v="E"/>
    <x v="2"/>
    <s v="SE      02/15/2008N"/>
    <n v="26842"/>
    <n v="3404.34"/>
    <n v="0"/>
    <n v="3404.34"/>
    <n v="657.43"/>
    <n v="0"/>
    <n v="1806.44"/>
    <n v="32.729999999999997"/>
    <n v="3.78"/>
    <n v="0"/>
    <n v="0"/>
    <n v="124.74"/>
    <n v="61.48"/>
    <n v="115.94"/>
    <n v="0"/>
    <n v="115.94"/>
    <n v="99.46"/>
    <n v="245.68"/>
    <n v="0"/>
    <n v="0"/>
    <n v="0"/>
    <n v="0"/>
    <n v="25.96"/>
    <n v="46.38"/>
    <n v="0"/>
    <n v="0"/>
    <n v="68.38"/>
    <n v="0"/>
    <n v="0"/>
    <n v="0"/>
    <n v="0"/>
    <n v="0"/>
    <m/>
    <n v="0"/>
    <n v="0"/>
    <n v="0"/>
    <x v="3"/>
    <x v="12"/>
  </r>
  <r>
    <s v="CG&amp;E "/>
    <s v="E"/>
    <x v="7"/>
    <s v="SE      02/15/2008N"/>
    <n v="237495"/>
    <n v="31906.39"/>
    <n v="0"/>
    <n v="31906.39"/>
    <n v="5815.73"/>
    <n v="0"/>
    <n v="17806.759999999998"/>
    <n v="289.29000000000002"/>
    <n v="18.09"/>
    <n v="0"/>
    <n v="0"/>
    <n v="1081.43"/>
    <n v="543.96"/>
    <n v="1025.9100000000001"/>
    <n v="0"/>
    <n v="1026.1500000000001"/>
    <n v="879.77"/>
    <n v="2173.75"/>
    <n v="0"/>
    <n v="0"/>
    <n v="0"/>
    <n v="0"/>
    <n v="229.86"/>
    <n v="410.4"/>
    <n v="0"/>
    <n v="0"/>
    <n v="605.29"/>
    <n v="0"/>
    <n v="0"/>
    <n v="0"/>
    <n v="0"/>
    <n v="0"/>
    <m/>
    <n v="0"/>
    <n v="0"/>
    <n v="0"/>
    <x v="3"/>
    <x v="12"/>
  </r>
  <r>
    <s v="CG&amp;E "/>
    <s v="E"/>
    <x v="2"/>
    <s v="SFL2    01/31/2007N"/>
    <n v="3"/>
    <n v="0.39"/>
    <n v="0"/>
    <n v="0.39"/>
    <n v="0.18"/>
    <n v="0"/>
    <n v="0.06"/>
    <n v="0"/>
    <n v="0"/>
    <n v="0"/>
    <n v="0"/>
    <n v="0"/>
    <n v="0.03"/>
    <n v="0.03"/>
    <n v="0"/>
    <n v="0.03"/>
    <n v="0.03"/>
    <n v="0.03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13"/>
  </r>
  <r>
    <s v="CG&amp;E "/>
    <s v="E"/>
    <x v="1"/>
    <s v="SFL2    02/15/2008N"/>
    <n v="45"/>
    <n v="5.67"/>
    <n v="0"/>
    <n v="5.67"/>
    <n v="2.52"/>
    <n v="0"/>
    <n v="0.72"/>
    <n v="0.09"/>
    <n v="0"/>
    <n v="0"/>
    <n v="0"/>
    <n v="0.18"/>
    <n v="0.27"/>
    <n v="0.45"/>
    <n v="0"/>
    <n v="0.45"/>
    <n v="0.27"/>
    <n v="0.45"/>
    <n v="0"/>
    <n v="0"/>
    <n v="0"/>
    <n v="0"/>
    <n v="0.09"/>
    <n v="0.18"/>
    <n v="0"/>
    <n v="0"/>
    <n v="0"/>
    <n v="0"/>
    <n v="0"/>
    <n v="0"/>
    <n v="0"/>
    <n v="0"/>
    <m/>
    <n v="0"/>
    <n v="0"/>
    <n v="0"/>
    <x v="3"/>
    <x v="13"/>
  </r>
  <r>
    <s v="CG&amp;E "/>
    <s v="E"/>
    <x v="2"/>
    <s v="SFL2    02/15/2008N"/>
    <n v="51470"/>
    <n v="6485.49"/>
    <n v="0"/>
    <n v="6485.49"/>
    <n v="2882.32"/>
    <n v="0"/>
    <n v="823.52"/>
    <n v="102.94"/>
    <n v="0.27"/>
    <n v="0"/>
    <n v="0"/>
    <n v="205.88"/>
    <n v="308.82"/>
    <n v="514.70000000000005"/>
    <n v="0"/>
    <n v="514.70000000000005"/>
    <n v="308.82"/>
    <n v="514.70000000000005"/>
    <n v="0"/>
    <n v="0"/>
    <n v="0"/>
    <n v="0"/>
    <n v="102.94"/>
    <n v="205.88"/>
    <n v="0"/>
    <n v="0"/>
    <n v="0"/>
    <n v="0"/>
    <n v="0"/>
    <n v="0"/>
    <n v="0"/>
    <n v="0"/>
    <m/>
    <n v="0"/>
    <n v="0"/>
    <n v="0"/>
    <x v="3"/>
    <x v="13"/>
  </r>
  <r>
    <s v="CG&amp;E "/>
    <s v="E"/>
    <x v="7"/>
    <s v="SL01    02/15/2008N"/>
    <n v="2879"/>
    <n v="607"/>
    <n v="0"/>
    <n v="607"/>
    <n v="70.39"/>
    <n v="0"/>
    <n v="436.08"/>
    <n v="3.5"/>
    <n v="0.09"/>
    <n v="0"/>
    <n v="0"/>
    <n v="13.37"/>
    <n v="6.57"/>
    <n v="12.44"/>
    <n v="0"/>
    <n v="12.44"/>
    <n v="10.66"/>
    <n v="26.36"/>
    <n v="0"/>
    <n v="0"/>
    <n v="0"/>
    <n v="0"/>
    <n v="2.79"/>
    <n v="4.99"/>
    <n v="0"/>
    <n v="0"/>
    <n v="7.32"/>
    <n v="0"/>
    <n v="0"/>
    <n v="0"/>
    <n v="0"/>
    <n v="0"/>
    <m/>
    <n v="0"/>
    <n v="0"/>
    <n v="0"/>
    <x v="3"/>
    <x v="14"/>
  </r>
  <r>
    <s v="CG&amp;E "/>
    <s v="E"/>
    <x v="7"/>
    <s v="SL02    01/31/2007N"/>
    <n v="1435"/>
    <n v="212.56"/>
    <n v="0"/>
    <n v="212.56"/>
    <n v="35.119999999999997"/>
    <n v="0"/>
    <n v="129.26"/>
    <n v="1.75"/>
    <n v="0"/>
    <n v="0"/>
    <n v="0"/>
    <n v="6.68"/>
    <n v="3.27"/>
    <n v="4.3"/>
    <n v="0"/>
    <n v="6.2"/>
    <n v="5.3"/>
    <n v="13.13"/>
    <n v="0"/>
    <n v="0"/>
    <n v="0"/>
    <n v="0"/>
    <n v="1.4"/>
    <n v="2.4900000000000002"/>
    <n v="0"/>
    <n v="0"/>
    <n v="3.66"/>
    <n v="0"/>
    <n v="0"/>
    <n v="0"/>
    <n v="0"/>
    <n v="0"/>
    <m/>
    <n v="0"/>
    <n v="0"/>
    <n v="0"/>
    <x v="3"/>
    <x v="14"/>
  </r>
  <r>
    <s v="CG&amp;E "/>
    <s v="E"/>
    <x v="2"/>
    <s v="SL02    02/15/2008N"/>
    <n v="41"/>
    <n v="8.1999999999999993"/>
    <n v="0"/>
    <n v="8.1999999999999993"/>
    <n v="0.99"/>
    <n v="0"/>
    <n v="5.69"/>
    <n v="0.05"/>
    <n v="0.09"/>
    <n v="0"/>
    <n v="0"/>
    <n v="0.19"/>
    <n v="0.09"/>
    <n v="0.18"/>
    <n v="0"/>
    <n v="0.18"/>
    <n v="0.15"/>
    <n v="0.38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3"/>
    <x v="14"/>
  </r>
  <r>
    <s v="CG&amp;E "/>
    <s v="E"/>
    <x v="7"/>
    <s v="SL02    02/15/2008N"/>
    <n v="11919"/>
    <n v="1568.16"/>
    <n v="0"/>
    <n v="1568.16"/>
    <n v="291.61"/>
    <n v="0"/>
    <n v="859.97"/>
    <n v="14.6"/>
    <n v="0.63"/>
    <n v="0"/>
    <n v="0"/>
    <n v="55.47"/>
    <n v="27.21"/>
    <n v="51.48"/>
    <n v="0"/>
    <n v="51.48"/>
    <n v="44.08"/>
    <n v="109.06"/>
    <n v="0"/>
    <n v="0"/>
    <n v="0"/>
    <n v="0"/>
    <n v="11.59"/>
    <n v="20.67"/>
    <n v="0"/>
    <n v="0"/>
    <n v="30.31"/>
    <n v="0"/>
    <n v="0"/>
    <n v="0"/>
    <n v="0"/>
    <n v="0"/>
    <m/>
    <n v="0"/>
    <n v="0"/>
    <n v="0"/>
    <x v="3"/>
    <x v="14"/>
  </r>
  <r>
    <s v="CG&amp;E "/>
    <s v="E"/>
    <x v="7"/>
    <s v="SL03    01/31/2007N"/>
    <n v="2174"/>
    <n v="444.85"/>
    <n v="0"/>
    <n v="444.85"/>
    <n v="53.22"/>
    <n v="0"/>
    <n v="318.33"/>
    <n v="2.65"/>
    <n v="0.36"/>
    <n v="0"/>
    <n v="0"/>
    <n v="10.1"/>
    <n v="4.95"/>
    <n v="6.51"/>
    <n v="0"/>
    <n v="9.39"/>
    <n v="8.06"/>
    <n v="19.88"/>
    <n v="0"/>
    <n v="0"/>
    <n v="0"/>
    <n v="0"/>
    <n v="2.09"/>
    <n v="3.78"/>
    <n v="0"/>
    <n v="0"/>
    <n v="5.53"/>
    <n v="0"/>
    <n v="0"/>
    <n v="0"/>
    <n v="0"/>
    <n v="0"/>
    <m/>
    <n v="0"/>
    <n v="0"/>
    <n v="0"/>
    <x v="3"/>
    <x v="14"/>
  </r>
  <r>
    <s v="CG&amp;E "/>
    <s v="E"/>
    <x v="2"/>
    <s v="SL03    02/15/2008N"/>
    <n v="449"/>
    <n v="79.97"/>
    <n v="0"/>
    <n v="79.97"/>
    <n v="10.97"/>
    <n v="0"/>
    <n v="53.23"/>
    <n v="0.55000000000000004"/>
    <n v="0.09"/>
    <n v="0"/>
    <n v="0"/>
    <n v="2.09"/>
    <n v="1.03"/>
    <n v="1.94"/>
    <n v="0"/>
    <n v="1.94"/>
    <n v="1.66"/>
    <n v="4.1100000000000003"/>
    <n v="0"/>
    <n v="0"/>
    <n v="0"/>
    <n v="0"/>
    <n v="0.44"/>
    <n v="0.78"/>
    <n v="0"/>
    <n v="0"/>
    <n v="1.1399999999999999"/>
    <n v="0"/>
    <n v="0"/>
    <n v="0"/>
    <n v="0"/>
    <n v="0"/>
    <m/>
    <n v="0"/>
    <n v="0"/>
    <n v="0"/>
    <x v="3"/>
    <x v="14"/>
  </r>
  <r>
    <s v="CG&amp;E "/>
    <s v="E"/>
    <x v="7"/>
    <s v="SL03    02/15/2008N"/>
    <n v="44342"/>
    <n v="7209.24"/>
    <n v="0"/>
    <n v="7209.24"/>
    <n v="1085.46"/>
    <n v="0"/>
    <n v="4578.3500000000004"/>
    <n v="54.07"/>
    <n v="0.45"/>
    <n v="0"/>
    <n v="0"/>
    <n v="204.05"/>
    <n v="101.34"/>
    <n v="191.49"/>
    <n v="0"/>
    <n v="191.54"/>
    <n v="164.2"/>
    <n v="405.81"/>
    <n v="0"/>
    <n v="0"/>
    <n v="0"/>
    <n v="0"/>
    <n v="42.93"/>
    <n v="76.64"/>
    <n v="0"/>
    <n v="0"/>
    <n v="112.91"/>
    <n v="0"/>
    <n v="0"/>
    <n v="0"/>
    <n v="0"/>
    <n v="0"/>
    <m/>
    <n v="0"/>
    <n v="0"/>
    <n v="0"/>
    <x v="3"/>
    <x v="14"/>
  </r>
  <r>
    <s v="CG&amp;E "/>
    <s v="E"/>
    <x v="2"/>
    <s v="SL04    01/31/2007N"/>
    <n v="260"/>
    <n v="42.7"/>
    <n v="0"/>
    <n v="42.7"/>
    <n v="6.36"/>
    <n v="0"/>
    <n v="27.41"/>
    <n v="0.32"/>
    <n v="0.18"/>
    <n v="0"/>
    <n v="0"/>
    <n v="1.21"/>
    <n v="0.6"/>
    <n v="0.79"/>
    <n v="0"/>
    <n v="1.1200000000000001"/>
    <n v="0.96"/>
    <n v="2.38"/>
    <n v="0"/>
    <n v="0"/>
    <n v="0"/>
    <n v="0"/>
    <n v="0.26"/>
    <n v="0.45"/>
    <n v="0"/>
    <n v="0"/>
    <n v="0.66"/>
    <n v="0"/>
    <n v="0"/>
    <n v="0"/>
    <n v="0"/>
    <n v="0"/>
    <m/>
    <n v="0"/>
    <n v="0"/>
    <n v="0"/>
    <x v="3"/>
    <x v="14"/>
  </r>
  <r>
    <s v="CG&amp;E "/>
    <s v="E"/>
    <x v="7"/>
    <s v="SL04    01/31/2007N"/>
    <n v="151081"/>
    <n v="16231.56"/>
    <n v="0"/>
    <n v="16231.56"/>
    <n v="3698.91"/>
    <n v="0"/>
    <n v="7488.96"/>
    <n v="183.96"/>
    <n v="2.4300000000000002"/>
    <n v="0"/>
    <n v="0"/>
    <n v="671.45"/>
    <n v="345.84"/>
    <n v="452.52"/>
    <n v="0"/>
    <n v="652.82000000000005"/>
    <n v="559.69000000000005"/>
    <n v="1382.66"/>
    <n v="0"/>
    <n v="0"/>
    <n v="0"/>
    <n v="0"/>
    <n v="146.25"/>
    <n v="261.10000000000002"/>
    <n v="0"/>
    <n v="0"/>
    <n v="384.97"/>
    <n v="0"/>
    <n v="0"/>
    <n v="0"/>
    <n v="0"/>
    <n v="0"/>
    <m/>
    <n v="0"/>
    <n v="0"/>
    <n v="0"/>
    <x v="3"/>
    <x v="14"/>
  </r>
  <r>
    <s v="CG&amp;E "/>
    <s v="E"/>
    <x v="2"/>
    <s v="SL04    02/15/2008N"/>
    <n v="1384"/>
    <n v="183.71"/>
    <n v="0"/>
    <n v="183.71"/>
    <n v="33.799999999999997"/>
    <n v="0"/>
    <n v="101.11"/>
    <n v="1.69"/>
    <n v="0.54"/>
    <n v="0"/>
    <n v="0"/>
    <n v="6.43"/>
    <n v="3.14"/>
    <n v="5.98"/>
    <n v="0"/>
    <n v="5.98"/>
    <n v="5.1100000000000003"/>
    <n v="12.69"/>
    <n v="0"/>
    <n v="0"/>
    <n v="0"/>
    <n v="0"/>
    <n v="1.35"/>
    <n v="2.39"/>
    <n v="0"/>
    <n v="0"/>
    <n v="3.5"/>
    <n v="0"/>
    <n v="0"/>
    <n v="0"/>
    <n v="0"/>
    <n v="0"/>
    <m/>
    <n v="0"/>
    <n v="0"/>
    <n v="0"/>
    <x v="3"/>
    <x v="14"/>
  </r>
  <r>
    <s v="CG&amp;E "/>
    <s v="E"/>
    <x v="7"/>
    <s v="SL04    02/15/2008N"/>
    <n v="2063855"/>
    <n v="215705.39"/>
    <n v="0"/>
    <n v="215705.39"/>
    <n v="50531.76"/>
    <n v="0"/>
    <n v="94034.34"/>
    <n v="2513.12"/>
    <n v="20.88"/>
    <n v="0"/>
    <n v="0"/>
    <n v="8687.26"/>
    <n v="4725.43"/>
    <n v="8916.0499999999993"/>
    <n v="0"/>
    <n v="8918.0400000000009"/>
    <n v="7645.92"/>
    <n v="18888.560000000001"/>
    <n v="0"/>
    <n v="0"/>
    <n v="0"/>
    <n v="0"/>
    <n v="1997.57"/>
    <n v="3566.33"/>
    <n v="0"/>
    <n v="0"/>
    <n v="5260.13"/>
    <n v="0"/>
    <n v="0"/>
    <n v="0"/>
    <n v="0"/>
    <n v="0"/>
    <m/>
    <n v="0"/>
    <n v="0"/>
    <n v="0"/>
    <x v="3"/>
    <x v="14"/>
  </r>
  <r>
    <s v="CG&amp;E "/>
    <s v="E"/>
    <x v="2"/>
    <s v="SL05    01/31/2007N"/>
    <n v="22358"/>
    <n v="9259.16"/>
    <n v="0"/>
    <n v="9259.16"/>
    <n v="547.48"/>
    <n v="0"/>
    <n v="7960.45"/>
    <n v="27.22"/>
    <n v="2.7"/>
    <n v="0"/>
    <n v="0"/>
    <n v="101.82"/>
    <n v="51.18"/>
    <n v="66.98"/>
    <n v="0"/>
    <n v="96.58"/>
    <n v="82.82"/>
    <n v="204.65"/>
    <n v="0"/>
    <n v="0"/>
    <n v="0"/>
    <n v="0"/>
    <n v="21.63"/>
    <n v="38.65"/>
    <n v="0"/>
    <n v="0"/>
    <n v="57"/>
    <n v="0"/>
    <n v="0"/>
    <n v="0"/>
    <n v="0"/>
    <n v="0"/>
    <m/>
    <n v="0"/>
    <n v="0"/>
    <n v="0"/>
    <x v="3"/>
    <x v="14"/>
  </r>
  <r>
    <s v="CG&amp;E "/>
    <s v="E"/>
    <x v="7"/>
    <s v="SL05    01/31/2007N"/>
    <n v="38686"/>
    <n v="16022.75"/>
    <n v="0"/>
    <n v="16022.75"/>
    <n v="947.17"/>
    <n v="0"/>
    <n v="13773.31"/>
    <n v="47.06"/>
    <n v="3.96"/>
    <n v="0"/>
    <n v="0"/>
    <n v="178.24"/>
    <n v="88.51"/>
    <n v="115.63"/>
    <n v="0"/>
    <n v="167.11"/>
    <n v="143.18"/>
    <n v="355.99"/>
    <n v="0"/>
    <n v="0"/>
    <n v="0"/>
    <n v="0"/>
    <n v="37.11"/>
    <n v="66.900000000000006"/>
    <n v="0"/>
    <n v="0"/>
    <n v="98.58"/>
    <n v="0"/>
    <n v="0"/>
    <n v="0"/>
    <n v="0"/>
    <n v="0"/>
    <m/>
    <n v="0"/>
    <n v="0"/>
    <n v="0"/>
    <x v="3"/>
    <x v="14"/>
  </r>
  <r>
    <s v="CG&amp;E "/>
    <s v="E"/>
    <x v="2"/>
    <s v="SL05    02/15/2008N"/>
    <n v="30989"/>
    <n v="13800.22"/>
    <n v="0"/>
    <n v="13800.22"/>
    <n v="758.96"/>
    <n v="0"/>
    <n v="11956.4"/>
    <n v="37.75"/>
    <n v="3.69"/>
    <n v="0"/>
    <n v="0"/>
    <n v="144.01"/>
    <n v="70.95"/>
    <n v="133.80000000000001"/>
    <n v="0"/>
    <n v="133.81"/>
    <n v="114.78"/>
    <n v="283.60000000000002"/>
    <n v="0"/>
    <n v="0"/>
    <n v="0"/>
    <n v="0"/>
    <n v="29.98"/>
    <n v="53.58"/>
    <n v="0"/>
    <n v="0"/>
    <n v="78.91"/>
    <n v="0"/>
    <n v="0"/>
    <n v="0"/>
    <n v="0"/>
    <n v="0"/>
    <m/>
    <n v="0"/>
    <n v="0"/>
    <n v="0"/>
    <x v="3"/>
    <x v="14"/>
  </r>
  <r>
    <s v="CG&amp;E "/>
    <s v="E"/>
    <x v="7"/>
    <s v="SL05    02/15/2008N"/>
    <n v="91201"/>
    <n v="43689.93"/>
    <n v="0"/>
    <n v="43689.93"/>
    <n v="2232.91"/>
    <n v="0"/>
    <n v="38268.269999999997"/>
    <n v="111.22"/>
    <n v="9"/>
    <n v="0"/>
    <n v="0"/>
    <n v="421.37"/>
    <n v="208.61"/>
    <n v="393.75"/>
    <n v="0"/>
    <n v="393.82"/>
    <n v="337.82"/>
    <n v="834.7"/>
    <n v="0"/>
    <n v="0"/>
    <n v="0"/>
    <n v="0"/>
    <n v="88.33"/>
    <n v="157.66999999999999"/>
    <n v="0"/>
    <n v="0"/>
    <n v="232.46"/>
    <n v="0"/>
    <n v="0"/>
    <n v="0"/>
    <n v="0"/>
    <n v="0"/>
    <m/>
    <n v="0"/>
    <n v="0"/>
    <n v="0"/>
    <x v="3"/>
    <x v="14"/>
  </r>
  <r>
    <s v="CG&amp;E "/>
    <s v="E"/>
    <x v="7"/>
    <s v="SL06    02/15/2008N"/>
    <n v="112"/>
    <n v="23.47"/>
    <n v="0"/>
    <n v="23.47"/>
    <n v="2.73"/>
    <n v="0"/>
    <n v="16.829999999999998"/>
    <n v="0.14000000000000001"/>
    <n v="0"/>
    <n v="0"/>
    <n v="0"/>
    <n v="0.52"/>
    <n v="0.25"/>
    <n v="0.49"/>
    <n v="0"/>
    <n v="0.49"/>
    <n v="0.41"/>
    <n v="1.03"/>
    <n v="0"/>
    <n v="0"/>
    <n v="0"/>
    <n v="0"/>
    <n v="0.11"/>
    <n v="0.19"/>
    <n v="0"/>
    <n v="0"/>
    <n v="0.28000000000000003"/>
    <n v="0"/>
    <n v="0"/>
    <n v="0"/>
    <n v="0"/>
    <n v="0"/>
    <m/>
    <n v="0"/>
    <n v="0"/>
    <n v="0"/>
    <x v="3"/>
    <x v="14"/>
  </r>
  <r>
    <s v="CG&amp;E "/>
    <s v="E"/>
    <x v="2"/>
    <s v="SL07    01/31/2007N"/>
    <n v="22158"/>
    <n v="9885.9"/>
    <n v="0"/>
    <n v="9885.9"/>
    <n v="542.34"/>
    <n v="0"/>
    <n v="8596.11"/>
    <n v="27"/>
    <n v="3.51"/>
    <n v="0"/>
    <n v="0"/>
    <n v="103"/>
    <n v="50.71"/>
    <n v="66.39"/>
    <n v="0"/>
    <n v="95.68"/>
    <n v="82.14"/>
    <n v="202.78"/>
    <n v="0"/>
    <n v="0"/>
    <n v="0"/>
    <n v="0"/>
    <n v="21.48"/>
    <n v="38.26"/>
    <n v="0"/>
    <n v="0"/>
    <n v="56.5"/>
    <n v="0"/>
    <n v="0"/>
    <n v="0"/>
    <n v="0"/>
    <n v="0"/>
    <m/>
    <n v="0"/>
    <n v="0"/>
    <n v="0"/>
    <x v="3"/>
    <x v="14"/>
  </r>
  <r>
    <s v="CG&amp;E "/>
    <s v="E"/>
    <x v="7"/>
    <s v="SL07    01/31/2007N"/>
    <n v="143611"/>
    <n v="44684.94"/>
    <n v="0"/>
    <n v="44684.94"/>
    <n v="3516.39"/>
    <n v="0"/>
    <n v="36313.360000000001"/>
    <n v="173.32"/>
    <n v="14.93"/>
    <n v="0"/>
    <n v="0"/>
    <n v="659.36"/>
    <n v="328.84"/>
    <n v="426.63"/>
    <n v="0"/>
    <n v="620.36"/>
    <n v="529.83000000000004"/>
    <n v="1353.74"/>
    <n v="0"/>
    <n v="0"/>
    <n v="0"/>
    <n v="0"/>
    <n v="133.91"/>
    <n v="248.17"/>
    <n v="0"/>
    <n v="0"/>
    <n v="366.1"/>
    <n v="0"/>
    <n v="0"/>
    <n v="0"/>
    <n v="0"/>
    <n v="0"/>
    <m/>
    <n v="0"/>
    <n v="0"/>
    <n v="0"/>
    <x v="3"/>
    <x v="14"/>
  </r>
  <r>
    <s v="CG&amp;E "/>
    <s v="E"/>
    <x v="2"/>
    <s v="SL07    02/15/2008N"/>
    <n v="56706"/>
    <n v="22323.53"/>
    <n v="0"/>
    <n v="22323.53"/>
    <n v="1388.71"/>
    <n v="0"/>
    <n v="18947.87"/>
    <n v="69.150000000000006"/>
    <n v="9"/>
    <n v="0"/>
    <n v="0"/>
    <n v="262.41000000000003"/>
    <n v="129.86000000000001"/>
    <n v="244.92"/>
    <n v="0"/>
    <n v="244.96"/>
    <n v="210.09"/>
    <n v="519.03"/>
    <n v="0"/>
    <n v="0"/>
    <n v="0"/>
    <n v="0"/>
    <n v="54.91"/>
    <n v="98"/>
    <n v="0"/>
    <n v="0"/>
    <n v="144.62"/>
    <n v="0"/>
    <n v="0"/>
    <n v="0"/>
    <n v="0"/>
    <n v="0"/>
    <m/>
    <n v="0"/>
    <n v="0"/>
    <n v="0"/>
    <x v="3"/>
    <x v="14"/>
  </r>
  <r>
    <s v="CG&amp;E "/>
    <s v="E"/>
    <x v="7"/>
    <s v="SL07    02/15/2008N"/>
    <n v="261883"/>
    <n v="97108.64"/>
    <n v="0"/>
    <n v="97108.64"/>
    <n v="6412"/>
    <n v="0"/>
    <n v="81541.75"/>
    <n v="319.11"/>
    <n v="30.42"/>
    <n v="0"/>
    <n v="0"/>
    <n v="1202.8"/>
    <n v="599.64"/>
    <n v="1130.93"/>
    <n v="0"/>
    <n v="1131.1500000000001"/>
    <n v="970.34"/>
    <n v="2396.9"/>
    <n v="0"/>
    <n v="0"/>
    <n v="0"/>
    <n v="0"/>
    <n v="253.49"/>
    <n v="452.56"/>
    <n v="0"/>
    <n v="0"/>
    <n v="667.55"/>
    <n v="0"/>
    <n v="0"/>
    <n v="0"/>
    <n v="0"/>
    <n v="0"/>
    <m/>
    <n v="0"/>
    <n v="0"/>
    <n v="0"/>
    <x v="3"/>
    <x v="14"/>
  </r>
  <r>
    <s v="CG&amp;E "/>
    <s v="E"/>
    <x v="2"/>
    <s v="SL08    01/31/2007N"/>
    <n v="568"/>
    <n v="76.489999999999995"/>
    <n v="0"/>
    <n v="76.489999999999995"/>
    <n v="13.92"/>
    <n v="0"/>
    <n v="43.42"/>
    <n v="0.69"/>
    <n v="0.09"/>
    <n v="0"/>
    <n v="0"/>
    <n v="2.64"/>
    <n v="1.3"/>
    <n v="1.7"/>
    <n v="0"/>
    <n v="2.4500000000000002"/>
    <n v="2.1"/>
    <n v="5.2"/>
    <n v="0"/>
    <n v="0"/>
    <n v="0"/>
    <n v="0"/>
    <n v="0.55000000000000004"/>
    <n v="0.98"/>
    <n v="0"/>
    <n v="0"/>
    <n v="1.45"/>
    <n v="0"/>
    <n v="0"/>
    <n v="0"/>
    <n v="0"/>
    <n v="0"/>
    <m/>
    <n v="0"/>
    <n v="0"/>
    <n v="0"/>
    <x v="3"/>
    <x v="14"/>
  </r>
  <r>
    <s v="CG&amp;E "/>
    <s v="E"/>
    <x v="7"/>
    <s v="SL08    01/31/2007N"/>
    <n v="32273"/>
    <n v="4125.83"/>
    <n v="0"/>
    <n v="4125.83"/>
    <n v="790.2"/>
    <n v="0"/>
    <n v="2255.02"/>
    <n v="39.33"/>
    <n v="0.45"/>
    <n v="0"/>
    <n v="0"/>
    <n v="146.65"/>
    <n v="73.88"/>
    <n v="96.65"/>
    <n v="0"/>
    <n v="139.47"/>
    <n v="119.58"/>
    <n v="295.37"/>
    <n v="0"/>
    <n v="0"/>
    <n v="0"/>
    <n v="0"/>
    <n v="31.22"/>
    <n v="55.76"/>
    <n v="0"/>
    <n v="0"/>
    <n v="82.25"/>
    <n v="0"/>
    <n v="0"/>
    <n v="0"/>
    <n v="0"/>
    <n v="0"/>
    <m/>
    <n v="0"/>
    <n v="0"/>
    <n v="0"/>
    <x v="3"/>
    <x v="14"/>
  </r>
  <r>
    <s v="CG&amp;E "/>
    <s v="E"/>
    <x v="2"/>
    <s v="SL08    02/15/2008N"/>
    <n v="2333"/>
    <n v="410.56"/>
    <n v="0"/>
    <n v="410.56"/>
    <n v="57.1"/>
    <n v="0"/>
    <n v="271.63"/>
    <n v="2.86"/>
    <n v="0.36"/>
    <n v="0"/>
    <n v="0"/>
    <n v="10.84"/>
    <n v="5.32"/>
    <n v="10.1"/>
    <n v="0"/>
    <n v="10.1"/>
    <n v="8.6300000000000008"/>
    <n v="21.37"/>
    <n v="0"/>
    <n v="0"/>
    <n v="0"/>
    <n v="0"/>
    <n v="2.2799999999999998"/>
    <n v="4.03"/>
    <n v="0"/>
    <n v="0"/>
    <n v="5.94"/>
    <n v="0"/>
    <n v="0"/>
    <n v="0"/>
    <n v="0"/>
    <n v="0"/>
    <m/>
    <n v="0"/>
    <n v="0"/>
    <n v="0"/>
    <x v="3"/>
    <x v="14"/>
  </r>
  <r>
    <s v="CG&amp;E "/>
    <s v="E"/>
    <x v="7"/>
    <s v="SL08    02/15/2008N"/>
    <n v="171329"/>
    <n v="23198.9"/>
    <n v="0"/>
    <n v="23198.9"/>
    <n v="4195.09"/>
    <n v="0"/>
    <n v="13058.97"/>
    <n v="208.67"/>
    <n v="1.17"/>
    <n v="0"/>
    <n v="0"/>
    <n v="760.72"/>
    <n v="392.34"/>
    <n v="740.17"/>
    <n v="0"/>
    <n v="740.38"/>
    <n v="634.70000000000005"/>
    <n v="1568.08"/>
    <n v="0"/>
    <n v="0"/>
    <n v="0"/>
    <n v="0"/>
    <n v="165.86"/>
    <n v="296.02"/>
    <n v="0"/>
    <n v="0"/>
    <n v="436.73"/>
    <n v="0"/>
    <n v="0"/>
    <n v="0"/>
    <n v="0"/>
    <n v="0"/>
    <m/>
    <n v="0"/>
    <n v="0"/>
    <n v="0"/>
    <x v="3"/>
    <x v="14"/>
  </r>
  <r>
    <s v="CG&amp;E "/>
    <s v="E"/>
    <x v="2"/>
    <s v="SOLU    01/31/2007 "/>
    <n v="162"/>
    <n v="10.199999999999999"/>
    <n v="0"/>
    <n v="10.199999999999999"/>
    <n v="1.63"/>
    <n v="0"/>
    <n v="0.7"/>
    <n v="0.2"/>
    <n v="0.09"/>
    <n v="0"/>
    <n v="0"/>
    <n v="0.75"/>
    <n v="0.37"/>
    <n v="0.2"/>
    <n v="0"/>
    <n v="0.28999999999999998"/>
    <n v="0.6"/>
    <n v="1.48"/>
    <n v="0"/>
    <n v="0"/>
    <n v="0"/>
    <n v="0"/>
    <n v="0.16"/>
    <n v="0.12"/>
    <n v="0"/>
    <n v="0"/>
    <n v="0.41"/>
    <n v="0"/>
    <n v="0"/>
    <n v="0"/>
    <n v="0"/>
    <n v="0"/>
    <m/>
    <n v="0"/>
    <n v="0"/>
    <n v="0"/>
    <x v="3"/>
    <x v="15"/>
  </r>
  <r>
    <s v="CG&amp;E "/>
    <s v="E"/>
    <x v="19"/>
    <s v="SOLU    02/15/2008 "/>
    <n v="108"/>
    <n v="7.96"/>
    <n v="0"/>
    <n v="7.96"/>
    <n v="1.0900000000000001"/>
    <n v="0"/>
    <n v="0.46"/>
    <n v="0.13"/>
    <n v="0.09"/>
    <n v="0"/>
    <n v="0"/>
    <n v="0.5"/>
    <n v="0.25"/>
    <n v="0.19"/>
    <n v="0"/>
    <n v="0.19"/>
    <n v="0.4"/>
    <n v="0.99"/>
    <n v="0"/>
    <n v="0"/>
    <n v="0"/>
    <n v="0"/>
    <n v="0.1"/>
    <n v="0.08"/>
    <n v="0"/>
    <n v="0"/>
    <n v="0.28000000000000003"/>
    <n v="0"/>
    <n v="0"/>
    <n v="0"/>
    <n v="0"/>
    <n v="0"/>
    <m/>
    <n v="0"/>
    <n v="0"/>
    <n v="0"/>
    <x v="3"/>
    <x v="15"/>
  </r>
  <r>
    <s v="CG&amp;E "/>
    <s v="E"/>
    <x v="2"/>
    <s v="SOLU    02/15/2008 "/>
    <n v="106"/>
    <n v="11.04"/>
    <n v="0"/>
    <n v="11.04"/>
    <n v="1.07"/>
    <n v="0"/>
    <n v="0.46"/>
    <n v="0.13"/>
    <n v="0.09"/>
    <n v="0"/>
    <n v="0"/>
    <n v="0.49"/>
    <n v="0.24"/>
    <n v="0.19"/>
    <n v="0"/>
    <n v="0.19"/>
    <n v="0.39"/>
    <n v="0.97"/>
    <n v="0"/>
    <n v="0"/>
    <n v="0"/>
    <n v="0"/>
    <n v="0.1"/>
    <n v="0.08"/>
    <n v="0"/>
    <n v="0"/>
    <n v="0.27"/>
    <n v="0"/>
    <n v="0"/>
    <n v="0"/>
    <n v="0"/>
    <n v="0"/>
    <m/>
    <n v="0"/>
    <n v="0"/>
    <n v="0"/>
    <x v="3"/>
    <x v="15"/>
  </r>
  <r>
    <s v="CG&amp;E "/>
    <s v="E"/>
    <x v="7"/>
    <s v="SSLU    02/15/2008N"/>
    <n v="387"/>
    <n v="40.130000000000003"/>
    <n v="0"/>
    <n v="40.130000000000003"/>
    <n v="3.88"/>
    <n v="0"/>
    <n v="1.63"/>
    <n v="0.46"/>
    <n v="0"/>
    <n v="0"/>
    <n v="0"/>
    <n v="1.8"/>
    <n v="0.9"/>
    <n v="0.71"/>
    <n v="0"/>
    <n v="0.71"/>
    <n v="1.44"/>
    <n v="3.52"/>
    <n v="0"/>
    <n v="0"/>
    <n v="0"/>
    <n v="0"/>
    <n v="0.36"/>
    <n v="0.27"/>
    <n v="0"/>
    <n v="0"/>
    <n v="0.99"/>
    <n v="0"/>
    <n v="0"/>
    <n v="0"/>
    <n v="0"/>
    <n v="0"/>
    <m/>
    <n v="0"/>
    <n v="0"/>
    <n v="0"/>
    <x v="3"/>
    <x v="16"/>
  </r>
  <r>
    <s v="CG&amp;E "/>
    <s v="E"/>
    <x v="7"/>
    <s v="SXLU    02/15/2008N"/>
    <n v="151"/>
    <n v="13.52"/>
    <n v="0"/>
    <n v="13.52"/>
    <n v="1.52"/>
    <n v="0"/>
    <n v="0.64"/>
    <n v="0.18"/>
    <n v="0"/>
    <n v="0"/>
    <n v="0"/>
    <n v="0.7"/>
    <n v="0.35"/>
    <n v="0.27"/>
    <n v="0"/>
    <n v="0.27"/>
    <n v="0.56000000000000005"/>
    <n v="1.38"/>
    <n v="0"/>
    <n v="0"/>
    <n v="0"/>
    <n v="0"/>
    <n v="0.14000000000000001"/>
    <n v="0.11"/>
    <n v="0"/>
    <n v="0"/>
    <n v="0.39"/>
    <n v="0"/>
    <n v="0"/>
    <n v="0"/>
    <n v="0"/>
    <n v="0"/>
    <m/>
    <n v="0"/>
    <n v="0"/>
    <n v="0"/>
    <x v="3"/>
    <x v="17"/>
  </r>
  <r>
    <s v="CG&amp;E "/>
    <s v="E"/>
    <x v="19"/>
    <s v="TD  WOFF01/02/2007N"/>
    <n v="18230"/>
    <n v="493.2"/>
    <n v="0"/>
    <n v="493.2"/>
    <n v="203.94"/>
    <n v="0"/>
    <n v="118.02"/>
    <n v="0"/>
    <n v="0"/>
    <n v="0"/>
    <n v="0"/>
    <n v="0"/>
    <n v="65.22"/>
    <n v="29.55"/>
    <n v="0"/>
    <n v="36.01"/>
    <n v="0"/>
    <n v="0"/>
    <n v="0"/>
    <n v="0"/>
    <n v="0"/>
    <n v="0"/>
    <n v="26.05"/>
    <n v="14.41"/>
    <n v="0"/>
    <n v="0"/>
    <n v="0"/>
    <n v="0"/>
    <n v="0"/>
    <n v="0"/>
    <n v="0"/>
    <n v="0"/>
    <m/>
    <n v="0"/>
    <n v="0"/>
    <n v="0"/>
    <x v="3"/>
    <x v="18"/>
  </r>
  <r>
    <s v="CG&amp;E "/>
    <s v="E"/>
    <x v="19"/>
    <s v="TD  WOFF02/15/2008N"/>
    <n v="13675"/>
    <n v="377.3"/>
    <n v="0"/>
    <n v="377.3"/>
    <n v="152.97"/>
    <n v="0"/>
    <n v="88.53"/>
    <n v="0"/>
    <n v="0"/>
    <n v="0"/>
    <n v="0"/>
    <n v="0"/>
    <n v="48.94"/>
    <n v="29.52"/>
    <n v="0"/>
    <n v="26.99"/>
    <n v="0"/>
    <n v="0"/>
    <n v="0"/>
    <n v="0"/>
    <n v="0"/>
    <n v="0"/>
    <n v="19.54"/>
    <n v="10.81"/>
    <n v="0"/>
    <n v="0"/>
    <n v="0"/>
    <n v="0"/>
    <n v="0"/>
    <n v="0"/>
    <n v="0"/>
    <n v="0"/>
    <m/>
    <n v="0"/>
    <n v="0"/>
    <n v="0"/>
    <x v="3"/>
    <x v="18"/>
  </r>
  <r>
    <s v="CG&amp;E "/>
    <s v="E"/>
    <x v="19"/>
    <s v="TD  WON 01/02/2007N"/>
    <n v="5402"/>
    <n v="1328.51"/>
    <n v="0"/>
    <n v="1328.51"/>
    <n v="325.14"/>
    <n v="0"/>
    <n v="263.43"/>
    <n v="28.77"/>
    <n v="0.72"/>
    <n v="0"/>
    <n v="0"/>
    <n v="105.1"/>
    <n v="71.63"/>
    <n v="46.75"/>
    <n v="41.18"/>
    <n v="57.38"/>
    <n v="151.19"/>
    <n v="206.53"/>
    <n v="0"/>
    <n v="0"/>
    <n v="0"/>
    <n v="0"/>
    <n v="7.73"/>
    <n v="22.96"/>
    <n v="0"/>
    <n v="0"/>
    <n v="0"/>
    <n v="0"/>
    <n v="0"/>
    <n v="0"/>
    <n v="0"/>
    <n v="0"/>
    <m/>
    <n v="0"/>
    <n v="0"/>
    <n v="0"/>
    <x v="3"/>
    <x v="18"/>
  </r>
  <r>
    <s v="CG&amp;E "/>
    <s v="E"/>
    <x v="19"/>
    <s v="TD  WON 02/15/2008N"/>
    <n v="3052"/>
    <n v="903.06"/>
    <n v="0"/>
    <n v="903.06"/>
    <n v="183.68"/>
    <n v="0"/>
    <n v="213.53"/>
    <n v="20.37"/>
    <n v="0.85"/>
    <n v="0"/>
    <n v="0"/>
    <n v="76.59"/>
    <n v="40.47"/>
    <n v="35.450000000000003"/>
    <n v="29.17"/>
    <n v="32.42"/>
    <n v="107.02"/>
    <n v="146.19"/>
    <n v="0"/>
    <n v="0"/>
    <n v="0"/>
    <n v="0"/>
    <n v="4.3499999999999996"/>
    <n v="12.97"/>
    <n v="0"/>
    <n v="0"/>
    <n v="0"/>
    <n v="0"/>
    <n v="0"/>
    <n v="0"/>
    <n v="0"/>
    <n v="0"/>
    <m/>
    <n v="0"/>
    <n v="0"/>
    <n v="0"/>
    <x v="3"/>
    <x v="18"/>
  </r>
  <r>
    <s v="CG&amp;E "/>
    <s v="E"/>
    <x v="2"/>
    <s v="TL01    01/31/2007N"/>
    <n v="2"/>
    <n v="0.13"/>
    <n v="0"/>
    <n v="0.13"/>
    <n v="0.02"/>
    <n v="0"/>
    <n v="0"/>
    <n v="0"/>
    <n v="0.09"/>
    <n v="0"/>
    <n v="0"/>
    <n v="0"/>
    <n v="0"/>
    <n v="0"/>
    <n v="0"/>
    <n v="0"/>
    <n v="0"/>
    <n v="0.02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19"/>
  </r>
  <r>
    <s v="CG&amp;E "/>
    <s v="E"/>
    <x v="7"/>
    <s v="TL01    01/31/2007N"/>
    <n v="5287"/>
    <n v="263.31"/>
    <n v="0"/>
    <n v="263.31"/>
    <n v="75.56"/>
    <n v="0"/>
    <n v="19.47"/>
    <n v="5.56"/>
    <n v="0"/>
    <n v="0"/>
    <n v="0"/>
    <n v="24.71"/>
    <n v="11.97"/>
    <n v="7.77"/>
    <n v="0"/>
    <n v="13.85"/>
    <n v="19.71"/>
    <n v="62.65"/>
    <n v="0"/>
    <n v="0"/>
    <n v="0"/>
    <n v="0"/>
    <n v="2.38"/>
    <n v="5.82"/>
    <n v="0"/>
    <n v="0"/>
    <n v="13.86"/>
    <n v="0"/>
    <n v="0"/>
    <n v="0"/>
    <n v="0"/>
    <n v="0"/>
    <m/>
    <n v="0"/>
    <n v="0"/>
    <n v="0"/>
    <x v="3"/>
    <x v="19"/>
  </r>
  <r>
    <s v="CG&amp;E "/>
    <s v="E"/>
    <x v="2"/>
    <s v="TL01    02/15/2008N"/>
    <n v="6018"/>
    <n v="293.22000000000003"/>
    <n v="0"/>
    <n v="293.22000000000003"/>
    <n v="86.45"/>
    <n v="0"/>
    <n v="21.89"/>
    <n v="7.21"/>
    <n v="0.54"/>
    <n v="0"/>
    <n v="0"/>
    <n v="27.89"/>
    <n v="13.57"/>
    <n v="15.39"/>
    <n v="0"/>
    <n v="15.39"/>
    <n v="22.32"/>
    <n v="55.1"/>
    <n v="0"/>
    <n v="0"/>
    <n v="0"/>
    <n v="0"/>
    <n v="5.96"/>
    <n v="6.1"/>
    <n v="0"/>
    <n v="0"/>
    <n v="15.41"/>
    <n v="0"/>
    <n v="0"/>
    <n v="0"/>
    <n v="0"/>
    <n v="0"/>
    <m/>
    <n v="0"/>
    <n v="0"/>
    <n v="0"/>
    <x v="3"/>
    <x v="19"/>
  </r>
  <r>
    <s v="CG&amp;E "/>
    <s v="E"/>
    <x v="7"/>
    <s v="TL01    02/15/2008N"/>
    <n v="1394521"/>
    <n v="67713.81"/>
    <n v="0"/>
    <n v="67713.81"/>
    <n v="20008.810000000001"/>
    <n v="0"/>
    <n v="5078.99"/>
    <n v="1684.87"/>
    <n v="4.5"/>
    <n v="0"/>
    <n v="0"/>
    <n v="6486.01"/>
    <n v="3165.9"/>
    <n v="3523.64"/>
    <n v="0"/>
    <n v="3523.64"/>
    <n v="5147.8599999999997"/>
    <n v="12755.39"/>
    <n v="0"/>
    <n v="0"/>
    <n v="0"/>
    <n v="0"/>
    <n v="1376"/>
    <n v="1413.38"/>
    <n v="0"/>
    <n v="0"/>
    <n v="3544.82"/>
    <n v="0"/>
    <n v="0"/>
    <n v="0"/>
    <n v="0"/>
    <n v="0"/>
    <m/>
    <n v="0"/>
    <n v="0"/>
    <n v="0"/>
    <x v="3"/>
    <x v="19"/>
  </r>
  <r>
    <s v="CG&amp;E "/>
    <s v="E"/>
    <x v="4"/>
    <s v="TL01    02/15/2008N"/>
    <n v="89"/>
    <n v="4.4800000000000004"/>
    <n v="0"/>
    <n v="4.4800000000000004"/>
    <n v="1.28"/>
    <n v="0"/>
    <n v="0.31"/>
    <n v="0.1"/>
    <n v="0.27"/>
    <n v="0"/>
    <n v="0"/>
    <n v="0.4"/>
    <n v="0.2"/>
    <n v="0.21"/>
    <n v="0"/>
    <n v="0.21"/>
    <n v="0.31"/>
    <n v="0.8"/>
    <n v="0"/>
    <n v="0"/>
    <n v="0"/>
    <n v="0"/>
    <n v="0.09"/>
    <n v="0.09"/>
    <n v="0"/>
    <n v="0"/>
    <n v="0.21"/>
    <n v="0"/>
    <n v="0"/>
    <n v="0"/>
    <n v="0"/>
    <n v="0"/>
    <m/>
    <n v="0"/>
    <n v="0"/>
    <n v="0"/>
    <x v="3"/>
    <x v="19"/>
  </r>
  <r>
    <s v="CG&amp;E "/>
    <s v="E"/>
    <x v="2"/>
    <s v="TL03    02/15/2008N"/>
    <n v="253"/>
    <n v="18.02"/>
    <n v="0"/>
    <n v="18.02"/>
    <n v="3.61"/>
    <n v="0"/>
    <n v="6.51"/>
    <n v="0.3"/>
    <n v="0.09"/>
    <n v="0"/>
    <n v="0"/>
    <n v="1.2"/>
    <n v="0.6"/>
    <n v="0.66"/>
    <n v="0"/>
    <n v="0.66"/>
    <n v="0.96"/>
    <n v="2.29"/>
    <n v="0"/>
    <n v="0"/>
    <n v="0"/>
    <n v="0"/>
    <n v="0.24"/>
    <n v="0.24"/>
    <n v="0"/>
    <n v="0"/>
    <n v="0.66"/>
    <n v="0"/>
    <n v="0"/>
    <n v="0"/>
    <n v="0"/>
    <n v="0"/>
    <m/>
    <n v="0"/>
    <n v="0"/>
    <n v="0"/>
    <x v="3"/>
    <x v="19"/>
  </r>
  <r>
    <s v="CG&amp;E "/>
    <s v="E"/>
    <x v="7"/>
    <s v="TL03    02/15/2008N"/>
    <n v="315000"/>
    <n v="22240.43"/>
    <n v="0"/>
    <n v="22240.43"/>
    <n v="4521.1000000000004"/>
    <n v="0"/>
    <n v="8069.48"/>
    <n v="377.99"/>
    <n v="3.15"/>
    <n v="0"/>
    <n v="0"/>
    <n v="1463.82"/>
    <n v="710.59"/>
    <n v="801.96"/>
    <n v="0"/>
    <n v="801.96"/>
    <n v="1166.75"/>
    <n v="2886.43"/>
    <n v="0"/>
    <n v="0"/>
    <n v="0"/>
    <n v="0"/>
    <n v="308.29000000000002"/>
    <n v="319.64999999999998"/>
    <n v="0"/>
    <n v="0"/>
    <n v="809.26"/>
    <n v="0"/>
    <n v="0"/>
    <n v="0"/>
    <n v="0"/>
    <n v="0"/>
    <m/>
    <n v="0"/>
    <n v="0"/>
    <n v="0"/>
    <x v="3"/>
    <x v="19"/>
  </r>
  <r>
    <s v="CG&amp;E "/>
    <s v="E"/>
    <x v="15"/>
    <s v="TSGE    01/02/2007 "/>
    <n v="27243679"/>
    <n v="1561801.78"/>
    <n v="0"/>
    <n v="1561801.78"/>
    <n v="715808.97"/>
    <n v="0"/>
    <n v="10559.93"/>
    <n v="14024.45"/>
    <n v="0.18"/>
    <n v="0"/>
    <n v="0"/>
    <n v="0"/>
    <n v="86418.32"/>
    <n v="96442.69"/>
    <n v="0"/>
    <n v="126326.37"/>
    <n v="136400.31"/>
    <n v="296520.2"/>
    <n v="0"/>
    <n v="0"/>
    <n v="0"/>
    <n v="0"/>
    <n v="28773.51"/>
    <n v="50526.85"/>
    <n v="0"/>
    <n v="0"/>
    <n v="0"/>
    <n v="0"/>
    <n v="0"/>
    <n v="0"/>
    <n v="0"/>
    <n v="0"/>
    <m/>
    <n v="0"/>
    <n v="0"/>
    <n v="0"/>
    <x v="3"/>
    <x v="20"/>
  </r>
  <r>
    <s v="CG&amp;E "/>
    <s v="E"/>
    <x v="12"/>
    <s v="TSGS    01/02/2007 "/>
    <n v="6766721"/>
    <n v="345698.16"/>
    <n v="0"/>
    <n v="345698.16"/>
    <n v="154031"/>
    <n v="0"/>
    <n v="3256.2"/>
    <n v="3797.18"/>
    <n v="0.09"/>
    <n v="0"/>
    <n v="0"/>
    <n v="0"/>
    <n v="15499.59"/>
    <n v="27134.48"/>
    <n v="0"/>
    <n v="27142.14"/>
    <n v="24157.8"/>
    <n v="73640.179999999993"/>
    <n v="0"/>
    <n v="0"/>
    <n v="0"/>
    <n v="0"/>
    <n v="6182.91"/>
    <n v="10856.59"/>
    <n v="0"/>
    <n v="0"/>
    <n v="0"/>
    <n v="0"/>
    <n v="0"/>
    <n v="0"/>
    <n v="0"/>
    <n v="0"/>
    <m/>
    <n v="0"/>
    <n v="0"/>
    <n v="0"/>
    <x v="3"/>
    <x v="20"/>
  </r>
  <r>
    <s v="CG&amp;E "/>
    <s v="E"/>
    <x v="15"/>
    <s v="TS01    01/02/2007 "/>
    <n v="840708"/>
    <n v="62465.47"/>
    <n v="0"/>
    <n v="62465.47"/>
    <n v="23770.02"/>
    <n v="0"/>
    <n v="690.11"/>
    <n v="1079.82"/>
    <n v="0.09"/>
    <n v="0"/>
    <n v="0"/>
    <n v="3540.51"/>
    <n v="5153.57"/>
    <n v="4460.21"/>
    <n v="0"/>
    <n v="5978.03"/>
    <n v="4890.6099999999997"/>
    <n v="9150.27"/>
    <n v="0"/>
    <n v="0"/>
    <n v="0"/>
    <n v="0"/>
    <n v="1361.38"/>
    <n v="2390.85"/>
    <n v="0"/>
    <n v="0"/>
    <n v="0"/>
    <n v="0"/>
    <n v="0"/>
    <n v="0"/>
    <n v="0"/>
    <n v="0"/>
    <m/>
    <n v="0"/>
    <n v="0"/>
    <n v="0"/>
    <x v="3"/>
    <x v="20"/>
  </r>
  <r>
    <s v="CG&amp;E "/>
    <s v="E"/>
    <x v="15"/>
    <s v="TS01    01/02/2007N"/>
    <n v="381951"/>
    <n v="27656.01"/>
    <n v="0"/>
    <n v="27656.01"/>
    <n v="11939.59"/>
    <n v="0"/>
    <n v="346"/>
    <n v="465.06"/>
    <n v="0.09"/>
    <n v="0"/>
    <n v="0"/>
    <n v="1395.8"/>
    <n v="1685.19"/>
    <n v="1553.13"/>
    <n v="0"/>
    <n v="2107.15"/>
    <n v="2684.2"/>
    <n v="4157.1499999999996"/>
    <n v="0"/>
    <n v="0"/>
    <n v="0"/>
    <n v="0"/>
    <n v="479.89"/>
    <n v="842.76"/>
    <n v="0"/>
    <n v="0"/>
    <n v="0"/>
    <n v="0"/>
    <n v="0"/>
    <n v="0"/>
    <n v="0"/>
    <n v="0"/>
    <m/>
    <n v="0"/>
    <n v="0"/>
    <n v="0"/>
    <x v="3"/>
    <x v="20"/>
  </r>
  <r>
    <s v="CG&amp;E "/>
    <s v="E"/>
    <x v="12"/>
    <s v="TS01    01/02/2007N"/>
    <n v="697182"/>
    <n v="43696.53"/>
    <n v="0"/>
    <n v="43696.53"/>
    <n v="18695.97"/>
    <n v="0"/>
    <n v="416.07"/>
    <n v="848.89"/>
    <n v="0.09"/>
    <n v="0"/>
    <n v="0"/>
    <n v="2540.09"/>
    <n v="2305.52"/>
    <n v="2287.2800000000002"/>
    <n v="0"/>
    <n v="3299.49"/>
    <n v="3643.8"/>
    <n v="7588.13"/>
    <n v="0"/>
    <n v="0"/>
    <n v="0"/>
    <n v="0"/>
    <n v="751.52"/>
    <n v="1319.68"/>
    <n v="0"/>
    <n v="0"/>
    <n v="0"/>
    <n v="0"/>
    <n v="0"/>
    <n v="0"/>
    <n v="0"/>
    <n v="0"/>
    <m/>
    <n v="0"/>
    <n v="0"/>
    <n v="0"/>
    <x v="3"/>
    <x v="20"/>
  </r>
  <r>
    <s v="CG&amp;E "/>
    <s v="E"/>
    <x v="15"/>
    <s v="TS01    02/15/2008N"/>
    <n v="5265828"/>
    <n v="353089.33"/>
    <n v="0"/>
    <n v="353089.33"/>
    <n v="150053.84"/>
    <n v="0"/>
    <n v="2571.39"/>
    <n v="3716.84"/>
    <n v="0.18"/>
    <n v="0"/>
    <n v="0"/>
    <n v="19133.59"/>
    <n v="19613.22"/>
    <n v="26475.45"/>
    <n v="0"/>
    <n v="26481.88"/>
    <n v="31106.47"/>
    <n v="57313.27"/>
    <n v="0"/>
    <n v="0"/>
    <n v="0"/>
    <n v="0"/>
    <n v="6031.48"/>
    <n v="10591.72"/>
    <n v="0"/>
    <n v="0"/>
    <n v="0"/>
    <n v="0"/>
    <n v="0"/>
    <n v="0"/>
    <n v="0"/>
    <n v="0"/>
    <m/>
    <n v="0"/>
    <n v="0"/>
    <n v="0"/>
    <x v="3"/>
    <x v="20"/>
  </r>
  <r>
    <s v="CG&amp;E "/>
    <s v="E"/>
    <x v="14"/>
    <s v="TS02    01/02/2007N"/>
    <n v="1640375"/>
    <n v="99559.08"/>
    <n v="0"/>
    <n v="99559.08"/>
    <n v="42684.61"/>
    <n v="0"/>
    <n v="737.42"/>
    <n v="1392.92"/>
    <n v="0.09"/>
    <n v="0"/>
    <n v="0"/>
    <n v="5963.88"/>
    <n v="5100.1000000000004"/>
    <n v="5519.89"/>
    <n v="0"/>
    <n v="7532.99"/>
    <n v="8044.55"/>
    <n v="17853.84"/>
    <n v="0"/>
    <n v="0"/>
    <n v="0"/>
    <n v="0"/>
    <n v="1715.81"/>
    <n v="3012.98"/>
    <n v="0"/>
    <n v="0"/>
    <n v="0"/>
    <n v="0"/>
    <n v="0"/>
    <n v="0"/>
    <n v="0"/>
    <n v="0"/>
    <m/>
    <n v="0"/>
    <n v="0"/>
    <n v="0"/>
    <x v="3"/>
    <x v="20"/>
  </r>
  <r>
    <s v="CG&amp;E "/>
    <s v="E"/>
    <x v="15"/>
    <s v="TS04    01/02/2007N"/>
    <n v="688900"/>
    <n v="55580.98"/>
    <n v="0"/>
    <n v="55580.98"/>
    <n v="24398.13"/>
    <n v="0"/>
    <n v="588.28"/>
    <n v="838.8"/>
    <n v="0.09"/>
    <n v="0"/>
    <n v="0"/>
    <n v="2510.0300000000002"/>
    <n v="3751.75"/>
    <n v="2985.1"/>
    <n v="0"/>
    <n v="4305.96"/>
    <n v="6002.14"/>
    <n v="7497.99"/>
    <n v="0"/>
    <n v="0"/>
    <n v="0"/>
    <n v="0"/>
    <n v="980.59"/>
    <n v="1722.12"/>
    <n v="0"/>
    <n v="0"/>
    <n v="0"/>
    <n v="0"/>
    <n v="0"/>
    <n v="0"/>
    <n v="0"/>
    <n v="0"/>
    <m/>
    <n v="0"/>
    <n v="0"/>
    <n v="0"/>
    <x v="3"/>
    <x v="20"/>
  </r>
  <r>
    <s v="CG&amp;E "/>
    <s v="E"/>
    <x v="15"/>
    <s v="TS04    02/15/2008N"/>
    <n v="610000"/>
    <n v="99390.7"/>
    <n v="0"/>
    <n v="99390.7"/>
    <n v="47777.04"/>
    <n v="0"/>
    <n v="1258.75"/>
    <n v="742.74"/>
    <n v="0.09"/>
    <n v="0"/>
    <n v="0"/>
    <n v="2223.62"/>
    <n v="3409.9"/>
    <n v="8430.59"/>
    <n v="0"/>
    <n v="8431.76"/>
    <n v="15184.25"/>
    <n v="6639.24"/>
    <n v="0"/>
    <n v="0"/>
    <n v="0"/>
    <n v="0"/>
    <n v="1920.26"/>
    <n v="3372.46"/>
    <n v="0"/>
    <n v="0"/>
    <n v="0"/>
    <n v="0"/>
    <n v="0"/>
    <n v="0"/>
    <n v="0"/>
    <n v="0"/>
    <m/>
    <n v="0"/>
    <n v="0"/>
    <n v="0"/>
    <x v="3"/>
    <x v="20"/>
  </r>
  <r>
    <s v="CG&amp;E "/>
    <s v="E"/>
    <x v="15"/>
    <s v="TS05    01/02/2007 "/>
    <n v="132072"/>
    <n v="7051.96"/>
    <n v="0"/>
    <n v="705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20"/>
  </r>
  <r>
    <s v="CG&amp;E "/>
    <s v="E"/>
    <x v="15"/>
    <s v="TS07    01/02/2007 "/>
    <n v="4569718"/>
    <n v="457900.22"/>
    <n v="0"/>
    <n v="457900.22"/>
    <n v="132568.53"/>
    <n v="0"/>
    <n v="3410.58"/>
    <n v="6741.67"/>
    <n v="0.27"/>
    <n v="0"/>
    <n v="0"/>
    <n v="37728.32"/>
    <n v="42529.75"/>
    <n v="52170.07"/>
    <n v="0"/>
    <n v="65214.65"/>
    <n v="26863.47"/>
    <n v="49736.81"/>
    <n v="0"/>
    <n v="0"/>
    <n v="0"/>
    <n v="0"/>
    <n v="14852.69"/>
    <n v="26083.41"/>
    <n v="0"/>
    <n v="0"/>
    <n v="0"/>
    <n v="0"/>
    <n v="0"/>
    <n v="0"/>
    <n v="0"/>
    <n v="0"/>
    <m/>
    <n v="0"/>
    <n v="0"/>
    <n v="0"/>
    <x v="3"/>
    <x v="20"/>
  </r>
  <r>
    <s v="CG&amp;E "/>
    <s v="E"/>
    <x v="14"/>
    <s v="TS07    02/15/2008N"/>
    <n v="120866"/>
    <n v="18362.490000000002"/>
    <n v="0"/>
    <n v="18362.490000000002"/>
    <n v="8605.36"/>
    <n v="0"/>
    <n v="496"/>
    <n v="147.16999999999999"/>
    <n v="0.09"/>
    <n v="0"/>
    <n v="0"/>
    <n v="448.06"/>
    <n v="675.64"/>
    <n v="1518.47"/>
    <n v="0"/>
    <n v="1518.69"/>
    <n v="2684.2"/>
    <n v="1315.51"/>
    <n v="0"/>
    <n v="0"/>
    <n v="0"/>
    <n v="0"/>
    <n v="345.87"/>
    <n v="607.42999999999995"/>
    <n v="0"/>
    <n v="0"/>
    <n v="0"/>
    <n v="0"/>
    <n v="0"/>
    <n v="0"/>
    <n v="0"/>
    <n v="0"/>
    <m/>
    <n v="0"/>
    <n v="0"/>
    <n v="0"/>
    <x v="3"/>
    <x v="20"/>
  </r>
  <r>
    <s v="CG&amp;E "/>
    <s v="E"/>
    <x v="15"/>
    <s v="TS07    02/15/2008N"/>
    <n v="25888335"/>
    <n v="1575095.66"/>
    <n v="0"/>
    <n v="1575095.66"/>
    <n v="697857.93"/>
    <n v="0"/>
    <n v="12361.82"/>
    <n v="16209.83"/>
    <n v="0.72"/>
    <n v="0"/>
    <n v="0"/>
    <n v="23374.69"/>
    <n v="83498.55"/>
    <n v="123127.49"/>
    <n v="0"/>
    <n v="123158.48"/>
    <n v="136426.03"/>
    <n v="281768.63"/>
    <n v="0"/>
    <n v="0"/>
    <n v="0"/>
    <n v="0"/>
    <n v="28051.77"/>
    <n v="49259.72"/>
    <n v="0"/>
    <n v="0"/>
    <n v="0"/>
    <n v="0"/>
    <n v="0"/>
    <n v="0"/>
    <n v="0"/>
    <n v="0"/>
    <m/>
    <n v="0"/>
    <n v="0"/>
    <n v="0"/>
    <x v="3"/>
    <x v="20"/>
  </r>
  <r>
    <s v="CG&amp;E "/>
    <s v="E"/>
    <x v="18"/>
    <s v="TS07    02/15/2008N"/>
    <n v="147059"/>
    <n v="2095.4499999999998"/>
    <n v="0"/>
    <n v="2095.4499999999998"/>
    <n v="0"/>
    <n v="0"/>
    <n v="551.1"/>
    <n v="179.06"/>
    <n v="0.09"/>
    <n v="0"/>
    <n v="0"/>
    <n v="543.14"/>
    <n v="822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20"/>
  </r>
  <r>
    <s v="CG&amp;E "/>
    <s v="E"/>
    <x v="15"/>
    <s v="TS08    01/02/2007 "/>
    <n v="0"/>
    <n v="196818.46"/>
    <n v="0"/>
    <n v="196818.46"/>
    <n v="43466.16"/>
    <n v="0"/>
    <n v="1678.6"/>
    <n v="2042.96"/>
    <n v="0.09"/>
    <n v="0"/>
    <n v="0"/>
    <n v="0"/>
    <n v="16917.490000000002"/>
    <n v="44270.31"/>
    <n v="0"/>
    <n v="44276.34"/>
    <n v="16373.62"/>
    <n v="0"/>
    <n v="0"/>
    <n v="0"/>
    <n v="0"/>
    <n v="0"/>
    <n v="10083.56"/>
    <n v="17709.330000000002"/>
    <n v="0"/>
    <n v="0"/>
    <n v="0"/>
    <n v="0"/>
    <n v="0"/>
    <n v="0"/>
    <n v="0"/>
    <n v="0"/>
    <m/>
    <n v="0"/>
    <n v="0"/>
    <n v="0"/>
    <x v="3"/>
    <x v="20"/>
  </r>
  <r>
    <s v="CG&amp;E "/>
    <s v="E"/>
    <x v="15"/>
    <s v="TS08    01/02/2007N"/>
    <n v="0"/>
    <n v="-21931.57"/>
    <n v="0"/>
    <n v="-21931.57"/>
    <n v="-10437.89"/>
    <n v="0"/>
    <n v="-335.38"/>
    <n v="-54.87"/>
    <n v="-0.01"/>
    <n v="0"/>
    <n v="0"/>
    <n v="0"/>
    <n v="-2596.34"/>
    <n v="-1277.3599999999999"/>
    <n v="0"/>
    <n v="-1842.35"/>
    <n v="-4231.3999999999996"/>
    <n v="0"/>
    <n v="0"/>
    <n v="0"/>
    <n v="0"/>
    <n v="0"/>
    <n v="-419.32"/>
    <n v="-736.65"/>
    <n v="0"/>
    <n v="0"/>
    <n v="0"/>
    <n v="0"/>
    <n v="0"/>
    <n v="0"/>
    <n v="0"/>
    <n v="0"/>
    <m/>
    <n v="0"/>
    <n v="0"/>
    <n v="0"/>
    <x v="3"/>
    <x v="20"/>
  </r>
  <r>
    <s v="CG&amp;E "/>
    <s v="E"/>
    <x v="15"/>
    <s v="TS08    02/15/2008N"/>
    <n v="43883027"/>
    <n v="2477308.44"/>
    <n v="0"/>
    <n v="2477308.44"/>
    <n v="1104925.21"/>
    <n v="0"/>
    <n v="15375.19"/>
    <n v="22150.69"/>
    <n v="0.23"/>
    <n v="0"/>
    <n v="0"/>
    <n v="17419.93"/>
    <n v="127241.79"/>
    <n v="194945.27"/>
    <n v="0"/>
    <n v="194996.61"/>
    <n v="200220.62"/>
    <n v="477622.87"/>
    <n v="0"/>
    <n v="0"/>
    <n v="0"/>
    <n v="0"/>
    <n v="44416.04"/>
    <n v="77993.990000000005"/>
    <n v="0"/>
    <n v="0"/>
    <n v="0"/>
    <n v="0"/>
    <n v="0"/>
    <n v="0"/>
    <n v="0"/>
    <n v="0"/>
    <m/>
    <n v="0"/>
    <n v="0"/>
    <n v="0"/>
    <x v="3"/>
    <x v="20"/>
  </r>
  <r>
    <s v="CG&amp;E "/>
    <s v="E"/>
    <x v="17"/>
    <s v="TS08    02/15/2008N"/>
    <n v="2784588"/>
    <n v="169355.14"/>
    <n v="0"/>
    <n v="169355.14"/>
    <n v="71216.38"/>
    <n v="0"/>
    <n v="1260.3800000000001"/>
    <n v="1929.55"/>
    <n v="0.09"/>
    <n v="0"/>
    <n v="0"/>
    <n v="10117.370000000001"/>
    <n v="8348.61"/>
    <n v="12564.98"/>
    <n v="0"/>
    <n v="12568.26"/>
    <n v="13152.34"/>
    <n v="30307.46"/>
    <n v="0"/>
    <n v="0"/>
    <n v="0"/>
    <n v="0"/>
    <n v="2862.74"/>
    <n v="5026.9799999999996"/>
    <n v="0"/>
    <n v="0"/>
    <n v="0"/>
    <n v="0"/>
    <n v="0"/>
    <n v="0"/>
    <n v="0"/>
    <n v="0"/>
    <m/>
    <n v="0"/>
    <n v="0"/>
    <n v="0"/>
    <x v="3"/>
    <x v="20"/>
  </r>
  <r>
    <s v="CG&amp;E "/>
    <s v="E"/>
    <x v="15"/>
    <s v="TS09    02/15/2008N"/>
    <n v="31237590"/>
    <n v="1761495.67"/>
    <n v="0"/>
    <n v="1761495.67"/>
    <n v="790875.87"/>
    <n v="0"/>
    <n v="11435.85"/>
    <n v="16521.169999999998"/>
    <n v="0.27"/>
    <n v="0"/>
    <n v="0"/>
    <n v="0"/>
    <n v="91657.17"/>
    <n v="139536.85"/>
    <n v="0"/>
    <n v="139573.45000000001"/>
    <n v="144287.43"/>
    <n v="339989.92"/>
    <n v="0"/>
    <n v="0"/>
    <n v="0"/>
    <n v="0"/>
    <n v="31791.71"/>
    <n v="55825.98"/>
    <n v="0"/>
    <n v="0"/>
    <n v="0"/>
    <n v="0"/>
    <n v="0"/>
    <n v="0"/>
    <n v="0"/>
    <n v="0"/>
    <m/>
    <n v="0"/>
    <n v="0"/>
    <n v="0"/>
    <x v="3"/>
    <x v="20"/>
  </r>
  <r>
    <s v="CG&amp;E "/>
    <s v="E"/>
    <x v="12"/>
    <s v="TS09    02/15/2008N"/>
    <n v="4900938"/>
    <n v="282869.52"/>
    <n v="0"/>
    <n v="282869.52"/>
    <n v="126883.52"/>
    <n v="0"/>
    <n v="2035.91"/>
    <n v="2922.12"/>
    <n v="0.09"/>
    <n v="0"/>
    <n v="0"/>
    <n v="0"/>
    <n v="15077.08"/>
    <n v="22386.639999999999"/>
    <n v="0"/>
    <n v="22392.43"/>
    <n v="23773.15"/>
    <n v="53341.81"/>
    <n v="0"/>
    <n v="0"/>
    <n v="0"/>
    <n v="0"/>
    <n v="5100.41"/>
    <n v="8956.36"/>
    <n v="0"/>
    <n v="0"/>
    <n v="0"/>
    <n v="0"/>
    <n v="0"/>
    <n v="0"/>
    <n v="0"/>
    <n v="0"/>
    <m/>
    <n v="0"/>
    <n v="0"/>
    <n v="0"/>
    <x v="3"/>
    <x v="20"/>
  </r>
  <r>
    <s v="CG&amp;E "/>
    <s v="E"/>
    <x v="15"/>
    <s v="TS10    02/15/2008N"/>
    <n v="120499776"/>
    <n v="6316570.8399999999"/>
    <n v="0"/>
    <n v="6316570.8399999999"/>
    <n v="2733517.89"/>
    <n v="0"/>
    <n v="40759.57"/>
    <n v="57137.98"/>
    <n v="0.09"/>
    <n v="0"/>
    <n v="0"/>
    <n v="0"/>
    <n v="352034.26"/>
    <n v="482271.68"/>
    <n v="0"/>
    <n v="482412.82"/>
    <n v="554089.74"/>
    <n v="1311519.56"/>
    <n v="0"/>
    <n v="0"/>
    <n v="0"/>
    <n v="0"/>
    <n v="109875.19"/>
    <n v="192952.06"/>
    <n v="0"/>
    <n v="0"/>
    <n v="0"/>
    <n v="0"/>
    <n v="0"/>
    <n v="0"/>
    <n v="0"/>
    <n v="0"/>
    <m/>
    <n v="0"/>
    <n v="0"/>
    <n v="0"/>
    <x v="3"/>
    <x v="20"/>
  </r>
  <r>
    <s v="CG&amp;E "/>
    <s v="E"/>
    <x v="15"/>
    <s v="TS12    01/02/2007 "/>
    <n v="1508802"/>
    <n v="-9111.34"/>
    <n v="0"/>
    <n v="-9111.34"/>
    <n v="-18889.97"/>
    <n v="0"/>
    <n v="-1002.6"/>
    <n v="-2643.68"/>
    <n v="-0.09"/>
    <n v="0"/>
    <n v="0"/>
    <n v="-15644.65"/>
    <n v="-17468.95"/>
    <n v="-15966.02"/>
    <n v="0"/>
    <n v="-22673.119999999999"/>
    <n v="-7115.81"/>
    <n v="0"/>
    <n v="0"/>
    <n v="0"/>
    <n v="0"/>
    <n v="0"/>
    <n v="-5163.83"/>
    <n v="-9068.25"/>
    <n v="0"/>
    <n v="0"/>
    <n v="0"/>
    <n v="0"/>
    <n v="0"/>
    <n v="0"/>
    <n v="0"/>
    <n v="0"/>
    <m/>
    <n v="0"/>
    <n v="0"/>
    <n v="0"/>
    <x v="3"/>
    <x v="20"/>
  </r>
  <r>
    <s v="CG&amp;E "/>
    <s v="E"/>
    <x v="15"/>
    <s v="TS13    01/02/2007 "/>
    <n v="3026384"/>
    <n v="208901.27"/>
    <n v="0"/>
    <n v="20890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20"/>
  </r>
  <r>
    <s v="CG&amp;E "/>
    <s v="E"/>
    <x v="7"/>
    <s v="UOLC    02/15/2008N"/>
    <n v="23603"/>
    <n v="998.33"/>
    <n v="0"/>
    <n v="998.33"/>
    <n v="237.91"/>
    <n v="0"/>
    <n v="101.33"/>
    <n v="28.74"/>
    <n v="0.09"/>
    <n v="0"/>
    <n v="0"/>
    <n v="101.85"/>
    <n v="54.05"/>
    <n v="29.12"/>
    <n v="0"/>
    <n v="41.97"/>
    <n v="87.44"/>
    <n v="216.02"/>
    <n v="0"/>
    <n v="0"/>
    <n v="0"/>
    <n v="0"/>
    <n v="22.85"/>
    <n v="16.8"/>
    <n v="0"/>
    <n v="0"/>
    <n v="60.16"/>
    <n v="0"/>
    <n v="0"/>
    <n v="0"/>
    <n v="0"/>
    <n v="0"/>
    <m/>
    <n v="0"/>
    <n v="0"/>
    <n v="0"/>
    <x v="3"/>
    <x v="21"/>
  </r>
  <r>
    <s v="CG&amp;E "/>
    <s v="E"/>
    <x v="19"/>
    <s v="UOLP    01/31/2007 "/>
    <n v="538"/>
    <n v="23.34"/>
    <n v="0"/>
    <n v="23.34"/>
    <n v="5.39"/>
    <n v="0"/>
    <n v="2.2599999999999998"/>
    <n v="0.63"/>
    <n v="0.54"/>
    <n v="0"/>
    <n v="0"/>
    <n v="2.5"/>
    <n v="1.25"/>
    <n v="0.63"/>
    <n v="0"/>
    <n v="0.99"/>
    <n v="2"/>
    <n v="4.8899999999999997"/>
    <n v="0"/>
    <n v="0"/>
    <n v="0"/>
    <n v="0"/>
    <n v="0.5"/>
    <n v="0.38"/>
    <n v="0"/>
    <n v="0"/>
    <n v="1.38"/>
    <n v="0"/>
    <n v="0"/>
    <n v="0"/>
    <n v="0"/>
    <n v="0"/>
    <m/>
    <n v="0"/>
    <n v="0"/>
    <n v="0"/>
    <x v="3"/>
    <x v="21"/>
  </r>
  <r>
    <s v="CG&amp;E "/>
    <s v="E"/>
    <x v="2"/>
    <s v="UOLP    01/31/2007 "/>
    <n v="12555"/>
    <n v="536.79"/>
    <n v="0"/>
    <n v="536.79"/>
    <n v="126.47"/>
    <n v="0"/>
    <n v="54.07"/>
    <n v="15.21"/>
    <n v="1.95"/>
    <n v="0"/>
    <n v="0"/>
    <n v="58.21"/>
    <n v="28.7"/>
    <n v="15.21"/>
    <n v="0"/>
    <n v="22.26"/>
    <n v="46.62"/>
    <n v="115.07"/>
    <n v="0"/>
    <n v="0"/>
    <n v="0"/>
    <n v="0"/>
    <n v="12.11"/>
    <n v="9"/>
    <n v="0"/>
    <n v="0"/>
    <n v="31.91"/>
    <n v="0"/>
    <n v="0"/>
    <n v="0"/>
    <n v="0"/>
    <n v="0"/>
    <m/>
    <n v="0"/>
    <n v="0"/>
    <n v="0"/>
    <x v="3"/>
    <x v="21"/>
  </r>
  <r>
    <s v="CG&amp;E "/>
    <s v="E"/>
    <x v="3"/>
    <s v="UOLP    01/31/2007 "/>
    <n v="640"/>
    <n v="27.44"/>
    <n v="0"/>
    <n v="27.44"/>
    <n v="6.44"/>
    <n v="0"/>
    <n v="2.76"/>
    <n v="0.78"/>
    <n v="0.18"/>
    <n v="0"/>
    <n v="0"/>
    <n v="2.96"/>
    <n v="1.46"/>
    <n v="0.78"/>
    <n v="0"/>
    <n v="1.1399999999999999"/>
    <n v="2.38"/>
    <n v="5.86"/>
    <n v="0"/>
    <n v="0"/>
    <n v="0"/>
    <n v="0"/>
    <n v="0.62"/>
    <n v="0.46"/>
    <n v="0"/>
    <n v="0"/>
    <n v="1.62"/>
    <n v="0"/>
    <n v="0"/>
    <n v="0"/>
    <n v="0"/>
    <n v="0"/>
    <m/>
    <n v="0"/>
    <n v="0"/>
    <n v="0"/>
    <x v="3"/>
    <x v="21"/>
  </r>
  <r>
    <s v="CG&amp;E "/>
    <s v="E"/>
    <x v="4"/>
    <s v="UOLP    01/31/2007 "/>
    <n v="125"/>
    <n v="5.39"/>
    <n v="0"/>
    <n v="5.39"/>
    <n v="1.26"/>
    <n v="0"/>
    <n v="0.54"/>
    <n v="0.15"/>
    <n v="7.0000000000000007E-2"/>
    <n v="0"/>
    <n v="0"/>
    <n v="0.57999999999999996"/>
    <n v="0.28999999999999998"/>
    <n v="0.15"/>
    <n v="0"/>
    <n v="0.22"/>
    <n v="0.46"/>
    <n v="1.1399999999999999"/>
    <n v="0"/>
    <n v="0"/>
    <n v="0"/>
    <n v="0"/>
    <n v="0.12"/>
    <n v="0.09"/>
    <n v="0"/>
    <n v="0"/>
    <n v="0.32"/>
    <n v="0"/>
    <n v="0"/>
    <n v="0"/>
    <n v="0"/>
    <n v="0"/>
    <m/>
    <n v="0"/>
    <n v="0"/>
    <n v="0"/>
    <x v="3"/>
    <x v="21"/>
  </r>
  <r>
    <s v="CG&amp;E "/>
    <s v="E"/>
    <x v="2"/>
    <s v="UOLP    01/31/2007N"/>
    <n v="2947"/>
    <n v="126.04"/>
    <n v="0"/>
    <n v="126.04"/>
    <n v="29.7"/>
    <n v="0"/>
    <n v="12.64"/>
    <n v="3.58"/>
    <n v="0.45"/>
    <n v="0"/>
    <n v="0"/>
    <n v="13.69"/>
    <n v="6.75"/>
    <n v="3.63"/>
    <n v="0"/>
    <n v="5.26"/>
    <n v="10.92"/>
    <n v="26.97"/>
    <n v="0"/>
    <n v="0"/>
    <n v="0"/>
    <n v="0"/>
    <n v="2.85"/>
    <n v="2.09"/>
    <n v="0"/>
    <n v="0"/>
    <n v="7.51"/>
    <n v="0"/>
    <n v="0"/>
    <n v="0"/>
    <n v="0"/>
    <n v="0"/>
    <m/>
    <n v="0"/>
    <n v="0"/>
    <n v="0"/>
    <x v="3"/>
    <x v="21"/>
  </r>
  <r>
    <s v="CG&amp;E "/>
    <s v="E"/>
    <x v="7"/>
    <s v="UOLP    01/31/2007N"/>
    <n v="4106"/>
    <n v="175.48"/>
    <n v="0"/>
    <n v="175.48"/>
    <n v="41.4"/>
    <n v="0"/>
    <n v="17.600000000000001"/>
    <n v="5"/>
    <n v="0.45"/>
    <n v="0"/>
    <n v="0"/>
    <n v="19.11"/>
    <n v="9.39"/>
    <n v="5.05"/>
    <n v="0"/>
    <n v="7.31"/>
    <n v="15.19"/>
    <n v="37.590000000000003"/>
    <n v="0"/>
    <n v="0"/>
    <n v="0"/>
    <n v="0"/>
    <n v="3.99"/>
    <n v="2.92"/>
    <n v="0"/>
    <n v="0"/>
    <n v="10.48"/>
    <n v="0"/>
    <n v="0"/>
    <n v="0"/>
    <n v="0"/>
    <n v="0"/>
    <m/>
    <n v="0"/>
    <n v="0"/>
    <n v="0"/>
    <x v="3"/>
    <x v="21"/>
  </r>
  <r>
    <s v="CG&amp;E "/>
    <s v="E"/>
    <x v="19"/>
    <s v="UOLP    02/15/2008 "/>
    <n v="666"/>
    <n v="30.02"/>
    <n v="0"/>
    <n v="30.02"/>
    <n v="6.67"/>
    <n v="0"/>
    <n v="2.79"/>
    <n v="0.78"/>
    <n v="1.35"/>
    <n v="0"/>
    <n v="0"/>
    <n v="3.1"/>
    <n v="1.55"/>
    <n v="1.23"/>
    <n v="0"/>
    <n v="1.23"/>
    <n v="2.48"/>
    <n v="6.05"/>
    <n v="0"/>
    <n v="0"/>
    <n v="0"/>
    <n v="0"/>
    <n v="0.62"/>
    <n v="0.47"/>
    <n v="0"/>
    <n v="0"/>
    <n v="1.7"/>
    <n v="0"/>
    <n v="0"/>
    <n v="0"/>
    <n v="0"/>
    <n v="0"/>
    <m/>
    <n v="0"/>
    <n v="0"/>
    <n v="0"/>
    <x v="3"/>
    <x v="21"/>
  </r>
  <r>
    <s v="CG&amp;E "/>
    <s v="E"/>
    <x v="2"/>
    <s v="UOLP    02/15/2008 "/>
    <n v="3838"/>
    <n v="167.03"/>
    <n v="0"/>
    <n v="167.03"/>
    <n v="38.64"/>
    <n v="0"/>
    <n v="16.52"/>
    <n v="4.66"/>
    <n v="1.44"/>
    <n v="0"/>
    <n v="0"/>
    <n v="17.75"/>
    <n v="8.76"/>
    <n v="6.83"/>
    <n v="0"/>
    <n v="6.83"/>
    <n v="14.28"/>
    <n v="35.159999999999997"/>
    <n v="0"/>
    <n v="0"/>
    <n v="0"/>
    <n v="0"/>
    <n v="3.68"/>
    <n v="2.75"/>
    <n v="0"/>
    <n v="0"/>
    <n v="9.73"/>
    <n v="0"/>
    <n v="0"/>
    <n v="0"/>
    <n v="0"/>
    <n v="0"/>
    <m/>
    <n v="0"/>
    <n v="0"/>
    <n v="0"/>
    <x v="3"/>
    <x v="21"/>
  </r>
  <r>
    <s v="CG&amp;E "/>
    <s v="E"/>
    <x v="3"/>
    <s v="UOLP    02/15/2008 "/>
    <n v="162"/>
    <n v="7.09"/>
    <n v="0"/>
    <n v="7.09"/>
    <n v="1.63"/>
    <n v="0"/>
    <n v="0.7"/>
    <n v="0.2"/>
    <n v="0.09"/>
    <n v="0"/>
    <n v="0"/>
    <n v="0.75"/>
    <n v="0.37"/>
    <n v="0.28999999999999998"/>
    <n v="0"/>
    <n v="0.28999999999999998"/>
    <n v="0.6"/>
    <n v="1.48"/>
    <n v="0"/>
    <n v="0"/>
    <n v="0"/>
    <n v="0"/>
    <n v="0.16"/>
    <n v="0.12"/>
    <n v="0"/>
    <n v="0"/>
    <n v="0.41"/>
    <n v="0"/>
    <n v="0"/>
    <n v="0"/>
    <n v="0"/>
    <n v="0"/>
    <m/>
    <n v="0"/>
    <n v="0"/>
    <n v="0"/>
    <x v="3"/>
    <x v="21"/>
  </r>
  <r>
    <s v="CG&amp;E "/>
    <s v="E"/>
    <x v="4"/>
    <s v="UOLP    02/15/2008 "/>
    <n v="648"/>
    <n v="28.16"/>
    <n v="0"/>
    <n v="28.16"/>
    <n v="6.53"/>
    <n v="0"/>
    <n v="2.78"/>
    <n v="0.79"/>
    <n v="0.18"/>
    <n v="0"/>
    <n v="0"/>
    <n v="3"/>
    <n v="1.49"/>
    <n v="1.1499999999999999"/>
    <n v="0"/>
    <n v="1.1499999999999999"/>
    <n v="2.4"/>
    <n v="5.93"/>
    <n v="0"/>
    <n v="0"/>
    <n v="0"/>
    <n v="0"/>
    <n v="0.62"/>
    <n v="0.48"/>
    <n v="0"/>
    <n v="0"/>
    <n v="1.66"/>
    <n v="0"/>
    <n v="0"/>
    <n v="0"/>
    <n v="0"/>
    <n v="0"/>
    <m/>
    <n v="0"/>
    <n v="0"/>
    <n v="0"/>
    <x v="3"/>
    <x v="21"/>
  </r>
  <r>
    <s v="CG&amp;E "/>
    <s v="E"/>
    <x v="2"/>
    <s v="UOLP    02/15/2008N"/>
    <n v="4974"/>
    <n v="216.28"/>
    <n v="0"/>
    <n v="216.28"/>
    <n v="50.11"/>
    <n v="0"/>
    <n v="21.32"/>
    <n v="6.05"/>
    <n v="1.58"/>
    <n v="0"/>
    <n v="0"/>
    <n v="23.1"/>
    <n v="11.4"/>
    <n v="8.86"/>
    <n v="0"/>
    <n v="8.86"/>
    <n v="18.440000000000001"/>
    <n v="45.51"/>
    <n v="0"/>
    <n v="0"/>
    <n v="0"/>
    <n v="0"/>
    <n v="4.8099999999999996"/>
    <n v="3.54"/>
    <n v="0"/>
    <n v="0"/>
    <n v="12.7"/>
    <n v="0"/>
    <n v="0"/>
    <n v="0"/>
    <n v="0"/>
    <n v="0"/>
    <m/>
    <n v="0"/>
    <n v="0"/>
    <n v="0"/>
    <x v="3"/>
    <x v="21"/>
  </r>
  <r>
    <s v="CG&amp;E "/>
    <s v="E"/>
    <x v="7"/>
    <s v="UOLP    02/15/2008N"/>
    <n v="7106"/>
    <n v="269.52"/>
    <n v="0"/>
    <n v="269.52"/>
    <n v="71.66"/>
    <n v="0"/>
    <n v="30.45"/>
    <n v="8.61"/>
    <n v="0.72"/>
    <n v="0"/>
    <n v="0"/>
    <n v="33.04"/>
    <n v="16.239999999999998"/>
    <n v="12.67"/>
    <n v="0"/>
    <n v="12.67"/>
    <n v="26.32"/>
    <n v="65.040000000000006"/>
    <n v="0"/>
    <n v="0"/>
    <n v="0"/>
    <n v="0"/>
    <n v="6.83"/>
    <n v="5.04"/>
    <n v="0"/>
    <n v="0"/>
    <n v="18.149999999999999"/>
    <n v="0"/>
    <n v="0"/>
    <n v="0"/>
    <n v="0"/>
    <n v="0"/>
    <m/>
    <n v="0"/>
    <n v="0"/>
    <n v="0"/>
    <x v="3"/>
    <x v="21"/>
  </r>
  <r>
    <s v="CG&amp;E "/>
    <s v="E"/>
    <x v="19"/>
    <s v="UORP    01/31/2007 "/>
    <n v="43"/>
    <n v="1.8"/>
    <n v="0"/>
    <n v="1.8"/>
    <n v="0.43"/>
    <n v="0"/>
    <n v="0.18"/>
    <n v="0.05"/>
    <n v="0.09"/>
    <n v="0"/>
    <n v="0"/>
    <n v="0.2"/>
    <n v="0.1"/>
    <n v="0.05"/>
    <n v="0"/>
    <n v="0.08"/>
    <n v="0.16"/>
    <n v="0.39"/>
    <n v="0"/>
    <n v="0"/>
    <n v="0"/>
    <n v="0"/>
    <n v="0.04"/>
    <n v="0.03"/>
    <n v="0"/>
    <n v="0"/>
    <n v="0"/>
    <n v="0"/>
    <n v="0"/>
    <n v="0"/>
    <n v="0"/>
    <n v="0"/>
    <m/>
    <n v="0"/>
    <n v="0"/>
    <n v="0"/>
    <x v="3"/>
    <x v="21"/>
  </r>
  <r>
    <s v="CG&amp;E "/>
    <s v="E"/>
    <x v="19"/>
    <s v="UORP    02/15/2008 "/>
    <n v="86"/>
    <n v="3.66"/>
    <n v="0"/>
    <n v="3.66"/>
    <n v="0.86"/>
    <n v="0"/>
    <n v="0.36"/>
    <n v="0.1"/>
    <n v="0.18"/>
    <n v="0"/>
    <n v="0"/>
    <n v="0.4"/>
    <n v="0.2"/>
    <n v="0.16"/>
    <n v="0"/>
    <n v="0.16"/>
    <n v="0.32"/>
    <n v="0.78"/>
    <n v="0"/>
    <n v="0"/>
    <n v="0"/>
    <n v="0"/>
    <n v="0.08"/>
    <n v="0.06"/>
    <n v="0"/>
    <n v="0"/>
    <n v="0"/>
    <n v="0"/>
    <n v="0"/>
    <n v="0"/>
    <n v="0"/>
    <n v="0"/>
    <m/>
    <n v="0"/>
    <n v="0"/>
    <n v="0"/>
    <x v="3"/>
    <x v="21"/>
  </r>
  <r>
    <s v="CG&amp;E "/>
    <s v="E"/>
    <x v="12"/>
    <s v="WS02    08/31/1993N"/>
    <n v="50018"/>
    <n v="1639.63"/>
    <n v="639.63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639.63"/>
    <n v="0"/>
    <n v="0"/>
    <n v="0"/>
    <n v="0"/>
    <n v="0"/>
    <n v="0"/>
    <n v="0"/>
    <n v="0"/>
    <n v="0"/>
    <n v="0"/>
    <m/>
    <n v="0"/>
    <n v="0"/>
    <n v="0"/>
    <x v="3"/>
    <x v="22"/>
  </r>
  <r>
    <s v="CG&amp;E "/>
    <s v="E"/>
    <x v="4"/>
    <s v="WS04    08/31/1993N"/>
    <n v="6600"/>
    <n v="293.3"/>
    <n v="84.4"/>
    <n v="20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3"/>
    <x v="22"/>
  </r>
  <r>
    <s v="CG&amp;E "/>
    <s v="E"/>
    <x v="0"/>
    <s v="ID       01/01/2001 "/>
    <n v="710040"/>
    <n v="50875.77"/>
    <n v="0"/>
    <n v="5087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0"/>
  </r>
  <r>
    <s v="CG&amp;E "/>
    <s v="E"/>
    <x v="2"/>
    <s v="DM01S   01/02/2007 "/>
    <n v="10245"/>
    <n v="1190.1400000000001"/>
    <n v="0"/>
    <n v="1190.1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1"/>
  </r>
  <r>
    <s v="CG&amp;E "/>
    <s v="E"/>
    <x v="1"/>
    <s v="DM01S   01/02/2007N"/>
    <n v="-40001"/>
    <n v="-4837.09"/>
    <n v="0"/>
    <n v="-4837.09"/>
    <n v="-1547.71"/>
    <n v="0"/>
    <n v="-1323.31"/>
    <n v="-47.15"/>
    <n v="-3.94"/>
    <n v="0"/>
    <n v="0"/>
    <n v="-187.53"/>
    <n v="-411.79"/>
    <n v="-218.25"/>
    <n v="-16.55"/>
    <n v="-292.10000000000002"/>
    <n v="-239.12"/>
    <n v="-338.54"/>
    <n v="0"/>
    <n v="0"/>
    <n v="0"/>
    <n v="0"/>
    <n v="-48.07"/>
    <n v="-116.88"/>
    <n v="0"/>
    <n v="0"/>
    <n v="-46.15"/>
    <n v="0"/>
    <n v="0"/>
    <n v="0"/>
    <n v="0"/>
    <n v="0"/>
    <m/>
    <n v="0"/>
    <n v="0"/>
    <n v="0"/>
    <x v="4"/>
    <x v="1"/>
  </r>
  <r>
    <s v="CG&amp;E "/>
    <s v="E"/>
    <x v="2"/>
    <s v="DM01S   01/02/2007N"/>
    <n v="-2576140"/>
    <n v="-204841.97"/>
    <n v="0"/>
    <n v="-204841.97"/>
    <n v="-58110.28"/>
    <n v="0"/>
    <n v="-46035.88"/>
    <n v="-2875.58"/>
    <n v="-117.6"/>
    <n v="0"/>
    <n v="0"/>
    <n v="-10798.13"/>
    <n v="-15679.34"/>
    <n v="-7500.95"/>
    <n v="-996.15"/>
    <n v="-10255.1"/>
    <n v="-15118.13"/>
    <n v="-27881.42"/>
    <n v="0"/>
    <n v="0"/>
    <n v="0"/>
    <n v="0"/>
    <n v="-2412.3000000000002"/>
    <n v="-4101.83"/>
    <n v="0"/>
    <n v="0"/>
    <n v="-2973.03"/>
    <n v="0"/>
    <n v="7.13"/>
    <n v="6.62"/>
    <n v="0"/>
    <n v="0"/>
    <m/>
    <n v="0"/>
    <n v="0"/>
    <n v="0"/>
    <x v="4"/>
    <x v="1"/>
  </r>
  <r>
    <s v="CG&amp;E "/>
    <s v="E"/>
    <x v="3"/>
    <s v="DM01S   01/02/2007N"/>
    <n v="-17271"/>
    <n v="-2164.9899999999998"/>
    <n v="0"/>
    <n v="-2164.9899999999998"/>
    <n v="-631.01"/>
    <n v="0"/>
    <n v="-714.53"/>
    <n v="-20.46"/>
    <n v="-2.41"/>
    <n v="0"/>
    <n v="0"/>
    <n v="-78.81"/>
    <n v="-157.09"/>
    <n v="-94.57"/>
    <n v="-7.2"/>
    <n v="-111.33"/>
    <n v="-101.2"/>
    <n v="-160.72999999999999"/>
    <n v="0"/>
    <n v="0"/>
    <n v="0"/>
    <n v="0"/>
    <n v="-21.13"/>
    <n v="-44.57"/>
    <n v="0"/>
    <n v="0"/>
    <n v="-19.95"/>
    <n v="0"/>
    <n v="0"/>
    <n v="0"/>
    <n v="0"/>
    <n v="0"/>
    <m/>
    <n v="0"/>
    <n v="0"/>
    <n v="0"/>
    <x v="4"/>
    <x v="1"/>
  </r>
  <r>
    <s v="CG&amp;E "/>
    <s v="E"/>
    <x v="4"/>
    <s v="DM01S   01/02/2007N"/>
    <n v="-76630"/>
    <n v="-8108.06"/>
    <n v="0"/>
    <n v="-8108.06"/>
    <n v="-2515.02"/>
    <n v="0"/>
    <n v="-2163.2399999999998"/>
    <n v="-89.25"/>
    <n v="-5.4"/>
    <n v="0"/>
    <n v="0"/>
    <n v="-344.17"/>
    <n v="-632.54"/>
    <n v="-343.6"/>
    <n v="-31.81"/>
    <n v="-443.79"/>
    <n v="-444.9"/>
    <n v="-740.89"/>
    <n v="0"/>
    <n v="0"/>
    <n v="0"/>
    <n v="0"/>
    <n v="-87.51"/>
    <n v="-177.52"/>
    <n v="0"/>
    <n v="0"/>
    <n v="-88.42"/>
    <n v="0"/>
    <n v="0"/>
    <n v="0"/>
    <n v="0"/>
    <n v="0"/>
    <m/>
    <n v="0"/>
    <n v="0"/>
    <n v="0"/>
    <x v="4"/>
    <x v="1"/>
  </r>
  <r>
    <s v="CG&amp;E "/>
    <s v="E"/>
    <x v="5"/>
    <s v="DM01S   01/02/2007N"/>
    <n v="-99"/>
    <n v="-18.41"/>
    <n v="0"/>
    <n v="-18.41"/>
    <n v="-3.91"/>
    <n v="0"/>
    <n v="-10.029999999999999"/>
    <n v="-0.12"/>
    <n v="-0.09"/>
    <n v="0"/>
    <n v="0"/>
    <n v="0"/>
    <n v="-0.98"/>
    <n v="-0.53"/>
    <n v="-0.04"/>
    <n v="-0.69"/>
    <n v="-0.59"/>
    <n v="-0.91"/>
    <n v="0"/>
    <n v="0"/>
    <n v="0"/>
    <n v="0"/>
    <n v="-0.13"/>
    <n v="-0.27"/>
    <n v="0"/>
    <n v="0"/>
    <n v="-0.12"/>
    <n v="0"/>
    <n v="0"/>
    <n v="0"/>
    <n v="0"/>
    <n v="0"/>
    <m/>
    <n v="0"/>
    <n v="0"/>
    <n v="0"/>
    <x v="4"/>
    <x v="1"/>
  </r>
  <r>
    <s v="CG&amp;E "/>
    <s v="E"/>
    <x v="9"/>
    <s v="DM01S   01/02/2007N"/>
    <n v="-2733"/>
    <n v="-154"/>
    <n v="0"/>
    <n v="-154"/>
    <n v="0"/>
    <n v="0"/>
    <n v="-84.59"/>
    <n v="-3.33"/>
    <n v="-0.18"/>
    <n v="0"/>
    <n v="0"/>
    <n v="-12.71"/>
    <n v="-26.85"/>
    <n v="-3.09"/>
    <n v="-1.1399999999999999"/>
    <n v="-7.61"/>
    <n v="0"/>
    <n v="0"/>
    <n v="0"/>
    <n v="0"/>
    <n v="0"/>
    <n v="0"/>
    <n v="-3.73"/>
    <n v="-7.62"/>
    <n v="0"/>
    <n v="0"/>
    <n v="-3.15"/>
    <n v="0"/>
    <n v="0"/>
    <n v="0"/>
    <n v="0"/>
    <n v="0"/>
    <m/>
    <n v="0"/>
    <n v="0"/>
    <n v="0"/>
    <x v="4"/>
    <x v="1"/>
  </r>
  <r>
    <s v="CG&amp;E "/>
    <s v="E"/>
    <x v="10"/>
    <s v="DM01S   01/02/2007N"/>
    <n v="-6127"/>
    <n v="-177.71"/>
    <n v="0"/>
    <n v="-177.71"/>
    <n v="0"/>
    <n v="0"/>
    <n v="-95.89"/>
    <n v="-7.46"/>
    <n v="-0.09"/>
    <n v="0"/>
    <n v="0"/>
    <n v="-26.59"/>
    <n v="-38.06"/>
    <n v="0"/>
    <n v="-2.5499999999999998"/>
    <n v="0"/>
    <n v="0"/>
    <n v="0"/>
    <n v="0"/>
    <n v="0"/>
    <n v="0"/>
    <n v="0"/>
    <n v="0"/>
    <n v="0"/>
    <n v="0"/>
    <n v="0"/>
    <n v="-7.07"/>
    <n v="0"/>
    <n v="0"/>
    <n v="0"/>
    <n v="0"/>
    <n v="0"/>
    <m/>
    <n v="0"/>
    <n v="0"/>
    <n v="0"/>
    <x v="4"/>
    <x v="1"/>
  </r>
  <r>
    <s v="CG&amp;E "/>
    <s v="E"/>
    <x v="2"/>
    <s v="DM01S   01/03/2006N"/>
    <n v="-23909"/>
    <n v="-2500.02"/>
    <n v="0"/>
    <n v="-2500.02"/>
    <n v="-828.78"/>
    <n v="0"/>
    <n v="-648.29999999999995"/>
    <n v="-21.46"/>
    <n v="-1.28"/>
    <n v="0"/>
    <n v="0"/>
    <n v="-106.86"/>
    <n v="-205.81"/>
    <n v="-77.98"/>
    <n v="0"/>
    <n v="-146.27000000000001"/>
    <n v="-200.73"/>
    <n v="-233.43"/>
    <n v="0"/>
    <n v="0"/>
    <n v="0"/>
    <n v="0"/>
    <n v="27.94"/>
    <n v="-43"/>
    <n v="0"/>
    <n v="0"/>
    <n v="-27.6"/>
    <n v="0"/>
    <n v="6.52"/>
    <n v="7.02"/>
    <n v="0"/>
    <n v="0"/>
    <m/>
    <n v="0"/>
    <n v="0"/>
    <n v="0"/>
    <x v="4"/>
    <x v="1"/>
  </r>
  <r>
    <s v="CG&amp;E "/>
    <s v="E"/>
    <x v="1"/>
    <s v="DM01S   02/15/2008N"/>
    <n v="-860"/>
    <n v="-106.85"/>
    <n v="0"/>
    <n v="-106.85"/>
    <n v="-33.979999999999997"/>
    <n v="0"/>
    <n v="-29.4"/>
    <n v="-1.05"/>
    <n v="-0.09"/>
    <n v="0"/>
    <n v="0"/>
    <n v="-4"/>
    <n v="-8.4499999999999993"/>
    <n v="-6"/>
    <n v="-0.36"/>
    <n v="-6"/>
    <n v="-5.09"/>
    <n v="-7.87"/>
    <n v="0"/>
    <n v="0"/>
    <n v="0"/>
    <n v="0"/>
    <n v="-1.17"/>
    <n v="-2.4"/>
    <n v="0"/>
    <n v="0"/>
    <n v="-0.99"/>
    <n v="0"/>
    <n v="0"/>
    <n v="0"/>
    <n v="0"/>
    <n v="0"/>
    <m/>
    <n v="0"/>
    <n v="0"/>
    <n v="0"/>
    <x v="4"/>
    <x v="1"/>
  </r>
  <r>
    <s v="CG&amp;E "/>
    <s v="E"/>
    <x v="2"/>
    <s v="DM01S   02/15/2008N"/>
    <n v="-429231"/>
    <n v="-22106.44"/>
    <n v="0"/>
    <n v="-22106.44"/>
    <n v="-4993.33"/>
    <n v="0"/>
    <n v="-3200.45"/>
    <n v="-502.39"/>
    <n v="-8.19"/>
    <n v="0"/>
    <n v="0"/>
    <n v="-1601.25"/>
    <n v="-1595.54"/>
    <n v="-881.01"/>
    <n v="-172.05"/>
    <n v="-881.28"/>
    <n v="-2443.96"/>
    <n v="-3776.35"/>
    <n v="0"/>
    <n v="0"/>
    <n v="0"/>
    <n v="0"/>
    <n v="-563.6"/>
    <n v="-352.33"/>
    <n v="0"/>
    <n v="0"/>
    <n v="-476.15"/>
    <n v="0"/>
    <n v="0"/>
    <n v="0"/>
    <n v="0"/>
    <n v="0"/>
    <m/>
    <n v="0"/>
    <n v="0"/>
    <n v="0"/>
    <x v="4"/>
    <x v="1"/>
  </r>
  <r>
    <s v="CG&amp;E "/>
    <s v="E"/>
    <x v="3"/>
    <s v="DM01S   02/15/2008N"/>
    <n v="-1680"/>
    <n v="-208.13"/>
    <n v="0"/>
    <n v="-208.13"/>
    <n v="-66.37"/>
    <n v="0"/>
    <n v="-56.84"/>
    <n v="-2.04"/>
    <n v="-0.17"/>
    <n v="0"/>
    <n v="0"/>
    <n v="-7.82"/>
    <n v="-16.5"/>
    <n v="-11.71"/>
    <n v="-0.7"/>
    <n v="-11.71"/>
    <n v="-9.9499999999999993"/>
    <n v="-15.38"/>
    <n v="0"/>
    <n v="0"/>
    <n v="0"/>
    <n v="0"/>
    <n v="-2.2999999999999998"/>
    <n v="-4.6900000000000004"/>
    <n v="0"/>
    <n v="0"/>
    <n v="-1.95"/>
    <n v="0"/>
    <n v="0"/>
    <n v="0"/>
    <n v="0"/>
    <n v="0"/>
    <m/>
    <n v="0"/>
    <n v="0"/>
    <n v="0"/>
    <x v="4"/>
    <x v="1"/>
  </r>
  <r>
    <s v="CG&amp;E "/>
    <s v="E"/>
    <x v="4"/>
    <s v="DM01S   02/15/2008N"/>
    <n v="-1841"/>
    <n v="-363.27"/>
    <n v="0"/>
    <n v="-363.27"/>
    <n v="-72.7"/>
    <n v="0"/>
    <n v="-61.86"/>
    <n v="-2.2400000000000002"/>
    <n v="-0.09"/>
    <n v="0"/>
    <n v="0"/>
    <n v="-8.56"/>
    <n v="-18.079999999999998"/>
    <n v="-12.83"/>
    <n v="-0.77"/>
    <n v="-12.83"/>
    <n v="-10.9"/>
    <n v="-16.84"/>
    <n v="0"/>
    <n v="0"/>
    <n v="0"/>
    <n v="0"/>
    <n v="-2.5099999999999998"/>
    <n v="-5.13"/>
    <n v="0"/>
    <n v="0"/>
    <n v="-2.12"/>
    <n v="0"/>
    <n v="0"/>
    <n v="0"/>
    <n v="0"/>
    <n v="0"/>
    <m/>
    <n v="0"/>
    <n v="0"/>
    <n v="0"/>
    <x v="4"/>
    <x v="1"/>
  </r>
  <r>
    <s v="CG&amp;E "/>
    <s v="E"/>
    <x v="1"/>
    <s v="DM01W   01/02/2007N"/>
    <n v="43124"/>
    <n v="4968.17"/>
    <n v="0"/>
    <n v="4968.17"/>
    <n v="1600.52"/>
    <n v="0"/>
    <n v="1315.55"/>
    <n v="46.79"/>
    <n v="3.52"/>
    <n v="0"/>
    <n v="0"/>
    <n v="196.28"/>
    <n v="402.76"/>
    <n v="179.43"/>
    <n v="17.98"/>
    <n v="285.77999999999997"/>
    <n v="244.61"/>
    <n v="476.11"/>
    <n v="0"/>
    <n v="0"/>
    <n v="0"/>
    <n v="0"/>
    <n v="34.75"/>
    <n v="114.34"/>
    <n v="0"/>
    <n v="0"/>
    <n v="49.75"/>
    <n v="0"/>
    <n v="0"/>
    <n v="0"/>
    <n v="0"/>
    <n v="0"/>
    <m/>
    <n v="0"/>
    <n v="0"/>
    <n v="0"/>
    <x v="4"/>
    <x v="1"/>
  </r>
  <r>
    <s v="CG&amp;E "/>
    <s v="E"/>
    <x v="2"/>
    <s v="DM01W   01/02/2007N"/>
    <n v="1143697"/>
    <n v="124336.74"/>
    <n v="0"/>
    <n v="124336.74"/>
    <n v="38324.949999999997"/>
    <n v="0"/>
    <n v="34212.93"/>
    <n v="1226.6199999999999"/>
    <n v="100.83"/>
    <n v="0"/>
    <n v="0"/>
    <n v="5155.96"/>
    <n v="9637.2000000000007"/>
    <n v="4206.57"/>
    <n v="457.9"/>
    <n v="6763.03"/>
    <n v="6550.26"/>
    <n v="12819.07"/>
    <n v="0"/>
    <n v="0"/>
    <n v="0"/>
    <n v="0"/>
    <n v="859.14"/>
    <n v="2705.36"/>
    <n v="0"/>
    <n v="0"/>
    <n v="1319.76"/>
    <n v="0"/>
    <n v="-1.48"/>
    <n v="-1.36"/>
    <n v="0"/>
    <n v="0"/>
    <m/>
    <n v="0"/>
    <n v="0"/>
    <n v="0"/>
    <x v="4"/>
    <x v="1"/>
  </r>
  <r>
    <s v="CG&amp;E "/>
    <s v="E"/>
    <x v="3"/>
    <s v="DM01W   01/02/2007N"/>
    <n v="24144"/>
    <n v="3073.48"/>
    <n v="0"/>
    <n v="3073.48"/>
    <n v="930.59"/>
    <n v="0"/>
    <n v="980.01"/>
    <n v="26.24"/>
    <n v="2.91"/>
    <n v="0"/>
    <n v="0"/>
    <n v="110.56"/>
    <n v="231.4"/>
    <n v="102.87"/>
    <n v="10.08"/>
    <n v="164.23"/>
    <n v="135.33000000000001"/>
    <n v="266.12"/>
    <n v="0"/>
    <n v="0"/>
    <n v="0"/>
    <n v="0"/>
    <n v="19.579999999999998"/>
    <n v="65.69"/>
    <n v="0"/>
    <n v="0"/>
    <n v="27.87"/>
    <n v="0"/>
    <n v="0"/>
    <n v="0"/>
    <n v="0"/>
    <n v="0"/>
    <m/>
    <n v="0"/>
    <n v="0"/>
    <n v="0"/>
    <x v="4"/>
    <x v="1"/>
  </r>
  <r>
    <s v="CG&amp;E "/>
    <s v="E"/>
    <x v="4"/>
    <s v="DM01W   01/02/2007N"/>
    <n v="49757"/>
    <n v="5481.07"/>
    <n v="0"/>
    <n v="5481.07"/>
    <n v="1749.42"/>
    <n v="0"/>
    <n v="1440.09"/>
    <n v="53.47"/>
    <n v="3.54"/>
    <n v="0"/>
    <n v="0"/>
    <n v="225.09"/>
    <n v="435.2"/>
    <n v="192.76"/>
    <n v="20.72"/>
    <n v="308.73"/>
    <n v="276.06"/>
    <n v="557.41999999999996"/>
    <n v="0"/>
    <n v="0"/>
    <n v="0"/>
    <n v="0"/>
    <n v="37.700000000000003"/>
    <n v="123.48"/>
    <n v="0"/>
    <n v="0"/>
    <n v="57.39"/>
    <n v="0"/>
    <n v="0"/>
    <n v="0"/>
    <n v="0"/>
    <n v="0"/>
    <m/>
    <n v="0"/>
    <n v="0"/>
    <n v="0"/>
    <x v="4"/>
    <x v="1"/>
  </r>
  <r>
    <s v="CG&amp;E "/>
    <s v="E"/>
    <x v="5"/>
    <s v="DM01W   01/02/2007N"/>
    <n v="0"/>
    <n v="7.59"/>
    <n v="0"/>
    <n v="7.59"/>
    <n v="0"/>
    <n v="0"/>
    <n v="7.5"/>
    <n v="0"/>
    <n v="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1"/>
  </r>
  <r>
    <s v="CG&amp;E "/>
    <s v="E"/>
    <x v="9"/>
    <s v="DM01W   01/02/2007N"/>
    <n v="488"/>
    <n v="36.22"/>
    <n v="0"/>
    <n v="36.22"/>
    <n v="0"/>
    <n v="0"/>
    <n v="19.93"/>
    <n v="0.59"/>
    <n v="0.09"/>
    <n v="0"/>
    <n v="0"/>
    <n v="2.27"/>
    <n v="4.79"/>
    <n v="2.36"/>
    <n v="0.2"/>
    <n v="3.4"/>
    <n v="0"/>
    <n v="0"/>
    <n v="0"/>
    <n v="0"/>
    <n v="0"/>
    <n v="0"/>
    <n v="0.67"/>
    <n v="1.36"/>
    <n v="0"/>
    <n v="0"/>
    <n v="0.56000000000000005"/>
    <n v="0"/>
    <n v="0"/>
    <n v="0"/>
    <n v="0"/>
    <n v="0"/>
    <m/>
    <n v="0"/>
    <n v="0"/>
    <n v="0"/>
    <x v="4"/>
    <x v="1"/>
  </r>
  <r>
    <s v="CG&amp;E "/>
    <s v="E"/>
    <x v="10"/>
    <s v="DM01W   01/02/2007N"/>
    <n v="3728"/>
    <n v="146.52000000000001"/>
    <n v="0"/>
    <n v="146.52000000000001"/>
    <n v="0"/>
    <n v="0"/>
    <n v="89.03"/>
    <n v="4.54"/>
    <n v="0.09"/>
    <n v="0"/>
    <n v="0"/>
    <n v="16.54"/>
    <n v="30.47"/>
    <n v="0"/>
    <n v="1.55"/>
    <n v="0"/>
    <n v="0"/>
    <n v="0"/>
    <n v="0"/>
    <n v="0"/>
    <n v="0"/>
    <n v="0"/>
    <n v="0"/>
    <n v="0"/>
    <n v="0"/>
    <n v="0"/>
    <n v="4.3"/>
    <n v="0"/>
    <n v="0"/>
    <n v="0"/>
    <n v="0"/>
    <n v="0"/>
    <m/>
    <n v="0"/>
    <n v="0"/>
    <n v="0"/>
    <x v="4"/>
    <x v="1"/>
  </r>
  <r>
    <s v="CG&amp;E "/>
    <s v="E"/>
    <x v="2"/>
    <s v="DM01W   01/03/2006N"/>
    <n v="4852"/>
    <n v="671.76"/>
    <n v="0"/>
    <n v="671.76"/>
    <n v="191.7"/>
    <n v="0"/>
    <n v="250.13"/>
    <n v="4.3499999999999996"/>
    <n v="1.1599999999999999"/>
    <n v="0"/>
    <n v="0"/>
    <n v="22.37"/>
    <n v="47.66"/>
    <n v="18.02"/>
    <n v="0"/>
    <n v="33.840000000000003"/>
    <n v="42.68"/>
    <n v="54.46"/>
    <n v="0"/>
    <n v="0"/>
    <n v="0"/>
    <n v="0"/>
    <n v="-7.46"/>
    <n v="9.0399999999999991"/>
    <n v="0"/>
    <n v="0"/>
    <n v="5.59"/>
    <n v="0"/>
    <n v="-0.86"/>
    <n v="-0.92"/>
    <n v="0"/>
    <n v="0"/>
    <m/>
    <n v="0"/>
    <n v="0"/>
    <n v="0"/>
    <x v="4"/>
    <x v="1"/>
  </r>
  <r>
    <s v="CG&amp;E "/>
    <s v="E"/>
    <x v="4"/>
    <s v="DM01W   01/03/2006N"/>
    <n v="2459"/>
    <n v="274.11"/>
    <n v="0"/>
    <n v="274.11"/>
    <n v="97.15"/>
    <n v="0"/>
    <n v="72.180000000000007"/>
    <n v="2.21"/>
    <n v="0.11"/>
    <n v="0"/>
    <n v="0"/>
    <n v="11.22"/>
    <n v="24.15"/>
    <n v="9.14"/>
    <n v="0"/>
    <n v="17.14"/>
    <n v="18.29"/>
    <n v="21.02"/>
    <n v="0"/>
    <n v="0"/>
    <n v="0"/>
    <n v="0"/>
    <n v="-3.78"/>
    <n v="4.57"/>
    <n v="0"/>
    <n v="0"/>
    <n v="2.84"/>
    <n v="0"/>
    <n v="-1.03"/>
    <n v="-1.1000000000000001"/>
    <n v="0"/>
    <n v="0"/>
    <m/>
    <n v="0"/>
    <n v="0"/>
    <n v="0"/>
    <x v="4"/>
    <x v="1"/>
  </r>
  <r>
    <s v="CG&amp;E "/>
    <s v="E"/>
    <x v="2"/>
    <s v="DM01W   02/15/2008 "/>
    <n v="2061"/>
    <n v="233.3"/>
    <n v="0"/>
    <n v="23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1"/>
  </r>
  <r>
    <s v="CG&amp;E "/>
    <s v="E"/>
    <x v="6"/>
    <s v="DM01W   02/15/2008 "/>
    <n v="2780"/>
    <n v="271.27999999999997"/>
    <n v="0"/>
    <n v="271.27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1"/>
  </r>
  <r>
    <s v="CG&amp;E "/>
    <s v="E"/>
    <x v="1"/>
    <s v="DM01W   02/15/2008N"/>
    <n v="585384"/>
    <n v="64837.31"/>
    <n v="0"/>
    <n v="64837.31"/>
    <n v="20005.830000000002"/>
    <n v="0"/>
    <n v="17224.88"/>
    <n v="712.74"/>
    <n v="47.17"/>
    <n v="0"/>
    <n v="0"/>
    <n v="2649.32"/>
    <n v="5065.1400000000003"/>
    <n v="3578.42"/>
    <n v="244.12"/>
    <n v="3578.72"/>
    <n v="3467.23"/>
    <n v="5357.42"/>
    <n v="0"/>
    <n v="0"/>
    <n v="0"/>
    <n v="0"/>
    <n v="799.23"/>
    <n v="1431.55"/>
    <n v="0"/>
    <n v="0"/>
    <n v="675.54"/>
    <n v="0"/>
    <n v="0"/>
    <n v="0"/>
    <n v="0"/>
    <n v="0"/>
    <m/>
    <n v="0"/>
    <n v="0"/>
    <n v="0"/>
    <x v="4"/>
    <x v="1"/>
  </r>
  <r>
    <s v="CG&amp;E "/>
    <s v="E"/>
    <x v="2"/>
    <s v="DM01W   02/15/2008N"/>
    <n v="41711238"/>
    <n v="4711110.03"/>
    <n v="0"/>
    <n v="4711110.03"/>
    <n v="1466360.25"/>
    <n v="0"/>
    <n v="1262929.53"/>
    <n v="50786.35"/>
    <n v="3259.77"/>
    <n v="0"/>
    <n v="0"/>
    <n v="188581.4"/>
    <n v="366824.68"/>
    <n v="258766.39"/>
    <n v="17395.23"/>
    <n v="258786.4"/>
    <n v="247057.79"/>
    <n v="381742.08000000002"/>
    <n v="0"/>
    <n v="0"/>
    <n v="0"/>
    <n v="0"/>
    <n v="56959.14"/>
    <n v="103525.42"/>
    <n v="0"/>
    <n v="0"/>
    <n v="48135.6"/>
    <n v="0"/>
    <n v="0"/>
    <n v="0"/>
    <n v="0"/>
    <n v="0"/>
    <m/>
    <n v="0"/>
    <n v="0"/>
    <n v="0"/>
    <x v="4"/>
    <x v="1"/>
  </r>
  <r>
    <s v="CG&amp;E "/>
    <s v="E"/>
    <x v="3"/>
    <s v="DM01W   02/15/2008N"/>
    <n v="1018990"/>
    <n v="113926.88"/>
    <n v="0"/>
    <n v="113926.88"/>
    <n v="35265.47"/>
    <n v="0"/>
    <n v="30636.58"/>
    <n v="1240.77"/>
    <n v="70.42"/>
    <n v="0"/>
    <n v="0"/>
    <n v="4602.7700000000004"/>
    <n v="8821.58"/>
    <n v="6222.75"/>
    <n v="424.9"/>
    <n v="6223.18"/>
    <n v="6035.48"/>
    <n v="9325.83"/>
    <n v="0"/>
    <n v="0"/>
    <n v="0"/>
    <n v="0"/>
    <n v="1391.5"/>
    <n v="2489.66"/>
    <n v="0"/>
    <n v="0"/>
    <n v="1175.99"/>
    <n v="0"/>
    <n v="0"/>
    <n v="0"/>
    <n v="0"/>
    <n v="0"/>
    <m/>
    <n v="0"/>
    <n v="0"/>
    <n v="0"/>
    <x v="4"/>
    <x v="1"/>
  </r>
  <r>
    <s v="CG&amp;E "/>
    <s v="E"/>
    <x v="7"/>
    <s v="DM01W   02/15/2008N"/>
    <n v="12456"/>
    <n v="1380.44"/>
    <n v="0"/>
    <n v="1380.44"/>
    <n v="419.05"/>
    <n v="0"/>
    <n v="383.23"/>
    <n v="15.16"/>
    <n v="0.99"/>
    <n v="0"/>
    <n v="0"/>
    <n v="55.94"/>
    <n v="104.27"/>
    <n v="73.930000000000007"/>
    <n v="5.18"/>
    <n v="73.94"/>
    <n v="73.78"/>
    <n v="114"/>
    <n v="0"/>
    <n v="0"/>
    <n v="0"/>
    <n v="0"/>
    <n v="17"/>
    <n v="29.6"/>
    <n v="0"/>
    <n v="0"/>
    <n v="14.37"/>
    <n v="0"/>
    <n v="0"/>
    <n v="0"/>
    <n v="0"/>
    <n v="0"/>
    <m/>
    <n v="0"/>
    <n v="0"/>
    <n v="0"/>
    <x v="4"/>
    <x v="1"/>
  </r>
  <r>
    <s v="CG&amp;E "/>
    <s v="E"/>
    <x v="4"/>
    <s v="DM01W   02/15/2008N"/>
    <n v="2173990"/>
    <n v="238991.83"/>
    <n v="0"/>
    <n v="238991.83"/>
    <n v="74303.38"/>
    <n v="0"/>
    <n v="62887.82"/>
    <n v="2647.2"/>
    <n v="162.18"/>
    <n v="0"/>
    <n v="0"/>
    <n v="9784.57"/>
    <n v="18581.04"/>
    <n v="13111.3"/>
    <n v="906.31"/>
    <n v="13112.03"/>
    <n v="12876.67"/>
    <n v="19896.57"/>
    <n v="0"/>
    <n v="0"/>
    <n v="0"/>
    <n v="0"/>
    <n v="2968.65"/>
    <n v="5245.3"/>
    <n v="0"/>
    <n v="0"/>
    <n v="2508.81"/>
    <n v="0"/>
    <n v="0"/>
    <n v="0"/>
    <n v="0"/>
    <n v="0"/>
    <m/>
    <n v="0"/>
    <n v="0"/>
    <n v="0"/>
    <x v="4"/>
    <x v="1"/>
  </r>
  <r>
    <s v="CG&amp;E "/>
    <s v="E"/>
    <x v="8"/>
    <s v="DM01W   02/15/2008N"/>
    <n v="49599"/>
    <n v="5294.52"/>
    <n v="0"/>
    <n v="5294.52"/>
    <n v="1640.58"/>
    <n v="0"/>
    <n v="1371.17"/>
    <n v="60.4"/>
    <n v="3.24"/>
    <n v="0"/>
    <n v="0"/>
    <n v="222.26"/>
    <n v="408.65"/>
    <n v="289.52999999999997"/>
    <n v="20.67"/>
    <n v="289.52999999999997"/>
    <n v="293.77999999999997"/>
    <n v="453.94"/>
    <n v="0"/>
    <n v="0"/>
    <n v="0"/>
    <n v="0"/>
    <n v="67.75"/>
    <n v="115.78"/>
    <n v="0"/>
    <n v="0"/>
    <n v="57.24"/>
    <n v="0"/>
    <n v="0"/>
    <n v="0"/>
    <n v="0"/>
    <n v="0"/>
    <m/>
    <n v="0"/>
    <n v="0"/>
    <n v="0"/>
    <x v="4"/>
    <x v="1"/>
  </r>
  <r>
    <s v="CG&amp;E "/>
    <s v="E"/>
    <x v="5"/>
    <s v="DM01W   02/15/2008N"/>
    <n v="117512"/>
    <n v="13177.18"/>
    <n v="0"/>
    <n v="13177.18"/>
    <n v="4409.01"/>
    <n v="0"/>
    <n v="3485.65"/>
    <n v="143.1"/>
    <n v="6.84"/>
    <n v="0"/>
    <n v="0"/>
    <n v="52.41"/>
    <n v="1096.46"/>
    <n v="777.96"/>
    <n v="48.99"/>
    <n v="777.99"/>
    <n v="696.03"/>
    <n v="1075.44"/>
    <n v="0"/>
    <n v="0"/>
    <n v="0"/>
    <n v="0"/>
    <n v="160.5"/>
    <n v="311.22000000000003"/>
    <n v="0"/>
    <n v="0"/>
    <n v="135.58000000000001"/>
    <n v="0"/>
    <n v="0"/>
    <n v="0"/>
    <n v="0"/>
    <n v="0"/>
    <m/>
    <n v="0"/>
    <n v="0"/>
    <n v="0"/>
    <x v="4"/>
    <x v="1"/>
  </r>
  <r>
    <s v="CG&amp;E "/>
    <s v="E"/>
    <x v="6"/>
    <s v="DM01W   02/15/2008N"/>
    <n v="250507"/>
    <n v="11513.55"/>
    <n v="0"/>
    <n v="11513.55"/>
    <n v="0"/>
    <n v="0"/>
    <n v="7244.52"/>
    <n v="305.04000000000002"/>
    <n v="15.03"/>
    <n v="0"/>
    <n v="0"/>
    <n v="1136.23"/>
    <n v="2242.27"/>
    <n v="0"/>
    <n v="88.75"/>
    <n v="0"/>
    <n v="0"/>
    <n v="0"/>
    <n v="0"/>
    <n v="0"/>
    <n v="0"/>
    <n v="0"/>
    <n v="68.37"/>
    <n v="124.29"/>
    <n v="0"/>
    <n v="0"/>
    <n v="289.05"/>
    <n v="0"/>
    <n v="0"/>
    <n v="0"/>
    <n v="0"/>
    <n v="0"/>
    <m/>
    <n v="0"/>
    <n v="0"/>
    <n v="0"/>
    <x v="4"/>
    <x v="1"/>
  </r>
  <r>
    <s v="CG&amp;E "/>
    <s v="E"/>
    <x v="9"/>
    <s v="DM01W   02/15/2008N"/>
    <n v="24240"/>
    <n v="1021.19"/>
    <n v="0"/>
    <n v="1021.19"/>
    <n v="0"/>
    <n v="0"/>
    <n v="631.16"/>
    <n v="29.51"/>
    <n v="1.26"/>
    <n v="0"/>
    <n v="0"/>
    <n v="108.61"/>
    <n v="204.69"/>
    <n v="0"/>
    <n v="10.11"/>
    <n v="0"/>
    <n v="0"/>
    <n v="0"/>
    <n v="0"/>
    <n v="0"/>
    <n v="0"/>
    <n v="0"/>
    <n v="2.59"/>
    <n v="5.29"/>
    <n v="0"/>
    <n v="0"/>
    <n v="27.97"/>
    <n v="0"/>
    <n v="0"/>
    <n v="0"/>
    <n v="0"/>
    <n v="0"/>
    <m/>
    <n v="0"/>
    <n v="0"/>
    <n v="0"/>
    <x v="4"/>
    <x v="1"/>
  </r>
  <r>
    <s v="CG&amp;E "/>
    <s v="E"/>
    <x v="10"/>
    <s v="DM01W   02/15/2008N"/>
    <n v="97210"/>
    <n v="3917.89"/>
    <n v="0"/>
    <n v="3917.89"/>
    <n v="0"/>
    <n v="0"/>
    <n v="2343.3000000000002"/>
    <n v="118.38"/>
    <n v="3.74"/>
    <n v="0"/>
    <n v="0"/>
    <n v="434.64"/>
    <n v="799.86"/>
    <n v="0"/>
    <n v="37.49"/>
    <n v="0"/>
    <n v="0"/>
    <n v="0"/>
    <n v="0"/>
    <n v="0"/>
    <n v="0"/>
    <n v="0"/>
    <n v="23.74"/>
    <n v="44.56"/>
    <n v="0"/>
    <n v="0"/>
    <n v="112.18"/>
    <n v="0"/>
    <n v="0"/>
    <n v="0"/>
    <n v="0"/>
    <n v="0"/>
    <m/>
    <n v="0"/>
    <n v="0"/>
    <n v="0"/>
    <x v="4"/>
    <x v="1"/>
  </r>
  <r>
    <s v="CG&amp;E "/>
    <s v="E"/>
    <x v="11"/>
    <s v="DM01W   02/15/2008N"/>
    <n v="15535"/>
    <n v="277.83"/>
    <n v="0"/>
    <n v="277.83"/>
    <n v="0"/>
    <n v="0"/>
    <n v="107.67"/>
    <n v="18.920000000000002"/>
    <n v="0.09"/>
    <n v="0"/>
    <n v="0"/>
    <n v="65.709999999999994"/>
    <n v="61.03"/>
    <n v="0"/>
    <n v="6.48"/>
    <n v="0"/>
    <n v="0"/>
    <n v="0"/>
    <n v="0"/>
    <n v="0"/>
    <n v="0"/>
    <n v="0"/>
    <n v="0"/>
    <n v="0"/>
    <n v="0"/>
    <n v="0"/>
    <n v="17.93"/>
    <n v="0"/>
    <n v="0"/>
    <n v="0"/>
    <n v="0"/>
    <n v="0"/>
    <m/>
    <n v="0"/>
    <n v="0"/>
    <n v="0"/>
    <x v="4"/>
    <x v="1"/>
  </r>
  <r>
    <s v="CG&amp;E "/>
    <s v="E"/>
    <x v="2"/>
    <s v="DM02S   01/02/2007N"/>
    <n v="-10090"/>
    <n v="-788.41"/>
    <n v="0"/>
    <n v="-788.41"/>
    <n v="-214.31"/>
    <n v="0"/>
    <n v="-197.65"/>
    <n v="-12.26"/>
    <n v="-0.54"/>
    <n v="0"/>
    <n v="0"/>
    <n v="-43.77"/>
    <n v="-56.67"/>
    <n v="-28.18"/>
    <n v="-4.22"/>
    <n v="-37.83"/>
    <n v="-59.76"/>
    <n v="-92.8"/>
    <n v="0"/>
    <n v="0"/>
    <n v="0"/>
    <n v="0"/>
    <n v="-13.65"/>
    <n v="-15.13"/>
    <n v="0"/>
    <n v="0"/>
    <n v="-11.64"/>
    <n v="0"/>
    <n v="0"/>
    <n v="0"/>
    <n v="0"/>
    <n v="0"/>
    <m/>
    <n v="0"/>
    <n v="0"/>
    <n v="0"/>
    <x v="4"/>
    <x v="1"/>
  </r>
  <r>
    <s v="CG&amp;E "/>
    <s v="E"/>
    <x v="4"/>
    <s v="DM02S   01/02/2007N"/>
    <n v="-53060"/>
    <n v="-4072.66"/>
    <n v="0"/>
    <n v="-4072.66"/>
    <n v="-1166.4000000000001"/>
    <n v="0"/>
    <n v="-799.97"/>
    <n v="-54.68"/>
    <n v="-1.19"/>
    <n v="0"/>
    <n v="0"/>
    <n v="-229.7"/>
    <n v="-304.81"/>
    <n v="-135.04"/>
    <n v="-16.43"/>
    <n v="-205.82"/>
    <n v="-282.16000000000003"/>
    <n v="-702.59"/>
    <n v="0"/>
    <n v="0"/>
    <n v="0"/>
    <n v="0"/>
    <n v="-30.32"/>
    <n v="-82.3"/>
    <n v="0"/>
    <n v="0"/>
    <n v="-61.25"/>
    <n v="0"/>
    <n v="0"/>
    <n v="0"/>
    <n v="0"/>
    <n v="0"/>
    <m/>
    <n v="0"/>
    <n v="0"/>
    <n v="0"/>
    <x v="4"/>
    <x v="1"/>
  </r>
  <r>
    <s v="CG&amp;E "/>
    <s v="E"/>
    <x v="2"/>
    <s v="DM02W   01/02/2007N"/>
    <n v="4443"/>
    <n v="480.67"/>
    <n v="0"/>
    <n v="480.67"/>
    <n v="139.1"/>
    <n v="0"/>
    <n v="150.01"/>
    <n v="5.42"/>
    <n v="0.45"/>
    <n v="0"/>
    <n v="0"/>
    <n v="19.66"/>
    <n v="34.64"/>
    <n v="17.02"/>
    <n v="1.84"/>
    <n v="24.55"/>
    <n v="26.31"/>
    <n v="40.659999999999997"/>
    <n v="0"/>
    <n v="0"/>
    <n v="0"/>
    <n v="0"/>
    <n v="6.07"/>
    <n v="9.82"/>
    <n v="0"/>
    <n v="0"/>
    <n v="5.12"/>
    <n v="0"/>
    <n v="0"/>
    <n v="0"/>
    <n v="0"/>
    <n v="0"/>
    <m/>
    <n v="0"/>
    <n v="0"/>
    <n v="0"/>
    <x v="4"/>
    <x v="1"/>
  </r>
  <r>
    <s v="CG&amp;E "/>
    <s v="E"/>
    <x v="4"/>
    <s v="DM02W   01/02/2007N"/>
    <n v="1450"/>
    <n v="304.35000000000002"/>
    <n v="0"/>
    <n v="304.35000000000002"/>
    <n v="57.28"/>
    <n v="0"/>
    <n v="175.66"/>
    <n v="1.53"/>
    <n v="1.01"/>
    <n v="0"/>
    <n v="0"/>
    <n v="6.76"/>
    <n v="14.24"/>
    <n v="6.23"/>
    <n v="0.44"/>
    <n v="10.1"/>
    <n v="7.92"/>
    <n v="16.399999999999999"/>
    <n v="0"/>
    <n v="0"/>
    <n v="0"/>
    <n v="0"/>
    <n v="1.05"/>
    <n v="4.05"/>
    <n v="0"/>
    <n v="0"/>
    <n v="1.68"/>
    <n v="0"/>
    <n v="0"/>
    <n v="0"/>
    <n v="0"/>
    <n v="0"/>
    <m/>
    <n v="0"/>
    <n v="0"/>
    <n v="0"/>
    <x v="4"/>
    <x v="1"/>
  </r>
  <r>
    <s v="CG&amp;E "/>
    <s v="E"/>
    <x v="1"/>
    <s v="DM02W   02/15/2008N"/>
    <n v="10965"/>
    <n v="1242.6300000000001"/>
    <n v="0"/>
    <n v="1242.6300000000001"/>
    <n v="388.54"/>
    <n v="0"/>
    <n v="331.65"/>
    <n v="13.35"/>
    <n v="0.9"/>
    <n v="0"/>
    <n v="0"/>
    <n v="49.48"/>
    <n v="96.67"/>
    <n v="68.569999999999993"/>
    <n v="4.57"/>
    <n v="68.569999999999993"/>
    <n v="64.94"/>
    <n v="100.35"/>
    <n v="0"/>
    <n v="0"/>
    <n v="0"/>
    <n v="0"/>
    <n v="14.96"/>
    <n v="27.43"/>
    <n v="0"/>
    <n v="0"/>
    <n v="12.65"/>
    <n v="0"/>
    <n v="0"/>
    <n v="0"/>
    <n v="0"/>
    <n v="0"/>
    <m/>
    <n v="0"/>
    <n v="0"/>
    <n v="0"/>
    <x v="4"/>
    <x v="1"/>
  </r>
  <r>
    <s v="CG&amp;E "/>
    <s v="E"/>
    <x v="2"/>
    <s v="DM02W   02/15/2008N"/>
    <n v="281014"/>
    <n v="24590.75"/>
    <n v="0"/>
    <n v="24590.75"/>
    <n v="7275.17"/>
    <n v="0"/>
    <n v="5704.33"/>
    <n v="342.16"/>
    <n v="12.33"/>
    <n v="0"/>
    <n v="0"/>
    <n v="1220.96"/>
    <n v="1893.25"/>
    <n v="1283.74"/>
    <n v="117.21"/>
    <n v="1283.82"/>
    <n v="1664.44"/>
    <n v="2571.8000000000002"/>
    <n v="0"/>
    <n v="0"/>
    <n v="0"/>
    <n v="0"/>
    <n v="383.75"/>
    <n v="513.54"/>
    <n v="0"/>
    <n v="0"/>
    <n v="324.25"/>
    <n v="0"/>
    <n v="0"/>
    <n v="0"/>
    <n v="0"/>
    <n v="0"/>
    <m/>
    <n v="0"/>
    <n v="0"/>
    <n v="0"/>
    <x v="4"/>
    <x v="1"/>
  </r>
  <r>
    <s v="CG&amp;E "/>
    <s v="E"/>
    <x v="7"/>
    <s v="DM02W   02/15/2008N"/>
    <n v="640"/>
    <n v="81.459999999999994"/>
    <n v="0"/>
    <n v="81.459999999999994"/>
    <n v="25.29"/>
    <n v="0"/>
    <n v="23.8"/>
    <n v="0.78"/>
    <n v="0.09"/>
    <n v="0"/>
    <n v="0"/>
    <n v="2.98"/>
    <n v="6.29"/>
    <n v="4.46"/>
    <n v="0.27"/>
    <n v="4.46"/>
    <n v="3.79"/>
    <n v="5.86"/>
    <n v="0"/>
    <n v="0"/>
    <n v="0"/>
    <n v="0"/>
    <n v="0.87"/>
    <n v="1.78"/>
    <n v="0"/>
    <n v="0"/>
    <n v="0.74"/>
    <n v="0"/>
    <n v="0"/>
    <n v="0"/>
    <n v="0"/>
    <n v="0"/>
    <m/>
    <n v="0"/>
    <n v="0"/>
    <n v="0"/>
    <x v="4"/>
    <x v="1"/>
  </r>
  <r>
    <s v="CG&amp;E "/>
    <s v="E"/>
    <x v="4"/>
    <s v="DM02W   02/15/2008N"/>
    <n v="267849"/>
    <n v="20139.830000000002"/>
    <n v="0"/>
    <n v="20139.830000000002"/>
    <n v="5532.51"/>
    <n v="0"/>
    <n v="4465.87"/>
    <n v="326.12"/>
    <n v="12.04"/>
    <n v="0"/>
    <n v="0"/>
    <n v="1145.6300000000001"/>
    <n v="1493.5"/>
    <n v="976.32"/>
    <n v="108.52"/>
    <n v="976.28"/>
    <n v="1586.48"/>
    <n v="2451.35"/>
    <n v="0"/>
    <n v="0"/>
    <n v="0"/>
    <n v="0"/>
    <n v="365.69"/>
    <n v="390.45"/>
    <n v="0"/>
    <n v="0"/>
    <n v="309.07"/>
    <n v="0"/>
    <n v="0"/>
    <n v="0"/>
    <n v="0"/>
    <n v="0"/>
    <m/>
    <n v="0"/>
    <n v="0"/>
    <n v="0"/>
    <x v="4"/>
    <x v="1"/>
  </r>
  <r>
    <s v="CG&amp;E "/>
    <s v="E"/>
    <x v="12"/>
    <s v="DM02W   02/15/2008N"/>
    <n v="9468"/>
    <n v="794.3"/>
    <n v="0"/>
    <n v="794.3"/>
    <n v="237.91"/>
    <n v="0"/>
    <n v="170.87"/>
    <n v="11.52"/>
    <n v="0.27"/>
    <n v="0"/>
    <n v="0"/>
    <n v="41.5"/>
    <n v="60.94"/>
    <n v="41.99"/>
    <n v="3.95"/>
    <n v="41.98"/>
    <n v="56.08"/>
    <n v="86.65"/>
    <n v="0"/>
    <n v="0"/>
    <n v="0"/>
    <n v="0"/>
    <n v="12.92"/>
    <n v="16.79"/>
    <n v="0"/>
    <n v="0"/>
    <n v="10.93"/>
    <n v="0"/>
    <n v="0"/>
    <n v="0"/>
    <n v="0"/>
    <n v="0"/>
    <m/>
    <n v="0"/>
    <n v="0"/>
    <n v="0"/>
    <x v="4"/>
    <x v="1"/>
  </r>
  <r>
    <s v="CG&amp;E "/>
    <s v="E"/>
    <x v="6"/>
    <s v="DM02W   02/15/2008N"/>
    <n v="2991"/>
    <n v="188.3"/>
    <n v="0"/>
    <n v="188.3"/>
    <n v="0"/>
    <n v="0"/>
    <n v="136.15"/>
    <n v="3.63"/>
    <n v="0.54"/>
    <n v="0"/>
    <n v="0"/>
    <n v="13.9"/>
    <n v="29.38"/>
    <n v="0"/>
    <n v="1.25"/>
    <n v="0"/>
    <n v="0"/>
    <n v="0"/>
    <n v="0"/>
    <n v="0"/>
    <n v="0"/>
    <n v="0"/>
    <n v="0"/>
    <n v="0"/>
    <n v="0"/>
    <n v="0"/>
    <n v="3.45"/>
    <n v="0"/>
    <n v="0"/>
    <n v="0"/>
    <n v="0"/>
    <n v="0"/>
    <m/>
    <n v="0"/>
    <n v="0"/>
    <n v="0"/>
    <x v="4"/>
    <x v="1"/>
  </r>
  <r>
    <s v="CG&amp;E "/>
    <s v="E"/>
    <x v="10"/>
    <s v="DM02W   02/15/2008N"/>
    <n v="8240"/>
    <n v="230.91"/>
    <n v="0"/>
    <n v="230.91"/>
    <n v="0"/>
    <n v="0"/>
    <n v="125.15"/>
    <n v="10.029999999999999"/>
    <n v="0.36"/>
    <n v="0"/>
    <n v="0"/>
    <n v="35.659999999999997"/>
    <n v="46.76"/>
    <n v="0"/>
    <n v="3.44"/>
    <n v="0"/>
    <n v="0"/>
    <n v="0"/>
    <n v="0"/>
    <n v="0"/>
    <n v="0"/>
    <n v="0"/>
    <n v="0"/>
    <n v="0"/>
    <n v="0"/>
    <n v="0"/>
    <n v="9.51"/>
    <n v="0"/>
    <n v="0"/>
    <n v="0"/>
    <n v="0"/>
    <n v="0"/>
    <m/>
    <n v="0"/>
    <n v="0"/>
    <n v="0"/>
    <x v="4"/>
    <x v="1"/>
  </r>
  <r>
    <s v="CG&amp;E "/>
    <s v="E"/>
    <x v="11"/>
    <s v="DM02W   02/15/2008N"/>
    <n v="1271"/>
    <n v="74.67"/>
    <n v="0"/>
    <n v="74.67"/>
    <n v="0"/>
    <n v="0"/>
    <n v="47.36"/>
    <n v="1.55"/>
    <n v="0.09"/>
    <n v="0"/>
    <n v="0"/>
    <n v="5.91"/>
    <n v="12.48"/>
    <n v="0"/>
    <n v="0.53"/>
    <n v="0"/>
    <n v="0"/>
    <n v="0"/>
    <n v="0"/>
    <n v="0"/>
    <n v="0"/>
    <n v="0"/>
    <n v="1.74"/>
    <n v="3.54"/>
    <n v="0"/>
    <n v="0"/>
    <n v="1.47"/>
    <n v="0"/>
    <n v="0"/>
    <n v="0"/>
    <n v="0"/>
    <n v="0"/>
    <m/>
    <n v="0"/>
    <n v="0"/>
    <n v="0"/>
    <x v="4"/>
    <x v="1"/>
  </r>
  <r>
    <s v="CG&amp;E "/>
    <s v="E"/>
    <x v="13"/>
    <s v="DM02W   02/15/2008N"/>
    <n v="60743"/>
    <n v="1151.92"/>
    <n v="0"/>
    <n v="1151.92"/>
    <n v="0"/>
    <n v="0"/>
    <n v="483.11"/>
    <n v="73.959999999999994"/>
    <n v="0.54"/>
    <n v="0"/>
    <n v="0"/>
    <n v="250.23"/>
    <n v="252.67"/>
    <n v="0"/>
    <n v="21.3"/>
    <n v="0"/>
    <n v="0"/>
    <n v="0"/>
    <n v="0"/>
    <n v="0"/>
    <n v="0"/>
    <n v="0"/>
    <n v="0"/>
    <n v="0"/>
    <n v="0"/>
    <n v="0"/>
    <n v="70.11"/>
    <n v="0"/>
    <n v="0"/>
    <n v="0"/>
    <n v="0"/>
    <n v="0"/>
    <m/>
    <n v="0"/>
    <n v="0"/>
    <n v="0"/>
    <x v="4"/>
    <x v="1"/>
  </r>
  <r>
    <s v="CG&amp;E "/>
    <s v="E"/>
    <x v="2"/>
    <s v="DP01    01/02/2007N"/>
    <n v="8400"/>
    <n v="1960.17"/>
    <n v="0"/>
    <n v="1960.17"/>
    <n v="698.18"/>
    <n v="0"/>
    <n v="570.21"/>
    <n v="10.23"/>
    <n v="0.18"/>
    <n v="0"/>
    <n v="0"/>
    <n v="36.119999999999997"/>
    <n v="57.54"/>
    <n v="84.6"/>
    <n v="3.5"/>
    <n v="123.22"/>
    <n v="219.2"/>
    <n v="76.88"/>
    <n v="0"/>
    <n v="0"/>
    <n v="0"/>
    <n v="0"/>
    <n v="26.91"/>
    <n v="49.28"/>
    <n v="0"/>
    <n v="0"/>
    <n v="4.12"/>
    <n v="0"/>
    <n v="0"/>
    <n v="0"/>
    <n v="0"/>
    <n v="0"/>
    <m/>
    <n v="0"/>
    <n v="0"/>
    <n v="0"/>
    <x v="4"/>
    <x v="2"/>
  </r>
  <r>
    <s v="CG&amp;E "/>
    <s v="E"/>
    <x v="2"/>
    <s v="DP01    02/15/2008N"/>
    <n v="26100"/>
    <n v="5008.62"/>
    <n v="0"/>
    <n v="5008.62"/>
    <n v="1864.55"/>
    <n v="0"/>
    <n v="1137.26"/>
    <n v="31.78"/>
    <n v="0.27"/>
    <n v="0"/>
    <n v="0"/>
    <n v="111.11"/>
    <n v="178.79"/>
    <n v="329.08"/>
    <n v="10.89"/>
    <n v="329.05"/>
    <n v="557.54"/>
    <n v="238.86"/>
    <n v="0"/>
    <n v="0"/>
    <n v="0"/>
    <n v="0"/>
    <n v="75.03"/>
    <n v="131.62"/>
    <n v="0"/>
    <n v="0"/>
    <n v="12.79"/>
    <n v="0"/>
    <n v="0"/>
    <n v="0"/>
    <n v="0"/>
    <n v="0"/>
    <m/>
    <n v="0"/>
    <n v="0"/>
    <n v="0"/>
    <x v="4"/>
    <x v="2"/>
  </r>
  <r>
    <s v="CG&amp;E "/>
    <s v="E"/>
    <x v="14"/>
    <s v="DP01    02/15/2008N"/>
    <n v="702276"/>
    <n v="63280.05"/>
    <n v="0"/>
    <n v="63280.05"/>
    <n v="25111.07"/>
    <n v="0"/>
    <n v="6922.34"/>
    <n v="855.09"/>
    <n v="0.45"/>
    <n v="0"/>
    <n v="0"/>
    <n v="2595.85"/>
    <n v="4077.66"/>
    <n v="4431.97"/>
    <n v="292.85000000000002"/>
    <n v="4431.26"/>
    <n v="5007.22"/>
    <n v="6427.23"/>
    <n v="0"/>
    <n v="0"/>
    <n v="0"/>
    <n v="0"/>
    <n v="1010.34"/>
    <n v="1772.6"/>
    <n v="0"/>
    <n v="0"/>
    <n v="344.12"/>
    <n v="0"/>
    <n v="0"/>
    <n v="0"/>
    <n v="0"/>
    <n v="0"/>
    <m/>
    <n v="0"/>
    <n v="0"/>
    <n v="0"/>
    <x v="4"/>
    <x v="2"/>
  </r>
  <r>
    <s v="CG&amp;E "/>
    <s v="E"/>
    <x v="15"/>
    <s v="DP01    02/15/2008N"/>
    <n v="1871683"/>
    <n v="142481.45000000001"/>
    <n v="0"/>
    <n v="142481.45000000001"/>
    <n v="56088.51"/>
    <n v="0"/>
    <n v="13576.6"/>
    <n v="1785.53"/>
    <n v="0.27"/>
    <n v="0"/>
    <n v="0"/>
    <n v="6821.01"/>
    <n v="8720.08"/>
    <n v="9899.51"/>
    <n v="780.49"/>
    <n v="9897.65"/>
    <n v="10648.76"/>
    <n v="17129.64"/>
    <n v="0"/>
    <n v="0"/>
    <n v="0"/>
    <n v="0"/>
    <n v="2256.9299999999998"/>
    <n v="3959.34"/>
    <n v="0"/>
    <n v="0"/>
    <n v="917.13"/>
    <n v="0"/>
    <n v="0"/>
    <n v="0"/>
    <n v="0"/>
    <n v="0"/>
    <m/>
    <n v="0"/>
    <n v="0"/>
    <n v="0"/>
    <x v="4"/>
    <x v="2"/>
  </r>
  <r>
    <s v="CG&amp;E "/>
    <s v="E"/>
    <x v="12"/>
    <s v="DP01    02/15/2008N"/>
    <n v="76388"/>
    <n v="8822.5400000000009"/>
    <n v="0"/>
    <n v="8822.5400000000009"/>
    <n v="3502.52"/>
    <n v="0"/>
    <n v="1184.79"/>
    <n v="93.01"/>
    <n v="0.09"/>
    <n v="0"/>
    <n v="0"/>
    <n v="286.61"/>
    <n v="523.26"/>
    <n v="618.16"/>
    <n v="31.85"/>
    <n v="618.09"/>
    <n v="839.46"/>
    <n v="699.1"/>
    <n v="0"/>
    <n v="0"/>
    <n v="0"/>
    <n v="0"/>
    <n v="140.93"/>
    <n v="247.24"/>
    <n v="0"/>
    <n v="0"/>
    <n v="37.43"/>
    <n v="0"/>
    <n v="0"/>
    <n v="0"/>
    <n v="0"/>
    <n v="0"/>
    <m/>
    <n v="0"/>
    <n v="0"/>
    <n v="0"/>
    <x v="4"/>
    <x v="2"/>
  </r>
  <r>
    <s v="CG&amp;E "/>
    <s v="E"/>
    <x v="16"/>
    <s v="DP01    02/15/2008N"/>
    <n v="1629075"/>
    <n v="121549.52"/>
    <n v="0"/>
    <n v="121549.52"/>
    <n v="50445.06"/>
    <n v="0"/>
    <n v="12036.27"/>
    <n v="1983.56"/>
    <n v="0.36"/>
    <n v="0"/>
    <n v="0"/>
    <n v="0"/>
    <n v="8023.98"/>
    <n v="8903.4"/>
    <n v="679.33"/>
    <n v="8901.7800000000007"/>
    <n v="9277.51"/>
    <n v="14909.29"/>
    <n v="0"/>
    <n v="0"/>
    <n v="0"/>
    <n v="0"/>
    <n v="2029.78"/>
    <n v="3560.96"/>
    <n v="0"/>
    <n v="0"/>
    <n v="798.24"/>
    <n v="0"/>
    <n v="0"/>
    <n v="0"/>
    <n v="0"/>
    <n v="0"/>
    <m/>
    <n v="0"/>
    <n v="0"/>
    <n v="0"/>
    <x v="4"/>
    <x v="2"/>
  </r>
  <r>
    <s v="CG&amp;E "/>
    <s v="E"/>
    <x v="11"/>
    <s v="DP01    02/15/2008N"/>
    <n v="7119253"/>
    <n v="120539.06"/>
    <n v="0"/>
    <n v="120539.06"/>
    <n v="0"/>
    <n v="0"/>
    <n v="49950.400000000001"/>
    <n v="8668.4"/>
    <n v="2.79"/>
    <n v="0"/>
    <n v="0"/>
    <n v="26131.82"/>
    <n v="31565.08"/>
    <n v="0"/>
    <n v="0"/>
    <n v="0"/>
    <n v="0"/>
    <n v="0"/>
    <n v="0"/>
    <n v="0"/>
    <n v="0"/>
    <n v="0"/>
    <n v="265.81"/>
    <n v="466.33"/>
    <n v="0"/>
    <n v="0"/>
    <n v="3488.43"/>
    <n v="0"/>
    <n v="0"/>
    <n v="0"/>
    <n v="0"/>
    <n v="0"/>
    <m/>
    <n v="0"/>
    <n v="0"/>
    <n v="0"/>
    <x v="4"/>
    <x v="2"/>
  </r>
  <r>
    <s v="CG&amp;E "/>
    <s v="E"/>
    <x v="12"/>
    <s v="DP02    01/02/2007 "/>
    <n v="134087"/>
    <n v="11990.24"/>
    <n v="0"/>
    <n v="11990.24"/>
    <n v="4853.71"/>
    <n v="0"/>
    <n v="1525.42"/>
    <n v="184.45"/>
    <n v="0.09"/>
    <n v="0"/>
    <n v="0"/>
    <n v="559.21"/>
    <n v="578.1"/>
    <n v="744.89"/>
    <n v="63.17"/>
    <n v="744.73"/>
    <n v="967.34"/>
    <n v="1227.1600000000001"/>
    <n v="0"/>
    <n v="0"/>
    <n v="0"/>
    <n v="0"/>
    <n v="169.82"/>
    <n v="297.92"/>
    <n v="0"/>
    <n v="0"/>
    <n v="74.23"/>
    <n v="0"/>
    <n v="0"/>
    <n v="0"/>
    <n v="0"/>
    <n v="0"/>
    <m/>
    <n v="0"/>
    <n v="0"/>
    <n v="0"/>
    <x v="4"/>
    <x v="2"/>
  </r>
  <r>
    <s v="CG&amp;E "/>
    <s v="E"/>
    <x v="14"/>
    <s v="DP02    02/15/2008 "/>
    <n v="5356742"/>
    <n v="455539.55"/>
    <n v="0"/>
    <n v="455539.55"/>
    <n v="144384.64000000001"/>
    <n v="0"/>
    <n v="31775.83"/>
    <n v="7184.73"/>
    <n v="0.27"/>
    <n v="0"/>
    <n v="0"/>
    <n v="6781.62"/>
    <n v="42963.82"/>
    <n v="52479.35"/>
    <n v="4852.93"/>
    <n v="52467.72"/>
    <n v="24967.26"/>
    <n v="49024.9"/>
    <n v="0"/>
    <n v="0"/>
    <n v="0"/>
    <n v="0"/>
    <n v="11965"/>
    <n v="20989"/>
    <n v="0"/>
    <n v="0"/>
    <n v="5702.48"/>
    <n v="0"/>
    <n v="0"/>
    <n v="0"/>
    <n v="0"/>
    <n v="0"/>
    <m/>
    <n v="0"/>
    <n v="0"/>
    <n v="0"/>
    <x v="4"/>
    <x v="2"/>
  </r>
  <r>
    <s v="CG&amp;E "/>
    <s v="E"/>
    <x v="15"/>
    <s v="DP02    02/15/2008 "/>
    <n v="3042502"/>
    <n v="217945.9"/>
    <n v="0"/>
    <n v="217945.9"/>
    <n v="86484.6"/>
    <n v="0"/>
    <n v="20575.93"/>
    <n v="2303.12"/>
    <n v="0.18"/>
    <n v="0"/>
    <n v="0"/>
    <n v="721"/>
    <n v="16235.22"/>
    <n v="16997.47"/>
    <n v="1362.82"/>
    <n v="16994.2"/>
    <n v="16151.64"/>
    <n v="27844.98"/>
    <n v="0"/>
    <n v="0"/>
    <n v="0"/>
    <n v="0"/>
    <n v="3875.16"/>
    <n v="6798.18"/>
    <n v="0"/>
    <n v="0"/>
    <n v="1601.4"/>
    <n v="0"/>
    <n v="0"/>
    <n v="0"/>
    <n v="0"/>
    <n v="0"/>
    <m/>
    <n v="0"/>
    <n v="0"/>
    <n v="0"/>
    <x v="4"/>
    <x v="2"/>
  </r>
  <r>
    <s v="CG&amp;E "/>
    <s v="E"/>
    <x v="12"/>
    <s v="DP02    02/15/2008 "/>
    <n v="496307"/>
    <n v="53416.639999999999"/>
    <n v="0"/>
    <n v="53416.639999999999"/>
    <n v="17834.3"/>
    <n v="0"/>
    <n v="5357.51"/>
    <n v="1161.23"/>
    <n v="0.27"/>
    <n v="0"/>
    <n v="0"/>
    <n v="3489.93"/>
    <n v="3896.3"/>
    <n v="4846.04"/>
    <n v="397.69"/>
    <n v="4845.09"/>
    <n v="3535.78"/>
    <n v="4542.2"/>
    <n v="0"/>
    <n v="0"/>
    <n v="0"/>
    <n v="0"/>
    <n v="1104.8"/>
    <n v="1938.18"/>
    <n v="0"/>
    <n v="0"/>
    <n v="467.32"/>
    <n v="0"/>
    <n v="0"/>
    <n v="0"/>
    <n v="0"/>
    <n v="0"/>
    <m/>
    <n v="0"/>
    <n v="0"/>
    <n v="0"/>
    <x v="4"/>
    <x v="2"/>
  </r>
  <r>
    <s v="CG&amp;E "/>
    <s v="E"/>
    <x v="2"/>
    <s v="DP02    02/15/2008N"/>
    <n v="29254"/>
    <n v="7900.47"/>
    <n v="0"/>
    <n v="7900.47"/>
    <n v="3081.58"/>
    <n v="0"/>
    <n v="1715.85"/>
    <n v="35.619999999999997"/>
    <n v="0.27"/>
    <n v="0"/>
    <n v="0"/>
    <n v="116.42"/>
    <n v="200.39"/>
    <n v="543.85"/>
    <n v="12.2"/>
    <n v="543.82000000000005"/>
    <n v="1026.9000000000001"/>
    <n v="267.73"/>
    <n v="0"/>
    <n v="0"/>
    <n v="0"/>
    <n v="0"/>
    <n v="123.99"/>
    <n v="217.52"/>
    <n v="0"/>
    <n v="0"/>
    <n v="14.33"/>
    <n v="0"/>
    <n v="0"/>
    <n v="0"/>
    <n v="0"/>
    <n v="0"/>
    <m/>
    <n v="0"/>
    <n v="0"/>
    <n v="0"/>
    <x v="4"/>
    <x v="2"/>
  </r>
  <r>
    <s v="CG&amp;E "/>
    <s v="E"/>
    <x v="3"/>
    <s v="DP02    02/15/2008N"/>
    <n v="541356"/>
    <n v="39128.85"/>
    <n v="0"/>
    <n v="39128.85"/>
    <n v="15477.23"/>
    <n v="0"/>
    <n v="3683.85"/>
    <n v="659.15"/>
    <n v="0.36"/>
    <n v="0"/>
    <n v="0"/>
    <n v="2002.4"/>
    <n v="2180.38"/>
    <n v="2731.71"/>
    <n v="225.75"/>
    <n v="2731.18"/>
    <n v="2501.73"/>
    <n v="4954.49"/>
    <n v="0"/>
    <n v="0"/>
    <n v="0"/>
    <n v="0"/>
    <n v="622.79"/>
    <n v="1092.56"/>
    <n v="0"/>
    <n v="0"/>
    <n v="265.27"/>
    <n v="0"/>
    <n v="0"/>
    <n v="0"/>
    <n v="0"/>
    <n v="0"/>
    <m/>
    <n v="0"/>
    <n v="0"/>
    <n v="0"/>
    <x v="4"/>
    <x v="2"/>
  </r>
  <r>
    <s v="CG&amp;E "/>
    <s v="E"/>
    <x v="4"/>
    <s v="DP02    02/15/2008N"/>
    <n v="119106"/>
    <n v="8924.4"/>
    <n v="0"/>
    <n v="8924.4"/>
    <n v="3331.7"/>
    <n v="0"/>
    <n v="1262.31"/>
    <n v="145.03"/>
    <n v="0.38"/>
    <n v="0"/>
    <n v="0"/>
    <n v="457.84"/>
    <n v="458.41"/>
    <n v="588.07000000000005"/>
    <n v="49.67"/>
    <n v="587.95000000000005"/>
    <n v="525.36"/>
    <n v="1090.06"/>
    <n v="0"/>
    <n v="0"/>
    <n v="0"/>
    <n v="0"/>
    <n v="134.06"/>
    <n v="235.19"/>
    <n v="0"/>
    <n v="0"/>
    <n v="58.37"/>
    <n v="0"/>
    <n v="0"/>
    <n v="0"/>
    <n v="0"/>
    <n v="0"/>
    <m/>
    <n v="0"/>
    <n v="0"/>
    <n v="0"/>
    <x v="4"/>
    <x v="2"/>
  </r>
  <r>
    <s v="CG&amp;E "/>
    <s v="E"/>
    <x v="14"/>
    <s v="DP02    02/15/2008N"/>
    <n v="32396260"/>
    <n v="2591089.21"/>
    <n v="0"/>
    <n v="2591089.21"/>
    <n v="1022389.08"/>
    <n v="0"/>
    <n v="257330.35"/>
    <n v="35096.85"/>
    <n v="5.13"/>
    <n v="0"/>
    <n v="0"/>
    <n v="118120.05"/>
    <n v="156278.72"/>
    <n v="180448.74"/>
    <n v="13509.24"/>
    <n v="180416.35"/>
    <n v="201819.55"/>
    <n v="296490.56"/>
    <n v="0"/>
    <n v="0"/>
    <n v="0"/>
    <n v="0"/>
    <n v="41139.14"/>
    <n v="72171.289999999994"/>
    <n v="0"/>
    <n v="0"/>
    <n v="15874.16"/>
    <n v="0"/>
    <n v="0"/>
    <n v="0"/>
    <n v="0"/>
    <n v="0"/>
    <m/>
    <n v="0"/>
    <n v="0"/>
    <n v="0"/>
    <x v="4"/>
    <x v="2"/>
  </r>
  <r>
    <s v="CG&amp;E "/>
    <s v="E"/>
    <x v="15"/>
    <s v="DP02    02/15/2008N"/>
    <n v="44425800"/>
    <n v="3328135.61"/>
    <n v="0"/>
    <n v="3328135.61"/>
    <n v="1308353.3"/>
    <n v="0"/>
    <n v="311564.53000000003"/>
    <n v="41372.28"/>
    <n v="4.72"/>
    <n v="0"/>
    <n v="0"/>
    <n v="161744.79"/>
    <n v="205037.21"/>
    <n v="230922.43"/>
    <n v="18525.560000000001"/>
    <n v="230877.97"/>
    <n v="246374.34"/>
    <n v="406584.93"/>
    <n v="0"/>
    <n v="0"/>
    <n v="0"/>
    <n v="0"/>
    <n v="52646.92"/>
    <n v="92357.98"/>
    <n v="0"/>
    <n v="0"/>
    <n v="21768.65"/>
    <n v="0"/>
    <n v="0"/>
    <n v="0"/>
    <n v="0"/>
    <n v="0"/>
    <m/>
    <n v="0"/>
    <n v="0"/>
    <n v="0"/>
    <x v="4"/>
    <x v="2"/>
  </r>
  <r>
    <s v="CG&amp;E "/>
    <s v="E"/>
    <x v="12"/>
    <s v="DP02    02/15/2008N"/>
    <n v="7662999"/>
    <n v="619975.66"/>
    <n v="0"/>
    <n v="619975.66"/>
    <n v="245123.82"/>
    <n v="0"/>
    <n v="60442.93"/>
    <n v="8785.56"/>
    <n v="1.62"/>
    <n v="0"/>
    <n v="0"/>
    <n v="27984.47"/>
    <n v="40025.96"/>
    <n v="43263.59"/>
    <n v="3195.48"/>
    <n v="43255.89"/>
    <n v="46843.13"/>
    <n v="70131.77"/>
    <n v="0"/>
    <n v="0"/>
    <n v="0"/>
    <n v="0"/>
    <n v="9863.09"/>
    <n v="17303.5"/>
    <n v="0"/>
    <n v="0"/>
    <n v="3754.85"/>
    <n v="0"/>
    <n v="0"/>
    <n v="0"/>
    <n v="0"/>
    <n v="0"/>
    <m/>
    <n v="0"/>
    <n v="0"/>
    <n v="0"/>
    <x v="4"/>
    <x v="2"/>
  </r>
  <r>
    <s v="CG&amp;E "/>
    <s v="E"/>
    <x v="17"/>
    <s v="DP02    02/15/2008N"/>
    <n v="311950"/>
    <n v="38519.79"/>
    <n v="0"/>
    <n v="38519.79"/>
    <n v="15206.29"/>
    <n v="0"/>
    <n v="5292.69"/>
    <n v="379.83"/>
    <n v="0.09"/>
    <n v="0"/>
    <n v="0"/>
    <n v="1141.7"/>
    <n v="2136.86"/>
    <n v="2683.77"/>
    <n v="130.08000000000001"/>
    <n v="2683.46"/>
    <n v="4171.93"/>
    <n v="2854.97"/>
    <n v="0"/>
    <n v="0"/>
    <n v="0"/>
    <n v="0"/>
    <n v="611.85"/>
    <n v="1073.4100000000001"/>
    <n v="0"/>
    <n v="0"/>
    <n v="152.86000000000001"/>
    <n v="0"/>
    <n v="0"/>
    <n v="0"/>
    <n v="0"/>
    <n v="0"/>
    <m/>
    <n v="0"/>
    <n v="0"/>
    <n v="0"/>
    <x v="4"/>
    <x v="2"/>
  </r>
  <r>
    <s v="CG&amp;E "/>
    <s v="E"/>
    <x v="16"/>
    <s v="DP02    02/15/2008N"/>
    <n v="2142732"/>
    <n v="171137.71"/>
    <n v="0"/>
    <n v="171137.71"/>
    <n v="69776.69"/>
    <n v="0"/>
    <n v="18355.59"/>
    <n v="2252.1"/>
    <n v="0.18"/>
    <n v="0"/>
    <n v="0"/>
    <n v="0"/>
    <n v="12190.19"/>
    <n v="12315.38"/>
    <n v="893.52"/>
    <n v="12313.23"/>
    <n v="14647.34"/>
    <n v="19610.28"/>
    <n v="0"/>
    <n v="0"/>
    <n v="0"/>
    <n v="0"/>
    <n v="2807.67"/>
    <n v="4925.6000000000004"/>
    <n v="0"/>
    <n v="0"/>
    <n v="1049.94"/>
    <n v="0"/>
    <n v="0"/>
    <n v="0"/>
    <n v="0"/>
    <n v="0"/>
    <m/>
    <n v="0"/>
    <n v="0"/>
    <n v="0"/>
    <x v="4"/>
    <x v="2"/>
  </r>
  <r>
    <s v="CG&amp;E "/>
    <s v="E"/>
    <x v="9"/>
    <s v="DP02    02/15/2008N"/>
    <n v="21355"/>
    <n v="507.97"/>
    <n v="0"/>
    <n v="507.97"/>
    <n v="0"/>
    <n v="0"/>
    <n v="282.31"/>
    <n v="26"/>
    <n v="0.09"/>
    <n v="0"/>
    <n v="0"/>
    <n v="86.84"/>
    <n v="93.36"/>
    <n v="0"/>
    <n v="8.91"/>
    <n v="0"/>
    <n v="0"/>
    <n v="0"/>
    <n v="0"/>
    <n v="0"/>
    <n v="0"/>
    <n v="0"/>
    <n v="0"/>
    <n v="0"/>
    <n v="0"/>
    <n v="0"/>
    <n v="10.46"/>
    <n v="0"/>
    <n v="0"/>
    <n v="0"/>
    <n v="0"/>
    <n v="0"/>
    <m/>
    <n v="0"/>
    <n v="0"/>
    <n v="0"/>
    <x v="4"/>
    <x v="2"/>
  </r>
  <r>
    <s v="CG&amp;E "/>
    <s v="E"/>
    <x v="11"/>
    <s v="DP02    02/15/2008N"/>
    <n v="1416113"/>
    <n v="24391.43"/>
    <n v="0"/>
    <n v="24391.43"/>
    <n v="0"/>
    <n v="0"/>
    <n v="9647.7999999999993"/>
    <n v="1724.27"/>
    <n v="0.54"/>
    <n v="0"/>
    <n v="0"/>
    <n v="5189.6400000000003"/>
    <n v="6173.02"/>
    <n v="0"/>
    <n v="1.2"/>
    <n v="0"/>
    <n v="0"/>
    <n v="0"/>
    <n v="0"/>
    <n v="0"/>
    <n v="0"/>
    <n v="0"/>
    <n v="348.93"/>
    <n v="612.14"/>
    <n v="0"/>
    <n v="0"/>
    <n v="693.89"/>
    <n v="0"/>
    <n v="0"/>
    <n v="0"/>
    <n v="0"/>
    <n v="0"/>
    <m/>
    <n v="0"/>
    <n v="0"/>
    <n v="0"/>
    <x v="4"/>
    <x v="2"/>
  </r>
  <r>
    <s v="CG&amp;E "/>
    <s v="E"/>
    <x v="18"/>
    <s v="DP02    02/15/2008N"/>
    <n v="1445182"/>
    <n v="31925.08"/>
    <n v="0"/>
    <n v="31925.08"/>
    <n v="0"/>
    <n v="0"/>
    <n v="16369.05"/>
    <n v="1759.65"/>
    <n v="0.36"/>
    <n v="0"/>
    <n v="0"/>
    <n v="5283.29"/>
    <n v="7770.21"/>
    <n v="0"/>
    <n v="34.380000000000003"/>
    <n v="0"/>
    <n v="0"/>
    <n v="0"/>
    <n v="0"/>
    <n v="0"/>
    <n v="0"/>
    <n v="0"/>
    <n v="0"/>
    <n v="0"/>
    <n v="0"/>
    <n v="0"/>
    <n v="708.14"/>
    <n v="0"/>
    <n v="0"/>
    <n v="0"/>
    <n v="0"/>
    <n v="0"/>
    <m/>
    <n v="0"/>
    <n v="0"/>
    <n v="0"/>
    <x v="4"/>
    <x v="2"/>
  </r>
  <r>
    <s v="CG&amp;E "/>
    <s v="E"/>
    <x v="13"/>
    <s v="DP02    02/15/2008N"/>
    <n v="80413"/>
    <n v="1979.48"/>
    <n v="0"/>
    <n v="1979.48"/>
    <n v="0"/>
    <n v="0"/>
    <n v="956.5"/>
    <n v="97.91"/>
    <n v="0.09"/>
    <n v="0"/>
    <n v="0"/>
    <n v="301.22000000000003"/>
    <n v="550.83000000000004"/>
    <n v="0"/>
    <n v="33.53"/>
    <n v="0"/>
    <n v="0"/>
    <n v="0"/>
    <n v="0"/>
    <n v="0"/>
    <n v="0"/>
    <n v="0"/>
    <n v="0"/>
    <n v="0"/>
    <n v="0"/>
    <n v="0"/>
    <n v="39.4"/>
    <n v="0"/>
    <n v="0"/>
    <n v="0"/>
    <n v="0"/>
    <n v="0"/>
    <m/>
    <n v="0"/>
    <n v="0"/>
    <n v="0"/>
    <x v="4"/>
    <x v="2"/>
  </r>
  <r>
    <s v="CG&amp;E "/>
    <s v="E"/>
    <x v="3"/>
    <s v="DP03    02/15/2008N"/>
    <n v="73600"/>
    <n v="5695.66"/>
    <n v="0"/>
    <n v="5695.66"/>
    <n v="2224.79"/>
    <n v="0"/>
    <n v="619.91999999999996"/>
    <n v="89.62"/>
    <n v="0.09"/>
    <n v="0"/>
    <n v="0"/>
    <n v="276.49"/>
    <n v="331.36"/>
    <n v="392.67"/>
    <n v="30.69"/>
    <n v="392.6"/>
    <n v="381.22"/>
    <n v="673.59"/>
    <n v="0"/>
    <n v="0"/>
    <n v="0"/>
    <n v="0"/>
    <n v="89.52"/>
    <n v="157.04"/>
    <n v="0"/>
    <n v="0"/>
    <n v="36.06"/>
    <n v="0"/>
    <n v="0"/>
    <n v="0"/>
    <n v="0"/>
    <n v="0"/>
    <m/>
    <n v="0"/>
    <n v="0"/>
    <n v="0"/>
    <x v="4"/>
    <x v="2"/>
  </r>
  <r>
    <s v="CG&amp;E "/>
    <s v="E"/>
    <x v="14"/>
    <s v="DP03    02/15/2008N"/>
    <n v="2784915"/>
    <n v="177501.53"/>
    <n v="0"/>
    <n v="177501.53"/>
    <n v="70431.91"/>
    <n v="0"/>
    <n v="13627.43"/>
    <n v="2355.5"/>
    <n v="0.18"/>
    <n v="0"/>
    <n v="0"/>
    <n v="10127.879999999999"/>
    <n v="9467.4699999999993"/>
    <n v="12431.32"/>
    <n v="1161.31"/>
    <n v="12428.53"/>
    <n v="10811.69"/>
    <n v="25487.55"/>
    <n v="0"/>
    <n v="0"/>
    <n v="0"/>
    <n v="0"/>
    <n v="2834.26"/>
    <n v="4971.8900000000003"/>
    <n v="0"/>
    <n v="0"/>
    <n v="1364.61"/>
    <n v="0"/>
    <n v="0"/>
    <n v="0"/>
    <n v="0"/>
    <n v="0"/>
    <m/>
    <n v="0"/>
    <n v="0"/>
    <n v="0"/>
    <x v="4"/>
    <x v="2"/>
  </r>
  <r>
    <s v="CG&amp;E "/>
    <s v="E"/>
    <x v="15"/>
    <s v="DP03    02/15/2008N"/>
    <n v="3867988"/>
    <n v="271964.88"/>
    <n v="0"/>
    <n v="271964.88"/>
    <n v="107264.7"/>
    <n v="0"/>
    <n v="23446.78"/>
    <n v="3844.91"/>
    <n v="0.36"/>
    <n v="0"/>
    <n v="0"/>
    <n v="14078.08"/>
    <n v="16139.16"/>
    <n v="18932.16"/>
    <n v="1612.96"/>
    <n v="18928.3"/>
    <n v="18534.12"/>
    <n v="35399.83"/>
    <n v="0"/>
    <n v="0"/>
    <n v="0"/>
    <n v="0"/>
    <n v="4316.29"/>
    <n v="7571.92"/>
    <n v="0"/>
    <n v="0"/>
    <n v="1895.31"/>
    <n v="0"/>
    <n v="0"/>
    <n v="0"/>
    <n v="0"/>
    <n v="0"/>
    <m/>
    <n v="0"/>
    <n v="0"/>
    <n v="0"/>
    <x v="4"/>
    <x v="2"/>
  </r>
  <r>
    <s v="CG&amp;E "/>
    <s v="E"/>
    <x v="12"/>
    <s v="DP03    02/15/2008N"/>
    <n v="34546"/>
    <n v="4220.13"/>
    <n v="0"/>
    <n v="4220.13"/>
    <n v="1644.3"/>
    <n v="0"/>
    <n v="648.12"/>
    <n v="42.06"/>
    <n v="0.09"/>
    <n v="0"/>
    <n v="0"/>
    <n v="134.72"/>
    <n v="236.64"/>
    <n v="290.20999999999998"/>
    <n v="14.41"/>
    <n v="290.17"/>
    <n v="404.09"/>
    <n v="316.16000000000003"/>
    <n v="0"/>
    <n v="0"/>
    <n v="0"/>
    <n v="0"/>
    <n v="66.16"/>
    <n v="116.07"/>
    <n v="0"/>
    <n v="0"/>
    <n v="16.93"/>
    <n v="0"/>
    <n v="0"/>
    <n v="0"/>
    <n v="0"/>
    <n v="0"/>
    <m/>
    <n v="0"/>
    <n v="0"/>
    <n v="0"/>
    <x v="4"/>
    <x v="2"/>
  </r>
  <r>
    <s v="CG&amp;E "/>
    <s v="E"/>
    <x v="17"/>
    <s v="DP03    02/15/2008N"/>
    <n v="11230"/>
    <n v="2287.23"/>
    <n v="0"/>
    <n v="2287.23"/>
    <n v="876.41"/>
    <n v="0"/>
    <n v="482.76"/>
    <n v="13.67"/>
    <n v="0.09"/>
    <n v="0"/>
    <n v="0"/>
    <n v="47.97"/>
    <n v="76.930000000000007"/>
    <n v="154.68"/>
    <n v="4.68"/>
    <n v="154.66999999999999"/>
    <n v="269.95"/>
    <n v="102.78"/>
    <n v="0"/>
    <n v="0"/>
    <n v="0"/>
    <n v="0"/>
    <n v="35.270000000000003"/>
    <n v="61.87"/>
    <n v="0"/>
    <n v="0"/>
    <n v="5.5"/>
    <n v="0"/>
    <n v="0"/>
    <n v="0"/>
    <n v="0"/>
    <n v="0"/>
    <m/>
    <n v="0"/>
    <n v="0"/>
    <n v="0"/>
    <x v="4"/>
    <x v="2"/>
  </r>
  <r>
    <s v="CG&amp;E "/>
    <s v="E"/>
    <x v="6"/>
    <s v="DP03    02/15/2008N"/>
    <n v="16800"/>
    <n v="579.85"/>
    <n v="0"/>
    <n v="579.85"/>
    <n v="0"/>
    <n v="0"/>
    <n v="365.69"/>
    <n v="20.46"/>
    <n v="0.09"/>
    <n v="0"/>
    <n v="0"/>
    <n v="70.3"/>
    <n v="115.08"/>
    <n v="0"/>
    <n v="0"/>
    <n v="0"/>
    <n v="0"/>
    <n v="0"/>
    <n v="0"/>
    <n v="0"/>
    <n v="0"/>
    <n v="0"/>
    <n v="0"/>
    <n v="0"/>
    <n v="0"/>
    <n v="0"/>
    <n v="8.23"/>
    <n v="0"/>
    <n v="0"/>
    <n v="0"/>
    <n v="0"/>
    <n v="0"/>
    <m/>
    <n v="0"/>
    <n v="0"/>
    <n v="0"/>
    <x v="4"/>
    <x v="2"/>
  </r>
  <r>
    <s v="CG&amp;E "/>
    <s v="E"/>
    <x v="11"/>
    <s v="DP03    02/15/2008N"/>
    <n v="1761689"/>
    <n v="29546.46"/>
    <n v="0"/>
    <n v="29546.46"/>
    <n v="0"/>
    <n v="0"/>
    <n v="12263.68"/>
    <n v="2145.02"/>
    <n v="0.72"/>
    <n v="0"/>
    <n v="0"/>
    <n v="6469.48"/>
    <n v="7804.33"/>
    <n v="0"/>
    <n v="0"/>
    <n v="0"/>
    <n v="0"/>
    <n v="0"/>
    <n v="0"/>
    <n v="0"/>
    <n v="0"/>
    <n v="0"/>
    <n v="0"/>
    <n v="0"/>
    <n v="0"/>
    <n v="0"/>
    <n v="863.23"/>
    <n v="0"/>
    <n v="0"/>
    <n v="0"/>
    <n v="0"/>
    <n v="0"/>
    <m/>
    <n v="0"/>
    <n v="0"/>
    <n v="0"/>
    <x v="4"/>
    <x v="2"/>
  </r>
  <r>
    <s v="CG&amp;E "/>
    <s v="E"/>
    <x v="14"/>
    <s v="DP04    02/15/2008 "/>
    <n v="35168"/>
    <n v="35076.93"/>
    <n v="0"/>
    <n v="35076.93"/>
    <n v="8298.86"/>
    <n v="0"/>
    <n v="4386.0600000000004"/>
    <n v="856.77"/>
    <n v="0.09"/>
    <n v="0"/>
    <n v="0"/>
    <n v="2563.58"/>
    <n v="4029.25"/>
    <n v="4069.72"/>
    <n v="293.42"/>
    <n v="4069.03"/>
    <n v="3287.99"/>
    <n v="321.86"/>
    <n v="0"/>
    <n v="0"/>
    <n v="0"/>
    <n v="0"/>
    <n v="927.8"/>
    <n v="1627.71"/>
    <n v="0"/>
    <n v="0"/>
    <n v="344.79"/>
    <n v="0"/>
    <n v="0"/>
    <n v="0"/>
    <n v="0"/>
    <n v="0"/>
    <m/>
    <n v="0"/>
    <n v="0"/>
    <n v="0"/>
    <x v="4"/>
    <x v="2"/>
  </r>
  <r>
    <s v="CG&amp;E "/>
    <s v="E"/>
    <x v="14"/>
    <s v="DP04    02/15/2008N"/>
    <n v="98413"/>
    <n v="29308.83"/>
    <n v="0"/>
    <n v="29308.83"/>
    <n v="11909.51"/>
    <n v="0"/>
    <n v="5629.32"/>
    <n v="119.83"/>
    <n v="0.36"/>
    <n v="0"/>
    <n v="0"/>
    <n v="382.38"/>
    <n v="674.12"/>
    <n v="2101.83"/>
    <n v="41.04"/>
    <n v="2101.7399999999998"/>
    <n v="4079.96"/>
    <n v="900.68"/>
    <n v="0"/>
    <n v="0"/>
    <n v="0"/>
    <n v="0"/>
    <n v="479.17"/>
    <n v="840.68"/>
    <n v="0"/>
    <n v="0"/>
    <n v="48.21"/>
    <n v="0"/>
    <n v="0"/>
    <n v="0"/>
    <n v="0"/>
    <n v="0"/>
    <m/>
    <n v="0"/>
    <n v="0"/>
    <n v="0"/>
    <x v="4"/>
    <x v="2"/>
  </r>
  <r>
    <s v="CG&amp;E "/>
    <s v="E"/>
    <x v="15"/>
    <s v="DP04    02/15/2008N"/>
    <n v="8089415"/>
    <n v="614737.37"/>
    <n v="0"/>
    <n v="614737.37"/>
    <n v="240830.87"/>
    <n v="0"/>
    <n v="58249.88"/>
    <n v="7244.03"/>
    <n v="0.72"/>
    <n v="0"/>
    <n v="0"/>
    <n v="29439.13"/>
    <n v="39624.730000000003"/>
    <n v="42506.27"/>
    <n v="3373.29"/>
    <n v="42498.16"/>
    <n v="46280.91"/>
    <n v="74034.320000000007"/>
    <n v="0"/>
    <n v="0"/>
    <n v="0"/>
    <n v="0"/>
    <n v="9690.73"/>
    <n v="17000.509999999998"/>
    <n v="0"/>
    <n v="0"/>
    <n v="3963.82"/>
    <n v="0"/>
    <n v="0"/>
    <n v="0"/>
    <n v="0"/>
    <n v="0"/>
    <m/>
    <n v="0"/>
    <n v="0"/>
    <n v="0"/>
    <x v="4"/>
    <x v="2"/>
  </r>
  <r>
    <s v="CG&amp;E "/>
    <s v="E"/>
    <x v="11"/>
    <s v="DP04    02/15/2008N"/>
    <n v="7761"/>
    <n v="1004.38"/>
    <n v="0"/>
    <n v="1004.38"/>
    <n v="0"/>
    <n v="0"/>
    <n v="901.2"/>
    <n v="9.4499999999999993"/>
    <n v="0.09"/>
    <n v="0"/>
    <n v="0"/>
    <n v="33.44"/>
    <n v="53.16"/>
    <n v="0"/>
    <n v="3.24"/>
    <n v="0"/>
    <n v="0"/>
    <n v="0"/>
    <n v="0"/>
    <n v="0"/>
    <n v="0"/>
    <n v="0"/>
    <n v="0"/>
    <n v="0"/>
    <n v="0"/>
    <n v="0"/>
    <n v="3.8"/>
    <n v="0"/>
    <n v="0"/>
    <n v="0"/>
    <n v="0"/>
    <n v="0"/>
    <m/>
    <n v="0"/>
    <n v="0"/>
    <n v="0"/>
    <x v="4"/>
    <x v="2"/>
  </r>
  <r>
    <s v="CG&amp;E "/>
    <s v="E"/>
    <x v="14"/>
    <s v="DP06    01/02/2007 "/>
    <n v="6280969"/>
    <n v="437868.22"/>
    <n v="0"/>
    <n v="43786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2"/>
  </r>
  <r>
    <s v="CG&amp;E "/>
    <s v="E"/>
    <x v="15"/>
    <s v="DP06    01/02/2007 "/>
    <n v="225652"/>
    <n v="18923.740000000002"/>
    <n v="0"/>
    <n v="18923.7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2"/>
  </r>
  <r>
    <s v="CG&amp;E "/>
    <s v="E"/>
    <x v="12"/>
    <s v="DP06    01/02/2007 "/>
    <n v="328243"/>
    <n v="20397.88"/>
    <n v="0"/>
    <n v="20397.88"/>
    <n v="-4790.4399999999996"/>
    <n v="0"/>
    <n v="-1525.42"/>
    <n v="-178.45"/>
    <n v="-0.09"/>
    <n v="0"/>
    <n v="0"/>
    <n v="-541.33000000000004"/>
    <n v="-577.61"/>
    <n v="-731.81"/>
    <n v="-61.11"/>
    <n v="-731.67"/>
    <n v="-967.34"/>
    <n v="-1188.6300000000001"/>
    <n v="0"/>
    <n v="0"/>
    <n v="0"/>
    <n v="0"/>
    <n v="-166.84"/>
    <n v="-292.69"/>
    <n v="0"/>
    <n v="0"/>
    <n v="-71.81"/>
    <n v="0"/>
    <n v="0"/>
    <n v="0"/>
    <n v="0"/>
    <n v="0"/>
    <m/>
    <n v="0"/>
    <n v="0"/>
    <n v="0"/>
    <x v="4"/>
    <x v="2"/>
  </r>
  <r>
    <s v="CG&amp;E "/>
    <s v="E"/>
    <x v="14"/>
    <s v="DP08    01/02/2007 "/>
    <n v="668484"/>
    <n v="46202.95"/>
    <n v="0"/>
    <n v="46202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2"/>
  </r>
  <r>
    <s v="CG&amp;E "/>
    <s v="E"/>
    <x v="18"/>
    <s v="DP10    01/02/2007N"/>
    <n v="0"/>
    <n v="-1265.9100000000001"/>
    <n v="0"/>
    <n v="-1265.9100000000001"/>
    <n v="0"/>
    <n v="0"/>
    <n v="-1228.24"/>
    <n v="0"/>
    <n v="0"/>
    <n v="0"/>
    <n v="0"/>
    <n v="0"/>
    <n v="0.01"/>
    <n v="0"/>
    <n v="0"/>
    <n v="0"/>
    <n v="0"/>
    <n v="0"/>
    <n v="0"/>
    <n v="0"/>
    <n v="0"/>
    <n v="0"/>
    <n v="0"/>
    <n v="-37.68"/>
    <n v="0"/>
    <n v="0"/>
    <n v="0"/>
    <n v="0"/>
    <n v="0"/>
    <n v="0"/>
    <n v="0"/>
    <n v="0"/>
    <m/>
    <n v="0"/>
    <n v="0"/>
    <n v="0"/>
    <x v="4"/>
    <x v="2"/>
  </r>
  <r>
    <s v="CG&amp;E "/>
    <s v="E"/>
    <x v="14"/>
    <s v="DP10    02/15/2008 "/>
    <n v="1369150"/>
    <n v="116538.69"/>
    <n v="0"/>
    <n v="116538.69"/>
    <n v="33319.519999999997"/>
    <n v="0"/>
    <n v="6357"/>
    <n v="1809.41"/>
    <n v="0.09"/>
    <n v="0"/>
    <n v="0"/>
    <n v="9187.4599999999991"/>
    <n v="12261.09"/>
    <n v="12944.64"/>
    <n v="1054.3499999999999"/>
    <n v="12942.11"/>
    <n v="4765.2"/>
    <n v="12530.46"/>
    <n v="0"/>
    <n v="0"/>
    <n v="0"/>
    <n v="0"/>
    <n v="2951.2"/>
    <n v="5177.24"/>
    <n v="0"/>
    <n v="0"/>
    <n v="1238.92"/>
    <n v="0"/>
    <n v="0"/>
    <n v="0"/>
    <n v="0"/>
    <n v="0"/>
    <m/>
    <n v="0"/>
    <n v="0"/>
    <n v="0"/>
    <x v="4"/>
    <x v="2"/>
  </r>
  <r>
    <s v="CG&amp;E "/>
    <s v="E"/>
    <x v="15"/>
    <s v="DP10    02/15/2008 "/>
    <n v="4177219"/>
    <n v="272007.42"/>
    <n v="0"/>
    <n v="272007.42"/>
    <n v="106390.32"/>
    <n v="0"/>
    <n v="21971.42"/>
    <n v="2980.71"/>
    <n v="0.18"/>
    <n v="0"/>
    <n v="0"/>
    <n v="13436.08"/>
    <n v="17849.2"/>
    <n v="19315.689999999999"/>
    <n v="1541.34"/>
    <n v="19311.990000000002"/>
    <n v="17040.349999999999"/>
    <n v="38229.910000000003"/>
    <n v="0"/>
    <n v="0"/>
    <n v="0"/>
    <n v="0"/>
    <n v="4403.71"/>
    <n v="7725.35"/>
    <n v="0"/>
    <n v="0"/>
    <n v="1811.17"/>
    <n v="0"/>
    <n v="0"/>
    <n v="0"/>
    <n v="0"/>
    <n v="0"/>
    <m/>
    <n v="0"/>
    <n v="0"/>
    <n v="0"/>
    <x v="4"/>
    <x v="2"/>
  </r>
  <r>
    <s v="CG&amp;E "/>
    <s v="E"/>
    <x v="12"/>
    <s v="DP10    02/15/2008 "/>
    <n v="18843586"/>
    <n v="1019883.89"/>
    <n v="0"/>
    <n v="1019883.89"/>
    <n v="396886.05"/>
    <n v="0"/>
    <n v="57907.22"/>
    <n v="10171.91"/>
    <n v="0.09"/>
    <n v="0"/>
    <n v="0"/>
    <n v="0"/>
    <n v="76651.070000000007"/>
    <n v="91623.48"/>
    <n v="8489.66"/>
    <n v="91603.13"/>
    <n v="46584.6"/>
    <n v="172456.5"/>
    <n v="0"/>
    <n v="0"/>
    <n v="0"/>
    <n v="0"/>
    <n v="20889.740000000002"/>
    <n v="36644.58"/>
    <n v="0"/>
    <n v="0"/>
    <n v="9975.86"/>
    <n v="0"/>
    <n v="0"/>
    <n v="0"/>
    <n v="0"/>
    <n v="0"/>
    <m/>
    <n v="0"/>
    <n v="0"/>
    <n v="0"/>
    <x v="4"/>
    <x v="2"/>
  </r>
  <r>
    <s v="CG&amp;E "/>
    <s v="E"/>
    <x v="2"/>
    <s v="DP10    02/15/2008N"/>
    <n v="106380"/>
    <n v="7621.24"/>
    <n v="0"/>
    <n v="7621.24"/>
    <n v="2941.18"/>
    <n v="0"/>
    <n v="863.9"/>
    <n v="129.53"/>
    <n v="0.09"/>
    <n v="0"/>
    <n v="0"/>
    <n v="395.48"/>
    <n v="399.44"/>
    <n v="519.11"/>
    <n v="44.36"/>
    <n v="519"/>
    <n v="457.46"/>
    <n v="973.59"/>
    <n v="0"/>
    <n v="0"/>
    <n v="0"/>
    <n v="0"/>
    <n v="118.35"/>
    <n v="207.62"/>
    <n v="0"/>
    <n v="0"/>
    <n v="52.13"/>
    <n v="0"/>
    <n v="0"/>
    <n v="0"/>
    <n v="0"/>
    <n v="0"/>
    <m/>
    <n v="0"/>
    <n v="0"/>
    <n v="0"/>
    <x v="4"/>
    <x v="2"/>
  </r>
  <r>
    <s v="CG&amp;E "/>
    <s v="E"/>
    <x v="3"/>
    <s v="DP10    02/15/2008N"/>
    <n v="0"/>
    <n v="1146.23"/>
    <n v="0"/>
    <n v="1146.23"/>
    <n v="453.35"/>
    <n v="0"/>
    <n v="298.83"/>
    <n v="0"/>
    <n v="0.02"/>
    <n v="0"/>
    <n v="0"/>
    <n v="0"/>
    <n v="0"/>
    <n v="80.010000000000005"/>
    <n v="0"/>
    <n v="80.010000000000005"/>
    <n v="183.77"/>
    <n v="0"/>
    <n v="0"/>
    <n v="0"/>
    <n v="0"/>
    <n v="0"/>
    <n v="18.239999999999998"/>
    <n v="32"/>
    <n v="0"/>
    <n v="0"/>
    <n v="0"/>
    <n v="0"/>
    <n v="0"/>
    <n v="0"/>
    <n v="0"/>
    <n v="0"/>
    <m/>
    <n v="0"/>
    <n v="0"/>
    <n v="0"/>
    <x v="4"/>
    <x v="2"/>
  </r>
  <r>
    <s v="CG&amp;E "/>
    <s v="E"/>
    <x v="14"/>
    <s v="DP10    02/15/2008N"/>
    <n v="10122920"/>
    <n v="720347.96"/>
    <n v="0"/>
    <n v="720347.96"/>
    <n v="282864.40999999997"/>
    <n v="0"/>
    <n v="64980.05"/>
    <n v="9060.41"/>
    <n v="0.99"/>
    <n v="0"/>
    <n v="0"/>
    <n v="36848.74"/>
    <n v="43539.07"/>
    <n v="49925.43"/>
    <n v="4221.25"/>
    <n v="49915.28"/>
    <n v="50037.07"/>
    <n v="92644.97"/>
    <n v="0"/>
    <n v="0"/>
    <n v="0"/>
    <n v="0"/>
    <n v="11382.36"/>
    <n v="19967.7"/>
    <n v="0"/>
    <n v="0"/>
    <n v="4960.2299999999996"/>
    <n v="0"/>
    <n v="0"/>
    <n v="0"/>
    <n v="0"/>
    <n v="0"/>
    <m/>
    <n v="0"/>
    <n v="0"/>
    <n v="0"/>
    <x v="4"/>
    <x v="2"/>
  </r>
  <r>
    <s v="CG&amp;E "/>
    <s v="E"/>
    <x v="15"/>
    <s v="DP10    02/15/2008N"/>
    <n v="13572792"/>
    <n v="989114.56"/>
    <n v="0"/>
    <n v="989114.56"/>
    <n v="389278.74"/>
    <n v="0"/>
    <n v="90493.37"/>
    <n v="13674.69"/>
    <n v="1.53"/>
    <n v="0"/>
    <n v="0"/>
    <n v="49427.7"/>
    <n v="60234.23"/>
    <n v="68707.25"/>
    <n v="5316.62"/>
    <n v="68693.64"/>
    <n v="69274.16"/>
    <n v="124218.2"/>
    <n v="0"/>
    <n v="0"/>
    <n v="0"/>
    <n v="0"/>
    <n v="15664.19"/>
    <n v="27479.59"/>
    <n v="0"/>
    <n v="0"/>
    <n v="6650.65"/>
    <n v="0"/>
    <n v="0"/>
    <n v="0"/>
    <n v="0"/>
    <n v="0"/>
    <m/>
    <n v="0"/>
    <n v="0"/>
    <n v="0"/>
    <x v="4"/>
    <x v="2"/>
  </r>
  <r>
    <s v="CG&amp;E "/>
    <s v="E"/>
    <x v="12"/>
    <s v="DP10    02/15/2008N"/>
    <n v="13123981"/>
    <n v="871839.88"/>
    <n v="0"/>
    <n v="871839.88"/>
    <n v="343921.44"/>
    <n v="0"/>
    <n v="72142.880000000005"/>
    <n v="11001.34"/>
    <n v="0.81"/>
    <n v="0"/>
    <n v="0"/>
    <n v="47723.93"/>
    <n v="49191.81"/>
    <n v="60702.31"/>
    <n v="5472.7"/>
    <n v="60689.2"/>
    <n v="56334.559999999998"/>
    <n v="120110.68"/>
    <n v="0"/>
    <n v="0"/>
    <n v="0"/>
    <n v="0"/>
    <n v="13839.62"/>
    <n v="24277.84"/>
    <n v="0"/>
    <n v="0"/>
    <n v="6430.76"/>
    <n v="0"/>
    <n v="0"/>
    <n v="0"/>
    <n v="0"/>
    <n v="0"/>
    <m/>
    <n v="0"/>
    <n v="0"/>
    <n v="0"/>
    <x v="4"/>
    <x v="2"/>
  </r>
  <r>
    <s v="CG&amp;E "/>
    <s v="E"/>
    <x v="17"/>
    <s v="DP10    02/15/2008N"/>
    <n v="767808"/>
    <n v="48626.97"/>
    <n v="0"/>
    <n v="48626.97"/>
    <n v="19379.400000000001"/>
    <n v="0"/>
    <n v="3670.21"/>
    <n v="934.88"/>
    <n v="0.09"/>
    <n v="0"/>
    <n v="0"/>
    <n v="2796.46"/>
    <n v="2400.4699999999998"/>
    <n v="3420.48"/>
    <n v="320.18"/>
    <n v="3419.71"/>
    <n v="2734.03"/>
    <n v="7026.98"/>
    <n v="0"/>
    <n v="0"/>
    <n v="0"/>
    <n v="0"/>
    <n v="779.83"/>
    <n v="1368.02"/>
    <n v="0"/>
    <n v="0"/>
    <n v="376.23"/>
    <n v="0"/>
    <n v="0"/>
    <n v="0"/>
    <n v="0"/>
    <n v="0"/>
    <m/>
    <n v="0"/>
    <n v="0"/>
    <n v="0"/>
    <x v="4"/>
    <x v="2"/>
  </r>
  <r>
    <s v="CG&amp;E "/>
    <s v="E"/>
    <x v="16"/>
    <s v="DP10    02/15/2008N"/>
    <n v="1303616"/>
    <n v="85517.35"/>
    <n v="0"/>
    <n v="85517.35"/>
    <n v="35515.230000000003"/>
    <n v="0"/>
    <n v="7798.6"/>
    <n v="1234.98"/>
    <n v="0.09"/>
    <n v="0"/>
    <n v="0"/>
    <n v="0"/>
    <n v="5300.49"/>
    <n v="6268.43"/>
    <n v="543.61"/>
    <n v="6267.12"/>
    <n v="6083.14"/>
    <n v="11930.69"/>
    <n v="0"/>
    <n v="0"/>
    <n v="0"/>
    <n v="0"/>
    <n v="1429.13"/>
    <n v="2507.0700000000002"/>
    <n v="0"/>
    <n v="0"/>
    <n v="638.77"/>
    <n v="0"/>
    <n v="0"/>
    <n v="0"/>
    <n v="0"/>
    <n v="0"/>
    <m/>
    <n v="0"/>
    <n v="0"/>
    <n v="0"/>
    <x v="4"/>
    <x v="2"/>
  </r>
  <r>
    <s v="CG&amp;E "/>
    <s v="E"/>
    <x v="11"/>
    <s v="DP10    02/15/2008N"/>
    <n v="723624"/>
    <n v="26743.279999999999"/>
    <n v="0"/>
    <n v="26743.279999999999"/>
    <n v="0"/>
    <n v="0"/>
    <n v="17612.88"/>
    <n v="881.08"/>
    <n v="0.09"/>
    <n v="0"/>
    <n v="0"/>
    <n v="2636.08"/>
    <n v="4956.82"/>
    <n v="0"/>
    <n v="301.75"/>
    <n v="0"/>
    <n v="0"/>
    <n v="0"/>
    <n v="0"/>
    <n v="0"/>
    <n v="0"/>
    <n v="0"/>
    <n v="0"/>
    <n v="0"/>
    <n v="0"/>
    <n v="0"/>
    <n v="354.58"/>
    <n v="0"/>
    <n v="0"/>
    <n v="0"/>
    <n v="0"/>
    <n v="0"/>
    <m/>
    <n v="0"/>
    <n v="0"/>
    <n v="0"/>
    <x v="4"/>
    <x v="2"/>
  </r>
  <r>
    <s v="CG&amp;E "/>
    <s v="E"/>
    <x v="18"/>
    <s v="DP10    02/15/2008N"/>
    <n v="177363"/>
    <n v="7965.77"/>
    <n v="0"/>
    <n v="7965.77"/>
    <n v="0"/>
    <n v="0"/>
    <n v="5711.35"/>
    <n v="215.96"/>
    <n v="0.18"/>
    <n v="0"/>
    <n v="0"/>
    <n v="662.47"/>
    <n v="1214.94"/>
    <n v="0"/>
    <n v="73.959999999999994"/>
    <n v="0"/>
    <n v="0"/>
    <n v="0"/>
    <n v="0"/>
    <n v="0"/>
    <n v="0"/>
    <n v="0"/>
    <n v="0"/>
    <n v="0"/>
    <n v="0"/>
    <n v="0"/>
    <n v="86.91"/>
    <n v="0"/>
    <n v="0"/>
    <n v="0"/>
    <n v="0"/>
    <n v="0"/>
    <m/>
    <n v="0"/>
    <n v="0"/>
    <n v="0"/>
    <x v="4"/>
    <x v="2"/>
  </r>
  <r>
    <s v="CG&amp;E "/>
    <s v="E"/>
    <x v="14"/>
    <s v="DP11    02/15/2008 "/>
    <n v="609007"/>
    <n v="49387.19"/>
    <n v="0"/>
    <n v="49387.19"/>
    <n v="18789.53"/>
    <n v="0"/>
    <n v="4771.0200000000004"/>
    <n v="774.84"/>
    <n v="0.09"/>
    <n v="0"/>
    <n v="0"/>
    <n v="2319.34"/>
    <n v="3528.42"/>
    <n v="3643.61"/>
    <n v="265.37"/>
    <n v="3642.97"/>
    <n v="3478.6"/>
    <n v="5573.63"/>
    <n v="0"/>
    <n v="0"/>
    <n v="0"/>
    <n v="0"/>
    <n v="830.66"/>
    <n v="1457.29"/>
    <n v="0"/>
    <n v="0"/>
    <n v="311.82"/>
    <n v="0"/>
    <n v="0"/>
    <n v="0"/>
    <n v="0"/>
    <n v="0"/>
    <m/>
    <n v="0"/>
    <n v="0"/>
    <n v="0"/>
    <x v="4"/>
    <x v="2"/>
  </r>
  <r>
    <s v="CG&amp;E "/>
    <s v="E"/>
    <x v="15"/>
    <s v="DP11    02/15/2008N"/>
    <n v="2757990"/>
    <n v="185117.89"/>
    <n v="0"/>
    <n v="185117.89"/>
    <n v="72742.47"/>
    <n v="0"/>
    <n v="15648.17"/>
    <n v="1917.08"/>
    <n v="0.09"/>
    <n v="0"/>
    <n v="0"/>
    <n v="10020.82"/>
    <n v="10858.05"/>
    <n v="12839.08"/>
    <n v="1150.08"/>
    <n v="12836.33"/>
    <n v="12450.99"/>
    <n v="25241.119999999999"/>
    <n v="0"/>
    <n v="0"/>
    <n v="0"/>
    <n v="0"/>
    <n v="2927.21"/>
    <n v="5134.9799999999996"/>
    <n v="0"/>
    <n v="0"/>
    <n v="1351.42"/>
    <n v="0"/>
    <n v="0"/>
    <n v="0"/>
    <n v="0"/>
    <n v="0"/>
    <m/>
    <n v="0"/>
    <n v="0"/>
    <n v="0"/>
    <x v="4"/>
    <x v="2"/>
  </r>
  <r>
    <s v="CG&amp;E "/>
    <s v="E"/>
    <x v="17"/>
    <s v="DP11    02/15/2008N"/>
    <n v="1617252"/>
    <n v="97354"/>
    <n v="0"/>
    <n v="97354"/>
    <n v="38668.870000000003"/>
    <n v="0"/>
    <n v="7001.65"/>
    <n v="1382.07"/>
    <n v="0.09"/>
    <n v="0"/>
    <n v="0"/>
    <n v="5879.94"/>
    <n v="4782.37"/>
    <n v="6825.14"/>
    <n v="674.39"/>
    <n v="6823.52"/>
    <n v="5436.62"/>
    <n v="14801.09"/>
    <n v="0"/>
    <n v="0"/>
    <n v="0"/>
    <n v="0"/>
    <n v="1556.11"/>
    <n v="2729.69"/>
    <n v="0"/>
    <n v="0"/>
    <n v="792.45"/>
    <n v="0"/>
    <n v="0"/>
    <n v="0"/>
    <n v="0"/>
    <n v="0"/>
    <m/>
    <n v="0"/>
    <n v="0"/>
    <n v="0"/>
    <x v="4"/>
    <x v="2"/>
  </r>
  <r>
    <s v="CG&amp;E "/>
    <s v="E"/>
    <x v="14"/>
    <s v="DP12    02/15/2008N"/>
    <n v="830710"/>
    <n v="63210.65"/>
    <n v="0"/>
    <n v="63210.65"/>
    <n v="24795.98"/>
    <n v="0"/>
    <n v="5953.96"/>
    <n v="1011.47"/>
    <n v="0.09"/>
    <n v="0"/>
    <n v="0"/>
    <n v="3024.8"/>
    <n v="3981.36"/>
    <n v="4376.4399999999996"/>
    <n v="346.41"/>
    <n v="4375.6099999999997"/>
    <n v="4586.7"/>
    <n v="7602.66"/>
    <n v="0"/>
    <n v="0"/>
    <n v="0"/>
    <n v="0"/>
    <n v="997.75"/>
    <n v="1750.37"/>
    <n v="0"/>
    <n v="0"/>
    <n v="407.05"/>
    <n v="0"/>
    <n v="0"/>
    <n v="0"/>
    <n v="0"/>
    <n v="0"/>
    <m/>
    <n v="0"/>
    <n v="0"/>
    <n v="0"/>
    <x v="4"/>
    <x v="2"/>
  </r>
  <r>
    <s v="CG&amp;E "/>
    <s v="E"/>
    <x v="15"/>
    <s v="DP12    02/15/2008N"/>
    <n v="1699335"/>
    <n v="110173.47"/>
    <n v="0"/>
    <n v="110173.47"/>
    <n v="43456.28"/>
    <n v="0"/>
    <n v="9018.02"/>
    <n v="1460.32"/>
    <n v="0.18"/>
    <n v="0"/>
    <n v="0"/>
    <n v="6187.23"/>
    <n v="5973.99"/>
    <n v="7670.08"/>
    <n v="708.63"/>
    <n v="7668.38"/>
    <n v="6829.01"/>
    <n v="15552.32"/>
    <n v="0"/>
    <n v="0"/>
    <n v="0"/>
    <n v="0"/>
    <n v="1748.72"/>
    <n v="3067.64"/>
    <n v="0"/>
    <n v="0"/>
    <n v="832.67"/>
    <n v="0"/>
    <n v="0"/>
    <n v="0"/>
    <n v="0"/>
    <n v="0"/>
    <m/>
    <n v="0"/>
    <n v="0"/>
    <n v="0"/>
    <x v="4"/>
    <x v="2"/>
  </r>
  <r>
    <s v="CG&amp;E "/>
    <s v="E"/>
    <x v="14"/>
    <s v="DP14    01/02/2007 "/>
    <n v="1159263"/>
    <n v="77312.25"/>
    <n v="0"/>
    <n v="7731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2"/>
  </r>
  <r>
    <s v="CG&amp;E "/>
    <s v="E"/>
    <x v="15"/>
    <s v="DP14    01/02/2007 "/>
    <n v="-480955"/>
    <n v="-31101.85"/>
    <n v="0"/>
    <n v="-31101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2"/>
  </r>
  <r>
    <s v="CG&amp;E "/>
    <s v="E"/>
    <x v="12"/>
    <s v="DP14    01/02/2007 "/>
    <n v="1515310"/>
    <n v="162907.69"/>
    <n v="0"/>
    <n v="1629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2"/>
  </r>
  <r>
    <s v="CG&amp;E "/>
    <s v="E"/>
    <x v="14"/>
    <s v="DP15    01/02/2007 "/>
    <n v="27362"/>
    <n v="1255.01"/>
    <n v="0"/>
    <n v="125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2"/>
  </r>
  <r>
    <s v="CG&amp;E "/>
    <s v="E"/>
    <x v="15"/>
    <s v="DS01    01/02/2007 "/>
    <n v="313015"/>
    <n v="28764.95"/>
    <n v="0"/>
    <n v="28764.95"/>
    <n v="8960.15"/>
    <n v="0"/>
    <n v="2586.1999999999998"/>
    <n v="662.07"/>
    <n v="0.09"/>
    <n v="0"/>
    <n v="0"/>
    <n v="1983.13"/>
    <n v="2860.69"/>
    <n v="2678.9"/>
    <n v="226.74"/>
    <n v="2679.13"/>
    <n v="1216.8499999999999"/>
    <n v="2864.72"/>
    <n v="0"/>
    <n v="0"/>
    <n v="0"/>
    <n v="0"/>
    <n v="618.87"/>
    <n v="1071.8"/>
    <n v="0"/>
    <n v="0"/>
    <n v="355.61"/>
    <n v="0"/>
    <n v="0"/>
    <n v="0"/>
    <n v="0"/>
    <n v="0"/>
    <m/>
    <n v="0"/>
    <n v="0"/>
    <n v="0"/>
    <x v="4"/>
    <x v="3"/>
  </r>
  <r>
    <s v="CG&amp;E "/>
    <s v="E"/>
    <x v="12"/>
    <s v="DS01    01/02/2007 "/>
    <n v="604530"/>
    <n v="39969.14"/>
    <n v="0"/>
    <n v="39969.14"/>
    <n v="14887.72"/>
    <n v="0"/>
    <n v="3762.24"/>
    <n v="799.41"/>
    <n v="0.18"/>
    <n v="0"/>
    <n v="0"/>
    <n v="2401.9"/>
    <n v="2837.29"/>
    <n v="2517.8200000000002"/>
    <n v="273.77999999999997"/>
    <n v="2949.97"/>
    <n v="1715.18"/>
    <n v="5532.67"/>
    <n v="0"/>
    <n v="0"/>
    <n v="0"/>
    <n v="0"/>
    <n v="681.47"/>
    <n v="1180.1300000000001"/>
    <n v="0"/>
    <n v="0"/>
    <n v="429.38"/>
    <n v="0"/>
    <n v="0"/>
    <n v="0"/>
    <n v="0"/>
    <n v="0"/>
    <m/>
    <n v="0"/>
    <n v="0"/>
    <n v="0"/>
    <x v="4"/>
    <x v="3"/>
  </r>
  <r>
    <s v="CG&amp;E "/>
    <s v="E"/>
    <x v="1"/>
    <s v="DS01    01/02/2007N"/>
    <n v="-5169"/>
    <n v="950.13"/>
    <n v="0"/>
    <n v="950.13"/>
    <n v="452.7"/>
    <n v="0"/>
    <n v="304.44"/>
    <n v="-5.05"/>
    <n v="0"/>
    <n v="0"/>
    <n v="0"/>
    <n v="-21.64"/>
    <n v="4.09"/>
    <n v="41.98"/>
    <n v="-2.16"/>
    <n v="79.94"/>
    <n v="141.58000000000001"/>
    <n v="-83.24"/>
    <n v="0"/>
    <n v="0"/>
    <n v="0"/>
    <n v="0"/>
    <n v="8.92"/>
    <n v="31.96"/>
    <n v="0"/>
    <n v="0"/>
    <n v="-3.39"/>
    <n v="0"/>
    <n v="0"/>
    <n v="0"/>
    <n v="0"/>
    <n v="0"/>
    <m/>
    <n v="0"/>
    <n v="0"/>
    <n v="0"/>
    <x v="4"/>
    <x v="3"/>
  </r>
  <r>
    <s v="CG&amp;E "/>
    <s v="E"/>
    <x v="2"/>
    <s v="DS01    01/02/2007N"/>
    <n v="-1956989"/>
    <n v="-165181.07999999999"/>
    <n v="0"/>
    <n v="-165181.07999999999"/>
    <n v="-63138.52"/>
    <n v="0"/>
    <n v="-19798.47"/>
    <n v="-2317.41"/>
    <n v="-7.25"/>
    <n v="0"/>
    <n v="0"/>
    <n v="-7661.15"/>
    <n v="-12595.93"/>
    <n v="-11398.84"/>
    <n v="-816.9"/>
    <n v="-11141.51"/>
    <n v="-9439.18"/>
    <n v="-18710.7"/>
    <n v="0"/>
    <n v="0"/>
    <n v="0"/>
    <n v="0"/>
    <n v="-2416.84"/>
    <n v="-4456.95"/>
    <n v="0"/>
    <n v="0"/>
    <n v="-1279.83"/>
    <n v="0"/>
    <n v="-0.83"/>
    <n v="-0.77"/>
    <n v="0"/>
    <n v="0"/>
    <m/>
    <n v="0"/>
    <n v="0"/>
    <n v="0"/>
    <x v="4"/>
    <x v="3"/>
  </r>
  <r>
    <s v="CG&amp;E "/>
    <s v="E"/>
    <x v="3"/>
    <s v="DS01    01/02/2007N"/>
    <n v="-260460"/>
    <n v="-29072.39"/>
    <n v="0"/>
    <n v="-29072.39"/>
    <n v="-11278.29"/>
    <n v="0"/>
    <n v="-4228.4799999999996"/>
    <n v="-291.82"/>
    <n v="-0.98"/>
    <n v="0"/>
    <n v="0"/>
    <n v="-1068.93"/>
    <n v="-2123.0100000000002"/>
    <n v="-1731.53"/>
    <n v="-108.55"/>
    <n v="-1990.2"/>
    <n v="-2046.13"/>
    <n v="-2882.51"/>
    <n v="0"/>
    <n v="0"/>
    <n v="0"/>
    <n v="0"/>
    <n v="-355.5"/>
    <n v="-796.1"/>
    <n v="0"/>
    <n v="0"/>
    <n v="-170.36"/>
    <n v="0"/>
    <n v="0"/>
    <n v="0"/>
    <n v="0"/>
    <n v="0"/>
    <m/>
    <n v="0"/>
    <n v="0"/>
    <n v="0"/>
    <x v="4"/>
    <x v="3"/>
  </r>
  <r>
    <s v="CG&amp;E "/>
    <s v="E"/>
    <x v="4"/>
    <s v="DS01    01/02/2007N"/>
    <n v="-873193"/>
    <n v="-73395.649999999994"/>
    <n v="0"/>
    <n v="-73395.649999999994"/>
    <n v="-27937.69"/>
    <n v="0"/>
    <n v="-8067.12"/>
    <n v="-926.22"/>
    <n v="-0.52"/>
    <n v="0"/>
    <n v="0"/>
    <n v="-3259.42"/>
    <n v="-6881.54"/>
    <n v="-3466.93"/>
    <n v="-368.1"/>
    <n v="-4929.84"/>
    <n v="-3736.69"/>
    <n v="-10718.14"/>
    <n v="0"/>
    <n v="0"/>
    <n v="0"/>
    <n v="0"/>
    <n v="-560.17999999999995"/>
    <n v="-1972.22"/>
    <n v="0"/>
    <n v="0"/>
    <n v="-571.04"/>
    <n v="0"/>
    <n v="0"/>
    <n v="0"/>
    <n v="0"/>
    <n v="0"/>
    <m/>
    <n v="0"/>
    <n v="0"/>
    <n v="0"/>
    <x v="4"/>
    <x v="3"/>
  </r>
  <r>
    <s v="CG&amp;E "/>
    <s v="E"/>
    <x v="5"/>
    <s v="DS01    01/02/2007N"/>
    <n v="-5634"/>
    <n v="-621.64"/>
    <n v="0"/>
    <n v="-621.64"/>
    <n v="-244.88"/>
    <n v="0"/>
    <n v="-103.02"/>
    <n v="-6.86"/>
    <n v="-0.09"/>
    <n v="0"/>
    <n v="0"/>
    <n v="0"/>
    <n v="-50.66"/>
    <n v="-43.21"/>
    <n v="-2.35"/>
    <n v="-43.21"/>
    <n v="-44.85"/>
    <n v="-51.56"/>
    <n v="0"/>
    <n v="0"/>
    <n v="0"/>
    <n v="0"/>
    <n v="-9.98"/>
    <n v="-17.29"/>
    <n v="0"/>
    <n v="0"/>
    <n v="-3.68"/>
    <n v="0"/>
    <n v="0"/>
    <n v="0"/>
    <n v="0"/>
    <n v="0"/>
    <m/>
    <n v="0"/>
    <n v="0"/>
    <n v="0"/>
    <x v="4"/>
    <x v="3"/>
  </r>
  <r>
    <s v="CG&amp;E "/>
    <s v="E"/>
    <x v="14"/>
    <s v="DS01    01/02/2007N"/>
    <n v="178513"/>
    <n v="16334.86"/>
    <n v="0"/>
    <n v="16334.86"/>
    <n v="6471.15"/>
    <n v="0"/>
    <n v="2063.75"/>
    <n v="217.36"/>
    <n v="0"/>
    <n v="0"/>
    <n v="0"/>
    <n v="648"/>
    <n v="1470.12"/>
    <n v="725.55"/>
    <n v="74.44"/>
    <n v="1141.8900000000001"/>
    <n v="1051.53"/>
    <n v="1633.75"/>
    <n v="0"/>
    <n v="0"/>
    <n v="0"/>
    <n v="0"/>
    <n v="263.74"/>
    <n v="456.84"/>
    <n v="0"/>
    <n v="0"/>
    <n v="116.74"/>
    <n v="0"/>
    <n v="0"/>
    <n v="0"/>
    <n v="0"/>
    <n v="0"/>
    <m/>
    <n v="0"/>
    <n v="0"/>
    <n v="0"/>
    <x v="4"/>
    <x v="3"/>
  </r>
  <r>
    <s v="CG&amp;E "/>
    <s v="E"/>
    <x v="15"/>
    <s v="DS01    01/02/2007N"/>
    <n v="-60900"/>
    <n v="-11692.34"/>
    <n v="0"/>
    <n v="-11692.34"/>
    <n v="-4831.6899999999996"/>
    <n v="0"/>
    <n v="-2223.83"/>
    <n v="-74.150000000000006"/>
    <n v="0"/>
    <n v="0"/>
    <n v="0"/>
    <n v="-237.78"/>
    <n v="-547.61"/>
    <n v="-631.03"/>
    <n v="-25.39"/>
    <n v="-852.61"/>
    <n v="-1133.0899999999999"/>
    <n v="-557.36"/>
    <n v="0"/>
    <n v="0"/>
    <n v="0"/>
    <n v="0"/>
    <n v="-196.91"/>
    <n v="-341.06"/>
    <n v="0"/>
    <n v="0"/>
    <n v="-39.83"/>
    <n v="0"/>
    <n v="0"/>
    <n v="0"/>
    <n v="0"/>
    <n v="0"/>
    <m/>
    <n v="0"/>
    <n v="0"/>
    <n v="0"/>
    <x v="4"/>
    <x v="3"/>
  </r>
  <r>
    <s v="CG&amp;E "/>
    <s v="E"/>
    <x v="17"/>
    <s v="DS01    01/02/2007N"/>
    <n v="-99840"/>
    <n v="-4842.07"/>
    <n v="0"/>
    <n v="-4842.07"/>
    <n v="-1921.65"/>
    <n v="0"/>
    <n v="-279.04000000000002"/>
    <n v="-121.56"/>
    <n v="0"/>
    <n v="0"/>
    <n v="0"/>
    <n v="-362.41"/>
    <n v="-206.35"/>
    <n v="-235.08"/>
    <n v="-41.64"/>
    <n v="-339.11"/>
    <n v="-142.18"/>
    <n v="-913.73"/>
    <n v="0"/>
    <n v="0"/>
    <n v="0"/>
    <n v="0"/>
    <n v="-78.36"/>
    <n v="-135.66"/>
    <n v="0"/>
    <n v="0"/>
    <n v="-65.3"/>
    <n v="0"/>
    <n v="0"/>
    <n v="0"/>
    <n v="0"/>
    <n v="0"/>
    <m/>
    <n v="0"/>
    <n v="0"/>
    <n v="0"/>
    <x v="4"/>
    <x v="3"/>
  </r>
  <r>
    <s v="CG&amp;E "/>
    <s v="E"/>
    <x v="6"/>
    <s v="DS01    01/02/2007N"/>
    <n v="-15603"/>
    <n v="-491.22"/>
    <n v="0"/>
    <n v="-491.22"/>
    <n v="0"/>
    <n v="0"/>
    <n v="-257.01"/>
    <n v="-19"/>
    <n v="-0.09"/>
    <n v="0"/>
    <n v="0"/>
    <n v="-66.31"/>
    <n v="-132.08000000000001"/>
    <n v="0"/>
    <n v="-6.52"/>
    <n v="0"/>
    <n v="0"/>
    <n v="0"/>
    <n v="0"/>
    <n v="0"/>
    <n v="0"/>
    <n v="0"/>
    <n v="0"/>
    <n v="0"/>
    <n v="0"/>
    <n v="0"/>
    <n v="-10.210000000000001"/>
    <n v="0"/>
    <n v="0"/>
    <n v="0"/>
    <n v="0"/>
    <n v="0"/>
    <m/>
    <n v="0"/>
    <n v="0"/>
    <n v="0"/>
    <x v="4"/>
    <x v="3"/>
  </r>
  <r>
    <s v="CG&amp;E "/>
    <s v="E"/>
    <x v="9"/>
    <s v="DS01    01/02/2007N"/>
    <n v="-2781"/>
    <n v="-152.68"/>
    <n v="0"/>
    <n v="-152.68"/>
    <n v="0"/>
    <n v="0"/>
    <n v="-96.57"/>
    <n v="-2.95"/>
    <n v="0"/>
    <n v="0"/>
    <n v="0"/>
    <n v="-12.71"/>
    <n v="-24.98"/>
    <n v="0"/>
    <n v="-1.1399999999999999"/>
    <n v="0"/>
    <n v="0"/>
    <n v="0"/>
    <n v="0"/>
    <n v="0"/>
    <n v="0"/>
    <n v="0"/>
    <n v="0"/>
    <n v="-12.51"/>
    <n v="0"/>
    <n v="0"/>
    <n v="-1.82"/>
    <n v="0"/>
    <n v="0"/>
    <n v="0"/>
    <n v="0"/>
    <n v="0"/>
    <m/>
    <n v="0"/>
    <n v="0"/>
    <n v="0"/>
    <x v="4"/>
    <x v="3"/>
  </r>
  <r>
    <s v="CG&amp;E "/>
    <s v="E"/>
    <x v="10"/>
    <s v="DS01    01/02/2007N"/>
    <n v="-424040"/>
    <n v="-7005.23"/>
    <n v="0"/>
    <n v="-7005.23"/>
    <n v="0"/>
    <n v="0"/>
    <n v="-1569.48"/>
    <n v="-432.06"/>
    <n v="0"/>
    <n v="0"/>
    <n v="0"/>
    <n v="-1589.63"/>
    <n v="-2552.9899999999998"/>
    <n v="0"/>
    <n v="-154.96"/>
    <n v="0"/>
    <n v="0"/>
    <n v="0"/>
    <n v="0"/>
    <n v="0"/>
    <n v="0"/>
    <n v="0"/>
    <n v="0"/>
    <n v="-428.79"/>
    <n v="0"/>
    <n v="0"/>
    <n v="-277.32"/>
    <n v="0"/>
    <n v="0"/>
    <n v="0"/>
    <n v="0"/>
    <n v="0"/>
    <m/>
    <n v="0"/>
    <n v="0"/>
    <n v="0"/>
    <x v="4"/>
    <x v="3"/>
  </r>
  <r>
    <s v="CG&amp;E "/>
    <s v="E"/>
    <x v="13"/>
    <s v="DS01    01/02/2007N"/>
    <n v="-17695"/>
    <n v="-15883.91"/>
    <n v="0"/>
    <n v="-15883.91"/>
    <n v="0"/>
    <n v="0"/>
    <n v="-13619.03"/>
    <n v="-33.17"/>
    <n v="-0.03"/>
    <n v="0"/>
    <n v="0"/>
    <n v="-67.25"/>
    <n v="-570.88"/>
    <n v="0"/>
    <n v="-22.41"/>
    <n v="0"/>
    <n v="0"/>
    <n v="0"/>
    <n v="0"/>
    <n v="0"/>
    <n v="0"/>
    <n v="0"/>
    <n v="0"/>
    <n v="-1559.57"/>
    <n v="0"/>
    <n v="0"/>
    <n v="-11.57"/>
    <n v="0"/>
    <n v="0"/>
    <n v="0"/>
    <n v="0"/>
    <n v="0"/>
    <m/>
    <n v="0"/>
    <n v="0"/>
    <n v="0"/>
    <x v="4"/>
    <x v="3"/>
  </r>
  <r>
    <s v="CG&amp;E "/>
    <s v="E"/>
    <x v="2"/>
    <s v="DS01    01/02/2007Y"/>
    <n v="38940"/>
    <n v="7261.25"/>
    <n v="0"/>
    <n v="72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3"/>
  </r>
  <r>
    <s v="CG&amp;E "/>
    <s v="E"/>
    <x v="10"/>
    <s v="DS01    01/03/2006N"/>
    <n v="-11360"/>
    <n v="-276.27999999999997"/>
    <n v="0"/>
    <n v="-276.27999999999997"/>
    <n v="0"/>
    <n v="0"/>
    <n v="-122.25"/>
    <n v="-10.199999999999999"/>
    <n v="-0.02"/>
    <n v="0"/>
    <n v="0"/>
    <n v="-43.72"/>
    <n v="-84.33"/>
    <n v="0"/>
    <n v="0"/>
    <n v="0"/>
    <n v="0"/>
    <n v="0"/>
    <n v="0"/>
    <n v="0"/>
    <n v="0"/>
    <n v="0"/>
    <n v="0"/>
    <n v="-18.18"/>
    <n v="0"/>
    <n v="0"/>
    <n v="-7.43"/>
    <n v="0"/>
    <n v="4.75"/>
    <n v="5.0999999999999996"/>
    <n v="0"/>
    <n v="0"/>
    <m/>
    <n v="0"/>
    <n v="0"/>
    <n v="0"/>
    <x v="4"/>
    <x v="3"/>
  </r>
  <r>
    <s v="CG&amp;E "/>
    <s v="E"/>
    <x v="13"/>
    <s v="DS01    01/03/2006N"/>
    <n v="21313"/>
    <n v="-9099.74"/>
    <n v="0"/>
    <n v="-9099.74"/>
    <n v="0"/>
    <n v="0"/>
    <n v="-8120.81"/>
    <n v="19.260000000000002"/>
    <n v="-0.06"/>
    <n v="0"/>
    <n v="0"/>
    <n v="71.38"/>
    <n v="-297.57"/>
    <n v="0"/>
    <n v="0"/>
    <n v="0"/>
    <n v="0"/>
    <n v="0"/>
    <n v="0"/>
    <n v="0"/>
    <n v="0"/>
    <n v="0"/>
    <n v="0"/>
    <n v="-736.14"/>
    <n v="0"/>
    <n v="0"/>
    <n v="13.94"/>
    <n v="0"/>
    <n v="-23.98"/>
    <n v="-25.76"/>
    <n v="0"/>
    <n v="0"/>
    <m/>
    <n v="0"/>
    <n v="0"/>
    <n v="0"/>
    <x v="4"/>
    <x v="3"/>
  </r>
  <r>
    <s v="CG&amp;E "/>
    <s v="E"/>
    <x v="14"/>
    <s v="DS01    02/15/2008 "/>
    <n v="306310"/>
    <n v="31445.66"/>
    <n v="0"/>
    <n v="31445.66"/>
    <n v="10014.51"/>
    <n v="0"/>
    <n v="3771.57"/>
    <n v="561.74"/>
    <n v="0.36"/>
    <n v="0"/>
    <n v="0"/>
    <n v="1705.22"/>
    <n v="3204.78"/>
    <n v="2801.83"/>
    <n v="192.38"/>
    <n v="2801.94"/>
    <n v="1518.16"/>
    <n v="2803.35"/>
    <n v="0"/>
    <n v="0"/>
    <n v="0"/>
    <n v="0"/>
    <n v="647.16999999999996"/>
    <n v="1120.93"/>
    <n v="0"/>
    <n v="0"/>
    <n v="301.72000000000003"/>
    <n v="0"/>
    <n v="0"/>
    <n v="0"/>
    <n v="0"/>
    <n v="0"/>
    <m/>
    <n v="0"/>
    <n v="0"/>
    <n v="0"/>
    <x v="4"/>
    <x v="3"/>
  </r>
  <r>
    <s v="CG&amp;E "/>
    <s v="E"/>
    <x v="15"/>
    <s v="DS01    02/15/2008 "/>
    <n v="734620"/>
    <n v="65457.38"/>
    <n v="0"/>
    <n v="65457.38"/>
    <n v="23394.78"/>
    <n v="0"/>
    <n v="7367.28"/>
    <n v="1063.68"/>
    <n v="0.18"/>
    <n v="0"/>
    <n v="0"/>
    <n v="3189.74"/>
    <n v="6094.8"/>
    <n v="4992.6000000000004"/>
    <n v="364.28"/>
    <n v="4992.8"/>
    <n v="3552.03"/>
    <n v="6723.24"/>
    <n v="0"/>
    <n v="0"/>
    <n v="0"/>
    <n v="0"/>
    <n v="1153.21"/>
    <n v="1997.44"/>
    <n v="0"/>
    <n v="0"/>
    <n v="571.32000000000005"/>
    <n v="0"/>
    <n v="0"/>
    <n v="0"/>
    <n v="0"/>
    <n v="0"/>
    <m/>
    <n v="0"/>
    <n v="0"/>
    <n v="0"/>
    <x v="4"/>
    <x v="3"/>
  </r>
  <r>
    <s v="CG&amp;E "/>
    <s v="E"/>
    <x v="12"/>
    <s v="DS01    02/15/2008 "/>
    <n v="337399"/>
    <n v="29270.85"/>
    <n v="0"/>
    <n v="29270.85"/>
    <n v="10827.48"/>
    <n v="0"/>
    <n v="3637.14"/>
    <n v="462.44"/>
    <n v="0.18"/>
    <n v="0"/>
    <n v="0"/>
    <n v="1397.32"/>
    <n v="2324.8000000000002"/>
    <n v="2081"/>
    <n v="158.37"/>
    <n v="2081.13"/>
    <n v="1651.44"/>
    <n v="3087.88"/>
    <n v="0"/>
    <n v="0"/>
    <n v="0"/>
    <n v="0"/>
    <n v="480.71"/>
    <n v="832.57"/>
    <n v="0"/>
    <n v="0"/>
    <n v="248.39"/>
    <n v="0"/>
    <n v="0"/>
    <n v="0"/>
    <n v="0"/>
    <n v="0"/>
    <m/>
    <n v="0"/>
    <n v="0"/>
    <n v="0"/>
    <x v="4"/>
    <x v="3"/>
  </r>
  <r>
    <s v="CG&amp;E "/>
    <s v="E"/>
    <x v="1"/>
    <s v="DS01    02/15/2008N"/>
    <n v="1289587"/>
    <n v="128922.13"/>
    <n v="0"/>
    <n v="128922.13"/>
    <n v="49313.95"/>
    <n v="0"/>
    <n v="17975.310000000001"/>
    <n v="1570.21"/>
    <n v="11.32"/>
    <n v="0"/>
    <n v="0"/>
    <n v="5385.86"/>
    <n v="10135.69"/>
    <n v="8712.99"/>
    <n v="537.77"/>
    <n v="8713.15"/>
    <n v="8422.1"/>
    <n v="11802.31"/>
    <n v="0"/>
    <n v="0"/>
    <n v="0"/>
    <n v="0"/>
    <n v="2012.34"/>
    <n v="3485.78"/>
    <n v="0"/>
    <n v="0"/>
    <n v="843.35"/>
    <n v="0"/>
    <n v="0"/>
    <n v="0"/>
    <n v="0"/>
    <n v="0"/>
    <m/>
    <n v="0"/>
    <n v="0"/>
    <n v="0"/>
    <x v="4"/>
    <x v="3"/>
  </r>
  <r>
    <s v="CG&amp;E "/>
    <s v="E"/>
    <x v="2"/>
    <s v="DS01    02/15/2008N"/>
    <n v="192575652"/>
    <n v="20044870.68"/>
    <n v="0"/>
    <n v="20044870.68"/>
    <n v="7726907.8300000001"/>
    <n v="0"/>
    <n v="2872953.73"/>
    <n v="234479.95"/>
    <n v="1359.58"/>
    <n v="0"/>
    <n v="0"/>
    <n v="778432.24"/>
    <n v="1513231.13"/>
    <n v="1363470.04"/>
    <n v="79311.490000000005"/>
    <n v="1363494.94"/>
    <n v="1362569.33"/>
    <n v="1762452.62"/>
    <n v="0"/>
    <n v="0"/>
    <n v="0"/>
    <n v="0"/>
    <n v="314921.68"/>
    <n v="545473.27"/>
    <n v="0"/>
    <n v="0"/>
    <n v="125944.31"/>
    <n v="0"/>
    <n v="0"/>
    <n v="0"/>
    <n v="0"/>
    <n v="0"/>
    <m/>
    <n v="0"/>
    <n v="0"/>
    <n v="0"/>
    <x v="4"/>
    <x v="3"/>
  </r>
  <r>
    <s v="CG&amp;E "/>
    <s v="E"/>
    <x v="3"/>
    <s v="DS01    02/15/2008N"/>
    <n v="21863357"/>
    <n v="2346524.62"/>
    <n v="0"/>
    <n v="2346524.62"/>
    <n v="910358.66"/>
    <n v="0"/>
    <n v="336126.95"/>
    <n v="26620.77"/>
    <n v="91.13"/>
    <n v="0"/>
    <n v="0"/>
    <n v="85864.57"/>
    <n v="177302.29"/>
    <n v="160639.31"/>
    <n v="9116.9"/>
    <n v="160641.45000000001"/>
    <n v="164002.67000000001"/>
    <n v="200093.35"/>
    <n v="0"/>
    <n v="0"/>
    <n v="0"/>
    <n v="0"/>
    <n v="37102.58"/>
    <n v="64265.38"/>
    <n v="0"/>
    <n v="0"/>
    <n v="14298.61"/>
    <n v="0"/>
    <n v="0"/>
    <n v="0"/>
    <n v="0"/>
    <n v="0"/>
    <m/>
    <n v="0"/>
    <n v="0"/>
    <n v="0"/>
    <x v="4"/>
    <x v="3"/>
  </r>
  <r>
    <s v="CG&amp;E "/>
    <s v="E"/>
    <x v="7"/>
    <s v="DS01    02/15/2008N"/>
    <n v="135840"/>
    <n v="9800.69"/>
    <n v="0"/>
    <n v="9800.69"/>
    <n v="3784.02"/>
    <n v="0"/>
    <n v="997.58"/>
    <n v="165.4"/>
    <n v="0.09"/>
    <n v="0"/>
    <n v="0"/>
    <n v="502.42"/>
    <n v="705.03"/>
    <n v="667.68"/>
    <n v="56.65"/>
    <n v="667.74"/>
    <n v="500.64"/>
    <n v="1243.21"/>
    <n v="0"/>
    <n v="0"/>
    <n v="0"/>
    <n v="0"/>
    <n v="154.25"/>
    <n v="267.14"/>
    <n v="0"/>
    <n v="0"/>
    <n v="88.84"/>
    <n v="0"/>
    <n v="0"/>
    <n v="0"/>
    <n v="0"/>
    <n v="0"/>
    <m/>
    <n v="0"/>
    <n v="0"/>
    <n v="0"/>
    <x v="4"/>
    <x v="3"/>
  </r>
  <r>
    <s v="CG&amp;E "/>
    <s v="E"/>
    <x v="4"/>
    <s v="DS01    02/15/2008N"/>
    <n v="17431193"/>
    <n v="1785544.21"/>
    <n v="0"/>
    <n v="1785544.21"/>
    <n v="690151.02"/>
    <n v="0"/>
    <n v="249019.72"/>
    <n v="21224.22"/>
    <n v="83.17"/>
    <n v="0"/>
    <n v="0"/>
    <n v="69080.289999999994"/>
    <n v="136776.9"/>
    <n v="121781.52"/>
    <n v="7260.68"/>
    <n v="121783.7"/>
    <n v="120604.14"/>
    <n v="159530.23000000001"/>
    <n v="0"/>
    <n v="0"/>
    <n v="0"/>
    <n v="0"/>
    <n v="28128.3"/>
    <n v="48720.44"/>
    <n v="0"/>
    <n v="0"/>
    <n v="11399.88"/>
    <n v="0"/>
    <n v="0"/>
    <n v="0"/>
    <n v="0"/>
    <n v="0"/>
    <m/>
    <n v="0"/>
    <n v="0"/>
    <n v="0"/>
    <x v="4"/>
    <x v="3"/>
  </r>
  <r>
    <s v="CG&amp;E "/>
    <s v="E"/>
    <x v="8"/>
    <s v="DS01    02/15/2008N"/>
    <n v="1109017"/>
    <n v="103889.78"/>
    <n v="0"/>
    <n v="103889.78"/>
    <n v="40133.379999999997"/>
    <n v="0"/>
    <n v="13537.17"/>
    <n v="1350.34"/>
    <n v="3.42"/>
    <n v="0"/>
    <n v="0"/>
    <n v="4276"/>
    <n v="8000.95"/>
    <n v="7081.72"/>
    <n v="462.48"/>
    <n v="7081.93"/>
    <n v="6618.53"/>
    <n v="10149.68"/>
    <n v="0"/>
    <n v="0"/>
    <n v="0"/>
    <n v="0"/>
    <n v="1635.69"/>
    <n v="2833.18"/>
    <n v="0"/>
    <n v="0"/>
    <n v="725.31"/>
    <n v="0"/>
    <n v="0"/>
    <n v="0"/>
    <n v="0"/>
    <n v="0"/>
    <m/>
    <n v="0"/>
    <n v="0"/>
    <n v="0"/>
    <x v="4"/>
    <x v="3"/>
  </r>
  <r>
    <s v="CG&amp;E "/>
    <s v="E"/>
    <x v="5"/>
    <s v="DS01    02/15/2008N"/>
    <n v="1034768"/>
    <n v="101927.76"/>
    <n v="0"/>
    <n v="101927.76"/>
    <n v="40763.17"/>
    <n v="0"/>
    <n v="14723.33"/>
    <n v="1259.92"/>
    <n v="5.4"/>
    <n v="0"/>
    <n v="0"/>
    <n v="146.47"/>
    <n v="8459.93"/>
    <n v="7192.89"/>
    <n v="431.51"/>
    <n v="7192.98"/>
    <n v="7066.26"/>
    <n v="9470.2099999999991"/>
    <n v="0"/>
    <n v="0"/>
    <n v="0"/>
    <n v="0"/>
    <n v="1661.3"/>
    <n v="2877.64"/>
    <n v="0"/>
    <n v="0"/>
    <n v="676.75"/>
    <n v="0"/>
    <n v="0"/>
    <n v="0"/>
    <n v="0"/>
    <n v="0"/>
    <m/>
    <n v="0"/>
    <n v="0"/>
    <n v="0"/>
    <x v="4"/>
    <x v="3"/>
  </r>
  <r>
    <s v="CG&amp;E "/>
    <s v="E"/>
    <x v="20"/>
    <s v="DS01    02/15/2008N"/>
    <n v="260966"/>
    <n v="20136.13"/>
    <n v="0"/>
    <n v="20136.13"/>
    <n v="7780.2"/>
    <n v="0"/>
    <n v="2165.9"/>
    <n v="317.75"/>
    <n v="0.09"/>
    <n v="0"/>
    <n v="0"/>
    <n v="956.63"/>
    <n v="1539.69"/>
    <n v="1372.82"/>
    <n v="108.82"/>
    <n v="1372.91"/>
    <n v="1095.93"/>
    <n v="2388.36"/>
    <n v="0"/>
    <n v="0"/>
    <n v="0"/>
    <n v="0"/>
    <n v="317.12"/>
    <n v="549.24"/>
    <n v="0"/>
    <n v="0"/>
    <n v="170.67"/>
    <n v="0"/>
    <n v="0"/>
    <n v="0"/>
    <n v="0"/>
    <n v="0"/>
    <m/>
    <n v="0"/>
    <n v="0"/>
    <n v="0"/>
    <x v="4"/>
    <x v="3"/>
  </r>
  <r>
    <s v="CG&amp;E "/>
    <s v="E"/>
    <x v="14"/>
    <s v="DS01    02/15/2008N"/>
    <n v="132905478"/>
    <n v="11052707.310000001"/>
    <n v="0"/>
    <n v="11052707.310000001"/>
    <n v="4266442.5"/>
    <n v="0"/>
    <n v="1293246.47"/>
    <n v="156350.68"/>
    <n v="75.150000000000006"/>
    <n v="0"/>
    <n v="0"/>
    <n v="469955.21"/>
    <n v="874646.21"/>
    <n v="752820.36"/>
    <n v="55384.77"/>
    <n v="752856.4"/>
    <n v="652577.07999999996"/>
    <n v="1216350.8799999999"/>
    <n v="0"/>
    <n v="0"/>
    <n v="0"/>
    <n v="0"/>
    <n v="173894.28"/>
    <n v="301187.14"/>
    <n v="0"/>
    <n v="0"/>
    <n v="86920.18"/>
    <n v="0"/>
    <n v="0"/>
    <n v="0"/>
    <n v="0"/>
    <n v="0"/>
    <m/>
    <n v="0"/>
    <n v="0"/>
    <n v="0"/>
    <x v="4"/>
    <x v="3"/>
  </r>
  <r>
    <s v="CG&amp;E "/>
    <s v="E"/>
    <x v="15"/>
    <s v="DS01    02/15/2008N"/>
    <n v="72799744"/>
    <n v="6019453.4500000002"/>
    <n v="0"/>
    <n v="6019453.4500000002"/>
    <n v="2312866.7400000002"/>
    <n v="0"/>
    <n v="703902.59"/>
    <n v="85077.72"/>
    <n v="26.39"/>
    <n v="0"/>
    <n v="0"/>
    <n v="266203.67"/>
    <n v="477862.98"/>
    <n v="408108.39"/>
    <n v="29420.91"/>
    <n v="408128.33"/>
    <n v="356436.18"/>
    <n v="666263.18999999994"/>
    <n v="0"/>
    <n v="0"/>
    <n v="0"/>
    <n v="0"/>
    <n v="94269.68"/>
    <n v="163275.63"/>
    <n v="0"/>
    <n v="0"/>
    <n v="47611.05"/>
    <n v="0"/>
    <n v="0"/>
    <n v="0"/>
    <n v="0"/>
    <n v="0"/>
    <m/>
    <n v="0"/>
    <n v="0"/>
    <n v="0"/>
    <x v="4"/>
    <x v="3"/>
  </r>
  <r>
    <s v="CG&amp;E "/>
    <s v="E"/>
    <x v="12"/>
    <s v="DS01    02/15/2008N"/>
    <n v="16221301"/>
    <n v="1569551.73"/>
    <n v="0"/>
    <n v="1569551.73"/>
    <n v="609303.87"/>
    <n v="0"/>
    <n v="204700.66"/>
    <n v="19685.05"/>
    <n v="12.66"/>
    <n v="0"/>
    <n v="0"/>
    <n v="60183.54"/>
    <n v="123724.41"/>
    <n v="107515.01"/>
    <n v="6764.25"/>
    <n v="107517.47"/>
    <n v="103232.6"/>
    <n v="148457.32999999999"/>
    <n v="0"/>
    <n v="0"/>
    <n v="0"/>
    <n v="0"/>
    <n v="24833.14"/>
    <n v="43013.01"/>
    <n v="0"/>
    <n v="0"/>
    <n v="10608.73"/>
    <n v="0"/>
    <n v="0"/>
    <n v="0"/>
    <n v="0"/>
    <n v="0"/>
    <m/>
    <n v="0"/>
    <n v="0"/>
    <n v="0"/>
    <x v="4"/>
    <x v="3"/>
  </r>
  <r>
    <s v="CG&amp;E "/>
    <s v="E"/>
    <x v="17"/>
    <s v="DS01    02/15/2008N"/>
    <n v="1035061"/>
    <n v="81709"/>
    <n v="0"/>
    <n v="81709"/>
    <n v="31586.19"/>
    <n v="0"/>
    <n v="9022.27"/>
    <n v="1260.29"/>
    <n v="0.54"/>
    <n v="0"/>
    <n v="0"/>
    <n v="3812.89"/>
    <n v="6229.86"/>
    <n v="5573.37"/>
    <n v="431.63"/>
    <n v="5573.73"/>
    <n v="4551.1899999999996"/>
    <n v="9472.8700000000008"/>
    <n v="0"/>
    <n v="0"/>
    <n v="0"/>
    <n v="0"/>
    <n v="1287.43"/>
    <n v="2229.8000000000002"/>
    <n v="0"/>
    <n v="0"/>
    <n v="676.94"/>
    <n v="0"/>
    <n v="0"/>
    <n v="0"/>
    <n v="0"/>
    <n v="0"/>
    <m/>
    <n v="0"/>
    <n v="0"/>
    <n v="0"/>
    <x v="4"/>
    <x v="3"/>
  </r>
  <r>
    <s v="CG&amp;E "/>
    <s v="E"/>
    <x v="16"/>
    <s v="DS01    02/15/2008N"/>
    <n v="2210637"/>
    <n v="185500.99"/>
    <n v="0"/>
    <n v="185500.99"/>
    <n v="74254.789999999994"/>
    <n v="0"/>
    <n v="23684.81"/>
    <n v="2691.67"/>
    <n v="0.54"/>
    <n v="0"/>
    <n v="0"/>
    <n v="297.45"/>
    <n v="15476.35"/>
    <n v="13102.47"/>
    <n v="921.84"/>
    <n v="13102.97"/>
    <n v="12022.1"/>
    <n v="20231.75"/>
    <n v="0"/>
    <n v="0"/>
    <n v="0"/>
    <n v="0"/>
    <n v="3026.49"/>
    <n v="5242"/>
    <n v="0"/>
    <n v="0"/>
    <n v="1445.76"/>
    <n v="0"/>
    <n v="0"/>
    <n v="0"/>
    <n v="0"/>
    <n v="0"/>
    <m/>
    <n v="0"/>
    <n v="0"/>
    <n v="0"/>
    <x v="4"/>
    <x v="3"/>
  </r>
  <r>
    <s v="CG&amp;E "/>
    <s v="E"/>
    <x v="21"/>
    <s v="DS01    02/15/2008N"/>
    <n v="3636"/>
    <n v="237.01"/>
    <n v="0"/>
    <n v="237.01"/>
    <n v="0"/>
    <n v="0"/>
    <n v="179.17"/>
    <n v="4.43"/>
    <n v="0.18"/>
    <n v="0"/>
    <n v="0"/>
    <n v="16.63"/>
    <n v="32.700000000000003"/>
    <n v="0"/>
    <n v="1.52"/>
    <n v="0"/>
    <n v="0"/>
    <n v="0"/>
    <n v="0"/>
    <n v="0"/>
    <n v="0"/>
    <n v="0"/>
    <n v="0"/>
    <n v="0"/>
    <n v="0"/>
    <n v="0"/>
    <n v="2.38"/>
    <n v="0"/>
    <n v="0"/>
    <n v="0"/>
    <n v="0"/>
    <n v="0"/>
    <m/>
    <n v="0"/>
    <n v="0"/>
    <n v="0"/>
    <x v="4"/>
    <x v="3"/>
  </r>
  <r>
    <s v="CG&amp;E "/>
    <s v="E"/>
    <x v="6"/>
    <s v="DS01    02/15/2008N"/>
    <n v="4194538"/>
    <n v="164154.97"/>
    <n v="0"/>
    <n v="164154.97"/>
    <n v="0"/>
    <n v="0"/>
    <n v="99036.160000000003"/>
    <n v="5107.25"/>
    <n v="53.26"/>
    <n v="0"/>
    <n v="0"/>
    <n v="17822.78"/>
    <n v="36524.800000000003"/>
    <n v="0"/>
    <n v="1677.33"/>
    <n v="0"/>
    <n v="0"/>
    <n v="0"/>
    <n v="0"/>
    <n v="0"/>
    <n v="0"/>
    <n v="0"/>
    <n v="435.64"/>
    <n v="754.56"/>
    <n v="0"/>
    <n v="0"/>
    <n v="2743.19"/>
    <n v="0"/>
    <n v="0"/>
    <n v="0"/>
    <n v="0"/>
    <n v="0"/>
    <m/>
    <n v="0"/>
    <n v="0"/>
    <n v="0"/>
    <x v="4"/>
    <x v="3"/>
  </r>
  <r>
    <s v="CG&amp;E "/>
    <s v="E"/>
    <x v="9"/>
    <s v="DS01    02/15/2008N"/>
    <n v="560759"/>
    <n v="24226.78"/>
    <n v="0"/>
    <n v="24226.78"/>
    <n v="0"/>
    <n v="0"/>
    <n v="15470.5"/>
    <n v="682.76"/>
    <n v="6.92"/>
    <n v="0"/>
    <n v="0"/>
    <n v="2402.23"/>
    <n v="5016.95"/>
    <n v="0"/>
    <n v="233.84"/>
    <n v="0"/>
    <n v="0"/>
    <n v="0"/>
    <n v="0"/>
    <n v="0"/>
    <n v="0"/>
    <n v="0"/>
    <n v="17.149999999999999"/>
    <n v="29.71"/>
    <n v="0"/>
    <n v="0"/>
    <n v="366.72"/>
    <n v="0"/>
    <n v="0"/>
    <n v="0"/>
    <n v="0"/>
    <n v="0"/>
    <m/>
    <n v="0"/>
    <n v="0"/>
    <n v="0"/>
    <x v="4"/>
    <x v="3"/>
  </r>
  <r>
    <s v="CG&amp;E "/>
    <s v="E"/>
    <x v="10"/>
    <s v="DS01    02/15/2008N"/>
    <n v="1261663"/>
    <n v="41928.33"/>
    <n v="0"/>
    <n v="41928.33"/>
    <n v="0"/>
    <n v="0"/>
    <n v="21736.31"/>
    <n v="1536.2"/>
    <n v="8.9"/>
    <n v="0"/>
    <n v="0"/>
    <n v="5209.7299999999996"/>
    <n v="10853.2"/>
    <n v="0"/>
    <n v="476.76"/>
    <n v="0"/>
    <n v="0"/>
    <n v="0"/>
    <n v="0"/>
    <n v="0"/>
    <n v="0"/>
    <n v="0"/>
    <n v="469.25"/>
    <n v="812.82"/>
    <n v="0"/>
    <n v="0"/>
    <n v="825.16"/>
    <n v="0"/>
    <n v="0"/>
    <n v="0"/>
    <n v="0"/>
    <n v="0"/>
    <m/>
    <n v="0"/>
    <n v="0"/>
    <n v="0"/>
    <x v="4"/>
    <x v="3"/>
  </r>
  <r>
    <s v="CG&amp;E "/>
    <s v="E"/>
    <x v="22"/>
    <s v="DS01    02/15/2008N"/>
    <n v="8320"/>
    <n v="324.41000000000003"/>
    <n v="0"/>
    <n v="324.41000000000003"/>
    <n v="0"/>
    <n v="0"/>
    <n v="152.91"/>
    <n v="10.130000000000001"/>
    <n v="0.09"/>
    <n v="0"/>
    <n v="0"/>
    <n v="35.78"/>
    <n v="74.81"/>
    <n v="0"/>
    <n v="3.47"/>
    <n v="0"/>
    <n v="0"/>
    <n v="0"/>
    <n v="0"/>
    <n v="0"/>
    <n v="0"/>
    <n v="0"/>
    <n v="15.29"/>
    <n v="26.49"/>
    <n v="0"/>
    <n v="0"/>
    <n v="5.44"/>
    <n v="0"/>
    <n v="0"/>
    <n v="0"/>
    <n v="0"/>
    <n v="0"/>
    <m/>
    <n v="0"/>
    <n v="0"/>
    <n v="0"/>
    <x v="4"/>
    <x v="3"/>
  </r>
  <r>
    <s v="CG&amp;E "/>
    <s v="E"/>
    <x v="11"/>
    <s v="DS01    02/15/2008N"/>
    <n v="12147420"/>
    <n v="340876.48"/>
    <n v="0"/>
    <n v="340876.48"/>
    <n v="0"/>
    <n v="0"/>
    <n v="164526.82"/>
    <n v="14790.7"/>
    <n v="14.76"/>
    <n v="0"/>
    <n v="0"/>
    <n v="45530.34"/>
    <n v="91397.65"/>
    <n v="0"/>
    <n v="3397.58"/>
    <n v="0"/>
    <n v="0"/>
    <n v="0"/>
    <n v="0"/>
    <n v="0"/>
    <n v="0"/>
    <n v="0"/>
    <n v="4858.53"/>
    <n v="8415.64"/>
    <n v="0"/>
    <n v="0"/>
    <n v="7944.46"/>
    <n v="0"/>
    <n v="0"/>
    <n v="0"/>
    <n v="0"/>
    <n v="0"/>
    <m/>
    <n v="0"/>
    <n v="0"/>
    <n v="0"/>
    <x v="4"/>
    <x v="3"/>
  </r>
  <r>
    <s v="CG&amp;E "/>
    <s v="E"/>
    <x v="18"/>
    <s v="DS01    02/15/2008N"/>
    <n v="3414253"/>
    <n v="111225.22"/>
    <n v="0"/>
    <n v="111225.22"/>
    <n v="0"/>
    <n v="0"/>
    <n v="61515.57"/>
    <n v="4157.2"/>
    <n v="5.35"/>
    <n v="0"/>
    <n v="0"/>
    <n v="12883.07"/>
    <n v="27962.43"/>
    <n v="0"/>
    <n v="1171.75"/>
    <n v="0"/>
    <n v="0"/>
    <n v="0"/>
    <n v="0"/>
    <n v="0"/>
    <n v="0"/>
    <n v="0"/>
    <n v="474.7"/>
    <n v="822.22"/>
    <n v="0"/>
    <n v="0"/>
    <n v="2232.9299999999998"/>
    <n v="0"/>
    <n v="0"/>
    <n v="0"/>
    <n v="0"/>
    <n v="0"/>
    <m/>
    <n v="0"/>
    <n v="0"/>
    <n v="0"/>
    <x v="4"/>
    <x v="3"/>
  </r>
  <r>
    <s v="CG&amp;E "/>
    <s v="E"/>
    <x v="13"/>
    <s v="DS01    02/15/2008N"/>
    <n v="6808657"/>
    <n v="198586.55"/>
    <n v="0"/>
    <n v="198586.55"/>
    <n v="0"/>
    <n v="0"/>
    <n v="99912.41"/>
    <n v="8290.26"/>
    <n v="7.92"/>
    <n v="0"/>
    <n v="0"/>
    <n v="25535.02"/>
    <n v="58214.61"/>
    <n v="0"/>
    <n v="2173.4899999999998"/>
    <n v="0"/>
    <n v="0"/>
    <n v="0"/>
    <n v="0"/>
    <n v="0"/>
    <n v="0"/>
    <n v="0"/>
    <n v="0"/>
    <n v="0"/>
    <n v="0"/>
    <n v="0"/>
    <n v="4452.84"/>
    <n v="0"/>
    <n v="0"/>
    <n v="0"/>
    <n v="0"/>
    <n v="0"/>
    <m/>
    <n v="0"/>
    <n v="0"/>
    <n v="0"/>
    <x v="4"/>
    <x v="3"/>
  </r>
  <r>
    <s v="CG&amp;E "/>
    <s v="E"/>
    <x v="23"/>
    <s v="DS01    02/15/2008N"/>
    <n v="71887"/>
    <n v="2407.15"/>
    <n v="0"/>
    <n v="2407.15"/>
    <n v="0"/>
    <n v="0"/>
    <n v="1325.86"/>
    <n v="87.53"/>
    <n v="0.09"/>
    <n v="0"/>
    <n v="0"/>
    <n v="270.27"/>
    <n v="646.41"/>
    <n v="0"/>
    <n v="29.98"/>
    <n v="0"/>
    <n v="0"/>
    <n v="0"/>
    <n v="0"/>
    <n v="0"/>
    <n v="0"/>
    <n v="0"/>
    <n v="0"/>
    <n v="0"/>
    <n v="0"/>
    <n v="0"/>
    <n v="47.01"/>
    <n v="0"/>
    <n v="0"/>
    <n v="0"/>
    <n v="0"/>
    <n v="0"/>
    <m/>
    <n v="0"/>
    <n v="0"/>
    <n v="0"/>
    <x v="4"/>
    <x v="3"/>
  </r>
  <r>
    <s v="CG&amp;E "/>
    <s v="E"/>
    <x v="2"/>
    <s v="DS01    02/15/2008Y"/>
    <n v="53656"/>
    <n v="3936.72"/>
    <n v="0"/>
    <n v="393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3"/>
  </r>
  <r>
    <s v="CG&amp;E "/>
    <s v="E"/>
    <x v="1"/>
    <s v="DS02    02/15/2008N"/>
    <n v="27280"/>
    <n v="2750.46"/>
    <n v="0"/>
    <n v="2750.46"/>
    <n v="1030.93"/>
    <n v="0"/>
    <n v="415.57"/>
    <n v="33.21"/>
    <n v="0.45"/>
    <n v="0"/>
    <n v="0"/>
    <n v="118.49"/>
    <n v="220.75"/>
    <n v="181.92"/>
    <n v="11.37"/>
    <n v="181.92"/>
    <n v="173.53"/>
    <n v="249.67"/>
    <n v="0"/>
    <n v="0"/>
    <n v="0"/>
    <n v="0"/>
    <n v="42.02"/>
    <n v="72.790000000000006"/>
    <n v="0"/>
    <n v="0"/>
    <n v="17.84"/>
    <n v="0"/>
    <n v="0"/>
    <n v="0"/>
    <n v="0"/>
    <n v="0"/>
    <m/>
    <n v="0"/>
    <n v="0"/>
    <n v="0"/>
    <x v="4"/>
    <x v="3"/>
  </r>
  <r>
    <s v="CG&amp;E "/>
    <s v="E"/>
    <x v="2"/>
    <s v="DS02    02/15/2008N"/>
    <n v="753094"/>
    <n v="65979.240000000005"/>
    <n v="0"/>
    <n v="65979.240000000005"/>
    <n v="25434.26"/>
    <n v="0"/>
    <n v="8255.67"/>
    <n v="916.99"/>
    <n v="2.52"/>
    <n v="0"/>
    <n v="0"/>
    <n v="2913.46"/>
    <n v="4949.16"/>
    <n v="4487.95"/>
    <n v="314.02999999999997"/>
    <n v="4488.16"/>
    <n v="4000.08"/>
    <n v="6892.31"/>
    <n v="0"/>
    <n v="0"/>
    <n v="0"/>
    <n v="0"/>
    <n v="1036.6500000000001"/>
    <n v="1795.46"/>
    <n v="0"/>
    <n v="0"/>
    <n v="492.54"/>
    <n v="0"/>
    <n v="0"/>
    <n v="0"/>
    <n v="0"/>
    <n v="0"/>
    <m/>
    <n v="0"/>
    <n v="0"/>
    <n v="0"/>
    <x v="4"/>
    <x v="3"/>
  </r>
  <r>
    <s v="CG&amp;E "/>
    <s v="E"/>
    <x v="3"/>
    <s v="DS02    02/15/2008N"/>
    <n v="67177"/>
    <n v="7522.53"/>
    <n v="0"/>
    <n v="7522.53"/>
    <n v="2924.33"/>
    <n v="0"/>
    <n v="1125.6400000000001"/>
    <n v="81.8"/>
    <n v="0.36"/>
    <n v="0"/>
    <n v="0"/>
    <n v="272.20999999999998"/>
    <n v="530.78"/>
    <n v="516.03"/>
    <n v="28.01"/>
    <n v="516.03"/>
    <n v="542.96"/>
    <n v="614.80999999999995"/>
    <n v="0"/>
    <n v="0"/>
    <n v="0"/>
    <n v="0"/>
    <n v="119.18"/>
    <n v="206.46"/>
    <n v="0"/>
    <n v="0"/>
    <n v="43.93"/>
    <n v="0"/>
    <n v="0"/>
    <n v="0"/>
    <n v="0"/>
    <n v="0"/>
    <m/>
    <n v="0"/>
    <n v="0"/>
    <n v="0"/>
    <x v="4"/>
    <x v="3"/>
  </r>
  <r>
    <s v="CG&amp;E "/>
    <s v="E"/>
    <x v="4"/>
    <s v="DS02    02/15/2008N"/>
    <n v="93752"/>
    <n v="9231.42"/>
    <n v="0"/>
    <n v="9231.42"/>
    <n v="3551.04"/>
    <n v="0"/>
    <n v="1195.3"/>
    <n v="114.16"/>
    <n v="0.18"/>
    <n v="0"/>
    <n v="0"/>
    <n v="357.89"/>
    <n v="812.06"/>
    <n v="626.61"/>
    <n v="39.090000000000003"/>
    <n v="626.61"/>
    <n v="593.75"/>
    <n v="858.02"/>
    <n v="0"/>
    <n v="0"/>
    <n v="0"/>
    <n v="0"/>
    <n v="144.71"/>
    <n v="250.69"/>
    <n v="0"/>
    <n v="0"/>
    <n v="61.31"/>
    <n v="0"/>
    <n v="0"/>
    <n v="0"/>
    <n v="0"/>
    <n v="0"/>
    <m/>
    <n v="0"/>
    <n v="0"/>
    <n v="0"/>
    <x v="4"/>
    <x v="3"/>
  </r>
  <r>
    <s v="CG&amp;E "/>
    <s v="E"/>
    <x v="8"/>
    <s v="DS02    02/15/2008N"/>
    <n v="68556"/>
    <n v="6542.69"/>
    <n v="0"/>
    <n v="6542.69"/>
    <n v="2517.87"/>
    <n v="0"/>
    <n v="824.41"/>
    <n v="83.47"/>
    <n v="0.09"/>
    <n v="0"/>
    <n v="0"/>
    <n v="258.18"/>
    <n v="576.44000000000005"/>
    <n v="444.3"/>
    <n v="28.59"/>
    <n v="444.3"/>
    <n v="412.41"/>
    <n v="627.41999999999996"/>
    <n v="0"/>
    <n v="0"/>
    <n v="0"/>
    <n v="0"/>
    <n v="102.62"/>
    <n v="177.75"/>
    <n v="0"/>
    <n v="0"/>
    <n v="44.84"/>
    <n v="0"/>
    <n v="0"/>
    <n v="0"/>
    <n v="0"/>
    <n v="0"/>
    <m/>
    <n v="0"/>
    <n v="0"/>
    <n v="0"/>
    <x v="4"/>
    <x v="3"/>
  </r>
  <r>
    <s v="CG&amp;E "/>
    <s v="E"/>
    <x v="14"/>
    <s v="DS02    02/15/2008N"/>
    <n v="2899137"/>
    <n v="234493.29"/>
    <n v="0"/>
    <n v="234493.29"/>
    <n v="90542.2"/>
    <n v="0"/>
    <n v="26238.720000000001"/>
    <n v="3529.98"/>
    <n v="1.35"/>
    <n v="0"/>
    <n v="0"/>
    <n v="10657.31"/>
    <n v="18595.87"/>
    <n v="15976.24"/>
    <n v="1208.93"/>
    <n v="15977.06"/>
    <n v="13254.58"/>
    <n v="26532.880000000001"/>
    <n v="0"/>
    <n v="0"/>
    <n v="0"/>
    <n v="0"/>
    <n v="3690.36"/>
    <n v="6391.78"/>
    <n v="0"/>
    <n v="0"/>
    <n v="1896.03"/>
    <n v="0"/>
    <n v="0"/>
    <n v="0"/>
    <n v="0"/>
    <n v="0"/>
    <m/>
    <n v="0"/>
    <n v="0"/>
    <n v="0"/>
    <x v="4"/>
    <x v="3"/>
  </r>
  <r>
    <s v="CG&amp;E "/>
    <s v="E"/>
    <x v="15"/>
    <s v="DS02    02/15/2008N"/>
    <n v="875904"/>
    <n v="67124.22"/>
    <n v="0"/>
    <n v="67124.22"/>
    <n v="25656.12"/>
    <n v="0"/>
    <n v="7358.68"/>
    <n v="1066.5"/>
    <n v="0.18"/>
    <n v="0"/>
    <n v="0"/>
    <n v="3198.18"/>
    <n v="5244.81"/>
    <n v="4527"/>
    <n v="365.25"/>
    <n v="4527.3"/>
    <n v="3734.13"/>
    <n v="8016.27"/>
    <n v="0"/>
    <n v="0"/>
    <n v="0"/>
    <n v="0"/>
    <n v="1045.75"/>
    <n v="1811.2"/>
    <n v="0"/>
    <n v="0"/>
    <n v="572.85"/>
    <n v="0"/>
    <n v="0"/>
    <n v="0"/>
    <n v="0"/>
    <n v="0"/>
    <m/>
    <n v="0"/>
    <n v="0"/>
    <n v="0"/>
    <x v="4"/>
    <x v="3"/>
  </r>
  <r>
    <s v="CG&amp;E "/>
    <s v="E"/>
    <x v="12"/>
    <s v="DS02    02/15/2008N"/>
    <n v="53804"/>
    <n v="6671.3"/>
    <n v="0"/>
    <n v="6671.3"/>
    <n v="2619.81"/>
    <n v="0"/>
    <n v="1019.37"/>
    <n v="65.510000000000005"/>
    <n v="0.09"/>
    <n v="0"/>
    <n v="0"/>
    <n v="204.63"/>
    <n v="483.81"/>
    <n v="462.29"/>
    <n v="22.44"/>
    <n v="462.29"/>
    <n v="511.75"/>
    <n v="492.41"/>
    <n v="0"/>
    <n v="0"/>
    <n v="0"/>
    <n v="0"/>
    <n v="106.77"/>
    <n v="184.94"/>
    <n v="0"/>
    <n v="0"/>
    <n v="35.19"/>
    <n v="0"/>
    <n v="0"/>
    <n v="0"/>
    <n v="0"/>
    <n v="0"/>
    <m/>
    <n v="0"/>
    <n v="0"/>
    <n v="0"/>
    <x v="4"/>
    <x v="3"/>
  </r>
  <r>
    <s v="CG&amp;E "/>
    <s v="E"/>
    <x v="6"/>
    <s v="DS02    02/15/2008N"/>
    <n v="8432"/>
    <n v="270.8"/>
    <n v="0"/>
    <n v="270.8"/>
    <n v="0"/>
    <n v="0"/>
    <n v="139.34"/>
    <n v="10.27"/>
    <n v="0.09"/>
    <n v="0"/>
    <n v="0"/>
    <n v="36.25"/>
    <n v="75.819999999999993"/>
    <n v="0"/>
    <n v="3.52"/>
    <n v="0"/>
    <n v="0"/>
    <n v="0"/>
    <n v="0"/>
    <n v="0"/>
    <n v="0"/>
    <n v="0"/>
    <n v="0"/>
    <n v="0"/>
    <n v="0"/>
    <n v="0"/>
    <n v="5.51"/>
    <n v="0"/>
    <n v="0"/>
    <n v="0"/>
    <n v="0"/>
    <n v="0"/>
    <m/>
    <n v="0"/>
    <n v="0"/>
    <n v="0"/>
    <x v="4"/>
    <x v="3"/>
  </r>
  <r>
    <s v="CG&amp;E "/>
    <s v="E"/>
    <x v="15"/>
    <s v="DS03 ON 02/15/2008 "/>
    <n v="73967"/>
    <n v="9532.4"/>
    <n v="0"/>
    <n v="9532.4"/>
    <n v="2574.15"/>
    <n v="0"/>
    <n v="1147.8599999999999"/>
    <n v="198.59"/>
    <n v="0.09"/>
    <n v="0"/>
    <n v="0"/>
    <n v="601.37"/>
    <n v="1195.3900000000001"/>
    <n v="971.37"/>
    <n v="68.010000000000005"/>
    <n v="971.41"/>
    <n v="407.55"/>
    <n v="676.95"/>
    <n v="0"/>
    <n v="0"/>
    <n v="0"/>
    <n v="0"/>
    <n v="224.36"/>
    <n v="388.63"/>
    <n v="0"/>
    <n v="0"/>
    <n v="106.67"/>
    <n v="0"/>
    <n v="0"/>
    <n v="0"/>
    <n v="0"/>
    <n v="0"/>
    <m/>
    <n v="0"/>
    <n v="0"/>
    <n v="0"/>
    <x v="4"/>
    <x v="3"/>
  </r>
  <r>
    <s v="CG&amp;E "/>
    <s v="E"/>
    <x v="12"/>
    <s v="DS03 ON 02/15/2008 "/>
    <n v="180244"/>
    <n v="20272.150000000001"/>
    <n v="0"/>
    <n v="20272.150000000001"/>
    <n v="7171.4"/>
    <n v="0"/>
    <n v="2777.9"/>
    <n v="272.81"/>
    <n v="0.09"/>
    <n v="0"/>
    <n v="0"/>
    <n v="822.65"/>
    <n v="2014.74"/>
    <n v="1552.6"/>
    <n v="93.43"/>
    <n v="1552.6"/>
    <n v="1238.0899999999999"/>
    <n v="1649.59"/>
    <n v="0"/>
    <n v="0"/>
    <n v="0"/>
    <n v="0"/>
    <n v="358.58"/>
    <n v="621.14"/>
    <n v="0"/>
    <n v="0"/>
    <n v="146.53"/>
    <n v="0"/>
    <n v="0"/>
    <n v="0"/>
    <n v="0"/>
    <n v="0"/>
    <m/>
    <n v="0"/>
    <n v="0"/>
    <n v="0"/>
    <x v="4"/>
    <x v="3"/>
  </r>
  <r>
    <s v="CG&amp;E "/>
    <s v="E"/>
    <x v="2"/>
    <s v="DS03 ON 02/15/2008N"/>
    <n v="97720"/>
    <n v="11538.76"/>
    <n v="0"/>
    <n v="11538.76"/>
    <n v="4233.8100000000004"/>
    <n v="0"/>
    <n v="2178.79"/>
    <n v="118.98"/>
    <n v="0.36"/>
    <n v="0"/>
    <n v="0"/>
    <n v="389.65"/>
    <n v="878.7"/>
    <n v="747.1"/>
    <n v="40.75"/>
    <n v="747.1"/>
    <n v="773.85"/>
    <n v="894.33"/>
    <n v="0"/>
    <n v="0"/>
    <n v="0"/>
    <n v="0"/>
    <n v="172.54"/>
    <n v="298.89"/>
    <n v="0"/>
    <n v="0"/>
    <n v="63.91"/>
    <n v="0"/>
    <n v="0"/>
    <n v="0"/>
    <n v="0"/>
    <n v="0"/>
    <m/>
    <n v="0"/>
    <n v="0"/>
    <n v="0"/>
    <x v="4"/>
    <x v="3"/>
  </r>
  <r>
    <s v="CG&amp;E "/>
    <s v="E"/>
    <x v="14"/>
    <s v="DS03 ON 02/15/2008N"/>
    <n v="13710472"/>
    <n v="1080805.48"/>
    <n v="0"/>
    <n v="1080805.48"/>
    <n v="408914.98"/>
    <n v="0"/>
    <n v="128228.54"/>
    <n v="14658.33"/>
    <n v="2.61"/>
    <n v="0"/>
    <n v="0"/>
    <n v="50030.2"/>
    <n v="86066.74"/>
    <n v="72152.899999999994"/>
    <n v="5717.27"/>
    <n v="72157.119999999995"/>
    <n v="62897.33"/>
    <n v="125478.24"/>
    <n v="0"/>
    <n v="0"/>
    <n v="0"/>
    <n v="0"/>
    <n v="16667.38"/>
    <n v="28867.19"/>
    <n v="0"/>
    <n v="0"/>
    <n v="8966.65"/>
    <n v="0"/>
    <n v="0"/>
    <n v="0"/>
    <n v="0"/>
    <n v="0"/>
    <m/>
    <n v="0"/>
    <n v="0"/>
    <n v="0"/>
    <x v="4"/>
    <x v="3"/>
  </r>
  <r>
    <s v="CG&amp;E "/>
    <s v="E"/>
    <x v="15"/>
    <s v="DS03 ON 02/15/2008N"/>
    <n v="7782561"/>
    <n v="662721.02"/>
    <n v="0"/>
    <n v="662721.02"/>
    <n v="252261.35"/>
    <n v="0"/>
    <n v="82711.11"/>
    <n v="9110.31"/>
    <n v="2.0699999999999998"/>
    <n v="0"/>
    <n v="0"/>
    <n v="28464.04"/>
    <n v="53285.45"/>
    <n v="44512.03"/>
    <n v="3245.33"/>
    <n v="44513.93"/>
    <n v="40209.58"/>
    <n v="71225.990000000005"/>
    <n v="0"/>
    <n v="0"/>
    <n v="0"/>
    <n v="0"/>
    <n v="10281.799999999999"/>
    <n v="17808.25"/>
    <n v="0"/>
    <n v="0"/>
    <n v="5089.78"/>
    <n v="0"/>
    <n v="0"/>
    <n v="0"/>
    <n v="0"/>
    <n v="0"/>
    <m/>
    <n v="0"/>
    <n v="0"/>
    <n v="0"/>
    <x v="4"/>
    <x v="3"/>
  </r>
  <r>
    <s v="CG&amp;E "/>
    <s v="E"/>
    <x v="12"/>
    <s v="DS03 ON 02/15/2008N"/>
    <n v="2963209"/>
    <n v="242903.65"/>
    <n v="0"/>
    <n v="242903.65"/>
    <n v="92824.77"/>
    <n v="0"/>
    <n v="29390.04"/>
    <n v="3608"/>
    <n v="1.08"/>
    <n v="0"/>
    <n v="0"/>
    <n v="10868.3"/>
    <n v="18857.25"/>
    <n v="16378.99"/>
    <n v="1235.67"/>
    <n v="16379.87"/>
    <n v="13966.07"/>
    <n v="27119.3"/>
    <n v="0"/>
    <n v="0"/>
    <n v="0"/>
    <n v="0"/>
    <n v="3783.46"/>
    <n v="6552.9"/>
    <n v="0"/>
    <n v="0"/>
    <n v="1937.95"/>
    <n v="0"/>
    <n v="0"/>
    <n v="0"/>
    <n v="0"/>
    <n v="0"/>
    <m/>
    <n v="0"/>
    <n v="0"/>
    <n v="0"/>
    <x v="4"/>
    <x v="3"/>
  </r>
  <r>
    <s v="CG&amp;E "/>
    <s v="E"/>
    <x v="11"/>
    <s v="DS03 ON 02/15/2008N"/>
    <n v="943659"/>
    <n v="25701.8"/>
    <n v="0"/>
    <n v="25701.8"/>
    <n v="0"/>
    <n v="0"/>
    <n v="10981.98"/>
    <n v="1148.99"/>
    <n v="0.27"/>
    <n v="0"/>
    <n v="0"/>
    <n v="3453.44"/>
    <n v="6402.25"/>
    <n v="0"/>
    <n v="393.51"/>
    <n v="0"/>
    <n v="0"/>
    <n v="0"/>
    <n v="0"/>
    <n v="0"/>
    <n v="0"/>
    <n v="0"/>
    <n v="989.84"/>
    <n v="1714.37"/>
    <n v="0"/>
    <n v="0"/>
    <n v="617.15"/>
    <n v="0"/>
    <n v="0"/>
    <n v="0"/>
    <n v="0"/>
    <n v="0"/>
    <m/>
    <n v="0"/>
    <n v="0"/>
    <n v="0"/>
    <x v="4"/>
    <x v="3"/>
  </r>
  <r>
    <s v="CG&amp;E "/>
    <s v="E"/>
    <x v="13"/>
    <s v="DS03 ON 02/15/2008N"/>
    <n v="701024"/>
    <n v="19800.849999999999"/>
    <n v="0"/>
    <n v="19800.849999999999"/>
    <n v="0"/>
    <n v="0"/>
    <n v="9692.42"/>
    <n v="853.57"/>
    <n v="0.27"/>
    <n v="0"/>
    <n v="0"/>
    <n v="2572.6799999999998"/>
    <n v="5931.12"/>
    <n v="0"/>
    <n v="292.33"/>
    <n v="0"/>
    <n v="0"/>
    <n v="0"/>
    <n v="0"/>
    <n v="0"/>
    <n v="0"/>
    <n v="0"/>
    <n v="0"/>
    <n v="0"/>
    <n v="0"/>
    <n v="0"/>
    <n v="458.46"/>
    <n v="0"/>
    <n v="0"/>
    <n v="0"/>
    <n v="0"/>
    <n v="0"/>
    <m/>
    <n v="0"/>
    <n v="0"/>
    <n v="0"/>
    <x v="4"/>
    <x v="3"/>
  </r>
  <r>
    <s v="CG&amp;E "/>
    <s v="E"/>
    <x v="2"/>
    <s v="DS07 ON 01/02/2007N"/>
    <n v="80346"/>
    <n v="12249.2"/>
    <n v="0"/>
    <n v="12249.2"/>
    <n v="4859.68"/>
    <n v="0"/>
    <n v="2388.37"/>
    <n v="90.68"/>
    <n v="1.37"/>
    <n v="0"/>
    <n v="0"/>
    <n v="347.48"/>
    <n v="686.16"/>
    <n v="554.11"/>
    <n v="33.5"/>
    <n v="857.55"/>
    <n v="1048.79"/>
    <n v="837.3"/>
    <n v="0"/>
    <n v="0"/>
    <n v="0"/>
    <n v="0"/>
    <n v="148.62"/>
    <n v="343.02"/>
    <n v="0"/>
    <n v="0"/>
    <n v="52.57"/>
    <n v="0"/>
    <n v="0"/>
    <n v="0"/>
    <n v="0"/>
    <n v="0"/>
    <m/>
    <n v="0"/>
    <n v="0"/>
    <n v="0"/>
    <x v="4"/>
    <x v="3"/>
  </r>
  <r>
    <s v="CG&amp;E "/>
    <s v="E"/>
    <x v="3"/>
    <s v="DS07 ON 01/02/2007N"/>
    <n v="19600"/>
    <n v="2159.08"/>
    <n v="0"/>
    <n v="2159.08"/>
    <n v="848.41"/>
    <n v="0"/>
    <n v="326.67"/>
    <n v="23.86"/>
    <n v="0.09"/>
    <n v="0"/>
    <n v="0"/>
    <n v="80.47"/>
    <n v="176.24"/>
    <n v="103.81"/>
    <n v="8.17"/>
    <n v="149.71"/>
    <n v="154.97999999999999"/>
    <n v="179.38"/>
    <n v="0"/>
    <n v="0"/>
    <n v="0"/>
    <n v="0"/>
    <n v="34.58"/>
    <n v="59.89"/>
    <n v="0"/>
    <n v="0"/>
    <n v="12.82"/>
    <n v="0"/>
    <n v="0"/>
    <n v="0"/>
    <n v="0"/>
    <n v="0"/>
    <m/>
    <n v="0"/>
    <n v="0"/>
    <n v="0"/>
    <x v="4"/>
    <x v="3"/>
  </r>
  <r>
    <s v="CG&amp;E "/>
    <s v="E"/>
    <x v="4"/>
    <s v="DS07 ON 01/02/2007N"/>
    <n v="-20400"/>
    <n v="-3727.75"/>
    <n v="0"/>
    <n v="-3727.75"/>
    <n v="-1493.66"/>
    <n v="0"/>
    <n v="-679.75"/>
    <n v="-24.84"/>
    <n v="0"/>
    <n v="0"/>
    <n v="0"/>
    <n v="-74.06"/>
    <n v="-183.44"/>
    <n v="-291.05"/>
    <n v="-8.51"/>
    <n v="-263.58"/>
    <n v="-342.51"/>
    <n v="-186.7"/>
    <n v="0"/>
    <n v="0"/>
    <n v="0"/>
    <n v="0"/>
    <n v="-60.86"/>
    <n v="-105.44"/>
    <n v="0"/>
    <n v="0"/>
    <n v="-13.35"/>
    <n v="0"/>
    <n v="0"/>
    <n v="0"/>
    <n v="0"/>
    <n v="0"/>
    <m/>
    <n v="0"/>
    <n v="0"/>
    <n v="0"/>
    <x v="4"/>
    <x v="3"/>
  </r>
  <r>
    <s v="CG&amp;E "/>
    <s v="E"/>
    <x v="2"/>
    <s v="DS07 ON 02/15/2008N"/>
    <n v="6838110"/>
    <n v="674845.45"/>
    <n v="0"/>
    <n v="674845.45"/>
    <n v="260583.98"/>
    <n v="0"/>
    <n v="93877.81"/>
    <n v="8326.08"/>
    <n v="26.74"/>
    <n v="0"/>
    <n v="0"/>
    <n v="26571.07"/>
    <n v="49925.13"/>
    <n v="45981.38"/>
    <n v="2851.46"/>
    <n v="45982.71"/>
    <n v="44648.46"/>
    <n v="62582.35"/>
    <n v="0"/>
    <n v="0"/>
    <n v="0"/>
    <n v="0"/>
    <n v="10620.7"/>
    <n v="18395.55"/>
    <n v="0"/>
    <n v="0"/>
    <n v="4472.03"/>
    <n v="0"/>
    <n v="0"/>
    <n v="0"/>
    <n v="0"/>
    <n v="0"/>
    <m/>
    <n v="0"/>
    <n v="0"/>
    <n v="0"/>
    <x v="4"/>
    <x v="3"/>
  </r>
  <r>
    <s v="CG&amp;E "/>
    <s v="E"/>
    <x v="3"/>
    <s v="DS07 ON 02/15/2008N"/>
    <n v="1529320"/>
    <n v="155005"/>
    <n v="0"/>
    <n v="155005"/>
    <n v="60063.96"/>
    <n v="0"/>
    <n v="21542.58"/>
    <n v="1862.12"/>
    <n v="4"/>
    <n v="0"/>
    <n v="0"/>
    <n v="5883.56"/>
    <n v="11660.11"/>
    <n v="10598.65"/>
    <n v="637.73"/>
    <n v="10598.88"/>
    <n v="10468.82"/>
    <n v="13996.31"/>
    <n v="0"/>
    <n v="0"/>
    <n v="0"/>
    <n v="0"/>
    <n v="2448.0100000000002"/>
    <n v="4240.08"/>
    <n v="0"/>
    <n v="0"/>
    <n v="1000.19"/>
    <n v="0"/>
    <n v="0"/>
    <n v="0"/>
    <n v="0"/>
    <n v="0"/>
    <m/>
    <n v="0"/>
    <n v="0"/>
    <n v="0"/>
    <x v="4"/>
    <x v="3"/>
  </r>
  <r>
    <s v="CG&amp;E "/>
    <s v="E"/>
    <x v="4"/>
    <s v="DS07 ON 02/15/2008N"/>
    <n v="955224"/>
    <n v="99472.83"/>
    <n v="0"/>
    <n v="99472.83"/>
    <n v="38709.19"/>
    <n v="0"/>
    <n v="14473.53"/>
    <n v="1163.1199999999999"/>
    <n v="3.25"/>
    <n v="0"/>
    <n v="0"/>
    <n v="3711.91"/>
    <n v="6730.58"/>
    <n v="6830.4"/>
    <n v="398.34"/>
    <n v="6830.65"/>
    <n v="6944.74"/>
    <n v="8742.19"/>
    <n v="0"/>
    <n v="0"/>
    <n v="0"/>
    <n v="0"/>
    <n v="1577.69"/>
    <n v="2732.55"/>
    <n v="0"/>
    <n v="0"/>
    <n v="624.69000000000005"/>
    <n v="0"/>
    <n v="0"/>
    <n v="0"/>
    <n v="0"/>
    <n v="0"/>
    <m/>
    <n v="0"/>
    <n v="0"/>
    <n v="0"/>
    <x v="4"/>
    <x v="3"/>
  </r>
  <r>
    <s v="CG&amp;E "/>
    <s v="E"/>
    <x v="8"/>
    <s v="DS07 ON 02/15/2008N"/>
    <n v="177080"/>
    <n v="17946.97"/>
    <n v="0"/>
    <n v="17946.97"/>
    <n v="6973.48"/>
    <n v="0"/>
    <n v="2445.29"/>
    <n v="215.6"/>
    <n v="0.25"/>
    <n v="0"/>
    <n v="0"/>
    <n v="667.49"/>
    <n v="1382.32"/>
    <n v="1230.52"/>
    <n v="73.84"/>
    <n v="1230.54"/>
    <n v="1214.7"/>
    <n v="1620.64"/>
    <n v="0"/>
    <n v="0"/>
    <n v="0"/>
    <n v="0"/>
    <n v="284.22000000000003"/>
    <n v="492.27"/>
    <n v="0"/>
    <n v="0"/>
    <n v="115.81"/>
    <n v="0"/>
    <n v="0"/>
    <n v="0"/>
    <n v="0"/>
    <n v="0"/>
    <m/>
    <n v="0"/>
    <n v="0"/>
    <n v="0"/>
    <x v="4"/>
    <x v="3"/>
  </r>
  <r>
    <s v="CG&amp;E "/>
    <s v="E"/>
    <x v="14"/>
    <s v="DS07 ON 02/15/2008N"/>
    <n v="3459182"/>
    <n v="299647.15999999997"/>
    <n v="0"/>
    <n v="299647.15999999997"/>
    <n v="114981.96"/>
    <n v="0"/>
    <n v="36971.68"/>
    <n v="4033.92"/>
    <n v="4.2300000000000004"/>
    <n v="0"/>
    <n v="0"/>
    <n v="12991.92"/>
    <n v="23626.73"/>
    <n v="20288.77"/>
    <n v="1442.5"/>
    <n v="20289.650000000001"/>
    <n v="18291.45"/>
    <n v="31658.44"/>
    <n v="0"/>
    <n v="0"/>
    <n v="0"/>
    <n v="0"/>
    <n v="4686.46"/>
    <n v="8117.13"/>
    <n v="0"/>
    <n v="0"/>
    <n v="2262.3200000000002"/>
    <n v="0"/>
    <n v="0"/>
    <n v="0"/>
    <n v="0"/>
    <n v="0"/>
    <m/>
    <n v="0"/>
    <n v="0"/>
    <n v="0"/>
    <x v="4"/>
    <x v="3"/>
  </r>
  <r>
    <s v="CG&amp;E "/>
    <s v="E"/>
    <x v="12"/>
    <s v="DS07 ON 02/15/2008N"/>
    <n v="164429"/>
    <n v="18596.64"/>
    <n v="0"/>
    <n v="18596.64"/>
    <n v="7295.77"/>
    <n v="0"/>
    <n v="2739.5"/>
    <n v="200.21"/>
    <n v="0.18"/>
    <n v="0"/>
    <n v="0"/>
    <n v="615.51"/>
    <n v="1308.26"/>
    <n v="1287.3900000000001"/>
    <n v="68.569999999999993"/>
    <n v="1287.4100000000001"/>
    <n v="1369.08"/>
    <n v="1504.85"/>
    <n v="0"/>
    <n v="0"/>
    <n v="0"/>
    <n v="0"/>
    <n v="297.35000000000002"/>
    <n v="515.03"/>
    <n v="0"/>
    <n v="0"/>
    <n v="107.53"/>
    <n v="0"/>
    <n v="0"/>
    <n v="0"/>
    <n v="0"/>
    <n v="0"/>
    <m/>
    <n v="0"/>
    <n v="0"/>
    <n v="0"/>
    <x v="4"/>
    <x v="3"/>
  </r>
  <r>
    <s v="CG&amp;E "/>
    <s v="E"/>
    <x v="6"/>
    <s v="DS07 ON 02/15/2008N"/>
    <n v="42401"/>
    <n v="1814.19"/>
    <n v="0"/>
    <n v="1814.19"/>
    <n v="0"/>
    <n v="0"/>
    <n v="1113.8699999999999"/>
    <n v="51.63"/>
    <n v="0.65"/>
    <n v="0"/>
    <n v="0"/>
    <n v="179.04"/>
    <n v="360.84"/>
    <n v="0"/>
    <n v="17.68"/>
    <n v="0"/>
    <n v="0"/>
    <n v="0"/>
    <n v="0"/>
    <n v="0"/>
    <n v="0"/>
    <n v="0"/>
    <n v="22.98"/>
    <n v="39.78"/>
    <n v="0"/>
    <n v="0"/>
    <n v="27.72"/>
    <n v="0"/>
    <n v="0"/>
    <n v="0"/>
    <n v="0"/>
    <n v="0"/>
    <m/>
    <n v="0"/>
    <n v="0"/>
    <n v="0"/>
    <x v="4"/>
    <x v="3"/>
  </r>
  <r>
    <s v="CG&amp;E "/>
    <s v="E"/>
    <x v="10"/>
    <s v="DS07 ON 02/15/2008N"/>
    <n v="11200"/>
    <n v="303.60000000000002"/>
    <n v="0"/>
    <n v="303.60000000000002"/>
    <n v="0"/>
    <n v="0"/>
    <n v="143.65"/>
    <n v="13.64"/>
    <n v="0.09"/>
    <n v="0"/>
    <n v="0"/>
    <n v="47.85"/>
    <n v="86.38"/>
    <n v="0"/>
    <n v="4.67"/>
    <n v="0"/>
    <n v="0"/>
    <n v="0"/>
    <n v="0"/>
    <n v="0"/>
    <n v="0"/>
    <n v="0"/>
    <n v="0"/>
    <n v="0"/>
    <n v="0"/>
    <n v="0"/>
    <n v="7.32"/>
    <n v="0"/>
    <n v="0"/>
    <n v="0"/>
    <n v="0"/>
    <n v="0"/>
    <m/>
    <n v="0"/>
    <n v="0"/>
    <n v="0"/>
    <x v="4"/>
    <x v="3"/>
  </r>
  <r>
    <s v="CG&amp;E "/>
    <s v="E"/>
    <x v="11"/>
    <s v="DS07 ON 02/15/2008N"/>
    <n v="203551"/>
    <n v="5025.55"/>
    <n v="0"/>
    <n v="5025.55"/>
    <n v="0"/>
    <n v="0"/>
    <n v="2397.79"/>
    <n v="247.84"/>
    <n v="0.41"/>
    <n v="0"/>
    <n v="0"/>
    <n v="779.71"/>
    <n v="1381.8"/>
    <n v="0"/>
    <n v="84.88"/>
    <n v="0"/>
    <n v="0"/>
    <n v="0"/>
    <n v="0"/>
    <n v="0"/>
    <n v="0"/>
    <n v="0"/>
    <n v="0"/>
    <n v="0"/>
    <n v="0"/>
    <n v="0"/>
    <n v="133.12"/>
    <n v="0"/>
    <n v="0"/>
    <n v="0"/>
    <n v="0"/>
    <n v="0"/>
    <m/>
    <n v="0"/>
    <n v="0"/>
    <n v="0"/>
    <x v="4"/>
    <x v="3"/>
  </r>
  <r>
    <s v="CG&amp;E "/>
    <s v="E"/>
    <x v="18"/>
    <s v="DS07 ON 02/15/2008N"/>
    <n v="43608"/>
    <n v="2467.16"/>
    <n v="0"/>
    <n v="2467.16"/>
    <n v="0"/>
    <n v="0"/>
    <n v="1798.13"/>
    <n v="53.09"/>
    <n v="0.18"/>
    <n v="0"/>
    <n v="0"/>
    <n v="176.94"/>
    <n v="392.12"/>
    <n v="0"/>
    <n v="18.18"/>
    <n v="0"/>
    <n v="0"/>
    <n v="0"/>
    <n v="0"/>
    <n v="0"/>
    <n v="0"/>
    <n v="0"/>
    <n v="0"/>
    <n v="0"/>
    <n v="0"/>
    <n v="0"/>
    <n v="28.52"/>
    <n v="0"/>
    <n v="0"/>
    <n v="0"/>
    <n v="0"/>
    <n v="0"/>
    <m/>
    <n v="0"/>
    <n v="0"/>
    <n v="0"/>
    <x v="4"/>
    <x v="3"/>
  </r>
  <r>
    <s v="CG&amp;E "/>
    <s v="E"/>
    <x v="13"/>
    <s v="DS07 ON 02/15/2008N"/>
    <n v="147585"/>
    <n v="4619.88"/>
    <n v="0"/>
    <n v="4619.88"/>
    <n v="0"/>
    <n v="0"/>
    <n v="2409.9"/>
    <n v="179.7"/>
    <n v="0.09"/>
    <n v="0"/>
    <n v="0"/>
    <n v="545.04999999999995"/>
    <n v="1327.08"/>
    <n v="0"/>
    <n v="61.54"/>
    <n v="0"/>
    <n v="0"/>
    <n v="0"/>
    <n v="0"/>
    <n v="0"/>
    <n v="0"/>
    <n v="0"/>
    <n v="0"/>
    <n v="0"/>
    <n v="0"/>
    <n v="0"/>
    <n v="96.52"/>
    <n v="0"/>
    <n v="0"/>
    <n v="0"/>
    <n v="0"/>
    <n v="0"/>
    <m/>
    <n v="0"/>
    <n v="0"/>
    <n v="0"/>
    <x v="4"/>
    <x v="3"/>
  </r>
  <r>
    <s v="CG&amp;E "/>
    <s v="E"/>
    <x v="2"/>
    <s v="DS08 ON 01/02/2007N"/>
    <n v="10787"/>
    <n v="8235.07"/>
    <n v="0"/>
    <n v="8235.07"/>
    <n v="3547.22"/>
    <n v="0"/>
    <n v="2049.41"/>
    <n v="35.26"/>
    <n v="0.3"/>
    <n v="0"/>
    <n v="0"/>
    <n v="82.38"/>
    <n v="403.62"/>
    <n v="410.73"/>
    <n v="4.49"/>
    <n v="625.88"/>
    <n v="996.38"/>
    <n v="-389.16"/>
    <n v="0"/>
    <n v="0"/>
    <n v="0"/>
    <n v="0"/>
    <n v="211.13"/>
    <n v="250.36"/>
    <n v="0"/>
    <n v="0"/>
    <n v="7.07"/>
    <n v="0"/>
    <n v="0"/>
    <n v="0"/>
    <n v="0"/>
    <n v="0"/>
    <m/>
    <n v="0"/>
    <n v="0"/>
    <n v="0"/>
    <x v="4"/>
    <x v="3"/>
  </r>
  <r>
    <s v="CG&amp;E "/>
    <s v="E"/>
    <x v="6"/>
    <s v="DS08 ON 01/02/2007N"/>
    <n v="26640"/>
    <n v="1413.9"/>
    <n v="0"/>
    <n v="1413.9"/>
    <n v="0"/>
    <n v="0"/>
    <n v="998.94"/>
    <n v="32.44"/>
    <n v="0.25"/>
    <n v="0"/>
    <n v="0"/>
    <n v="114.19"/>
    <n v="239.55"/>
    <n v="0"/>
    <n v="11.11"/>
    <n v="0"/>
    <n v="0"/>
    <n v="0"/>
    <n v="0"/>
    <n v="0"/>
    <n v="0"/>
    <n v="0"/>
    <n v="0"/>
    <n v="0"/>
    <n v="0"/>
    <n v="0"/>
    <n v="17.420000000000002"/>
    <n v="0"/>
    <n v="0"/>
    <n v="0"/>
    <n v="0"/>
    <n v="0"/>
    <m/>
    <n v="0"/>
    <n v="0"/>
    <n v="0"/>
    <x v="4"/>
    <x v="3"/>
  </r>
  <r>
    <s v="CG&amp;E "/>
    <s v="E"/>
    <x v="2"/>
    <s v="DS08 ON 02/15/2008N"/>
    <n v="3909973"/>
    <n v="534269.46"/>
    <n v="0"/>
    <n v="534269.46"/>
    <n v="208557.93"/>
    <n v="0"/>
    <n v="92193.3"/>
    <n v="4760.67"/>
    <n v="35.950000000000003"/>
    <n v="0"/>
    <n v="0"/>
    <n v="16056.21"/>
    <n v="33089.93"/>
    <n v="36802.06"/>
    <n v="1630.36"/>
    <n v="36802.269999999997"/>
    <n v="42777.08"/>
    <n v="35784.03"/>
    <n v="0"/>
    <n v="0"/>
    <n v="0"/>
    <n v="0"/>
    <n v="8500.07"/>
    <n v="14722.47"/>
    <n v="0"/>
    <n v="0"/>
    <n v="2557.13"/>
    <n v="0"/>
    <n v="0"/>
    <n v="0"/>
    <n v="0"/>
    <n v="0"/>
    <m/>
    <n v="0"/>
    <n v="0"/>
    <n v="0"/>
    <x v="4"/>
    <x v="3"/>
  </r>
  <r>
    <s v="CG&amp;E "/>
    <s v="E"/>
    <x v="14"/>
    <s v="DS08 ON 02/15/2008N"/>
    <n v="709061"/>
    <n v="64203.51"/>
    <n v="0"/>
    <n v="64203.51"/>
    <n v="24856.87"/>
    <n v="0"/>
    <n v="7967.48"/>
    <n v="863.35"/>
    <n v="0.54"/>
    <n v="0"/>
    <n v="0"/>
    <n v="2629.81"/>
    <n v="5101.9399999999996"/>
    <n v="4386.07"/>
    <n v="295.67"/>
    <n v="4386.2299999999996"/>
    <n v="3994.65"/>
    <n v="6489.33"/>
    <n v="0"/>
    <n v="0"/>
    <n v="0"/>
    <n v="0"/>
    <n v="1013.1"/>
    <n v="1754.74"/>
    <n v="0"/>
    <n v="0"/>
    <n v="463.73"/>
    <n v="0"/>
    <n v="0"/>
    <n v="0"/>
    <n v="0"/>
    <n v="0"/>
    <m/>
    <n v="0"/>
    <n v="0"/>
    <n v="0"/>
    <x v="4"/>
    <x v="3"/>
  </r>
  <r>
    <s v="CG&amp;E "/>
    <s v="E"/>
    <x v="6"/>
    <s v="DS08 ON 02/15/2008N"/>
    <n v="353194"/>
    <n v="14902.33"/>
    <n v="0"/>
    <n v="14902.33"/>
    <n v="0"/>
    <n v="0"/>
    <n v="9348.85"/>
    <n v="430.08"/>
    <n v="3.9"/>
    <n v="0"/>
    <n v="0"/>
    <n v="1491.37"/>
    <n v="3143.82"/>
    <n v="0"/>
    <n v="147.24"/>
    <n v="0"/>
    <n v="0"/>
    <n v="0"/>
    <n v="0"/>
    <n v="0"/>
    <n v="0"/>
    <n v="0"/>
    <n v="38.83"/>
    <n v="67.27"/>
    <n v="0"/>
    <n v="0"/>
    <n v="230.97"/>
    <n v="0"/>
    <n v="0"/>
    <n v="0"/>
    <n v="0"/>
    <n v="0"/>
    <m/>
    <n v="0"/>
    <n v="0"/>
    <n v="0"/>
    <x v="4"/>
    <x v="3"/>
  </r>
  <r>
    <s v="CG&amp;E "/>
    <s v="E"/>
    <x v="11"/>
    <s v="DS08 ON 02/15/2008N"/>
    <n v="574868"/>
    <n v="18096.29"/>
    <n v="0"/>
    <n v="18096.29"/>
    <n v="0"/>
    <n v="0"/>
    <n v="9912.06"/>
    <n v="699.97"/>
    <n v="1.53"/>
    <n v="0"/>
    <n v="0"/>
    <n v="2243.58"/>
    <n v="4623.4799999999996"/>
    <n v="0"/>
    <n v="239.7"/>
    <n v="0"/>
    <n v="0"/>
    <n v="0"/>
    <n v="0"/>
    <n v="0"/>
    <n v="0"/>
    <n v="0"/>
    <n v="0"/>
    <n v="0"/>
    <n v="0"/>
    <n v="0"/>
    <n v="375.97"/>
    <n v="0"/>
    <n v="0"/>
    <n v="0"/>
    <n v="0"/>
    <n v="0"/>
    <m/>
    <n v="0"/>
    <n v="0"/>
    <n v="0"/>
    <x v="4"/>
    <x v="3"/>
  </r>
  <r>
    <s v="CG&amp;E "/>
    <s v="E"/>
    <x v="14"/>
    <s v="DS12    01/02/2007 "/>
    <n v="155039"/>
    <n v="12331.66"/>
    <n v="0"/>
    <n v="1233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3"/>
  </r>
  <r>
    <s v="CG&amp;E "/>
    <s v="E"/>
    <x v="15"/>
    <s v="DS12    01/02/2007 "/>
    <n v="369064"/>
    <n v="-15747.27"/>
    <n v="0"/>
    <n v="-15747.27"/>
    <n v="-8960.15"/>
    <n v="0"/>
    <n v="-2586.1999999999998"/>
    <n v="-662.07"/>
    <n v="-0.09"/>
    <n v="0"/>
    <n v="0"/>
    <n v="-1983.13"/>
    <n v="-2860.69"/>
    <n v="-2678.9"/>
    <n v="-226.74"/>
    <n v="-2679.13"/>
    <n v="-1216.8499999999999"/>
    <n v="-2864.72"/>
    <n v="0"/>
    <n v="0"/>
    <n v="0"/>
    <n v="0"/>
    <n v="-618.87"/>
    <n v="-1071.8"/>
    <n v="0"/>
    <n v="0"/>
    <n v="-355.61"/>
    <n v="0"/>
    <n v="0"/>
    <n v="0"/>
    <n v="0"/>
    <n v="0"/>
    <m/>
    <n v="0"/>
    <n v="0"/>
    <n v="0"/>
    <x v="4"/>
    <x v="3"/>
  </r>
  <r>
    <s v="CG&amp;E "/>
    <s v="E"/>
    <x v="12"/>
    <s v="DS12    01/02/2007 "/>
    <n v="94417"/>
    <n v="6861.09"/>
    <n v="0"/>
    <n v="6861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3"/>
  </r>
  <r>
    <s v="CG&amp;E "/>
    <s v="E"/>
    <x v="15"/>
    <s v="DS14    01/02/2007 "/>
    <n v="89131"/>
    <n v="7076.8"/>
    <n v="0"/>
    <n v="707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3"/>
  </r>
  <r>
    <s v="CG&amp;E "/>
    <s v="E"/>
    <x v="12"/>
    <s v="DS14    01/02/2007 "/>
    <n v="43815"/>
    <n v="4027.65"/>
    <n v="0"/>
    <n v="4027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3"/>
  </r>
  <r>
    <s v="CG&amp;E "/>
    <s v="E"/>
    <x v="14"/>
    <s v="DS51    01/02/2007 "/>
    <n v="39267"/>
    <n v="5130.6499999999996"/>
    <n v="0"/>
    <n v="5130.6499999999996"/>
    <n v="0"/>
    <n v="0"/>
    <n v="776.79"/>
    <n v="47.81"/>
    <n v="0.18"/>
    <n v="0"/>
    <n v="0"/>
    <n v="161.18"/>
    <n v="353.09"/>
    <n v="341.55"/>
    <n v="16.37"/>
    <n v="341.55"/>
    <n v="380.5"/>
    <n v="0"/>
    <n v="0"/>
    <n v="0"/>
    <n v="0"/>
    <n v="0"/>
    <n v="78.900000000000006"/>
    <n v="136.63999999999999"/>
    <n v="0"/>
    <n v="2470.41"/>
    <n v="25.68"/>
    <n v="0"/>
    <n v="0"/>
    <n v="0"/>
    <n v="0"/>
    <n v="0"/>
    <m/>
    <n v="0"/>
    <n v="0"/>
    <n v="0"/>
    <x v="4"/>
    <x v="3"/>
  </r>
  <r>
    <s v="CG&amp;E "/>
    <s v="E"/>
    <x v="2"/>
    <s v="EH      01/02/2007N"/>
    <n v="-176280"/>
    <n v="-12733.87"/>
    <n v="0"/>
    <n v="-12733.87"/>
    <n v="-3998.59"/>
    <n v="0"/>
    <n v="-1993.62"/>
    <n v="-218.95"/>
    <n v="-0.04"/>
    <n v="0"/>
    <n v="0"/>
    <n v="-649.45000000000005"/>
    <n v="-1184.44"/>
    <n v="-733.84"/>
    <n v="-73.52"/>
    <n v="-705.65"/>
    <n v="-910.14"/>
    <n v="-1551.54"/>
    <n v="0"/>
    <n v="0"/>
    <n v="0"/>
    <n v="0"/>
    <n v="-304.07"/>
    <n v="-282.23"/>
    <n v="0"/>
    <n v="0"/>
    <n v="-127.79"/>
    <n v="0"/>
    <n v="0"/>
    <n v="0"/>
    <n v="0"/>
    <n v="0"/>
    <m/>
    <n v="0"/>
    <n v="0"/>
    <n v="0"/>
    <x v="4"/>
    <x v="4"/>
  </r>
  <r>
    <s v="CG&amp;E "/>
    <s v="E"/>
    <x v="3"/>
    <s v="EH      01/02/2007N"/>
    <n v="-10640"/>
    <n v="-790.42"/>
    <n v="0"/>
    <n v="-790.42"/>
    <n v="-241.34"/>
    <n v="0"/>
    <n v="-135.83000000000001"/>
    <n v="-12.96"/>
    <n v="-0.09"/>
    <n v="0"/>
    <n v="0"/>
    <n v="-45.5"/>
    <n v="-71.489999999999995"/>
    <n v="-42.32"/>
    <n v="-4.43"/>
    <n v="-42.59"/>
    <n v="-54.68"/>
    <n v="-97.39"/>
    <n v="0"/>
    <n v="0"/>
    <n v="0"/>
    <n v="0"/>
    <n v="-17.05"/>
    <n v="-17.04"/>
    <n v="0"/>
    <n v="0"/>
    <n v="-7.71"/>
    <n v="0"/>
    <n v="0"/>
    <n v="0"/>
    <n v="0"/>
    <n v="0"/>
    <m/>
    <n v="0"/>
    <n v="0"/>
    <n v="0"/>
    <x v="4"/>
    <x v="4"/>
  </r>
  <r>
    <s v="CG&amp;E "/>
    <s v="E"/>
    <x v="4"/>
    <s v="EH      01/02/2007N"/>
    <n v="-674659"/>
    <n v="-48555"/>
    <n v="0"/>
    <n v="-48555"/>
    <n v="-15303.3"/>
    <n v="0"/>
    <n v="-7661.44"/>
    <n v="-713.69"/>
    <n v="0"/>
    <n v="0"/>
    <n v="0"/>
    <n v="-2452.8000000000002"/>
    <n v="-4533.04"/>
    <n v="-1726.93"/>
    <n v="-281.32"/>
    <n v="-2700.67"/>
    <n v="-3352.34"/>
    <n v="-7714.48"/>
    <n v="0"/>
    <n v="0"/>
    <n v="0"/>
    <n v="0"/>
    <n v="-545.75"/>
    <n v="-1080.1099999999999"/>
    <n v="0"/>
    <n v="0"/>
    <n v="-489.13"/>
    <n v="0"/>
    <n v="0"/>
    <n v="0"/>
    <n v="0"/>
    <n v="0"/>
    <m/>
    <n v="0"/>
    <n v="0"/>
    <n v="0"/>
    <x v="4"/>
    <x v="4"/>
  </r>
  <r>
    <s v="CG&amp;E "/>
    <s v="E"/>
    <x v="1"/>
    <s v="EH      02/15/2008N"/>
    <n v="6160"/>
    <n v="473.03"/>
    <n v="0"/>
    <n v="473.03"/>
    <n v="139.72999999999999"/>
    <n v="0"/>
    <n v="92.46"/>
    <n v="7.5"/>
    <n v="0.18"/>
    <n v="0"/>
    <n v="0"/>
    <n v="27.65"/>
    <n v="41.39"/>
    <n v="24.66"/>
    <n v="2.56"/>
    <n v="24.66"/>
    <n v="31.66"/>
    <n v="56.38"/>
    <n v="0"/>
    <n v="0"/>
    <n v="0"/>
    <n v="0"/>
    <n v="9.8699999999999992"/>
    <n v="9.8699999999999992"/>
    <n v="0"/>
    <n v="0"/>
    <n v="4.46"/>
    <n v="0"/>
    <n v="0"/>
    <n v="0"/>
    <n v="0"/>
    <n v="0"/>
    <m/>
    <n v="0"/>
    <n v="0"/>
    <n v="0"/>
    <x v="4"/>
    <x v="4"/>
  </r>
  <r>
    <s v="CG&amp;E "/>
    <s v="E"/>
    <x v="2"/>
    <s v="EH      02/15/2008N"/>
    <n v="4844099"/>
    <n v="357091.61"/>
    <n v="0"/>
    <n v="357091.61"/>
    <n v="109878.66"/>
    <n v="0"/>
    <n v="59997.38"/>
    <n v="5898.17"/>
    <n v="40.67"/>
    <n v="0"/>
    <n v="0"/>
    <n v="19665.18"/>
    <n v="32547.56"/>
    <n v="19390.79"/>
    <n v="2018.07"/>
    <n v="19390.79"/>
    <n v="24898.66"/>
    <n v="44333.17"/>
    <n v="0"/>
    <n v="0"/>
    <n v="0"/>
    <n v="0"/>
    <n v="7765.03"/>
    <n v="7755.44"/>
    <n v="0"/>
    <n v="0"/>
    <n v="3512.04"/>
    <n v="0"/>
    <n v="0"/>
    <n v="0"/>
    <n v="0"/>
    <n v="0"/>
    <m/>
    <n v="0"/>
    <n v="0"/>
    <n v="0"/>
    <x v="4"/>
    <x v="4"/>
  </r>
  <r>
    <s v="CG&amp;E "/>
    <s v="E"/>
    <x v="3"/>
    <s v="EH      02/15/2008N"/>
    <n v="30650"/>
    <n v="2336.15"/>
    <n v="0"/>
    <n v="2336.15"/>
    <n v="695.23"/>
    <n v="0"/>
    <n v="445.56"/>
    <n v="37.31"/>
    <n v="0.63"/>
    <n v="0"/>
    <n v="0"/>
    <n v="134.87"/>
    <n v="205.94"/>
    <n v="122.7"/>
    <n v="12.76"/>
    <n v="122.7"/>
    <n v="157.53"/>
    <n v="280.5"/>
    <n v="0"/>
    <n v="0"/>
    <n v="0"/>
    <n v="0"/>
    <n v="49.13"/>
    <n v="49.06"/>
    <n v="0"/>
    <n v="0"/>
    <n v="22.23"/>
    <n v="0"/>
    <n v="0"/>
    <n v="0"/>
    <n v="0"/>
    <n v="0"/>
    <m/>
    <n v="0"/>
    <n v="0"/>
    <n v="0"/>
    <x v="4"/>
    <x v="4"/>
  </r>
  <r>
    <s v="CG&amp;E "/>
    <s v="E"/>
    <x v="4"/>
    <s v="EH      02/15/2008N"/>
    <n v="2099478"/>
    <n v="153209.21"/>
    <n v="0"/>
    <n v="153209.21"/>
    <n v="47622.51"/>
    <n v="0"/>
    <n v="24835.67"/>
    <n v="2556.31"/>
    <n v="7.47"/>
    <n v="0"/>
    <n v="0"/>
    <n v="8151.45"/>
    <n v="14106.44"/>
    <n v="8404.19"/>
    <n v="866.34"/>
    <n v="8404.19"/>
    <n v="10791.32"/>
    <n v="19214.439999999999"/>
    <n v="0"/>
    <n v="0"/>
    <n v="0"/>
    <n v="0"/>
    <n v="3365.47"/>
    <n v="3361.25"/>
    <n v="0"/>
    <n v="0"/>
    <n v="1522.16"/>
    <n v="0"/>
    <n v="0"/>
    <n v="0"/>
    <n v="0"/>
    <n v="0"/>
    <m/>
    <n v="0"/>
    <n v="0"/>
    <n v="0"/>
    <x v="4"/>
    <x v="4"/>
  </r>
  <r>
    <s v="CG&amp;E "/>
    <s v="E"/>
    <x v="5"/>
    <s v="EH      02/15/2008N"/>
    <n v="2377"/>
    <n v="170.7"/>
    <n v="0"/>
    <n v="170.7"/>
    <n v="53.92"/>
    <n v="0"/>
    <n v="34.49"/>
    <n v="2.89"/>
    <n v="0.09"/>
    <n v="0"/>
    <n v="0"/>
    <n v="0"/>
    <n v="15.97"/>
    <n v="9.52"/>
    <n v="0.99"/>
    <n v="9.52"/>
    <n v="12.22"/>
    <n v="21.75"/>
    <n v="0"/>
    <n v="0"/>
    <n v="0"/>
    <n v="0"/>
    <n v="3.81"/>
    <n v="3.81"/>
    <n v="0"/>
    <n v="0"/>
    <n v="1.72"/>
    <n v="0"/>
    <n v="0"/>
    <n v="0"/>
    <n v="0"/>
    <n v="0"/>
    <m/>
    <n v="0"/>
    <n v="0"/>
    <n v="0"/>
    <x v="4"/>
    <x v="4"/>
  </r>
  <r>
    <s v="CG&amp;E "/>
    <s v="E"/>
    <x v="14"/>
    <s v="EH      02/15/2008N"/>
    <n v="1012302"/>
    <n v="73369.679999999993"/>
    <n v="0"/>
    <n v="73369.679999999993"/>
    <n v="22962.03"/>
    <n v="0"/>
    <n v="11640.53"/>
    <n v="1232.5899999999999"/>
    <n v="0.87"/>
    <n v="0"/>
    <n v="0"/>
    <n v="3760.22"/>
    <n v="6801.66"/>
    <n v="4052.25"/>
    <n v="422.12"/>
    <n v="4052.25"/>
    <n v="5203.24"/>
    <n v="9264.58"/>
    <n v="0"/>
    <n v="0"/>
    <n v="0"/>
    <n v="0"/>
    <n v="1622.73"/>
    <n v="1620.69"/>
    <n v="0"/>
    <n v="0"/>
    <n v="733.92"/>
    <n v="0"/>
    <n v="0"/>
    <n v="0"/>
    <n v="0"/>
    <n v="0"/>
    <m/>
    <n v="0"/>
    <n v="0"/>
    <n v="0"/>
    <x v="4"/>
    <x v="4"/>
  </r>
  <r>
    <s v="CG&amp;E "/>
    <s v="E"/>
    <x v="12"/>
    <s v="EH      02/15/2008N"/>
    <n v="4979772"/>
    <n v="360394.05"/>
    <n v="0"/>
    <n v="360394.05"/>
    <n v="112956.14"/>
    <n v="0"/>
    <n v="57030.3"/>
    <n v="6063.36"/>
    <n v="2.88"/>
    <n v="0"/>
    <n v="0"/>
    <n v="18374.82"/>
    <n v="33459.06"/>
    <n v="19934.02"/>
    <n v="1903.04"/>
    <n v="19934.02"/>
    <n v="25596.02"/>
    <n v="45574.84"/>
    <n v="0"/>
    <n v="0"/>
    <n v="0"/>
    <n v="0"/>
    <n v="7982.56"/>
    <n v="7972.64"/>
    <n v="0"/>
    <n v="0"/>
    <n v="3610.35"/>
    <n v="0"/>
    <n v="0"/>
    <n v="0"/>
    <n v="0"/>
    <n v="0"/>
    <m/>
    <n v="0"/>
    <n v="0"/>
    <n v="0"/>
    <x v="4"/>
    <x v="4"/>
  </r>
  <r>
    <s v="CG&amp;E "/>
    <s v="E"/>
    <x v="6"/>
    <s v="EH      02/15/2008N"/>
    <n v="29500"/>
    <n v="796.12"/>
    <n v="0"/>
    <n v="796.12"/>
    <n v="0"/>
    <n v="0"/>
    <n v="380.01"/>
    <n v="35.909999999999997"/>
    <n v="0.27"/>
    <n v="0"/>
    <n v="0"/>
    <n v="125.34"/>
    <n v="198.21"/>
    <n v="0"/>
    <n v="12.3"/>
    <n v="0"/>
    <n v="0"/>
    <n v="0"/>
    <n v="0"/>
    <n v="0"/>
    <n v="0"/>
    <n v="0"/>
    <n v="11.35"/>
    <n v="11.34"/>
    <n v="0"/>
    <n v="0"/>
    <n v="21.39"/>
    <n v="0"/>
    <n v="0"/>
    <n v="0"/>
    <n v="0"/>
    <n v="0"/>
    <m/>
    <n v="0"/>
    <n v="0"/>
    <n v="0"/>
    <x v="4"/>
    <x v="4"/>
  </r>
  <r>
    <s v="CG&amp;E "/>
    <s v="E"/>
    <x v="10"/>
    <s v="EH      02/15/2008N"/>
    <n v="24239"/>
    <n v="631.59"/>
    <n v="0"/>
    <n v="631.59"/>
    <n v="0"/>
    <n v="0"/>
    <n v="312.76"/>
    <n v="29.52"/>
    <n v="0.36"/>
    <n v="0"/>
    <n v="0"/>
    <n v="104.36"/>
    <n v="162.86000000000001"/>
    <n v="0"/>
    <n v="4.16"/>
    <n v="0"/>
    <n v="0"/>
    <n v="0"/>
    <n v="0"/>
    <n v="0"/>
    <n v="0"/>
    <n v="0"/>
    <n v="0"/>
    <n v="0"/>
    <n v="0"/>
    <n v="0"/>
    <n v="17.57"/>
    <n v="0"/>
    <n v="0"/>
    <n v="0"/>
    <n v="0"/>
    <n v="0"/>
    <m/>
    <n v="0"/>
    <n v="0"/>
    <n v="0"/>
    <x v="4"/>
    <x v="4"/>
  </r>
  <r>
    <s v="CG&amp;E "/>
    <s v="E"/>
    <x v="11"/>
    <s v="EH      02/15/2008N"/>
    <n v="111888"/>
    <n v="2741.37"/>
    <n v="0"/>
    <n v="2741.37"/>
    <n v="0"/>
    <n v="0"/>
    <n v="1300.5999999999999"/>
    <n v="136.22999999999999"/>
    <n v="0.18"/>
    <n v="0"/>
    <n v="0"/>
    <n v="424.8"/>
    <n v="751.78"/>
    <n v="0"/>
    <n v="46.66"/>
    <n v="0"/>
    <n v="0"/>
    <n v="0"/>
    <n v="0"/>
    <n v="0"/>
    <n v="0"/>
    <n v="0"/>
    <n v="0"/>
    <n v="0"/>
    <n v="0"/>
    <n v="0"/>
    <n v="81.12"/>
    <n v="0"/>
    <n v="0"/>
    <n v="0"/>
    <n v="0"/>
    <n v="0"/>
    <m/>
    <n v="0"/>
    <n v="0"/>
    <n v="0"/>
    <x v="4"/>
    <x v="4"/>
  </r>
  <r>
    <s v="CG&amp;E "/>
    <s v="E"/>
    <x v="13"/>
    <s v="EH      02/15/2008N"/>
    <n v="853215"/>
    <n v="20629.939999999999"/>
    <n v="0"/>
    <n v="20629.939999999999"/>
    <n v="0"/>
    <n v="0"/>
    <n v="9749.11"/>
    <n v="1038.8800000000001"/>
    <n v="0.36"/>
    <n v="0"/>
    <n v="0"/>
    <n v="3134.45"/>
    <n v="5732.76"/>
    <n v="0"/>
    <n v="355.79"/>
    <n v="0"/>
    <n v="0"/>
    <n v="0"/>
    <n v="0"/>
    <n v="0"/>
    <n v="0"/>
    <n v="0"/>
    <n v="0"/>
    <n v="0"/>
    <n v="0"/>
    <n v="0"/>
    <n v="618.59"/>
    <n v="0"/>
    <n v="0"/>
    <n v="0"/>
    <n v="0"/>
    <n v="0"/>
    <m/>
    <n v="0"/>
    <n v="0"/>
    <n v="0"/>
    <x v="4"/>
    <x v="4"/>
  </r>
  <r>
    <s v="CG&amp;E "/>
    <s v="E"/>
    <x v="2"/>
    <s v="GFL1    02/15/2008N"/>
    <n v="4693"/>
    <n v="647.77"/>
    <n v="0"/>
    <n v="647.77"/>
    <n v="298.27"/>
    <n v="0"/>
    <n v="82.56"/>
    <n v="5.86"/>
    <n v="0.27"/>
    <n v="0"/>
    <n v="0"/>
    <n v="21.66"/>
    <n v="31.6"/>
    <n v="52.79"/>
    <n v="1.83"/>
    <n v="52.79"/>
    <n v="25.69"/>
    <n v="42.85"/>
    <n v="0"/>
    <n v="0"/>
    <n v="0"/>
    <n v="0"/>
    <n v="6.33"/>
    <n v="21.19"/>
    <n v="0"/>
    <n v="0"/>
    <n v="4.08"/>
    <n v="0"/>
    <n v="0"/>
    <n v="0"/>
    <n v="0"/>
    <n v="0"/>
    <m/>
    <n v="0"/>
    <n v="0"/>
    <n v="0"/>
    <x v="4"/>
    <x v="5"/>
  </r>
  <r>
    <s v="CG&amp;E "/>
    <s v="E"/>
    <x v="4"/>
    <s v="GFL1    02/15/2008N"/>
    <n v="410"/>
    <n v="61.7"/>
    <n v="0"/>
    <n v="61.7"/>
    <n v="26.11"/>
    <n v="0"/>
    <n v="7.22"/>
    <n v="0.5"/>
    <n v="0.27"/>
    <n v="0"/>
    <n v="0"/>
    <n v="1.9"/>
    <n v="2.78"/>
    <n v="4.6100000000000003"/>
    <n v="0.18"/>
    <n v="4.6100000000000003"/>
    <n v="2.23"/>
    <n v="3.74"/>
    <n v="0"/>
    <n v="0"/>
    <n v="0"/>
    <n v="0"/>
    <n v="0.56999999999999995"/>
    <n v="1.83"/>
    <n v="0"/>
    <n v="0"/>
    <n v="0.37"/>
    <n v="0"/>
    <n v="0"/>
    <n v="0"/>
    <n v="0"/>
    <n v="0"/>
    <m/>
    <n v="0"/>
    <n v="0"/>
    <n v="0"/>
    <x v="4"/>
    <x v="5"/>
  </r>
  <r>
    <s v="CG&amp;E "/>
    <s v="E"/>
    <x v="1"/>
    <s v="GFL2    02/15/2008N"/>
    <n v="3023"/>
    <n v="374.5"/>
    <n v="0"/>
    <n v="374.5"/>
    <n v="167.13"/>
    <n v="0"/>
    <n v="46.34"/>
    <n v="3.67"/>
    <n v="0"/>
    <n v="0"/>
    <n v="0"/>
    <n v="14.07"/>
    <n v="20.3"/>
    <n v="29.49"/>
    <n v="1.26"/>
    <n v="29.49"/>
    <n v="16.47"/>
    <n v="27.67"/>
    <n v="0"/>
    <n v="0"/>
    <n v="0"/>
    <n v="0"/>
    <n v="4.1399999999999997"/>
    <n v="11.8"/>
    <n v="0"/>
    <n v="0"/>
    <n v="2.67"/>
    <n v="0"/>
    <n v="0"/>
    <n v="0"/>
    <n v="0"/>
    <n v="0"/>
    <m/>
    <n v="0"/>
    <n v="0"/>
    <n v="0"/>
    <x v="4"/>
    <x v="5"/>
  </r>
  <r>
    <s v="CG&amp;E "/>
    <s v="E"/>
    <x v="2"/>
    <s v="GFL2    02/15/2008N"/>
    <n v="2417501"/>
    <n v="299549.28999999998"/>
    <n v="0"/>
    <n v="299549.28999999998"/>
    <n v="133653.69"/>
    <n v="0"/>
    <n v="37059.9"/>
    <n v="2944.02"/>
    <n v="2.79"/>
    <n v="0"/>
    <n v="0"/>
    <n v="11242.62"/>
    <n v="16244.51"/>
    <n v="23586.87"/>
    <n v="1009.21"/>
    <n v="23586.87"/>
    <n v="13161.73"/>
    <n v="22124.78"/>
    <n v="0"/>
    <n v="0"/>
    <n v="0"/>
    <n v="0"/>
    <n v="3314.25"/>
    <n v="9434.6200000000008"/>
    <n v="0"/>
    <n v="0"/>
    <n v="2134.7800000000002"/>
    <n v="0"/>
    <n v="0"/>
    <n v="0"/>
    <n v="0"/>
    <n v="0"/>
    <m/>
    <n v="0"/>
    <n v="0"/>
    <n v="0"/>
    <x v="4"/>
    <x v="5"/>
  </r>
  <r>
    <s v="CG&amp;E "/>
    <s v="E"/>
    <x v="3"/>
    <s v="GFL2    02/15/2008N"/>
    <n v="617"/>
    <n v="76.53"/>
    <n v="0"/>
    <n v="76.53"/>
    <n v="34.11"/>
    <n v="0"/>
    <n v="9.4600000000000009"/>
    <n v="0.75"/>
    <n v="0.09"/>
    <n v="0"/>
    <n v="0"/>
    <n v="2.87"/>
    <n v="4.1399999999999997"/>
    <n v="6.02"/>
    <n v="0.26"/>
    <n v="6.02"/>
    <n v="3.35"/>
    <n v="5.65"/>
    <n v="0"/>
    <n v="0"/>
    <n v="0"/>
    <n v="0"/>
    <n v="0.85"/>
    <n v="2.41"/>
    <n v="0"/>
    <n v="0"/>
    <n v="0.55000000000000004"/>
    <n v="0"/>
    <n v="0"/>
    <n v="0"/>
    <n v="0"/>
    <n v="0"/>
    <m/>
    <n v="0"/>
    <n v="0"/>
    <n v="0"/>
    <x v="4"/>
    <x v="5"/>
  </r>
  <r>
    <s v="CG&amp;E "/>
    <s v="E"/>
    <x v="7"/>
    <s v="GFL2    02/15/2008N"/>
    <n v="5876"/>
    <n v="753.9"/>
    <n v="0"/>
    <n v="753.9"/>
    <n v="325.08"/>
    <n v="0"/>
    <n v="90.21"/>
    <n v="7.07"/>
    <n v="1.35"/>
    <n v="0"/>
    <n v="0"/>
    <n v="27.41"/>
    <n v="39.6"/>
    <n v="57.26"/>
    <n v="2.37"/>
    <n v="57.26"/>
    <n v="32.11"/>
    <n v="53.69"/>
    <n v="0"/>
    <n v="0"/>
    <n v="0"/>
    <n v="0"/>
    <n v="8.1999999999999993"/>
    <n v="23.09"/>
    <n v="0"/>
    <n v="0"/>
    <n v="5.12"/>
    <n v="0"/>
    <n v="0"/>
    <n v="0"/>
    <n v="0"/>
    <n v="0"/>
    <m/>
    <n v="0"/>
    <n v="0"/>
    <n v="0"/>
    <x v="4"/>
    <x v="5"/>
  </r>
  <r>
    <s v="CG&amp;E "/>
    <s v="E"/>
    <x v="4"/>
    <s v="GFL2    02/15/2008N"/>
    <n v="19700"/>
    <n v="3781.89"/>
    <n v="0"/>
    <n v="3781.89"/>
    <n v="1097.75"/>
    <n v="0"/>
    <n v="304.82"/>
    <n v="23.97"/>
    <n v="2.88"/>
    <n v="0"/>
    <n v="0"/>
    <n v="91.88"/>
    <n v="133.77000000000001"/>
    <n v="193.57"/>
    <n v="8.15"/>
    <n v="193.57"/>
    <n v="108.66"/>
    <n v="181.68"/>
    <n v="0"/>
    <n v="0"/>
    <n v="0"/>
    <n v="0"/>
    <n v="27.24"/>
    <n v="77.180000000000007"/>
    <n v="0"/>
    <n v="0"/>
    <n v="17.43"/>
    <n v="0"/>
    <n v="0"/>
    <n v="0"/>
    <n v="0"/>
    <n v="0"/>
    <m/>
    <n v="0"/>
    <n v="0"/>
    <n v="0"/>
    <x v="4"/>
    <x v="5"/>
  </r>
  <r>
    <s v="CG&amp;E "/>
    <s v="E"/>
    <x v="5"/>
    <s v="GFL2    02/15/2008N"/>
    <n v="0"/>
    <n v="5"/>
    <n v="0"/>
    <n v="5"/>
    <n v="0.06"/>
    <n v="0"/>
    <n v="0.02"/>
    <n v="0"/>
    <n v="0.09"/>
    <n v="0"/>
    <n v="0"/>
    <n v="0"/>
    <n v="0.01"/>
    <n v="0.01"/>
    <n v="0"/>
    <n v="0.01"/>
    <n v="0.01"/>
    <n v="0.01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5"/>
  </r>
  <r>
    <s v="CG&amp;E "/>
    <s v="E"/>
    <x v="2"/>
    <s v="MCEF    07/31/1998 "/>
    <n v="0"/>
    <n v="757.06"/>
    <n v="0"/>
    <n v="75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14"/>
    <s v="MCEF    07/31/1998 "/>
    <n v="0"/>
    <n v="2269.37"/>
    <n v="0"/>
    <n v="226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15"/>
    <s v="MCEF    07/31/1998 "/>
    <n v="0"/>
    <n v="18599.62"/>
    <n v="0"/>
    <n v="185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2"/>
    <s v="MCMP    07/31/1998 "/>
    <n v="0"/>
    <n v="691"/>
    <n v="0"/>
    <n v="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3"/>
    <s v="MCMP    07/31/1998 "/>
    <n v="0"/>
    <n v="117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4"/>
    <s v="MCMP    07/31/1998 "/>
    <n v="0"/>
    <n v="319"/>
    <n v="0"/>
    <n v="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14"/>
    <s v="MCMP    07/31/1998 "/>
    <n v="0"/>
    <n v="1079"/>
    <n v="0"/>
    <n v="10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12"/>
    <s v="MCMP    07/31/1998 "/>
    <n v="0"/>
    <n v="481"/>
    <n v="0"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14"/>
    <s v="MCPC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15"/>
    <s v="MCPC    07/31/1998 "/>
    <n v="0"/>
    <n v="7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14"/>
    <s v="MCRC    05/31/2001 "/>
    <n v="0"/>
    <n v="4405.5"/>
    <n v="0"/>
    <n v="44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6"/>
  </r>
  <r>
    <s v="CG&amp;E "/>
    <s v="E"/>
    <x v="19"/>
    <s v="NSOR    01/02/2007 "/>
    <n v="4"/>
    <n v="0.88"/>
    <n v="0"/>
    <n v="0.88"/>
    <n v="0.09"/>
    <n v="0"/>
    <n v="0.66"/>
    <n v="0"/>
    <n v="0.01"/>
    <n v="0"/>
    <n v="0"/>
    <n v="0.02"/>
    <n v="0.01"/>
    <n v="0.01"/>
    <n v="0"/>
    <n v="0.02"/>
    <n v="0.01"/>
    <n v="0.04"/>
    <n v="0"/>
    <n v="0"/>
    <n v="0"/>
    <n v="0"/>
    <n v="0"/>
    <n v="0.01"/>
    <n v="0"/>
    <n v="0"/>
    <n v="0"/>
    <n v="0"/>
    <n v="0"/>
    <n v="0"/>
    <n v="0"/>
    <n v="0"/>
    <m/>
    <n v="0"/>
    <n v="0"/>
    <n v="0"/>
    <x v="4"/>
    <x v="7"/>
  </r>
  <r>
    <s v="CG&amp;E "/>
    <s v="E"/>
    <x v="19"/>
    <s v="NSOR    02/15/2008 "/>
    <n v="36437"/>
    <n v="8503.85"/>
    <n v="0"/>
    <n v="8503.85"/>
    <n v="891.88"/>
    <n v="0"/>
    <n v="6353.09"/>
    <n v="45.46"/>
    <n v="74.849999999999994"/>
    <n v="0"/>
    <n v="0"/>
    <n v="172.8"/>
    <n v="81.88"/>
    <n v="155.19999999999999"/>
    <n v="0"/>
    <n v="155.19999999999999"/>
    <n v="136.38"/>
    <n v="337.08"/>
    <n v="0"/>
    <n v="0"/>
    <n v="0"/>
    <n v="0"/>
    <n v="36.36"/>
    <n v="63.67"/>
    <n v="0"/>
    <n v="0"/>
    <n v="0"/>
    <n v="0"/>
    <n v="0"/>
    <n v="0"/>
    <n v="0"/>
    <n v="0"/>
    <m/>
    <n v="0"/>
    <n v="0"/>
    <n v="0"/>
    <x v="4"/>
    <x v="7"/>
  </r>
  <r>
    <s v="CG&amp;E "/>
    <s v="E"/>
    <x v="24"/>
    <s v="NSOR    02/15/2008 "/>
    <n v="520"/>
    <n v="94.72"/>
    <n v="0"/>
    <n v="94.72"/>
    <n v="0"/>
    <n v="0"/>
    <n v="88.01"/>
    <n v="0.65"/>
    <n v="0.99"/>
    <n v="0"/>
    <n v="0"/>
    <n v="2.4700000000000002"/>
    <n v="1.17"/>
    <n v="0"/>
    <n v="0"/>
    <n v="0"/>
    <n v="0"/>
    <n v="0"/>
    <n v="0"/>
    <n v="0"/>
    <n v="0"/>
    <n v="0"/>
    <n v="0.52"/>
    <n v="0.91"/>
    <n v="0"/>
    <n v="0"/>
    <n v="0"/>
    <n v="0"/>
    <n v="0"/>
    <n v="0"/>
    <n v="0"/>
    <n v="0"/>
    <m/>
    <n v="0"/>
    <n v="0"/>
    <n v="0"/>
    <x v="4"/>
    <x v="7"/>
  </r>
  <r>
    <s v="CG&amp;E "/>
    <s v="E"/>
    <x v="2"/>
    <s v="NSPF    02/15/2008 "/>
    <n v="7640"/>
    <n v="629.53"/>
    <n v="0"/>
    <n v="629.53"/>
    <n v="187"/>
    <n v="0"/>
    <n v="178.48"/>
    <n v="9.4"/>
    <n v="0.81"/>
    <n v="0"/>
    <n v="0"/>
    <n v="32.04"/>
    <n v="17.399999999999999"/>
    <n v="33"/>
    <n v="0"/>
    <n v="33"/>
    <n v="28.4"/>
    <n v="70"/>
    <n v="0"/>
    <n v="0"/>
    <n v="0"/>
    <n v="0"/>
    <n v="7.4"/>
    <n v="13.2"/>
    <n v="0"/>
    <n v="0"/>
    <n v="19.399999999999999"/>
    <n v="0"/>
    <n v="0"/>
    <n v="0"/>
    <n v="0"/>
    <n v="0"/>
    <m/>
    <n v="0"/>
    <n v="0"/>
    <n v="0"/>
    <x v="4"/>
    <x v="7"/>
  </r>
  <r>
    <s v="CG&amp;E "/>
    <s v="E"/>
    <x v="3"/>
    <s v="NSPF    02/15/2008 "/>
    <n v="4584"/>
    <n v="363.12"/>
    <n v="0"/>
    <n v="363.12"/>
    <n v="112.2"/>
    <n v="0"/>
    <n v="94.04"/>
    <n v="5.64"/>
    <n v="0.36"/>
    <n v="0"/>
    <n v="0"/>
    <n v="17.8"/>
    <n v="10.44"/>
    <n v="19.8"/>
    <n v="0"/>
    <n v="19.8"/>
    <n v="17.04"/>
    <n v="42"/>
    <n v="0"/>
    <n v="0"/>
    <n v="0"/>
    <n v="0"/>
    <n v="4.4400000000000004"/>
    <n v="7.92"/>
    <n v="0"/>
    <n v="0"/>
    <n v="11.64"/>
    <n v="0"/>
    <n v="0"/>
    <n v="0"/>
    <n v="0"/>
    <n v="0"/>
    <m/>
    <n v="0"/>
    <n v="0"/>
    <n v="0"/>
    <x v="4"/>
    <x v="7"/>
  </r>
  <r>
    <s v="CG&amp;E "/>
    <s v="E"/>
    <x v="4"/>
    <s v="NSPF    02/15/2008 "/>
    <n v="2292"/>
    <n v="188"/>
    <n v="0"/>
    <n v="188"/>
    <n v="56.1"/>
    <n v="0"/>
    <n v="51.68"/>
    <n v="2.82"/>
    <n v="0.18"/>
    <n v="0"/>
    <n v="0"/>
    <n v="10.68"/>
    <n v="5.22"/>
    <n v="9.9"/>
    <n v="0"/>
    <n v="9.9"/>
    <n v="8.52"/>
    <n v="21"/>
    <n v="0"/>
    <n v="0"/>
    <n v="0"/>
    <n v="0"/>
    <n v="2.2200000000000002"/>
    <n v="3.96"/>
    <n v="0"/>
    <n v="0"/>
    <n v="5.82"/>
    <n v="0"/>
    <n v="0"/>
    <n v="0"/>
    <n v="0"/>
    <n v="0"/>
    <m/>
    <n v="0"/>
    <n v="0"/>
    <n v="0"/>
    <x v="4"/>
    <x v="7"/>
  </r>
  <r>
    <s v="CG&amp;E "/>
    <s v="E"/>
    <x v="5"/>
    <s v="NSPF    02/15/2008 "/>
    <n v="382"/>
    <n v="25.64"/>
    <n v="0"/>
    <n v="25.64"/>
    <n v="9.35"/>
    <n v="0"/>
    <n v="4.7300000000000004"/>
    <n v="0.47"/>
    <n v="0"/>
    <n v="0"/>
    <n v="0"/>
    <n v="0"/>
    <n v="0.87"/>
    <n v="1.65"/>
    <n v="0"/>
    <n v="1.65"/>
    <n v="1.42"/>
    <n v="3.5"/>
    <n v="0"/>
    <n v="0"/>
    <n v="0"/>
    <n v="0"/>
    <n v="0.37"/>
    <n v="0.66"/>
    <n v="0"/>
    <n v="0"/>
    <n v="0.97"/>
    <n v="0"/>
    <n v="0"/>
    <n v="0"/>
    <n v="0"/>
    <n v="0"/>
    <m/>
    <n v="0"/>
    <n v="0"/>
    <n v="0"/>
    <x v="4"/>
    <x v="7"/>
  </r>
  <r>
    <s v="CG&amp;E "/>
    <s v="E"/>
    <x v="6"/>
    <s v="NSPF    02/15/2008 "/>
    <n v="1528"/>
    <n v="35.46"/>
    <n v="0"/>
    <n v="35.46"/>
    <n v="0"/>
    <n v="0"/>
    <n v="18.920000000000002"/>
    <n v="1.88"/>
    <n v="0.18"/>
    <n v="0"/>
    <n v="0"/>
    <n v="7.12"/>
    <n v="3.48"/>
    <n v="0"/>
    <n v="0"/>
    <n v="0"/>
    <n v="0"/>
    <n v="0"/>
    <n v="0"/>
    <n v="0"/>
    <n v="0"/>
    <n v="0"/>
    <n v="0"/>
    <n v="0"/>
    <n v="0"/>
    <n v="0"/>
    <n v="3.88"/>
    <n v="0"/>
    <n v="0"/>
    <n v="0"/>
    <n v="0"/>
    <n v="0"/>
    <m/>
    <n v="0"/>
    <n v="0"/>
    <n v="0"/>
    <x v="4"/>
    <x v="7"/>
  </r>
  <r>
    <s v="CG&amp;E "/>
    <s v="E"/>
    <x v="10"/>
    <s v="NSPF    02/15/2008 "/>
    <n v="382"/>
    <n v="8.91"/>
    <n v="0"/>
    <n v="8.91"/>
    <n v="0"/>
    <n v="0"/>
    <n v="4.7300000000000004"/>
    <n v="0.47"/>
    <n v="0.09"/>
    <n v="0"/>
    <n v="0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m/>
    <n v="0"/>
    <n v="0"/>
    <n v="0"/>
    <x v="4"/>
    <x v="7"/>
  </r>
  <r>
    <s v="CG&amp;E "/>
    <s v="E"/>
    <x v="3"/>
    <s v="NSPO    01/02/2007N"/>
    <n v="-40"/>
    <n v="-11.95"/>
    <n v="0"/>
    <n v="-11.95"/>
    <n v="-0.98"/>
    <n v="0"/>
    <n v="-9.57"/>
    <n v="-0.05"/>
    <n v="0"/>
    <n v="0"/>
    <n v="0"/>
    <n v="-0.19"/>
    <n v="-0.09"/>
    <n v="-0.17"/>
    <n v="0"/>
    <n v="-0.17"/>
    <n v="-0.15"/>
    <n v="-0.37"/>
    <n v="0"/>
    <n v="0"/>
    <n v="0"/>
    <n v="0"/>
    <n v="-0.04"/>
    <n v="-7.0000000000000007E-2"/>
    <n v="0"/>
    <n v="0"/>
    <n v="-0.1"/>
    <n v="0"/>
    <n v="0"/>
    <n v="0"/>
    <n v="0"/>
    <n v="0"/>
    <m/>
    <n v="0"/>
    <n v="0"/>
    <n v="0"/>
    <x v="4"/>
    <x v="7"/>
  </r>
  <r>
    <s v="CG&amp;E "/>
    <s v="E"/>
    <x v="19"/>
    <s v="NSPO    02/15/2008 "/>
    <n v="360"/>
    <n v="93.82"/>
    <n v="0"/>
    <n v="93.82"/>
    <n v="8.82"/>
    <n v="0"/>
    <n v="72.13"/>
    <n v="0.45"/>
    <n v="0.27"/>
    <n v="0"/>
    <n v="0"/>
    <n v="1.71"/>
    <n v="0.81"/>
    <n v="1.53"/>
    <n v="0"/>
    <n v="1.53"/>
    <n v="1.35"/>
    <n v="3.33"/>
    <n v="0"/>
    <n v="0"/>
    <n v="0"/>
    <n v="0"/>
    <n v="0.36"/>
    <n v="0.63"/>
    <n v="0"/>
    <n v="0"/>
    <n v="0.9"/>
    <n v="0"/>
    <n v="0"/>
    <n v="0"/>
    <n v="0"/>
    <n v="0"/>
    <m/>
    <n v="0"/>
    <n v="0"/>
    <n v="0"/>
    <x v="4"/>
    <x v="7"/>
  </r>
  <r>
    <s v="CG&amp;E "/>
    <s v="E"/>
    <x v="1"/>
    <s v="NSPO    02/15/2008 "/>
    <n v="6780"/>
    <n v="1804.72"/>
    <n v="0"/>
    <n v="1804.72"/>
    <n v="164.84"/>
    <n v="0"/>
    <n v="1398.39"/>
    <n v="8.3699999999999992"/>
    <n v="4.62"/>
    <n v="0"/>
    <n v="0"/>
    <n v="31.79"/>
    <n v="15.06"/>
    <n v="29.32"/>
    <n v="0"/>
    <n v="29.32"/>
    <n v="25.1"/>
    <n v="62.78"/>
    <n v="0"/>
    <n v="0"/>
    <n v="0"/>
    <n v="0"/>
    <n v="6.69"/>
    <n v="11.71"/>
    <n v="0"/>
    <n v="0"/>
    <n v="16.73"/>
    <n v="0"/>
    <n v="0"/>
    <n v="0"/>
    <n v="0"/>
    <n v="0"/>
    <m/>
    <n v="0"/>
    <n v="0"/>
    <n v="0"/>
    <x v="4"/>
    <x v="7"/>
  </r>
  <r>
    <s v="CG&amp;E "/>
    <s v="E"/>
    <x v="2"/>
    <s v="NSPO    02/15/2008 "/>
    <n v="18878"/>
    <n v="4978.75"/>
    <n v="0"/>
    <n v="4978.75"/>
    <n v="459.95"/>
    <n v="0"/>
    <n v="3846.56"/>
    <n v="23.38"/>
    <n v="12.4"/>
    <n v="0"/>
    <n v="0"/>
    <n v="88.82"/>
    <n v="42.07"/>
    <n v="81.260000000000005"/>
    <n v="0"/>
    <n v="81.260000000000005"/>
    <n v="70.13"/>
    <n v="174.74"/>
    <n v="0"/>
    <n v="0"/>
    <n v="0"/>
    <n v="0"/>
    <n v="18.68"/>
    <n v="32.729999999999997"/>
    <n v="0"/>
    <n v="0"/>
    <n v="46.77"/>
    <n v="0"/>
    <n v="0"/>
    <n v="0"/>
    <n v="0"/>
    <n v="0"/>
    <m/>
    <n v="0"/>
    <n v="0"/>
    <n v="0"/>
    <x v="4"/>
    <x v="7"/>
  </r>
  <r>
    <s v="CG&amp;E "/>
    <s v="E"/>
    <x v="3"/>
    <s v="NSPO    02/15/2008 "/>
    <n v="760"/>
    <n v="197.15"/>
    <n v="0"/>
    <n v="197.15"/>
    <n v="18.62"/>
    <n v="0"/>
    <n v="151.03"/>
    <n v="0.95"/>
    <n v="0.9"/>
    <n v="0"/>
    <n v="0"/>
    <n v="3.61"/>
    <n v="1.71"/>
    <n v="3.23"/>
    <n v="0"/>
    <n v="3.23"/>
    <n v="2.85"/>
    <n v="7.03"/>
    <n v="0"/>
    <n v="0"/>
    <n v="0"/>
    <n v="0"/>
    <n v="0.76"/>
    <n v="1.33"/>
    <n v="0"/>
    <n v="0"/>
    <n v="1.9"/>
    <n v="0"/>
    <n v="0"/>
    <n v="0"/>
    <n v="0"/>
    <n v="0"/>
    <m/>
    <n v="0"/>
    <n v="0"/>
    <n v="0"/>
    <x v="4"/>
    <x v="7"/>
  </r>
  <r>
    <s v="CG&amp;E "/>
    <s v="E"/>
    <x v="4"/>
    <s v="NSPO    02/15/2008 "/>
    <n v="680"/>
    <n v="181.65"/>
    <n v="0"/>
    <n v="181.65"/>
    <n v="16.66"/>
    <n v="0"/>
    <n v="140.29"/>
    <n v="0.85"/>
    <n v="0.9"/>
    <n v="0"/>
    <n v="0"/>
    <n v="3.23"/>
    <n v="1.53"/>
    <n v="2.89"/>
    <n v="0"/>
    <n v="2.89"/>
    <n v="2.5499999999999998"/>
    <n v="6.29"/>
    <n v="0"/>
    <n v="0"/>
    <n v="0"/>
    <n v="0"/>
    <n v="0.68"/>
    <n v="1.19"/>
    <n v="0"/>
    <n v="0"/>
    <n v="1.7"/>
    <n v="0"/>
    <n v="0"/>
    <n v="0"/>
    <n v="0"/>
    <n v="0"/>
    <m/>
    <n v="0"/>
    <n v="0"/>
    <n v="0"/>
    <x v="4"/>
    <x v="7"/>
  </r>
  <r>
    <s v="CG&amp;E "/>
    <s v="E"/>
    <x v="21"/>
    <s v="NSPO    02/15/2008 "/>
    <n v="240"/>
    <n v="60.84"/>
    <n v="0"/>
    <n v="60.84"/>
    <n v="0"/>
    <n v="0"/>
    <n v="57.42"/>
    <n v="0.3"/>
    <n v="0.18"/>
    <n v="0"/>
    <n v="0"/>
    <n v="1.1399999999999999"/>
    <n v="0.54"/>
    <n v="0"/>
    <n v="0"/>
    <n v="0"/>
    <n v="0"/>
    <n v="0"/>
    <n v="0"/>
    <n v="0"/>
    <n v="0"/>
    <n v="0"/>
    <n v="0.24"/>
    <n v="0.42"/>
    <n v="0"/>
    <n v="0"/>
    <n v="0.6"/>
    <n v="0"/>
    <n v="0"/>
    <n v="0"/>
    <n v="0"/>
    <n v="0"/>
    <m/>
    <n v="0"/>
    <n v="0"/>
    <n v="0"/>
    <x v="4"/>
    <x v="7"/>
  </r>
  <r>
    <s v="CG&amp;E "/>
    <s v="E"/>
    <x v="6"/>
    <s v="NSPO    02/15/2008 "/>
    <n v="320"/>
    <n v="61.05"/>
    <n v="0"/>
    <n v="61.05"/>
    <n v="0"/>
    <n v="0"/>
    <n v="56.96"/>
    <n v="0.4"/>
    <n v="0.54"/>
    <n v="0"/>
    <n v="0"/>
    <n v="1.52"/>
    <n v="0.72"/>
    <n v="0"/>
    <n v="0"/>
    <n v="0"/>
    <n v="0"/>
    <n v="0"/>
    <n v="0"/>
    <n v="0"/>
    <n v="0"/>
    <n v="0"/>
    <n v="0.04"/>
    <n v="7.0000000000000007E-2"/>
    <n v="0"/>
    <n v="0"/>
    <n v="0.8"/>
    <n v="0"/>
    <n v="0"/>
    <n v="0"/>
    <n v="0"/>
    <n v="0"/>
    <m/>
    <n v="0"/>
    <n v="0"/>
    <n v="0"/>
    <x v="4"/>
    <x v="7"/>
  </r>
  <r>
    <s v="CG&amp;E "/>
    <s v="E"/>
    <x v="9"/>
    <s v="NSPO    02/15/2008 "/>
    <n v="40"/>
    <n v="7.29"/>
    <n v="0"/>
    <n v="7.29"/>
    <n v="0"/>
    <n v="0"/>
    <n v="6.77"/>
    <n v="0.05"/>
    <n v="0.09"/>
    <n v="0"/>
    <n v="0"/>
    <n v="0.19"/>
    <n v="0.09"/>
    <n v="0"/>
    <n v="0"/>
    <n v="0"/>
    <n v="0"/>
    <n v="0"/>
    <n v="0"/>
    <n v="0"/>
    <n v="0"/>
    <n v="0"/>
    <n v="0"/>
    <n v="0"/>
    <n v="0"/>
    <n v="0"/>
    <n v="0.1"/>
    <n v="0"/>
    <n v="0"/>
    <n v="0"/>
    <n v="0"/>
    <n v="0"/>
    <m/>
    <n v="0"/>
    <n v="0"/>
    <n v="0"/>
    <x v="4"/>
    <x v="7"/>
  </r>
  <r>
    <s v="CG&amp;E "/>
    <s v="E"/>
    <x v="10"/>
    <s v="NSPO    02/15/2008 "/>
    <n v="120"/>
    <n v="24.67"/>
    <n v="0"/>
    <n v="24.67"/>
    <n v="0"/>
    <n v="0"/>
    <n v="23.11"/>
    <n v="0.15"/>
    <n v="0.27"/>
    <n v="0"/>
    <n v="0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m/>
    <n v="0"/>
    <n v="0"/>
    <n v="0"/>
    <x v="4"/>
    <x v="7"/>
  </r>
  <r>
    <s v="CG&amp;E "/>
    <s v="E"/>
    <x v="19"/>
    <s v="NSPU    02/15/2008 "/>
    <n v="1136"/>
    <n v="250.84"/>
    <n v="0"/>
    <n v="250.84"/>
    <n v="27.84"/>
    <n v="0"/>
    <n v="183.32"/>
    <n v="1.44"/>
    <n v="0"/>
    <n v="0"/>
    <n v="0"/>
    <n v="5.28"/>
    <n v="2.56"/>
    <n v="4.96"/>
    <n v="0"/>
    <n v="4.96"/>
    <n v="4.16"/>
    <n v="10.4"/>
    <n v="0"/>
    <n v="0"/>
    <n v="0"/>
    <n v="0"/>
    <n v="1.1200000000000001"/>
    <n v="1.92"/>
    <n v="0"/>
    <n v="0"/>
    <n v="2.88"/>
    <n v="0"/>
    <n v="0"/>
    <n v="0"/>
    <n v="0"/>
    <n v="0"/>
    <m/>
    <n v="0"/>
    <n v="0"/>
    <n v="0"/>
    <x v="4"/>
    <x v="7"/>
  </r>
  <r>
    <s v="CG&amp;E "/>
    <s v="E"/>
    <x v="1"/>
    <s v="NSPU    02/15/2008 "/>
    <n v="8520"/>
    <n v="1962.31"/>
    <n v="0"/>
    <n v="1962.31"/>
    <n v="208.8"/>
    <n v="0"/>
    <n v="1454.2"/>
    <n v="10.8"/>
    <n v="1.71"/>
    <n v="0"/>
    <n v="0"/>
    <n v="39.6"/>
    <n v="19.2"/>
    <n v="37.200000000000003"/>
    <n v="0"/>
    <n v="37.200000000000003"/>
    <n v="31.2"/>
    <n v="78"/>
    <n v="0"/>
    <n v="0"/>
    <n v="0"/>
    <n v="0"/>
    <n v="8.4"/>
    <n v="14.4"/>
    <n v="0"/>
    <n v="0"/>
    <n v="21.6"/>
    <n v="0"/>
    <n v="0"/>
    <n v="0"/>
    <n v="0"/>
    <n v="0"/>
    <m/>
    <n v="0"/>
    <n v="0"/>
    <n v="0"/>
    <x v="4"/>
    <x v="7"/>
  </r>
  <r>
    <s v="CG&amp;E "/>
    <s v="E"/>
    <x v="2"/>
    <s v="NSPU    02/15/2008 "/>
    <n v="25844"/>
    <n v="5881.81"/>
    <n v="0"/>
    <n v="5881.81"/>
    <n v="633.36"/>
    <n v="0"/>
    <n v="4344.38"/>
    <n v="32.76"/>
    <n v="1.35"/>
    <n v="0"/>
    <n v="0"/>
    <n v="120.12"/>
    <n v="58.24"/>
    <n v="112.84"/>
    <n v="0"/>
    <n v="112.84"/>
    <n v="94.64"/>
    <n v="236.6"/>
    <n v="0"/>
    <n v="0"/>
    <n v="0"/>
    <n v="0"/>
    <n v="25.48"/>
    <n v="43.68"/>
    <n v="0"/>
    <n v="0"/>
    <n v="65.52"/>
    <n v="0"/>
    <n v="0"/>
    <n v="0"/>
    <n v="0"/>
    <n v="0"/>
    <m/>
    <n v="0"/>
    <n v="0"/>
    <n v="0"/>
    <x v="4"/>
    <x v="7"/>
  </r>
  <r>
    <s v="CG&amp;E "/>
    <s v="E"/>
    <x v="19"/>
    <s v="NSUR    02/15/2008 "/>
    <n v="7100"/>
    <n v="1549.76"/>
    <n v="0"/>
    <n v="1549.76"/>
    <n v="174"/>
    <n v="0"/>
    <n v="1144.77"/>
    <n v="9"/>
    <n v="0.99"/>
    <n v="0"/>
    <n v="0"/>
    <n v="33"/>
    <n v="16"/>
    <n v="31"/>
    <n v="0"/>
    <n v="31"/>
    <n v="26"/>
    <n v="65"/>
    <n v="0"/>
    <n v="0"/>
    <n v="0"/>
    <n v="0"/>
    <n v="7"/>
    <n v="12"/>
    <n v="0"/>
    <n v="0"/>
    <n v="0"/>
    <n v="0"/>
    <n v="0"/>
    <n v="0"/>
    <n v="0"/>
    <n v="0"/>
    <m/>
    <n v="0"/>
    <n v="0"/>
    <n v="0"/>
    <x v="4"/>
    <x v="7"/>
  </r>
  <r>
    <s v="CG&amp;E "/>
    <s v="E"/>
    <x v="7"/>
    <s v="NSU1    02/15/2008N"/>
    <n v="1146"/>
    <n v="173.35"/>
    <n v="0"/>
    <n v="173.35"/>
    <n v="28.06"/>
    <n v="0"/>
    <n v="105.01"/>
    <n v="1.4"/>
    <n v="0.27"/>
    <n v="0"/>
    <n v="0"/>
    <n v="5.33"/>
    <n v="2.62"/>
    <n v="4.95"/>
    <n v="0"/>
    <n v="4.95"/>
    <n v="4.25"/>
    <n v="10.49"/>
    <n v="0"/>
    <n v="0"/>
    <n v="0"/>
    <n v="0"/>
    <n v="1.1100000000000001"/>
    <n v="1.98"/>
    <n v="0"/>
    <n v="0"/>
    <n v="2.93"/>
    <n v="0"/>
    <n v="0"/>
    <n v="0"/>
    <n v="0"/>
    <n v="0"/>
    <m/>
    <n v="0"/>
    <n v="0"/>
    <n v="0"/>
    <x v="4"/>
    <x v="7"/>
  </r>
  <r>
    <s v="CG&amp;E "/>
    <s v="E"/>
    <x v="7"/>
    <s v="NSU2    01/31/2007N"/>
    <n v="743"/>
    <n v="120.15"/>
    <n v="0"/>
    <n v="120.15"/>
    <n v="18.170000000000002"/>
    <n v="0"/>
    <n v="76.03"/>
    <n v="0.78"/>
    <n v="0"/>
    <n v="0"/>
    <n v="0"/>
    <n v="3.46"/>
    <n v="1.7"/>
    <n v="1.97"/>
    <n v="0"/>
    <n v="3.21"/>
    <n v="2.73"/>
    <n v="8.57"/>
    <n v="0"/>
    <n v="0"/>
    <n v="0"/>
    <n v="0"/>
    <n v="0.35"/>
    <n v="1.28"/>
    <n v="0"/>
    <n v="0"/>
    <n v="1.9"/>
    <n v="0"/>
    <n v="0"/>
    <n v="0"/>
    <n v="0"/>
    <n v="0"/>
    <m/>
    <n v="0"/>
    <n v="0"/>
    <n v="0"/>
    <x v="4"/>
    <x v="7"/>
  </r>
  <r>
    <s v="CG&amp;E "/>
    <s v="E"/>
    <x v="7"/>
    <s v="NSU2    02/15/2008N"/>
    <n v="67591"/>
    <n v="10660.05"/>
    <n v="0"/>
    <n v="10660.05"/>
    <n v="1653.81"/>
    <n v="0"/>
    <n v="6658"/>
    <n v="82.36"/>
    <n v="1.53"/>
    <n v="0"/>
    <n v="0"/>
    <n v="301.89"/>
    <n v="154.68"/>
    <n v="292"/>
    <n v="0"/>
    <n v="292.12"/>
    <n v="250.43"/>
    <n v="618.64"/>
    <n v="0"/>
    <n v="0"/>
    <n v="0"/>
    <n v="0"/>
    <n v="65.489999999999995"/>
    <n v="116.82"/>
    <n v="0"/>
    <n v="0"/>
    <n v="172.28"/>
    <n v="0"/>
    <n v="0"/>
    <n v="0"/>
    <n v="0"/>
    <n v="0"/>
    <m/>
    <n v="0"/>
    <n v="0"/>
    <n v="0"/>
    <x v="4"/>
    <x v="7"/>
  </r>
  <r>
    <s v="CG&amp;E "/>
    <s v="E"/>
    <x v="7"/>
    <s v="NSU3    02/15/2008N"/>
    <n v="4146"/>
    <n v="248.52"/>
    <n v="0"/>
    <n v="248.52"/>
    <n v="101.53"/>
    <n v="0"/>
    <n v="3.3"/>
    <n v="5.05"/>
    <n v="0"/>
    <n v="0"/>
    <n v="0"/>
    <n v="18.29"/>
    <n v="9.49"/>
    <n v="17.91"/>
    <n v="0"/>
    <n v="17.91"/>
    <n v="15.36"/>
    <n v="37.94"/>
    <n v="0"/>
    <n v="0"/>
    <n v="0"/>
    <n v="0"/>
    <n v="4.01"/>
    <n v="7.16"/>
    <n v="0"/>
    <n v="0"/>
    <n v="10.57"/>
    <n v="0"/>
    <n v="0"/>
    <n v="0"/>
    <n v="0"/>
    <n v="0"/>
    <m/>
    <n v="0"/>
    <n v="0"/>
    <n v="0"/>
    <x v="4"/>
    <x v="7"/>
  </r>
  <r>
    <s v="CG&amp;E "/>
    <s v="E"/>
    <x v="7"/>
    <s v="NSU4    02/15/2008N"/>
    <n v="2232"/>
    <n v="134.43"/>
    <n v="0"/>
    <n v="134.43"/>
    <n v="54.68"/>
    <n v="0"/>
    <n v="1.78"/>
    <n v="2.72"/>
    <n v="0.09"/>
    <n v="0"/>
    <n v="0"/>
    <n v="10.38"/>
    <n v="5.12"/>
    <n v="9.64"/>
    <n v="0"/>
    <n v="9.64"/>
    <n v="8.26"/>
    <n v="20.420000000000002"/>
    <n v="0"/>
    <n v="0"/>
    <n v="0"/>
    <n v="0"/>
    <n v="2.16"/>
    <n v="3.86"/>
    <n v="0"/>
    <n v="0"/>
    <n v="5.68"/>
    <n v="0"/>
    <n v="0"/>
    <n v="0"/>
    <n v="0"/>
    <n v="0"/>
    <m/>
    <n v="0"/>
    <n v="0"/>
    <n v="0"/>
    <x v="4"/>
    <x v="7"/>
  </r>
  <r>
    <s v="CG&amp;E "/>
    <s v="E"/>
    <x v="7"/>
    <s v="NSU5    02/15/2008N"/>
    <n v="2711"/>
    <n v="331.89"/>
    <n v="0"/>
    <n v="331.89"/>
    <n v="66.39"/>
    <n v="0"/>
    <n v="171.14"/>
    <n v="3.3"/>
    <n v="0.09"/>
    <n v="0"/>
    <n v="0"/>
    <n v="12.28"/>
    <n v="6.21"/>
    <n v="11.71"/>
    <n v="0"/>
    <n v="11.71"/>
    <n v="10.039999999999999"/>
    <n v="24.81"/>
    <n v="0"/>
    <n v="0"/>
    <n v="0"/>
    <n v="0"/>
    <n v="2.62"/>
    <n v="4.68"/>
    <n v="0"/>
    <n v="0"/>
    <n v="6.91"/>
    <n v="0"/>
    <n v="0"/>
    <n v="0"/>
    <n v="0"/>
    <n v="0"/>
    <m/>
    <n v="0"/>
    <n v="0"/>
    <n v="0"/>
    <x v="4"/>
    <x v="7"/>
  </r>
  <r>
    <s v="CG&amp;E "/>
    <s v="E"/>
    <x v="19"/>
    <s v="OLF     01/02/2007 "/>
    <n v="332"/>
    <n v="35.130000000000003"/>
    <n v="0"/>
    <n v="35.130000000000003"/>
    <n v="8.14"/>
    <n v="0"/>
    <n v="15.74"/>
    <n v="0.4"/>
    <n v="0.09"/>
    <n v="0"/>
    <n v="0"/>
    <n v="1.54"/>
    <n v="0.76"/>
    <n v="1"/>
    <n v="0"/>
    <n v="1.44"/>
    <n v="1.24"/>
    <n v="3.04"/>
    <n v="0"/>
    <n v="0"/>
    <n v="0"/>
    <n v="0"/>
    <n v="0.32"/>
    <n v="0.57999999999999996"/>
    <n v="0"/>
    <n v="0"/>
    <n v="0.84"/>
    <n v="0"/>
    <n v="0"/>
    <n v="0"/>
    <n v="0"/>
    <n v="0"/>
    <m/>
    <n v="0"/>
    <n v="0"/>
    <n v="0"/>
    <x v="4"/>
    <x v="8"/>
  </r>
  <r>
    <s v="CG&amp;E "/>
    <s v="E"/>
    <x v="2"/>
    <s v="OLF     01/02/2007 "/>
    <n v="1662"/>
    <n v="177.06"/>
    <n v="0"/>
    <n v="177.06"/>
    <n v="40.65"/>
    <n v="0"/>
    <n v="78.62"/>
    <n v="1.84"/>
    <n v="0.44"/>
    <n v="0"/>
    <n v="0"/>
    <n v="7.75"/>
    <n v="3.77"/>
    <n v="4.5199999999999996"/>
    <n v="0"/>
    <n v="7.21"/>
    <n v="5.93"/>
    <n v="18.23"/>
    <n v="0"/>
    <n v="0"/>
    <n v="0"/>
    <n v="0"/>
    <n v="0.96"/>
    <n v="2.89"/>
    <n v="0"/>
    <n v="0"/>
    <n v="4.25"/>
    <n v="0"/>
    <n v="0"/>
    <n v="0"/>
    <n v="0"/>
    <n v="0"/>
    <m/>
    <n v="0"/>
    <n v="0"/>
    <n v="0"/>
    <x v="4"/>
    <x v="8"/>
  </r>
  <r>
    <s v="CG&amp;E "/>
    <s v="E"/>
    <x v="3"/>
    <s v="OLF     01/02/2007 "/>
    <n v="171"/>
    <n v="18.14"/>
    <n v="0"/>
    <n v="18.14"/>
    <n v="4.2"/>
    <n v="0"/>
    <n v="8.1999999999999993"/>
    <n v="0.21"/>
    <n v="0"/>
    <n v="0"/>
    <n v="0"/>
    <n v="0.79"/>
    <n v="0.39"/>
    <n v="0.51"/>
    <n v="0"/>
    <n v="0.74"/>
    <n v="0.64"/>
    <n v="1.57"/>
    <n v="0"/>
    <n v="0"/>
    <n v="0"/>
    <n v="0"/>
    <n v="0.16"/>
    <n v="0.3"/>
    <n v="0"/>
    <n v="0"/>
    <n v="0.43"/>
    <n v="0"/>
    <n v="0"/>
    <n v="0"/>
    <n v="0"/>
    <n v="0"/>
    <m/>
    <n v="0"/>
    <n v="0"/>
    <n v="0"/>
    <x v="4"/>
    <x v="8"/>
  </r>
  <r>
    <s v="CG&amp;E "/>
    <s v="E"/>
    <x v="2"/>
    <s v="OLF     01/03/2006 "/>
    <n v="92"/>
    <n v="10.67"/>
    <n v="0"/>
    <n v="10.67"/>
    <n v="2.25"/>
    <n v="0"/>
    <n v="5.57"/>
    <n v="0.08"/>
    <n v="0.05"/>
    <n v="0"/>
    <n v="0"/>
    <n v="0.43"/>
    <n v="0.21"/>
    <n v="0.21"/>
    <n v="0"/>
    <n v="0.4"/>
    <n v="0.51"/>
    <n v="0.79"/>
    <n v="0"/>
    <n v="0"/>
    <n v="0"/>
    <n v="0"/>
    <n v="-0.09"/>
    <n v="0.11"/>
    <n v="0"/>
    <n v="0"/>
    <n v="0.23"/>
    <n v="0"/>
    <n v="-0.04"/>
    <n v="-0.04"/>
    <n v="0"/>
    <n v="0"/>
    <m/>
    <n v="0"/>
    <n v="0"/>
    <n v="0"/>
    <x v="4"/>
    <x v="8"/>
  </r>
  <r>
    <s v="CG&amp;E "/>
    <s v="E"/>
    <x v="19"/>
    <s v="OLF     02/15/2008 "/>
    <n v="9418"/>
    <n v="1072.68"/>
    <n v="0"/>
    <n v="1072.68"/>
    <n v="231.13"/>
    <n v="0"/>
    <n v="510.57"/>
    <n v="11.3"/>
    <n v="1.98"/>
    <n v="0"/>
    <n v="0"/>
    <n v="43.78"/>
    <n v="21.46"/>
    <n v="40.869999999999997"/>
    <n v="0"/>
    <n v="40.869999999999997"/>
    <n v="35.04"/>
    <n v="86.31"/>
    <n v="0"/>
    <n v="0"/>
    <n v="0"/>
    <n v="0"/>
    <n v="9.01"/>
    <n v="16.37"/>
    <n v="0"/>
    <n v="0"/>
    <n v="23.99"/>
    <n v="0"/>
    <n v="0"/>
    <n v="0"/>
    <n v="0"/>
    <n v="0"/>
    <m/>
    <n v="0"/>
    <n v="0"/>
    <n v="0"/>
    <x v="4"/>
    <x v="8"/>
  </r>
  <r>
    <s v="CG&amp;E "/>
    <s v="E"/>
    <x v="1"/>
    <s v="OLF     02/15/2008 "/>
    <n v="36579"/>
    <n v="4262.0600000000004"/>
    <n v="0"/>
    <n v="4262.0600000000004"/>
    <n v="897.28"/>
    <n v="0"/>
    <n v="2078.1"/>
    <n v="43.87"/>
    <n v="8.7200000000000006"/>
    <n v="0"/>
    <n v="0"/>
    <n v="170.16"/>
    <n v="83.27"/>
    <n v="158.79"/>
    <n v="0"/>
    <n v="158.79"/>
    <n v="135.93"/>
    <n v="335.2"/>
    <n v="0"/>
    <n v="0"/>
    <n v="0"/>
    <n v="0"/>
    <n v="35.06"/>
    <n v="63.88"/>
    <n v="0"/>
    <n v="0"/>
    <n v="93.01"/>
    <n v="0"/>
    <n v="0"/>
    <n v="0"/>
    <n v="0"/>
    <n v="0"/>
    <m/>
    <n v="0"/>
    <n v="0"/>
    <n v="0"/>
    <x v="4"/>
    <x v="8"/>
  </r>
  <r>
    <s v="CG&amp;E "/>
    <s v="E"/>
    <x v="2"/>
    <s v="OLF     02/15/2008 "/>
    <n v="653573"/>
    <n v="73738.62"/>
    <n v="0"/>
    <n v="73738.62"/>
    <n v="16031.89"/>
    <n v="0"/>
    <n v="34728.14"/>
    <n v="785.24"/>
    <n v="149.78"/>
    <n v="0"/>
    <n v="0"/>
    <n v="3034.41"/>
    <n v="1490.97"/>
    <n v="2835.34"/>
    <n v="0"/>
    <n v="2835.34"/>
    <n v="2433.7399999999998"/>
    <n v="5988.3"/>
    <n v="0"/>
    <n v="0"/>
    <n v="0"/>
    <n v="0"/>
    <n v="626.66999999999996"/>
    <n v="1137.99"/>
    <n v="0"/>
    <n v="0"/>
    <n v="1660.81"/>
    <n v="0"/>
    <n v="0"/>
    <n v="0"/>
    <n v="0"/>
    <n v="0"/>
    <m/>
    <n v="0"/>
    <n v="0"/>
    <n v="0"/>
    <x v="4"/>
    <x v="8"/>
  </r>
  <r>
    <s v="CG&amp;E "/>
    <s v="E"/>
    <x v="3"/>
    <s v="OLF     02/15/2008 "/>
    <n v="90451"/>
    <n v="9814.01"/>
    <n v="0"/>
    <n v="9814.01"/>
    <n v="2218.04"/>
    <n v="0"/>
    <n v="4423.5"/>
    <n v="108.88"/>
    <n v="12.26"/>
    <n v="0"/>
    <n v="0"/>
    <n v="419.77"/>
    <n v="206.85"/>
    <n v="392.35"/>
    <n v="0"/>
    <n v="392.35"/>
    <n v="337.54"/>
    <n v="828.36"/>
    <n v="0"/>
    <n v="0"/>
    <n v="0"/>
    <n v="0"/>
    <n v="87.06"/>
    <n v="157.91"/>
    <n v="0"/>
    <n v="0"/>
    <n v="229.14"/>
    <n v="0"/>
    <n v="0"/>
    <n v="0"/>
    <n v="0"/>
    <n v="0"/>
    <m/>
    <n v="0"/>
    <n v="0"/>
    <n v="0"/>
    <x v="4"/>
    <x v="8"/>
  </r>
  <r>
    <s v="CG&amp;E "/>
    <s v="E"/>
    <x v="7"/>
    <s v="OLF     02/15/2008 "/>
    <n v="1660"/>
    <n v="177.67"/>
    <n v="0"/>
    <n v="177.67"/>
    <n v="40.700000000000003"/>
    <n v="0"/>
    <n v="78.7"/>
    <n v="2"/>
    <n v="0.27"/>
    <n v="0"/>
    <n v="0"/>
    <n v="7.7"/>
    <n v="3.8"/>
    <n v="7.2"/>
    <n v="0"/>
    <n v="7.2"/>
    <n v="6.2"/>
    <n v="15.2"/>
    <n v="0"/>
    <n v="0"/>
    <n v="0"/>
    <n v="0"/>
    <n v="1.6"/>
    <n v="2.9"/>
    <n v="0"/>
    <n v="0"/>
    <n v="4.2"/>
    <n v="0"/>
    <n v="0"/>
    <n v="0"/>
    <n v="0"/>
    <n v="0"/>
    <m/>
    <n v="0"/>
    <n v="0"/>
    <n v="0"/>
    <x v="4"/>
    <x v="8"/>
  </r>
  <r>
    <s v="CG&amp;E "/>
    <s v="E"/>
    <x v="4"/>
    <s v="OLF     02/15/2008 "/>
    <n v="65972"/>
    <n v="7612.11"/>
    <n v="0"/>
    <n v="7612.11"/>
    <n v="1618.76"/>
    <n v="0"/>
    <n v="3674.08"/>
    <n v="79.12"/>
    <n v="16.12"/>
    <n v="0"/>
    <n v="0"/>
    <n v="305.32"/>
    <n v="150.22"/>
    <n v="286.32"/>
    <n v="0"/>
    <n v="286.32"/>
    <n v="245.26"/>
    <n v="604.58000000000004"/>
    <n v="0"/>
    <n v="0"/>
    <n v="0"/>
    <n v="0"/>
    <n v="63.15"/>
    <n v="114.91"/>
    <n v="0"/>
    <n v="0"/>
    <n v="167.95"/>
    <n v="0"/>
    <n v="0"/>
    <n v="0"/>
    <n v="0"/>
    <n v="0"/>
    <m/>
    <n v="0"/>
    <n v="0"/>
    <n v="0"/>
    <x v="4"/>
    <x v="8"/>
  </r>
  <r>
    <s v="CG&amp;E "/>
    <s v="E"/>
    <x v="5"/>
    <s v="OLF     02/15/2008 "/>
    <n v="410"/>
    <n v="47.35"/>
    <n v="0"/>
    <n v="47.35"/>
    <n v="10.07"/>
    <n v="0"/>
    <n v="24.69"/>
    <n v="0.49"/>
    <n v="0.18"/>
    <n v="0"/>
    <n v="0"/>
    <n v="0"/>
    <n v="0.93"/>
    <n v="1.78"/>
    <n v="0"/>
    <n v="1.78"/>
    <n v="1.52"/>
    <n v="3.76"/>
    <n v="0"/>
    <n v="0"/>
    <n v="0"/>
    <n v="0"/>
    <n v="0.39"/>
    <n v="0.71"/>
    <n v="0"/>
    <n v="0"/>
    <n v="1.05"/>
    <n v="0"/>
    <n v="0"/>
    <n v="0"/>
    <n v="0"/>
    <n v="0"/>
    <m/>
    <n v="0"/>
    <n v="0"/>
    <n v="0"/>
    <x v="4"/>
    <x v="8"/>
  </r>
  <r>
    <s v="CG&amp;E "/>
    <s v="E"/>
    <x v="24"/>
    <s v="OLF     02/15/2008 "/>
    <n v="207"/>
    <n v="17.11"/>
    <n v="0"/>
    <n v="17.11"/>
    <n v="0"/>
    <n v="0"/>
    <n v="14.62"/>
    <n v="0.25"/>
    <n v="0.18"/>
    <n v="0"/>
    <n v="0"/>
    <n v="0.96"/>
    <n v="0.47"/>
    <n v="0"/>
    <n v="0"/>
    <n v="0"/>
    <n v="0"/>
    <n v="0"/>
    <n v="0"/>
    <n v="0"/>
    <n v="0"/>
    <n v="0"/>
    <n v="0.04"/>
    <n v="7.0000000000000007E-2"/>
    <n v="0"/>
    <n v="0"/>
    <n v="0.52"/>
    <n v="0"/>
    <n v="0"/>
    <n v="0"/>
    <n v="0"/>
    <n v="0"/>
    <m/>
    <n v="0"/>
    <n v="0"/>
    <n v="0"/>
    <x v="4"/>
    <x v="8"/>
  </r>
  <r>
    <s v="CG&amp;E "/>
    <s v="E"/>
    <x v="21"/>
    <s v="OLF     02/15/2008 "/>
    <n v="1332"/>
    <n v="84.42"/>
    <n v="0"/>
    <n v="84.42"/>
    <n v="0"/>
    <n v="0"/>
    <n v="69.39"/>
    <n v="1.6"/>
    <n v="0.36"/>
    <n v="0"/>
    <n v="0"/>
    <n v="6.19"/>
    <n v="3.04"/>
    <n v="0"/>
    <n v="0"/>
    <n v="0"/>
    <n v="0"/>
    <n v="0"/>
    <n v="0"/>
    <n v="0"/>
    <n v="0"/>
    <n v="0"/>
    <n v="0.16"/>
    <n v="0.3"/>
    <n v="0"/>
    <n v="0"/>
    <n v="3.38"/>
    <n v="0"/>
    <n v="0"/>
    <n v="0"/>
    <n v="0"/>
    <n v="0"/>
    <m/>
    <n v="0"/>
    <n v="0"/>
    <n v="0"/>
    <x v="4"/>
    <x v="8"/>
  </r>
  <r>
    <s v="CG&amp;E "/>
    <s v="E"/>
    <x v="6"/>
    <s v="OLF     02/15/2008 "/>
    <n v="23154"/>
    <n v="1541.05"/>
    <n v="0"/>
    <n v="1541.05"/>
    <n v="0"/>
    <n v="0"/>
    <n v="1286.54"/>
    <n v="27.79"/>
    <n v="4.5999999999999996"/>
    <n v="0"/>
    <n v="0"/>
    <n v="107.54"/>
    <n v="52.72"/>
    <n v="0"/>
    <n v="0"/>
    <n v="0"/>
    <n v="0"/>
    <n v="0"/>
    <n v="0"/>
    <n v="0"/>
    <n v="0"/>
    <n v="0"/>
    <n v="1.03"/>
    <n v="1.87"/>
    <n v="0"/>
    <n v="0"/>
    <n v="58.96"/>
    <n v="0"/>
    <n v="0"/>
    <n v="0"/>
    <n v="0"/>
    <n v="0"/>
    <m/>
    <n v="0"/>
    <n v="0"/>
    <n v="0"/>
    <x v="4"/>
    <x v="8"/>
  </r>
  <r>
    <s v="CG&amp;E "/>
    <s v="E"/>
    <x v="9"/>
    <s v="OLF     02/15/2008 "/>
    <n v="1159"/>
    <n v="76.14"/>
    <n v="0"/>
    <n v="76.14"/>
    <n v="0"/>
    <n v="0"/>
    <n v="63.32"/>
    <n v="1.39"/>
    <n v="0.45"/>
    <n v="0"/>
    <n v="0"/>
    <n v="5.39"/>
    <n v="2.64"/>
    <n v="0"/>
    <n v="0"/>
    <n v="0"/>
    <n v="0"/>
    <n v="0"/>
    <n v="0"/>
    <n v="0"/>
    <n v="0"/>
    <n v="0"/>
    <n v="0"/>
    <n v="0"/>
    <n v="0"/>
    <n v="0"/>
    <n v="2.95"/>
    <n v="0"/>
    <n v="0"/>
    <n v="0"/>
    <n v="0"/>
    <n v="0"/>
    <m/>
    <n v="0"/>
    <n v="0"/>
    <n v="0"/>
    <x v="4"/>
    <x v="8"/>
  </r>
  <r>
    <s v="CG&amp;E "/>
    <s v="E"/>
    <x v="10"/>
    <s v="OLF     02/15/2008 "/>
    <n v="7170"/>
    <n v="482.11"/>
    <n v="0"/>
    <n v="482.11"/>
    <n v="0"/>
    <n v="0"/>
    <n v="403.94"/>
    <n v="8.59"/>
    <n v="1.62"/>
    <n v="0"/>
    <n v="0"/>
    <n v="33.36"/>
    <n v="16.309999999999999"/>
    <n v="0"/>
    <n v="0"/>
    <n v="0"/>
    <n v="0"/>
    <n v="0"/>
    <n v="0"/>
    <n v="0"/>
    <n v="0"/>
    <n v="0"/>
    <n v="0"/>
    <n v="0"/>
    <n v="0"/>
    <n v="0"/>
    <n v="18.29"/>
    <n v="0"/>
    <n v="0"/>
    <n v="0"/>
    <n v="0"/>
    <n v="0"/>
    <m/>
    <n v="0"/>
    <n v="0"/>
    <n v="0"/>
    <x v="4"/>
    <x v="8"/>
  </r>
  <r>
    <s v="CG&amp;E "/>
    <s v="E"/>
    <x v="2"/>
    <s v="OLF     02/15/2008N"/>
    <n v="0"/>
    <n v="-88.68"/>
    <n v="0"/>
    <n v="-8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8"/>
  </r>
  <r>
    <s v="CG&amp;E "/>
    <s v="E"/>
    <x v="19"/>
    <s v="OLFR    01/02/2007 "/>
    <n v="85"/>
    <n v="11.96"/>
    <n v="0"/>
    <n v="11.96"/>
    <n v="2.09"/>
    <n v="0"/>
    <n v="7.15"/>
    <n v="0.1"/>
    <n v="0.09"/>
    <n v="0"/>
    <n v="0"/>
    <n v="0.4"/>
    <n v="0.19"/>
    <n v="0.25"/>
    <n v="0"/>
    <n v="0.37"/>
    <n v="0.31"/>
    <n v="0.78"/>
    <n v="0"/>
    <n v="0"/>
    <n v="0"/>
    <n v="0"/>
    <n v="0.08"/>
    <n v="0.15"/>
    <n v="0"/>
    <n v="0"/>
    <n v="0"/>
    <n v="0"/>
    <n v="0"/>
    <n v="0"/>
    <n v="0"/>
    <n v="0"/>
    <m/>
    <n v="0"/>
    <n v="0"/>
    <n v="0"/>
    <x v="4"/>
    <x v="8"/>
  </r>
  <r>
    <s v="CG&amp;E "/>
    <s v="E"/>
    <x v="19"/>
    <s v="OLFR    01/02/2007N"/>
    <n v="-85"/>
    <n v="-12.01"/>
    <n v="0"/>
    <n v="-12.01"/>
    <n v="-2.09"/>
    <n v="0"/>
    <n v="-7.15"/>
    <n v="-0.1"/>
    <n v="-0.09"/>
    <n v="0"/>
    <n v="0"/>
    <n v="-0.39"/>
    <n v="-0.19"/>
    <n v="-0.31"/>
    <n v="0"/>
    <n v="-0.37"/>
    <n v="-0.31"/>
    <n v="-0.78"/>
    <n v="0"/>
    <n v="0"/>
    <n v="0"/>
    <n v="0"/>
    <n v="-0.08"/>
    <n v="-0.15"/>
    <n v="0"/>
    <n v="0"/>
    <n v="0"/>
    <n v="0"/>
    <n v="0"/>
    <n v="0"/>
    <n v="0"/>
    <n v="0"/>
    <m/>
    <n v="0"/>
    <n v="0"/>
    <n v="0"/>
    <x v="4"/>
    <x v="8"/>
  </r>
  <r>
    <s v="CG&amp;E "/>
    <s v="E"/>
    <x v="19"/>
    <s v="OLFR    02/15/2008 "/>
    <n v="19571"/>
    <n v="2422.08"/>
    <n v="0"/>
    <n v="2422.08"/>
    <n v="479.9"/>
    <n v="0"/>
    <n v="1296.5"/>
    <n v="23.45"/>
    <n v="11.89"/>
    <n v="0"/>
    <n v="0"/>
    <n v="91.1"/>
    <n v="44.39"/>
    <n v="85.04"/>
    <n v="0"/>
    <n v="85.04"/>
    <n v="72.489999999999995"/>
    <n v="179.5"/>
    <n v="0"/>
    <n v="0"/>
    <n v="0"/>
    <n v="0"/>
    <n v="18.690000000000001"/>
    <n v="34.090000000000003"/>
    <n v="0"/>
    <n v="0"/>
    <n v="0"/>
    <n v="0"/>
    <n v="0"/>
    <n v="0"/>
    <n v="0"/>
    <n v="0"/>
    <m/>
    <n v="0"/>
    <n v="0"/>
    <n v="0"/>
    <x v="4"/>
    <x v="8"/>
  </r>
  <r>
    <s v="CG&amp;E "/>
    <s v="E"/>
    <x v="24"/>
    <s v="OLFR    02/15/2008 "/>
    <n v="329"/>
    <n v="27.7"/>
    <n v="0"/>
    <n v="27.7"/>
    <n v="0"/>
    <n v="0"/>
    <n v="23.97"/>
    <n v="0.39"/>
    <n v="0.18"/>
    <n v="0"/>
    <n v="0"/>
    <n v="1.54"/>
    <n v="0.74"/>
    <n v="0"/>
    <n v="0"/>
    <n v="0"/>
    <n v="0"/>
    <n v="0"/>
    <n v="0"/>
    <n v="0"/>
    <n v="0"/>
    <n v="0"/>
    <n v="0.31"/>
    <n v="0.56999999999999995"/>
    <n v="0"/>
    <n v="0"/>
    <n v="0"/>
    <n v="0"/>
    <n v="0"/>
    <n v="0"/>
    <n v="0"/>
    <n v="0"/>
    <m/>
    <n v="0"/>
    <n v="0"/>
    <n v="0"/>
    <x v="4"/>
    <x v="8"/>
  </r>
  <r>
    <s v="CG&amp;E "/>
    <s v="E"/>
    <x v="19"/>
    <s v="OLFR    02/15/2008N"/>
    <n v="0"/>
    <n v="-11.96"/>
    <n v="0"/>
    <n v="-1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8"/>
  </r>
  <r>
    <s v="CG&amp;E "/>
    <s v="E"/>
    <x v="19"/>
    <s v="OLO     01/02/2007 "/>
    <n v="35"/>
    <n v="9.14"/>
    <n v="0"/>
    <n v="9.14"/>
    <n v="0.86"/>
    <n v="0"/>
    <n v="6.71"/>
    <n v="0.03"/>
    <n v="7.0000000000000007E-2"/>
    <n v="0"/>
    <n v="0"/>
    <n v="0.16"/>
    <n v="0.08"/>
    <n v="0.08"/>
    <n v="0"/>
    <n v="0.15"/>
    <n v="0.1"/>
    <n v="0.75"/>
    <n v="0"/>
    <n v="0"/>
    <n v="0"/>
    <n v="0"/>
    <n v="0"/>
    <n v="0.06"/>
    <n v="0"/>
    <n v="0"/>
    <n v="0.09"/>
    <n v="0"/>
    <n v="0"/>
    <n v="0"/>
    <n v="0"/>
    <n v="0"/>
    <m/>
    <n v="0"/>
    <n v="0"/>
    <n v="0"/>
    <x v="4"/>
    <x v="8"/>
  </r>
  <r>
    <s v="CG&amp;E "/>
    <s v="E"/>
    <x v="1"/>
    <s v="OLO     01/02/2007 "/>
    <n v="18"/>
    <n v="3.93"/>
    <n v="0"/>
    <n v="3.93"/>
    <n v="0.52"/>
    <n v="0"/>
    <n v="2.78"/>
    <n v="0"/>
    <n v="0.01"/>
    <n v="0"/>
    <n v="0"/>
    <n v="0.09"/>
    <n v="0.01"/>
    <n v="0.08"/>
    <n v="0"/>
    <n v="0.09"/>
    <n v="0.08"/>
    <n v="0.18"/>
    <n v="0"/>
    <n v="0"/>
    <n v="0"/>
    <n v="0"/>
    <n v="0"/>
    <n v="0.01"/>
    <n v="0"/>
    <n v="0"/>
    <n v="0.08"/>
    <n v="0"/>
    <n v="0"/>
    <n v="0"/>
    <n v="0"/>
    <n v="0"/>
    <m/>
    <n v="0"/>
    <n v="0"/>
    <n v="0"/>
    <x v="4"/>
    <x v="8"/>
  </r>
  <r>
    <s v="CG&amp;E "/>
    <s v="E"/>
    <x v="2"/>
    <s v="OLO     01/02/2007 "/>
    <n v="1543"/>
    <n v="187.15"/>
    <n v="0"/>
    <n v="187.15"/>
    <n v="37.9"/>
    <n v="0"/>
    <n v="93.01"/>
    <n v="1.58"/>
    <n v="0.12"/>
    <n v="0"/>
    <n v="0"/>
    <n v="7.16"/>
    <n v="3.52"/>
    <n v="3.96"/>
    <n v="0"/>
    <n v="6.66"/>
    <n v="5.23"/>
    <n v="20.82"/>
    <n v="0"/>
    <n v="0"/>
    <n v="0"/>
    <n v="0"/>
    <n v="0.56999999999999995"/>
    <n v="2.67"/>
    <n v="0"/>
    <n v="0"/>
    <n v="3.95"/>
    <n v="0"/>
    <n v="0"/>
    <n v="0"/>
    <n v="0"/>
    <n v="0"/>
    <m/>
    <n v="0"/>
    <n v="0"/>
    <n v="0"/>
    <x v="4"/>
    <x v="8"/>
  </r>
  <r>
    <s v="CG&amp;E "/>
    <s v="E"/>
    <x v="3"/>
    <s v="OLO     01/02/2007 "/>
    <n v="845"/>
    <n v="90.14"/>
    <n v="0"/>
    <n v="90.14"/>
    <n v="20.74"/>
    <n v="0"/>
    <n v="40.65"/>
    <n v="1.02"/>
    <n v="0.12"/>
    <n v="0"/>
    <n v="0"/>
    <n v="3.94"/>
    <n v="1.91"/>
    <n v="2.5099999999999998"/>
    <n v="0"/>
    <n v="3.62"/>
    <n v="3.08"/>
    <n v="8.11"/>
    <n v="0"/>
    <n v="0"/>
    <n v="0"/>
    <n v="0"/>
    <n v="0.8"/>
    <n v="1.46"/>
    <n v="0"/>
    <n v="0"/>
    <n v="2.1800000000000002"/>
    <n v="0"/>
    <n v="0"/>
    <n v="0"/>
    <n v="0"/>
    <n v="0"/>
    <m/>
    <n v="0"/>
    <n v="0"/>
    <n v="0"/>
    <x v="4"/>
    <x v="8"/>
  </r>
  <r>
    <s v="CG&amp;E "/>
    <s v="E"/>
    <x v="3"/>
    <s v="OLO     01/02/2007N"/>
    <n v="-159"/>
    <n v="-20.010000000000002"/>
    <n v="0"/>
    <n v="-20.010000000000002"/>
    <n v="-3.91"/>
    <n v="0"/>
    <n v="-10.46"/>
    <n v="-0.19"/>
    <n v="-0.09"/>
    <n v="0"/>
    <n v="0"/>
    <n v="-0.74"/>
    <n v="-0.36"/>
    <n v="-0.69"/>
    <n v="0"/>
    <n v="-0.69"/>
    <n v="-0.59"/>
    <n v="-1.46"/>
    <n v="0"/>
    <n v="0"/>
    <n v="0"/>
    <n v="0"/>
    <n v="-0.15"/>
    <n v="-0.27"/>
    <n v="0"/>
    <n v="0"/>
    <n v="-0.41"/>
    <n v="0"/>
    <n v="0"/>
    <n v="0"/>
    <n v="0"/>
    <n v="0"/>
    <m/>
    <n v="0"/>
    <n v="0"/>
    <n v="0"/>
    <x v="4"/>
    <x v="8"/>
  </r>
  <r>
    <s v="CG&amp;E "/>
    <s v="E"/>
    <x v="19"/>
    <s v="OLO     02/15/2008 "/>
    <n v="12105"/>
    <n v="2041.78"/>
    <n v="0"/>
    <n v="2041.78"/>
    <n v="295.33999999999997"/>
    <n v="0"/>
    <n v="1317.36"/>
    <n v="14.95"/>
    <n v="6.3"/>
    <n v="0"/>
    <n v="0"/>
    <n v="56.29"/>
    <n v="27.26"/>
    <n v="52.69"/>
    <n v="0"/>
    <n v="52.69"/>
    <n v="44.48"/>
    <n v="111.19"/>
    <n v="0"/>
    <n v="0"/>
    <n v="0"/>
    <n v="0"/>
    <n v="11.84"/>
    <n v="20.79"/>
    <n v="0"/>
    <n v="0"/>
    <n v="30.6"/>
    <n v="0"/>
    <n v="0"/>
    <n v="0"/>
    <n v="0"/>
    <n v="0"/>
    <m/>
    <n v="0"/>
    <n v="0"/>
    <n v="0"/>
    <x v="4"/>
    <x v="8"/>
  </r>
  <r>
    <s v="CG&amp;E "/>
    <s v="E"/>
    <x v="1"/>
    <s v="OLO     02/15/2008 "/>
    <n v="121778"/>
    <n v="17922.43"/>
    <n v="0"/>
    <n v="17922.43"/>
    <n v="2980.77"/>
    <n v="0"/>
    <n v="10655.68"/>
    <n v="149.93"/>
    <n v="34.479999999999997"/>
    <n v="0"/>
    <n v="0"/>
    <n v="567.01"/>
    <n v="276.52999999999997"/>
    <n v="527.45000000000005"/>
    <n v="0"/>
    <n v="527.45000000000005"/>
    <n v="447.99"/>
    <n v="1114.9000000000001"/>
    <n v="0"/>
    <n v="0"/>
    <n v="0"/>
    <n v="0"/>
    <n v="119.61"/>
    <n v="209.62"/>
    <n v="0"/>
    <n v="0"/>
    <n v="311.01"/>
    <n v="0"/>
    <n v="0"/>
    <n v="0"/>
    <n v="0"/>
    <n v="0"/>
    <m/>
    <n v="0"/>
    <n v="0"/>
    <n v="0"/>
    <x v="4"/>
    <x v="8"/>
  </r>
  <r>
    <s v="CG&amp;E "/>
    <s v="E"/>
    <x v="2"/>
    <s v="OLO     02/15/2008 "/>
    <n v="427879"/>
    <n v="61509.71"/>
    <n v="0"/>
    <n v="61509.71"/>
    <n v="10478.23"/>
    <n v="0"/>
    <n v="35933.910000000003"/>
    <n v="523.70000000000005"/>
    <n v="164.76"/>
    <n v="0"/>
    <n v="0"/>
    <n v="1991.98"/>
    <n v="969.19"/>
    <n v="1853.61"/>
    <n v="0"/>
    <n v="1853.61"/>
    <n v="1576.08"/>
    <n v="3920.43"/>
    <n v="0"/>
    <n v="0"/>
    <n v="0"/>
    <n v="0"/>
    <n v="417.32"/>
    <n v="734.21"/>
    <n v="0"/>
    <n v="0"/>
    <n v="1092.68"/>
    <n v="0"/>
    <n v="0"/>
    <n v="0"/>
    <n v="0"/>
    <n v="0"/>
    <m/>
    <n v="0"/>
    <n v="0"/>
    <n v="0"/>
    <x v="4"/>
    <x v="8"/>
  </r>
  <r>
    <s v="CG&amp;E "/>
    <s v="E"/>
    <x v="3"/>
    <s v="OLO     02/15/2008 "/>
    <n v="72670"/>
    <n v="9241.11"/>
    <n v="0"/>
    <n v="9241.11"/>
    <n v="1783.57"/>
    <n v="0"/>
    <n v="4911.99"/>
    <n v="88.16"/>
    <n v="12.62"/>
    <n v="0"/>
    <n v="0"/>
    <n v="334.75"/>
    <n v="165.02"/>
    <n v="314.5"/>
    <n v="0"/>
    <n v="314.5"/>
    <n v="268.5"/>
    <n v="665.84"/>
    <n v="0"/>
    <n v="0"/>
    <n v="0"/>
    <n v="0"/>
    <n v="70.040000000000006"/>
    <n v="124.54"/>
    <n v="0"/>
    <n v="0"/>
    <n v="187.08"/>
    <n v="0"/>
    <n v="0"/>
    <n v="0"/>
    <n v="0"/>
    <n v="0"/>
    <m/>
    <n v="0"/>
    <n v="0"/>
    <n v="0"/>
    <x v="4"/>
    <x v="8"/>
  </r>
  <r>
    <s v="CG&amp;E "/>
    <s v="E"/>
    <x v="7"/>
    <s v="OLO     02/15/2008 "/>
    <n v="327"/>
    <n v="56"/>
    <n v="0"/>
    <n v="56"/>
    <n v="7.96"/>
    <n v="0"/>
    <n v="36.369999999999997"/>
    <n v="0.4"/>
    <n v="0.27"/>
    <n v="0"/>
    <n v="0"/>
    <n v="1.52"/>
    <n v="0.73"/>
    <n v="1.42"/>
    <n v="0"/>
    <n v="1.42"/>
    <n v="1.2"/>
    <n v="3.01"/>
    <n v="0"/>
    <n v="0"/>
    <n v="0"/>
    <n v="0"/>
    <n v="0.32"/>
    <n v="0.56000000000000005"/>
    <n v="0"/>
    <n v="0"/>
    <n v="0.82"/>
    <n v="0"/>
    <n v="0"/>
    <n v="0"/>
    <n v="0"/>
    <n v="0"/>
    <m/>
    <n v="0"/>
    <n v="0"/>
    <n v="0"/>
    <x v="4"/>
    <x v="8"/>
  </r>
  <r>
    <s v="CG&amp;E "/>
    <s v="E"/>
    <x v="4"/>
    <s v="OLO     02/15/2008 "/>
    <n v="40131"/>
    <n v="5866.07"/>
    <n v="0"/>
    <n v="5866.07"/>
    <n v="982.75"/>
    <n v="0"/>
    <n v="3471.75"/>
    <n v="49.14"/>
    <n v="12.34"/>
    <n v="0"/>
    <n v="0"/>
    <n v="184.52"/>
    <n v="91.18"/>
    <n v="173.93"/>
    <n v="0"/>
    <n v="173.93"/>
    <n v="147.96"/>
    <n v="367.63"/>
    <n v="0"/>
    <n v="0"/>
    <n v="0"/>
    <n v="0"/>
    <n v="39.119999999999997"/>
    <n v="69.17"/>
    <n v="0"/>
    <n v="0"/>
    <n v="102.65"/>
    <n v="0"/>
    <n v="0"/>
    <n v="0"/>
    <n v="0"/>
    <n v="0"/>
    <m/>
    <n v="0"/>
    <n v="0"/>
    <n v="0"/>
    <x v="4"/>
    <x v="8"/>
  </r>
  <r>
    <s v="CG&amp;E "/>
    <s v="E"/>
    <x v="8"/>
    <s v="OLO     02/15/2008 "/>
    <n v="545"/>
    <n v="76.53"/>
    <n v="0"/>
    <n v="76.53"/>
    <n v="13.37"/>
    <n v="0"/>
    <n v="43.98"/>
    <n v="0.66"/>
    <n v="0.18"/>
    <n v="0"/>
    <n v="0"/>
    <n v="2.54"/>
    <n v="1.24"/>
    <n v="2.36"/>
    <n v="0"/>
    <n v="2.36"/>
    <n v="2"/>
    <n v="4.97"/>
    <n v="0"/>
    <n v="0"/>
    <n v="0"/>
    <n v="0"/>
    <n v="0.54"/>
    <n v="0.93"/>
    <n v="0"/>
    <n v="0"/>
    <n v="1.4"/>
    <n v="0"/>
    <n v="0"/>
    <n v="0"/>
    <n v="0"/>
    <n v="0"/>
    <m/>
    <n v="0"/>
    <n v="0"/>
    <n v="0"/>
    <x v="4"/>
    <x v="8"/>
  </r>
  <r>
    <s v="CG&amp;E "/>
    <s v="E"/>
    <x v="5"/>
    <s v="OLO     02/15/2008 "/>
    <n v="1805"/>
    <n v="237.08"/>
    <n v="0"/>
    <n v="237.08"/>
    <n v="44.32"/>
    <n v="0"/>
    <n v="137.55000000000001"/>
    <n v="2.1800000000000002"/>
    <n v="0.54"/>
    <n v="0"/>
    <n v="0"/>
    <n v="0"/>
    <n v="4.0999999999999996"/>
    <n v="7.85"/>
    <n v="0"/>
    <n v="7.85"/>
    <n v="6.68"/>
    <n v="16.559999999999999"/>
    <n v="0"/>
    <n v="0"/>
    <n v="0"/>
    <n v="0"/>
    <n v="1.72"/>
    <n v="3.08"/>
    <n v="0"/>
    <n v="0"/>
    <n v="4.6500000000000004"/>
    <n v="0"/>
    <n v="0"/>
    <n v="0"/>
    <n v="0"/>
    <n v="0"/>
    <m/>
    <n v="0"/>
    <n v="0"/>
    <n v="0"/>
    <x v="4"/>
    <x v="8"/>
  </r>
  <r>
    <s v="CG&amp;E "/>
    <s v="E"/>
    <x v="24"/>
    <s v="OLO     02/15/2008 "/>
    <n v="464"/>
    <n v="39.229999999999997"/>
    <n v="0"/>
    <n v="39.229999999999997"/>
    <n v="0"/>
    <n v="0"/>
    <n v="32.85"/>
    <n v="0.56000000000000005"/>
    <n v="0.18"/>
    <n v="0"/>
    <n v="0"/>
    <n v="2.16"/>
    <n v="1.05"/>
    <n v="0"/>
    <n v="0"/>
    <n v="0"/>
    <n v="0"/>
    <n v="0"/>
    <n v="0"/>
    <n v="0"/>
    <n v="0"/>
    <n v="0"/>
    <n v="0.45"/>
    <n v="0.79"/>
    <n v="0"/>
    <n v="0"/>
    <n v="1.19"/>
    <n v="0"/>
    <n v="0"/>
    <n v="0"/>
    <n v="0"/>
    <n v="0"/>
    <m/>
    <n v="0"/>
    <n v="0"/>
    <n v="0"/>
    <x v="4"/>
    <x v="8"/>
  </r>
  <r>
    <s v="CG&amp;E "/>
    <s v="E"/>
    <x v="21"/>
    <s v="OLO     02/15/2008 "/>
    <n v="1908"/>
    <n v="218.17"/>
    <n v="0"/>
    <n v="218.17"/>
    <n v="0"/>
    <n v="0"/>
    <n v="192.93"/>
    <n v="2.38"/>
    <n v="0.36"/>
    <n v="0"/>
    <n v="0"/>
    <n v="8.89"/>
    <n v="4.33"/>
    <n v="0"/>
    <n v="0"/>
    <n v="0"/>
    <n v="0"/>
    <n v="0"/>
    <n v="0"/>
    <n v="0"/>
    <n v="0"/>
    <n v="0"/>
    <n v="1.61"/>
    <n v="2.82"/>
    <n v="0"/>
    <n v="0"/>
    <n v="4.8499999999999996"/>
    <n v="0"/>
    <n v="0"/>
    <n v="0"/>
    <n v="0"/>
    <n v="0"/>
    <m/>
    <n v="0"/>
    <n v="0"/>
    <n v="0"/>
    <x v="4"/>
    <x v="8"/>
  </r>
  <r>
    <s v="CG&amp;E "/>
    <s v="E"/>
    <x v="6"/>
    <s v="OLO     02/15/2008 "/>
    <n v="18591"/>
    <n v="1731.23"/>
    <n v="0"/>
    <n v="1731.23"/>
    <n v="0"/>
    <n v="0"/>
    <n v="1519.9"/>
    <n v="22.81"/>
    <n v="5.95"/>
    <n v="0"/>
    <n v="0"/>
    <n v="86.61"/>
    <n v="42.16"/>
    <n v="0"/>
    <n v="0"/>
    <n v="0"/>
    <n v="0"/>
    <n v="0"/>
    <n v="0"/>
    <n v="0"/>
    <n v="0"/>
    <n v="0"/>
    <n v="2.29"/>
    <n v="4.01"/>
    <n v="0"/>
    <n v="0"/>
    <n v="47.5"/>
    <n v="0"/>
    <n v="0"/>
    <n v="0"/>
    <n v="0"/>
    <n v="0"/>
    <m/>
    <n v="0"/>
    <n v="0"/>
    <n v="0"/>
    <x v="4"/>
    <x v="8"/>
  </r>
  <r>
    <s v="CG&amp;E "/>
    <s v="E"/>
    <x v="9"/>
    <s v="OLO     02/15/2008 "/>
    <n v="1935"/>
    <n v="176.93"/>
    <n v="0"/>
    <n v="176.93"/>
    <n v="0"/>
    <n v="0"/>
    <n v="155.35"/>
    <n v="2.34"/>
    <n v="0.71"/>
    <n v="0"/>
    <n v="0"/>
    <n v="9"/>
    <n v="4.38"/>
    <n v="0"/>
    <n v="0"/>
    <n v="0"/>
    <n v="0"/>
    <n v="0"/>
    <n v="0"/>
    <n v="0"/>
    <n v="0"/>
    <n v="0"/>
    <n v="7.0000000000000007E-2"/>
    <n v="0.12"/>
    <n v="0"/>
    <n v="0"/>
    <n v="4.96"/>
    <n v="0"/>
    <n v="0"/>
    <n v="0"/>
    <n v="0"/>
    <n v="0"/>
    <m/>
    <n v="0"/>
    <n v="0"/>
    <n v="0"/>
    <x v="4"/>
    <x v="8"/>
  </r>
  <r>
    <s v="CG&amp;E "/>
    <s v="E"/>
    <x v="10"/>
    <s v="OLO     02/15/2008 "/>
    <n v="5079"/>
    <n v="509.48"/>
    <n v="0"/>
    <n v="509.48"/>
    <n v="0"/>
    <n v="0"/>
    <n v="452.82"/>
    <n v="6.24"/>
    <n v="1.89"/>
    <n v="0"/>
    <n v="0"/>
    <n v="23.65"/>
    <n v="11.51"/>
    <n v="0"/>
    <n v="0"/>
    <n v="0"/>
    <n v="0"/>
    <n v="0"/>
    <n v="0"/>
    <n v="0"/>
    <n v="0"/>
    <n v="0"/>
    <n v="0.15"/>
    <n v="0.26"/>
    <n v="0"/>
    <n v="0"/>
    <n v="12.96"/>
    <n v="0"/>
    <n v="0"/>
    <n v="0"/>
    <n v="0"/>
    <n v="0"/>
    <m/>
    <n v="0"/>
    <n v="0"/>
    <n v="0"/>
    <x v="4"/>
    <x v="8"/>
  </r>
  <r>
    <s v="CG&amp;E "/>
    <s v="E"/>
    <x v="2"/>
    <s v="OLO     02/15/2008N"/>
    <n v="0"/>
    <n v="-48.7"/>
    <n v="0"/>
    <n v="-4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8"/>
  </r>
  <r>
    <s v="CG&amp;E "/>
    <s v="E"/>
    <x v="19"/>
    <s v="OLOR    01/02/2007 "/>
    <n v="1104"/>
    <n v="156.76"/>
    <n v="0"/>
    <n v="156.76"/>
    <n v="27.06"/>
    <n v="0"/>
    <n v="90.48"/>
    <n v="1.06"/>
    <n v="1.44"/>
    <n v="0"/>
    <n v="0"/>
    <n v="5.14"/>
    <n v="2.4900000000000002"/>
    <n v="2.68"/>
    <n v="0"/>
    <n v="4.8"/>
    <n v="4.07"/>
    <n v="15.43"/>
    <n v="0"/>
    <n v="0"/>
    <n v="0"/>
    <n v="0"/>
    <n v="0.27"/>
    <n v="1.88"/>
    <n v="0"/>
    <n v="0"/>
    <n v="0"/>
    <n v="0"/>
    <n v="-0.02"/>
    <n v="-0.02"/>
    <n v="0"/>
    <n v="0"/>
    <m/>
    <n v="0"/>
    <n v="0"/>
    <n v="0"/>
    <x v="4"/>
    <x v="8"/>
  </r>
  <r>
    <s v="CG&amp;E "/>
    <s v="E"/>
    <x v="19"/>
    <s v="OLOR    01/02/2007N"/>
    <n v="-123"/>
    <n v="-23.96"/>
    <n v="0"/>
    <n v="-23.96"/>
    <n v="-2.97"/>
    <n v="0"/>
    <n v="-16.8"/>
    <n v="-0.14000000000000001"/>
    <n v="-0.27"/>
    <n v="0"/>
    <n v="0"/>
    <n v="-0.56999999999999995"/>
    <n v="-0.27"/>
    <n v="-0.35"/>
    <n v="0"/>
    <n v="-0.53"/>
    <n v="-0.45"/>
    <n v="-1.32"/>
    <n v="0"/>
    <n v="0"/>
    <n v="0"/>
    <n v="0"/>
    <n v="-0.08"/>
    <n v="-0.21"/>
    <n v="0"/>
    <n v="0"/>
    <n v="0"/>
    <n v="0"/>
    <n v="0"/>
    <n v="0"/>
    <n v="0"/>
    <n v="0"/>
    <m/>
    <n v="0"/>
    <n v="0"/>
    <n v="0"/>
    <x v="4"/>
    <x v="8"/>
  </r>
  <r>
    <s v="CG&amp;E "/>
    <s v="E"/>
    <x v="19"/>
    <s v="OLOR    01/03/2006 "/>
    <n v="196"/>
    <n v="25.63"/>
    <n v="0"/>
    <n v="25.63"/>
    <n v="4.8099999999999996"/>
    <n v="0"/>
    <n v="15.15"/>
    <n v="0.17"/>
    <n v="0.25"/>
    <n v="0"/>
    <n v="0"/>
    <n v="0.91"/>
    <n v="0.44"/>
    <n v="0.44"/>
    <n v="0"/>
    <n v="0.85"/>
    <n v="0.99"/>
    <n v="1.93"/>
    <n v="0"/>
    <n v="0"/>
    <n v="0"/>
    <n v="0"/>
    <n v="-0.19"/>
    <n v="0"/>
    <n v="0"/>
    <n v="0"/>
    <n v="0"/>
    <n v="0"/>
    <n v="-0.06"/>
    <n v="-0.06"/>
    <n v="0"/>
    <n v="0"/>
    <m/>
    <n v="0"/>
    <n v="0"/>
    <n v="0"/>
    <x v="4"/>
    <x v="8"/>
  </r>
  <r>
    <s v="CG&amp;E "/>
    <s v="E"/>
    <x v="19"/>
    <s v="OLOR    02/15/2008 "/>
    <n v="285520"/>
    <n v="46798.879999999997"/>
    <n v="0"/>
    <n v="46798.879999999997"/>
    <n v="6956.74"/>
    <n v="0"/>
    <n v="30170.18"/>
    <n v="354.88"/>
    <n v="418.6"/>
    <n v="0"/>
    <n v="0"/>
    <n v="1325.65"/>
    <n v="638.36"/>
    <n v="1247.9000000000001"/>
    <n v="0"/>
    <n v="1247.9000000000001"/>
    <n v="1046.32"/>
    <n v="2626.4"/>
    <n v="0"/>
    <n v="0"/>
    <n v="0"/>
    <n v="0"/>
    <n v="279.95"/>
    <n v="486"/>
    <n v="0"/>
    <n v="0"/>
    <n v="0"/>
    <n v="0"/>
    <n v="0"/>
    <n v="0"/>
    <n v="0"/>
    <n v="0"/>
    <m/>
    <n v="0"/>
    <n v="0"/>
    <n v="0"/>
    <x v="4"/>
    <x v="8"/>
  </r>
  <r>
    <s v="CG&amp;E "/>
    <s v="E"/>
    <x v="24"/>
    <s v="OLOR    02/15/2008 "/>
    <n v="5159"/>
    <n v="583.77"/>
    <n v="0"/>
    <n v="583.77"/>
    <n v="0"/>
    <n v="0"/>
    <n v="519.89"/>
    <n v="6.45"/>
    <n v="8.1"/>
    <n v="0"/>
    <n v="0"/>
    <n v="23.96"/>
    <n v="11.53"/>
    <n v="0"/>
    <n v="0"/>
    <n v="0"/>
    <n v="0"/>
    <n v="0"/>
    <n v="0"/>
    <n v="0"/>
    <n v="0"/>
    <n v="0"/>
    <n v="5.07"/>
    <n v="8.77"/>
    <n v="0"/>
    <n v="0"/>
    <n v="0"/>
    <n v="0"/>
    <n v="0"/>
    <n v="0"/>
    <n v="0"/>
    <n v="0"/>
    <m/>
    <n v="0"/>
    <n v="0"/>
    <n v="0"/>
    <x v="4"/>
    <x v="8"/>
  </r>
  <r>
    <s v="CG&amp;E "/>
    <s v="E"/>
    <x v="19"/>
    <s v="OLOR    02/15/2008N"/>
    <n v="0"/>
    <n v="-84.72"/>
    <n v="0"/>
    <n v="-84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8"/>
  </r>
  <r>
    <s v="CG&amp;E "/>
    <s v="E"/>
    <x v="2"/>
    <s v="OLU     02/15/2008 "/>
    <n v="71"/>
    <n v="16.77"/>
    <n v="0"/>
    <n v="16.77"/>
    <n v="1.74"/>
    <n v="0"/>
    <n v="12.46"/>
    <n v="0.09"/>
    <n v="0.09"/>
    <n v="0"/>
    <n v="0"/>
    <n v="0.33"/>
    <n v="0.16"/>
    <n v="0.31"/>
    <n v="0"/>
    <n v="0.31"/>
    <n v="0.26"/>
    <n v="0.65"/>
    <n v="0"/>
    <n v="0"/>
    <n v="0"/>
    <n v="0"/>
    <n v="7.0000000000000007E-2"/>
    <n v="0.12"/>
    <n v="0"/>
    <n v="0"/>
    <n v="0.18"/>
    <n v="0"/>
    <n v="0"/>
    <n v="0"/>
    <n v="0"/>
    <n v="0"/>
    <m/>
    <n v="0"/>
    <n v="0"/>
    <n v="0"/>
    <x v="4"/>
    <x v="8"/>
  </r>
  <r>
    <s v="CG&amp;E "/>
    <s v="E"/>
    <x v="6"/>
    <s v="OLU     02/15/2008 "/>
    <n v="82"/>
    <n v="39.19"/>
    <n v="0"/>
    <n v="39.19"/>
    <n v="0"/>
    <n v="0"/>
    <n v="38.020000000000003"/>
    <n v="0.1"/>
    <n v="0.09"/>
    <n v="0"/>
    <n v="0"/>
    <n v="0.38"/>
    <n v="0.18"/>
    <n v="0"/>
    <n v="0"/>
    <n v="0"/>
    <n v="0"/>
    <n v="0"/>
    <n v="0"/>
    <n v="0"/>
    <n v="0"/>
    <n v="0"/>
    <n v="0.08"/>
    <n v="0.14000000000000001"/>
    <n v="0"/>
    <n v="0"/>
    <n v="0.2"/>
    <n v="0"/>
    <n v="0"/>
    <n v="0"/>
    <n v="0"/>
    <n v="0"/>
    <m/>
    <n v="0"/>
    <n v="0"/>
    <n v="0"/>
    <x v="4"/>
    <x v="8"/>
  </r>
  <r>
    <s v="CG&amp;E "/>
    <s v="E"/>
    <x v="19"/>
    <s v="OLUR    02/15/2008 "/>
    <n v="41"/>
    <n v="21.33"/>
    <n v="0"/>
    <n v="21.33"/>
    <n v="0.99"/>
    <n v="0"/>
    <n v="19.010000000000002"/>
    <n v="0.05"/>
    <n v="0"/>
    <n v="0"/>
    <n v="0"/>
    <n v="0.19"/>
    <n v="0.09"/>
    <n v="0.18"/>
    <n v="0"/>
    <n v="0.18"/>
    <n v="0.15"/>
    <n v="0.38"/>
    <n v="0"/>
    <n v="0"/>
    <n v="0"/>
    <n v="0"/>
    <n v="0.04"/>
    <n v="7.0000000000000007E-2"/>
    <n v="0"/>
    <n v="0"/>
    <n v="0"/>
    <n v="0"/>
    <n v="0"/>
    <n v="0"/>
    <n v="0"/>
    <n v="0"/>
    <m/>
    <n v="0"/>
    <n v="0"/>
    <n v="0"/>
    <x v="4"/>
    <x v="8"/>
  </r>
  <r>
    <s v="CG&amp;E "/>
    <s v="E"/>
    <x v="19"/>
    <s v="ORH S   01/02/2007N"/>
    <n v="-85435"/>
    <n v="-5398.45"/>
    <n v="0"/>
    <n v="-5398.45"/>
    <n v="-1353.61"/>
    <n v="0"/>
    <n v="-1062.25"/>
    <n v="-104.03"/>
    <n v="-0.81"/>
    <n v="0"/>
    <n v="0"/>
    <n v="-365.44"/>
    <n v="-371.54"/>
    <n v="-241.95"/>
    <n v="-148.9"/>
    <n v="-238.96"/>
    <n v="-546.61"/>
    <n v="-746.7"/>
    <n v="0"/>
    <n v="0"/>
    <n v="0"/>
    <n v="0"/>
    <n v="-122.08"/>
    <n v="-95.57"/>
    <n v="0"/>
    <n v="0"/>
    <n v="0"/>
    <n v="0"/>
    <n v="0"/>
    <n v="0"/>
    <n v="0"/>
    <n v="0"/>
    <m/>
    <n v="0"/>
    <n v="0"/>
    <n v="0"/>
    <x v="4"/>
    <x v="9"/>
  </r>
  <r>
    <s v="CG&amp;E "/>
    <s v="E"/>
    <x v="24"/>
    <s v="ORH S   02/15/2008N"/>
    <n v="0"/>
    <n v="-120"/>
    <n v="0"/>
    <n v="-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9"/>
  </r>
  <r>
    <s v="CG&amp;E "/>
    <s v="E"/>
    <x v="19"/>
    <s v="ORH W   01/02/2007N"/>
    <n v="10285"/>
    <n v="749.75"/>
    <n v="0"/>
    <n v="749.75"/>
    <n v="208.39"/>
    <n v="0"/>
    <n v="161.47999999999999"/>
    <n v="12.52"/>
    <n v="0.18"/>
    <n v="0"/>
    <n v="0"/>
    <n v="44.94"/>
    <n v="53.49"/>
    <n v="28.92"/>
    <n v="17.93"/>
    <n v="36.78"/>
    <n v="65.81"/>
    <n v="89.89"/>
    <n v="0"/>
    <n v="0"/>
    <n v="0"/>
    <n v="0"/>
    <n v="14.7"/>
    <n v="14.72"/>
    <n v="0"/>
    <n v="0"/>
    <n v="0"/>
    <n v="0"/>
    <n v="0"/>
    <n v="0"/>
    <n v="0"/>
    <n v="0"/>
    <m/>
    <n v="0"/>
    <n v="0"/>
    <n v="0"/>
    <x v="4"/>
    <x v="9"/>
  </r>
  <r>
    <s v="CG&amp;E "/>
    <s v="E"/>
    <x v="19"/>
    <s v="ORH W   02/15/2008N"/>
    <n v="944900"/>
    <n v="67107.94"/>
    <n v="0"/>
    <n v="67107.94"/>
    <n v="17855.150000000001"/>
    <n v="0"/>
    <n v="14126.13"/>
    <n v="1150.48"/>
    <n v="19.079999999999998"/>
    <n v="0"/>
    <n v="0"/>
    <n v="4131.78"/>
    <n v="4665.6499999999996"/>
    <n v="3445.17"/>
    <n v="1646.94"/>
    <n v="3152.19"/>
    <n v="6045.39"/>
    <n v="8258.41"/>
    <n v="0"/>
    <n v="0"/>
    <n v="0"/>
    <n v="0"/>
    <n v="1350.52"/>
    <n v="1261.05"/>
    <n v="0"/>
    <n v="0"/>
    <n v="0"/>
    <n v="0"/>
    <n v="0"/>
    <n v="0"/>
    <n v="0"/>
    <n v="0"/>
    <m/>
    <n v="0"/>
    <n v="0"/>
    <n v="0"/>
    <x v="4"/>
    <x v="9"/>
  </r>
  <r>
    <s v="CG&amp;E "/>
    <s v="E"/>
    <x v="24"/>
    <s v="ORH W   02/15/2008N"/>
    <n v="6965"/>
    <n v="224.51"/>
    <n v="0"/>
    <n v="224.51"/>
    <n v="0"/>
    <n v="0"/>
    <n v="115.3"/>
    <n v="8.48"/>
    <n v="0.18"/>
    <n v="0"/>
    <n v="0"/>
    <n v="31.03"/>
    <n v="37.130000000000003"/>
    <n v="0"/>
    <n v="12.14"/>
    <n v="0"/>
    <n v="0"/>
    <n v="0"/>
    <n v="0"/>
    <n v="0"/>
    <n v="0"/>
    <n v="0"/>
    <n v="9.9499999999999993"/>
    <n v="10.3"/>
    <n v="0"/>
    <n v="0"/>
    <n v="0"/>
    <n v="0"/>
    <n v="0"/>
    <n v="0"/>
    <n v="0"/>
    <n v="0"/>
    <m/>
    <n v="0"/>
    <n v="0"/>
    <n v="0"/>
    <x v="4"/>
    <x v="9"/>
  </r>
  <r>
    <s v="CG&amp;E "/>
    <s v="E"/>
    <x v="19"/>
    <s v="RS  S   01/02/2007 "/>
    <n v="320683"/>
    <n v="29931.96"/>
    <n v="0"/>
    <n v="2993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10"/>
  </r>
  <r>
    <s v="CG&amp;E "/>
    <s v="E"/>
    <x v="19"/>
    <s v="RS  S   01/02/2007N"/>
    <n v="-15830392"/>
    <n v="-1533682.69"/>
    <n v="0"/>
    <n v="-1533682.69"/>
    <n v="-477650.71"/>
    <n v="0"/>
    <n v="-391927.38"/>
    <n v="-17818.490000000002"/>
    <n v="-1522.55"/>
    <n v="0"/>
    <n v="0"/>
    <n v="-72713.289999999994"/>
    <n v="-89595.56"/>
    <n v="-63126.33"/>
    <n v="-26970.01"/>
    <n v="-84308.42"/>
    <n v="-97294.9"/>
    <n v="-160943.13"/>
    <n v="0"/>
    <n v="0"/>
    <n v="0"/>
    <n v="0"/>
    <n v="-16167.25"/>
    <n v="-33717.99"/>
    <n v="0"/>
    <n v="0"/>
    <n v="0"/>
    <n v="0"/>
    <n v="61.01"/>
    <n v="62.31"/>
    <n v="0"/>
    <n v="0"/>
    <m/>
    <n v="0"/>
    <n v="0"/>
    <n v="0"/>
    <x v="4"/>
    <x v="10"/>
  </r>
  <r>
    <s v="CG&amp;E "/>
    <s v="E"/>
    <x v="1"/>
    <s v="RS  S   01/02/2007N"/>
    <n v="-2876"/>
    <n v="-348"/>
    <n v="0"/>
    <n v="-348"/>
    <n v="-108"/>
    <n v="0"/>
    <n v="-106.88"/>
    <n v="-3.48"/>
    <n v="-0.99"/>
    <n v="0"/>
    <n v="0"/>
    <n v="-13.39"/>
    <n v="-18.649999999999999"/>
    <n v="-17.149999999999999"/>
    <n v="-5.0199999999999996"/>
    <n v="-19.07"/>
    <n v="-18.36"/>
    <n v="-25.35"/>
    <n v="0"/>
    <n v="0"/>
    <n v="0"/>
    <n v="0"/>
    <n v="-4.0199999999999996"/>
    <n v="-7.64"/>
    <n v="0"/>
    <n v="0"/>
    <n v="0"/>
    <n v="0"/>
    <n v="0"/>
    <n v="0"/>
    <n v="0"/>
    <n v="0"/>
    <m/>
    <n v="0"/>
    <n v="0"/>
    <n v="0"/>
    <x v="4"/>
    <x v="10"/>
  </r>
  <r>
    <s v="CG&amp;E "/>
    <s v="E"/>
    <x v="2"/>
    <s v="RS  S   01/02/2007N"/>
    <n v="-810"/>
    <n v="-130.53"/>
    <n v="0"/>
    <n v="-130.53"/>
    <n v="-32.01"/>
    <n v="0"/>
    <n v="-58.13"/>
    <n v="-0.81"/>
    <n v="-0.45"/>
    <n v="0"/>
    <n v="0"/>
    <n v="-3.76"/>
    <n v="-7.97"/>
    <n v="-3.62"/>
    <n v="-0.33"/>
    <n v="-5.65"/>
    <n v="-4.34"/>
    <n v="-9.9"/>
    <n v="0"/>
    <n v="0"/>
    <n v="0"/>
    <n v="0"/>
    <n v="-0.37"/>
    <n v="-2.2599999999999998"/>
    <n v="0"/>
    <n v="0"/>
    <n v="-0.93"/>
    <n v="0"/>
    <n v="0"/>
    <n v="0"/>
    <n v="0"/>
    <n v="0"/>
    <m/>
    <n v="0"/>
    <n v="0"/>
    <n v="0"/>
    <x v="4"/>
    <x v="10"/>
  </r>
  <r>
    <s v="CG&amp;E "/>
    <s v="E"/>
    <x v="4"/>
    <s v="RS  S   01/02/2007N"/>
    <n v="-1433"/>
    <n v="-136.65"/>
    <n v="0"/>
    <n v="-136.65"/>
    <n v="-43.69"/>
    <n v="0"/>
    <n v="-33.090000000000003"/>
    <n v="-1.75"/>
    <n v="-0.09"/>
    <n v="0"/>
    <n v="0"/>
    <n v="-6.67"/>
    <n v="-8.16"/>
    <n v="-6.15"/>
    <n v="-2.5"/>
    <n v="-7.72"/>
    <n v="-9.16"/>
    <n v="-12.53"/>
    <n v="0"/>
    <n v="0"/>
    <n v="0"/>
    <n v="0"/>
    <n v="-2.0499999999999998"/>
    <n v="-3.09"/>
    <n v="0"/>
    <n v="0"/>
    <n v="0"/>
    <n v="0"/>
    <n v="0"/>
    <n v="0"/>
    <n v="0"/>
    <n v="0"/>
    <m/>
    <n v="0"/>
    <n v="0"/>
    <n v="0"/>
    <x v="4"/>
    <x v="10"/>
  </r>
  <r>
    <s v="CG&amp;E "/>
    <s v="E"/>
    <x v="24"/>
    <s v="RS  S   01/02/2007N"/>
    <n v="-176595"/>
    <n v="-7111.49"/>
    <n v="0"/>
    <n v="-7111.49"/>
    <n v="0"/>
    <n v="0"/>
    <n v="-4222.47"/>
    <n v="-202.35"/>
    <n v="-13.99"/>
    <n v="0"/>
    <n v="0"/>
    <n v="-813.82"/>
    <n v="-986.97"/>
    <n v="0"/>
    <n v="-307.83"/>
    <n v="0"/>
    <n v="0"/>
    <n v="0"/>
    <n v="0"/>
    <n v="0"/>
    <n v="0"/>
    <n v="0"/>
    <n v="-195.91"/>
    <n v="-368.15"/>
    <n v="0"/>
    <n v="0"/>
    <n v="0"/>
    <n v="0"/>
    <n v="0"/>
    <n v="0"/>
    <n v="0"/>
    <n v="0"/>
    <m/>
    <n v="0"/>
    <n v="0"/>
    <n v="0"/>
    <x v="4"/>
    <x v="10"/>
  </r>
  <r>
    <s v="CG&amp;E "/>
    <s v="E"/>
    <x v="19"/>
    <s v="RS  S   01/03/2006N"/>
    <n v="-53713"/>
    <n v="-4464.76"/>
    <n v="0"/>
    <n v="-4464.76"/>
    <n v="-1545.17"/>
    <n v="0"/>
    <n v="-1276.01"/>
    <n v="-48.22"/>
    <n v="-4.0999999999999996"/>
    <n v="0"/>
    <n v="0"/>
    <n v="-246.19"/>
    <n v="-295.64999999999998"/>
    <n v="-109.11"/>
    <n v="0"/>
    <n v="-272.75"/>
    <n v="-235.9"/>
    <n v="-480.95"/>
    <n v="0"/>
    <n v="0"/>
    <n v="0"/>
    <n v="0"/>
    <n v="26.67"/>
    <n v="-78.540000000000006"/>
    <n v="0"/>
    <n v="0"/>
    <n v="0"/>
    <n v="0"/>
    <n v="48.76"/>
    <n v="52.4"/>
    <n v="0"/>
    <n v="0"/>
    <m/>
    <n v="0"/>
    <n v="0"/>
    <n v="0"/>
    <x v="4"/>
    <x v="10"/>
  </r>
  <r>
    <s v="CG&amp;E "/>
    <s v="E"/>
    <x v="19"/>
    <s v="RS  S   02/15/2008N"/>
    <n v="-2114733"/>
    <n v="-195434.47"/>
    <n v="0"/>
    <n v="-195434.47"/>
    <n v="-53544.53"/>
    <n v="0"/>
    <n v="-49111.69"/>
    <n v="-2546.5700000000002"/>
    <n v="-147.79"/>
    <n v="0"/>
    <n v="0"/>
    <n v="-9239.6"/>
    <n v="-10772.08"/>
    <n v="-10330.629999999999"/>
    <n v="-3645.42"/>
    <n v="-9451.15"/>
    <n v="-13380.33"/>
    <n v="-18278.259999999998"/>
    <n v="0"/>
    <n v="0"/>
    <n v="0"/>
    <n v="0"/>
    <n v="-2988.78"/>
    <n v="-3779.69"/>
    <n v="0"/>
    <n v="0"/>
    <n v="0"/>
    <n v="0"/>
    <n v="0"/>
    <n v="0"/>
    <n v="0"/>
    <n v="0"/>
    <m/>
    <n v="0"/>
    <n v="0"/>
    <n v="0"/>
    <x v="4"/>
    <x v="10"/>
  </r>
  <r>
    <s v="CG&amp;E "/>
    <s v="E"/>
    <x v="1"/>
    <s v="RS  S   02/15/2008N"/>
    <n v="-124"/>
    <n v="-17.57"/>
    <n v="0"/>
    <n v="-17.57"/>
    <n v="-4.66"/>
    <n v="0"/>
    <n v="-6.97"/>
    <n v="-0.15"/>
    <n v="-0.09"/>
    <n v="0"/>
    <n v="0"/>
    <n v="-0.57999999999999996"/>
    <n v="-0.8"/>
    <n v="-0.9"/>
    <n v="-0.22"/>
    <n v="-0.82"/>
    <n v="-0.79"/>
    <n v="-1.08"/>
    <n v="0"/>
    <n v="0"/>
    <n v="0"/>
    <n v="0"/>
    <n v="-0.18"/>
    <n v="-0.33"/>
    <n v="0"/>
    <n v="0"/>
    <n v="0"/>
    <n v="0"/>
    <n v="0"/>
    <n v="0"/>
    <n v="0"/>
    <n v="0"/>
    <m/>
    <n v="0"/>
    <n v="0"/>
    <n v="0"/>
    <x v="4"/>
    <x v="10"/>
  </r>
  <r>
    <s v="CG&amp;E "/>
    <s v="E"/>
    <x v="2"/>
    <s v="RS  S   02/15/2008N"/>
    <n v="-170"/>
    <n v="-27.23"/>
    <n v="0"/>
    <n v="-27.23"/>
    <n v="-6.72"/>
    <n v="0"/>
    <n v="-11.83"/>
    <n v="-0.21"/>
    <n v="-0.09"/>
    <n v="0"/>
    <n v="0"/>
    <n v="-0.79"/>
    <n v="-1.67"/>
    <n v="-1.19"/>
    <n v="-7.0000000000000007E-2"/>
    <n v="-1.19"/>
    <n v="-1.01"/>
    <n v="-1.56"/>
    <n v="0"/>
    <n v="0"/>
    <n v="0"/>
    <n v="0"/>
    <n v="-0.23"/>
    <n v="-0.47"/>
    <n v="0"/>
    <n v="0"/>
    <n v="-0.2"/>
    <n v="0"/>
    <n v="0"/>
    <n v="0"/>
    <n v="0"/>
    <n v="0"/>
    <m/>
    <n v="0"/>
    <n v="0"/>
    <n v="0"/>
    <x v="4"/>
    <x v="10"/>
  </r>
  <r>
    <s v="CG&amp;E "/>
    <s v="E"/>
    <x v="24"/>
    <s v="RS  S   02/15/2008N"/>
    <n v="-29499"/>
    <n v="-29457.55"/>
    <n v="0"/>
    <n v="-29457.55"/>
    <n v="0"/>
    <n v="0"/>
    <n v="-656.51"/>
    <n v="-33.76"/>
    <n v="-2.0699999999999998"/>
    <n v="0"/>
    <n v="0"/>
    <n v="-128.06"/>
    <n v="-152.66999999999999"/>
    <n v="0"/>
    <n v="-48.33"/>
    <n v="0"/>
    <n v="0"/>
    <n v="0"/>
    <n v="0"/>
    <n v="0"/>
    <n v="0"/>
    <n v="0"/>
    <n v="-39.61"/>
    <n v="-56.35"/>
    <n v="0"/>
    <n v="0"/>
    <n v="0"/>
    <n v="0"/>
    <n v="0"/>
    <n v="0"/>
    <n v="0"/>
    <n v="0"/>
    <m/>
    <n v="0"/>
    <n v="0"/>
    <n v="0"/>
    <x v="4"/>
    <x v="10"/>
  </r>
  <r>
    <s v="CG&amp;E "/>
    <s v="E"/>
    <x v="19"/>
    <s v="RS  S   04/01/2008N"/>
    <n v="0"/>
    <n v="-25"/>
    <n v="0"/>
    <n v="-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10"/>
  </r>
  <r>
    <s v="CG&amp;E "/>
    <s v="E"/>
    <x v="24"/>
    <s v="RS  S   04/01/2008N"/>
    <n v="0"/>
    <n v="-185"/>
    <n v="0"/>
    <n v="-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10"/>
  </r>
  <r>
    <s v="CG&amp;E "/>
    <s v="E"/>
    <x v="19"/>
    <s v="RS  S   07/31/2003 "/>
    <n v="125453"/>
    <n v="8749.7099999999991"/>
    <n v="0"/>
    <n v="8749.70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10"/>
  </r>
  <r>
    <s v="CG&amp;E "/>
    <s v="E"/>
    <x v="19"/>
    <s v="RS  W   01/02/2007N"/>
    <n v="10889709"/>
    <n v="1100096.4099999999"/>
    <n v="0"/>
    <n v="1100096.4099999999"/>
    <n v="351984.06"/>
    <n v="0"/>
    <n v="284505.77"/>
    <n v="11881.19"/>
    <n v="1345.16"/>
    <n v="0"/>
    <n v="0"/>
    <n v="50266.35"/>
    <n v="64246.07"/>
    <n v="39166.31"/>
    <n v="18312.78"/>
    <n v="62130.55"/>
    <n v="65712.31"/>
    <n v="116350.31"/>
    <n v="0"/>
    <n v="0"/>
    <n v="0"/>
    <n v="0"/>
    <n v="9456.56"/>
    <n v="24846.57"/>
    <n v="0"/>
    <n v="0"/>
    <n v="0"/>
    <n v="0"/>
    <n v="-53.23"/>
    <n v="-54.35"/>
    <n v="0"/>
    <n v="0"/>
    <m/>
    <n v="0"/>
    <n v="0"/>
    <n v="0"/>
    <x v="4"/>
    <x v="10"/>
  </r>
  <r>
    <s v="CG&amp;E "/>
    <s v="E"/>
    <x v="1"/>
    <s v="RS  W   01/02/2007N"/>
    <n v="659"/>
    <n v="105.47"/>
    <n v="0"/>
    <n v="105.47"/>
    <n v="24.75"/>
    <n v="0"/>
    <n v="50.23"/>
    <n v="0.78"/>
    <n v="0.74"/>
    <n v="0"/>
    <n v="0"/>
    <n v="3.05"/>
    <n v="4.26"/>
    <n v="3.22"/>
    <n v="1.1599999999999999"/>
    <n v="4.37"/>
    <n v="4.1500000000000004"/>
    <n v="6.17"/>
    <n v="0"/>
    <n v="0"/>
    <n v="0"/>
    <n v="0"/>
    <n v="0.83"/>
    <n v="1.76"/>
    <n v="0"/>
    <n v="0"/>
    <n v="0"/>
    <n v="0"/>
    <n v="0"/>
    <n v="0"/>
    <n v="0"/>
    <n v="0"/>
    <m/>
    <n v="0"/>
    <n v="0"/>
    <n v="0"/>
    <x v="4"/>
    <x v="10"/>
  </r>
  <r>
    <s v="CG&amp;E "/>
    <s v="E"/>
    <x v="4"/>
    <s v="RS  W   01/02/2007N"/>
    <n v="382"/>
    <n v="43.82"/>
    <n v="0"/>
    <n v="43.82"/>
    <n v="14.35"/>
    <n v="0"/>
    <n v="12.12"/>
    <n v="0.47"/>
    <n v="0.09"/>
    <n v="0"/>
    <n v="0"/>
    <n v="1.78"/>
    <n v="2.48"/>
    <n v="1.99"/>
    <n v="0.67"/>
    <n v="2.5299999999999998"/>
    <n v="2.44"/>
    <n v="3.34"/>
    <n v="0"/>
    <n v="0"/>
    <n v="0"/>
    <n v="0"/>
    <n v="0.55000000000000004"/>
    <n v="1.01"/>
    <n v="0"/>
    <n v="0"/>
    <n v="0"/>
    <n v="0"/>
    <n v="0"/>
    <n v="0"/>
    <n v="0"/>
    <n v="0"/>
    <m/>
    <n v="0"/>
    <n v="0"/>
    <n v="0"/>
    <x v="4"/>
    <x v="10"/>
  </r>
  <r>
    <s v="CG&amp;E "/>
    <s v="E"/>
    <x v="24"/>
    <s v="RS  W   01/02/2007N"/>
    <n v="89381"/>
    <n v="3773.28"/>
    <n v="0"/>
    <n v="3773.28"/>
    <n v="0"/>
    <n v="0"/>
    <n v="2277.27"/>
    <n v="98.7"/>
    <n v="9.8800000000000008"/>
    <n v="0"/>
    <n v="0"/>
    <n v="413.97"/>
    <n v="529.49"/>
    <n v="0"/>
    <n v="155.81"/>
    <n v="0"/>
    <n v="0"/>
    <n v="0"/>
    <n v="0"/>
    <n v="0"/>
    <n v="0"/>
    <n v="0"/>
    <n v="82.87"/>
    <n v="205.29"/>
    <n v="0"/>
    <n v="0"/>
    <n v="0"/>
    <n v="0"/>
    <n v="0"/>
    <n v="0"/>
    <n v="0"/>
    <n v="0"/>
    <m/>
    <n v="0"/>
    <n v="0"/>
    <n v="0"/>
    <x v="4"/>
    <x v="10"/>
  </r>
  <r>
    <s v="CG&amp;E "/>
    <s v="E"/>
    <x v="19"/>
    <s v="RS  W   01/03/2006N"/>
    <n v="62358"/>
    <n v="5233.8"/>
    <n v="0"/>
    <n v="5233.8"/>
    <n v="1792.86"/>
    <n v="0"/>
    <n v="1580.93"/>
    <n v="55.91"/>
    <n v="6.7"/>
    <n v="0"/>
    <n v="0"/>
    <n v="286.33"/>
    <n v="343.08"/>
    <n v="126.55"/>
    <n v="0"/>
    <n v="316.47000000000003"/>
    <n v="292.08999999999997"/>
    <n v="523.37"/>
    <n v="0"/>
    <n v="0"/>
    <n v="0"/>
    <n v="0"/>
    <n v="-35.97"/>
    <n v="84.45"/>
    <n v="0"/>
    <n v="0"/>
    <n v="0"/>
    <n v="0"/>
    <n v="-66.989999999999995"/>
    <n v="-71.98"/>
    <n v="0"/>
    <n v="0"/>
    <m/>
    <n v="0"/>
    <n v="0"/>
    <n v="0"/>
    <x v="4"/>
    <x v="10"/>
  </r>
  <r>
    <s v="CG&amp;E "/>
    <s v="E"/>
    <x v="19"/>
    <s v="RS  W   02/15/2008 "/>
    <n v="102679"/>
    <n v="9874.4"/>
    <n v="0"/>
    <n v="987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10"/>
  </r>
  <r>
    <s v="CG&amp;E "/>
    <s v="E"/>
    <x v="19"/>
    <s v="RS  W   02/15/2008N"/>
    <n v="669480989"/>
    <n v="64087492.380000003"/>
    <n v="0"/>
    <n v="64087492.380000003"/>
    <n v="19480148.18"/>
    <n v="0"/>
    <n v="16127269.289999999"/>
    <n v="815155.63"/>
    <n v="55438.94"/>
    <n v="0"/>
    <n v="0"/>
    <n v="3068841.88"/>
    <n v="3708948.77"/>
    <n v="3759610.77"/>
    <n v="1166906.08"/>
    <n v="3438702.28"/>
    <n v="4283346.8600000003"/>
    <n v="5851272.1399999997"/>
    <n v="0"/>
    <n v="0"/>
    <n v="0"/>
    <n v="0"/>
    <n v="956811.17"/>
    <n v="1375040.39"/>
    <n v="0"/>
    <n v="0"/>
    <n v="0"/>
    <n v="0"/>
    <n v="0"/>
    <n v="0"/>
    <n v="0"/>
    <n v="0"/>
    <m/>
    <n v="0"/>
    <n v="0"/>
    <n v="0"/>
    <x v="4"/>
    <x v="10"/>
  </r>
  <r>
    <s v="CG&amp;E "/>
    <s v="E"/>
    <x v="1"/>
    <s v="RS  W   02/15/2008N"/>
    <n v="40472"/>
    <n v="4728.07"/>
    <n v="0"/>
    <n v="4728.07"/>
    <n v="1471.2"/>
    <n v="0"/>
    <n v="1362.9"/>
    <n v="49.28"/>
    <n v="11.11"/>
    <n v="0"/>
    <n v="0"/>
    <n v="188.17"/>
    <n v="256.93"/>
    <n v="283.89"/>
    <n v="70.569999999999993"/>
    <n v="259.7"/>
    <n v="258.91000000000003"/>
    <n v="353.74"/>
    <n v="0"/>
    <n v="0"/>
    <n v="0"/>
    <n v="0"/>
    <n v="57.84"/>
    <n v="103.83"/>
    <n v="0"/>
    <n v="0"/>
    <n v="0"/>
    <n v="0"/>
    <n v="0"/>
    <n v="0"/>
    <n v="0"/>
    <n v="0"/>
    <m/>
    <n v="0"/>
    <n v="0"/>
    <n v="0"/>
    <x v="4"/>
    <x v="10"/>
  </r>
  <r>
    <s v="CG&amp;E "/>
    <s v="E"/>
    <x v="4"/>
    <s v="RS  W   02/15/2008N"/>
    <n v="12320"/>
    <n v="1126.3900000000001"/>
    <n v="0"/>
    <n v="1126.3900000000001"/>
    <n v="311.08999999999997"/>
    <n v="0"/>
    <n v="317.79000000000002"/>
    <n v="15"/>
    <n v="1.44"/>
    <n v="0"/>
    <n v="0"/>
    <n v="55.65"/>
    <n v="62.97"/>
    <n v="60.03"/>
    <n v="21.46"/>
    <n v="54.89"/>
    <n v="78.819999999999993"/>
    <n v="107.68"/>
    <n v="0"/>
    <n v="0"/>
    <n v="0"/>
    <n v="0"/>
    <n v="17.62"/>
    <n v="21.95"/>
    <n v="0"/>
    <n v="0"/>
    <n v="0"/>
    <n v="0"/>
    <n v="0"/>
    <n v="0"/>
    <n v="0"/>
    <n v="0"/>
    <m/>
    <n v="0"/>
    <n v="0"/>
    <n v="0"/>
    <x v="4"/>
    <x v="10"/>
  </r>
  <r>
    <s v="CG&amp;E "/>
    <s v="E"/>
    <x v="24"/>
    <s v="RS  W   02/15/2008N"/>
    <n v="11016077"/>
    <n v="447211.19"/>
    <n v="0"/>
    <n v="447211.19"/>
    <n v="0"/>
    <n v="0"/>
    <n v="262692.94"/>
    <n v="13413.1"/>
    <n v="858.66"/>
    <n v="0"/>
    <n v="0"/>
    <n v="50584.6"/>
    <n v="61679.19"/>
    <n v="0"/>
    <n v="19200.689999999999"/>
    <n v="0"/>
    <n v="0"/>
    <n v="0"/>
    <n v="0"/>
    <n v="0"/>
    <n v="0"/>
    <n v="0"/>
    <n v="15744.19"/>
    <n v="23037.82"/>
    <n v="0"/>
    <n v="0"/>
    <n v="0"/>
    <n v="0"/>
    <n v="0"/>
    <n v="0"/>
    <n v="0"/>
    <n v="0"/>
    <m/>
    <n v="0"/>
    <n v="0"/>
    <n v="0"/>
    <x v="4"/>
    <x v="10"/>
  </r>
  <r>
    <s v="CG&amp;E "/>
    <s v="E"/>
    <x v="19"/>
    <s v="RS  W   04/01/2008N"/>
    <n v="34843"/>
    <n v="3573.56"/>
    <n v="0"/>
    <n v="3573.56"/>
    <n v="1248.71"/>
    <n v="0"/>
    <n v="900.56"/>
    <n v="42.43"/>
    <n v="4.1100000000000003"/>
    <n v="0"/>
    <n v="0"/>
    <n v="160.38999999999999"/>
    <n v="198.34"/>
    <n v="188.51"/>
    <n v="60.72"/>
    <n v="0"/>
    <n v="222.87"/>
    <n v="424.96"/>
    <n v="0"/>
    <n v="0"/>
    <n v="0"/>
    <n v="0"/>
    <n v="47.01"/>
    <n v="74.95"/>
    <n v="0"/>
    <n v="0"/>
    <n v="0"/>
    <n v="0"/>
    <n v="0"/>
    <n v="0"/>
    <n v="0"/>
    <n v="0"/>
    <m/>
    <n v="0"/>
    <n v="0"/>
    <n v="0"/>
    <x v="4"/>
    <x v="10"/>
  </r>
  <r>
    <s v="CG&amp;E "/>
    <s v="E"/>
    <x v="1"/>
    <s v="RS01S   01/02/2007N"/>
    <n v="-259682"/>
    <n v="-26673.39"/>
    <n v="0"/>
    <n v="-26673.39"/>
    <n v="-8407.66"/>
    <n v="0"/>
    <n v="-7109.72"/>
    <n v="-298.45"/>
    <n v="-38.57"/>
    <n v="0"/>
    <n v="0"/>
    <n v="-1193.26"/>
    <n v="-1533.75"/>
    <n v="-1091.53"/>
    <n v="-105.07"/>
    <n v="-1483.96"/>
    <n v="-1610.21"/>
    <n v="-2634.77"/>
    <n v="0"/>
    <n v="0"/>
    <n v="0"/>
    <n v="0"/>
    <n v="-292.13"/>
    <n v="-593.51"/>
    <n v="0"/>
    <n v="0"/>
    <n v="-281.89"/>
    <n v="0"/>
    <n v="0.54"/>
    <n v="0.55000000000000004"/>
    <n v="0"/>
    <n v="0"/>
    <m/>
    <n v="0"/>
    <n v="0"/>
    <n v="0"/>
    <x v="4"/>
    <x v="10"/>
  </r>
  <r>
    <s v="CG&amp;E "/>
    <s v="E"/>
    <x v="1"/>
    <s v="RS01S   01/03/2006N"/>
    <n v="0"/>
    <n v="11.56"/>
    <n v="0"/>
    <n v="11.56"/>
    <n v="0"/>
    <n v="0"/>
    <n v="11.33"/>
    <n v="0"/>
    <n v="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10"/>
  </r>
  <r>
    <s v="CG&amp;E "/>
    <s v="E"/>
    <x v="19"/>
    <s v="RS01S   02/15/2008N"/>
    <n v="-551"/>
    <n v="-62.27"/>
    <n v="0"/>
    <n v="-62.27"/>
    <n v="-20.69"/>
    <n v="0"/>
    <n v="-15.49"/>
    <n v="-0.67"/>
    <n v="-0.09"/>
    <n v="0"/>
    <n v="0"/>
    <n v="-2.56"/>
    <n v="-3.57"/>
    <n v="-3.99"/>
    <n v="-0.96"/>
    <n v="-3.65"/>
    <n v="-3.53"/>
    <n v="-4.82"/>
    <n v="0"/>
    <n v="0"/>
    <n v="0"/>
    <n v="0"/>
    <n v="-0.79"/>
    <n v="-1.46"/>
    <n v="0"/>
    <n v="0"/>
    <n v="0"/>
    <n v="0"/>
    <n v="0"/>
    <n v="0"/>
    <n v="0"/>
    <n v="0"/>
    <m/>
    <n v="0"/>
    <n v="0"/>
    <n v="0"/>
    <x v="4"/>
    <x v="10"/>
  </r>
  <r>
    <s v="CG&amp;E "/>
    <s v="E"/>
    <x v="1"/>
    <s v="RS01S   02/15/2008N"/>
    <n v="-26357"/>
    <n v="-2751.79"/>
    <n v="0"/>
    <n v="-2751.79"/>
    <n v="-539.96"/>
    <n v="0"/>
    <n v="-447.03"/>
    <n v="-18.86"/>
    <n v="-2.77"/>
    <n v="0"/>
    <n v="0"/>
    <n v="-71.78"/>
    <n v="-95.78"/>
    <n v="-95.27"/>
    <n v="-6.46"/>
    <n v="-95.27"/>
    <n v="-99.09"/>
    <n v="-141.72999999999999"/>
    <n v="0"/>
    <n v="0"/>
    <n v="0"/>
    <n v="0"/>
    <n v="-22.13"/>
    <n v="-38.11"/>
    <n v="0"/>
    <n v="0"/>
    <n v="-16.82"/>
    <n v="0"/>
    <n v="0"/>
    <n v="0"/>
    <n v="0"/>
    <n v="0"/>
    <m/>
    <n v="0"/>
    <n v="0"/>
    <n v="0"/>
    <x v="4"/>
    <x v="10"/>
  </r>
  <r>
    <s v="CG&amp;E "/>
    <s v="E"/>
    <x v="1"/>
    <s v="RS01W   01/02/2007N"/>
    <n v="223475"/>
    <n v="23668.95"/>
    <n v="0"/>
    <n v="23668.95"/>
    <n v="7642.26"/>
    <n v="0"/>
    <n v="6286.62"/>
    <n v="248.47"/>
    <n v="36.58"/>
    <n v="0"/>
    <n v="0"/>
    <n v="1034.67"/>
    <n v="1365.33"/>
    <n v="859.45"/>
    <n v="91.24"/>
    <n v="1348.73"/>
    <n v="1379.58"/>
    <n v="2380.25"/>
    <n v="0"/>
    <n v="0"/>
    <n v="0"/>
    <n v="0"/>
    <n v="214.85"/>
    <n v="539.46"/>
    <n v="0"/>
    <n v="0"/>
    <n v="242.64"/>
    <n v="0"/>
    <n v="-0.57999999999999996"/>
    <n v="-0.6"/>
    <n v="0"/>
    <n v="0"/>
    <m/>
    <n v="0"/>
    <n v="0"/>
    <n v="0"/>
    <x v="4"/>
    <x v="10"/>
  </r>
  <r>
    <s v="CG&amp;E "/>
    <s v="E"/>
    <x v="1"/>
    <s v="RS01W   01/03/2006N"/>
    <n v="0"/>
    <n v="4.59"/>
    <n v="0"/>
    <n v="4.59"/>
    <n v="0"/>
    <n v="0"/>
    <n v="4.5"/>
    <n v="0"/>
    <n v="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10"/>
  </r>
  <r>
    <s v="CG&amp;E "/>
    <s v="E"/>
    <x v="1"/>
    <s v="RS01W   02/15/2008N"/>
    <n v="8850012"/>
    <n v="893494.47"/>
    <n v="0"/>
    <n v="893494.47"/>
    <n v="273829.39"/>
    <n v="0"/>
    <n v="236804"/>
    <n v="10775.26"/>
    <n v="1205.21"/>
    <n v="0"/>
    <n v="0"/>
    <n v="40474.61"/>
    <n v="50853.68"/>
    <n v="48326.35"/>
    <n v="3692.1"/>
    <n v="48330.26"/>
    <n v="56622.28"/>
    <n v="80995.360000000001"/>
    <n v="0"/>
    <n v="0"/>
    <n v="0"/>
    <n v="0"/>
    <n v="12646.15"/>
    <n v="19329.34"/>
    <n v="0"/>
    <n v="0"/>
    <n v="9610.48"/>
    <n v="0"/>
    <n v="0"/>
    <n v="0"/>
    <n v="0"/>
    <n v="0"/>
    <m/>
    <n v="0"/>
    <n v="0"/>
    <n v="0"/>
    <x v="4"/>
    <x v="10"/>
  </r>
  <r>
    <s v="CG&amp;E "/>
    <s v="E"/>
    <x v="4"/>
    <s v="RS01W   02/15/2008N"/>
    <n v="3160"/>
    <n v="331.35"/>
    <n v="0"/>
    <n v="331.35"/>
    <n v="101.98"/>
    <n v="0"/>
    <n v="90.03"/>
    <n v="3.85"/>
    <n v="0.54"/>
    <n v="0"/>
    <n v="0"/>
    <n v="14.7"/>
    <n v="18.63"/>
    <n v="18.010000000000002"/>
    <n v="1.31"/>
    <n v="18.010000000000002"/>
    <n v="20.22"/>
    <n v="28.92"/>
    <n v="0"/>
    <n v="0"/>
    <n v="0"/>
    <n v="0"/>
    <n v="4.5199999999999996"/>
    <n v="7.2"/>
    <n v="0"/>
    <n v="0"/>
    <n v="3.43"/>
    <n v="0"/>
    <n v="0"/>
    <n v="0"/>
    <n v="0"/>
    <n v="0"/>
    <m/>
    <n v="0"/>
    <n v="0"/>
    <n v="0"/>
    <x v="4"/>
    <x v="10"/>
  </r>
  <r>
    <s v="CG&amp;E "/>
    <s v="E"/>
    <x v="21"/>
    <s v="RS01W   02/15/2008N"/>
    <n v="66517"/>
    <n v="2967.91"/>
    <n v="0"/>
    <n v="2967.91"/>
    <n v="0"/>
    <n v="0"/>
    <n v="1812.94"/>
    <n v="80.959999999999994"/>
    <n v="9.7200000000000006"/>
    <n v="0"/>
    <n v="0"/>
    <n v="307.89999999999998"/>
    <n v="402.92"/>
    <n v="0"/>
    <n v="27.76"/>
    <n v="0"/>
    <n v="0"/>
    <n v="0"/>
    <n v="0"/>
    <n v="0"/>
    <n v="0"/>
    <n v="0"/>
    <n v="95.08"/>
    <n v="158.37"/>
    <n v="0"/>
    <n v="0"/>
    <n v="72.260000000000005"/>
    <n v="0"/>
    <n v="0"/>
    <n v="0"/>
    <n v="0"/>
    <n v="0"/>
    <m/>
    <n v="0"/>
    <n v="0"/>
    <n v="0"/>
    <x v="4"/>
    <x v="10"/>
  </r>
  <r>
    <s v="CG&amp;E "/>
    <s v="E"/>
    <x v="19"/>
    <s v="RS3PW   02/15/2008N"/>
    <n v="96975"/>
    <n v="8321.7000000000007"/>
    <n v="0"/>
    <n v="8321.7000000000007"/>
    <n v="2288.5700000000002"/>
    <n v="0"/>
    <n v="2214.0300000000002"/>
    <n v="118.08"/>
    <n v="3.87"/>
    <n v="0"/>
    <n v="0"/>
    <n v="436.48"/>
    <n v="477.79"/>
    <n v="441.68"/>
    <n v="169.02"/>
    <n v="404"/>
    <n v="620.45000000000005"/>
    <n v="847.58"/>
    <n v="0"/>
    <n v="0"/>
    <n v="0"/>
    <n v="0"/>
    <n v="138.61000000000001"/>
    <n v="161.54"/>
    <n v="0"/>
    <n v="0"/>
    <n v="0"/>
    <n v="0"/>
    <n v="0"/>
    <n v="0"/>
    <n v="0"/>
    <n v="0"/>
    <m/>
    <n v="0"/>
    <n v="0"/>
    <n v="0"/>
    <x v="4"/>
    <x v="10"/>
  </r>
  <r>
    <s v="CG&amp;E "/>
    <s v="E"/>
    <x v="7"/>
    <s v="SC01    02/15/2008N"/>
    <n v="81"/>
    <n v="16.329999999999998"/>
    <n v="0"/>
    <n v="16.329999999999998"/>
    <n v="1.99"/>
    <n v="0"/>
    <n v="11.5"/>
    <n v="0.1"/>
    <n v="0"/>
    <n v="0"/>
    <n v="0"/>
    <n v="0.38"/>
    <n v="0.19"/>
    <n v="0.35"/>
    <n v="0"/>
    <n v="0.35"/>
    <n v="0.3"/>
    <n v="0.74"/>
    <n v="0"/>
    <n v="0"/>
    <n v="0"/>
    <n v="0"/>
    <n v="0.08"/>
    <n v="0.14000000000000001"/>
    <n v="0"/>
    <n v="0"/>
    <n v="0.21"/>
    <n v="0"/>
    <n v="0"/>
    <n v="0"/>
    <n v="0"/>
    <n v="0"/>
    <m/>
    <n v="0"/>
    <n v="0"/>
    <n v="0"/>
    <x v="4"/>
    <x v="11"/>
  </r>
  <r>
    <s v="CG&amp;E "/>
    <s v="E"/>
    <x v="7"/>
    <s v="SC02    02/15/2008N"/>
    <n v="1161192"/>
    <n v="90056.39"/>
    <n v="0"/>
    <n v="90056.39"/>
    <n v="28434.06"/>
    <n v="0"/>
    <n v="22196.16"/>
    <n v="1413.92"/>
    <n v="0.36"/>
    <n v="0"/>
    <n v="0"/>
    <n v="4299.07"/>
    <n v="2659.12"/>
    <n v="5016.32"/>
    <n v="0"/>
    <n v="5017.49"/>
    <n v="4302.2"/>
    <n v="10627.24"/>
    <n v="0"/>
    <n v="0"/>
    <n v="0"/>
    <n v="0"/>
    <n v="1124.06"/>
    <n v="2006.55"/>
    <n v="0"/>
    <n v="0"/>
    <n v="2959.84"/>
    <n v="0"/>
    <n v="0"/>
    <n v="0"/>
    <n v="0"/>
    <n v="0"/>
    <m/>
    <n v="0"/>
    <n v="0"/>
    <n v="0"/>
    <x v="4"/>
    <x v="11"/>
  </r>
  <r>
    <s v="CG&amp;E "/>
    <s v="E"/>
    <x v="2"/>
    <s v="SC03    02/15/2008N"/>
    <n v="399"/>
    <n v="17.13"/>
    <n v="0"/>
    <n v="17.13"/>
    <n v="3.89"/>
    <n v="0"/>
    <n v="1.71"/>
    <n v="0.48"/>
    <n v="0.09"/>
    <n v="0"/>
    <n v="0"/>
    <n v="1.85"/>
    <n v="0.91"/>
    <n v="0.69"/>
    <n v="0"/>
    <n v="0.69"/>
    <n v="1.48"/>
    <n v="3.66"/>
    <n v="0"/>
    <n v="0"/>
    <n v="0"/>
    <n v="0"/>
    <n v="0.39"/>
    <n v="0.28000000000000003"/>
    <n v="0"/>
    <n v="0"/>
    <n v="1.01"/>
    <n v="0"/>
    <n v="0"/>
    <n v="0"/>
    <n v="0"/>
    <n v="0"/>
    <m/>
    <n v="0"/>
    <n v="0"/>
    <n v="0"/>
    <x v="4"/>
    <x v="11"/>
  </r>
  <r>
    <s v="CG&amp;E "/>
    <s v="E"/>
    <x v="7"/>
    <s v="SC03    02/15/2008N"/>
    <n v="1637838"/>
    <n v="68983.39"/>
    <n v="0"/>
    <n v="68983.39"/>
    <n v="15952.66"/>
    <n v="0"/>
    <n v="7026.37"/>
    <n v="1994.35"/>
    <n v="2.52"/>
    <n v="0"/>
    <n v="0"/>
    <n v="6680.93"/>
    <n v="3750.65"/>
    <n v="2815.4"/>
    <n v="0"/>
    <n v="2815.4"/>
    <n v="6068.31"/>
    <n v="14989.56"/>
    <n v="0"/>
    <n v="0"/>
    <n v="0"/>
    <n v="0"/>
    <n v="1585.52"/>
    <n v="1126.8900000000001"/>
    <n v="0"/>
    <n v="0"/>
    <n v="4174.83"/>
    <n v="0"/>
    <n v="0"/>
    <n v="0"/>
    <n v="0"/>
    <n v="0"/>
    <m/>
    <n v="0"/>
    <n v="0"/>
    <n v="0"/>
    <x v="4"/>
    <x v="11"/>
  </r>
  <r>
    <s v="CG&amp;E "/>
    <s v="E"/>
    <x v="7"/>
    <s v="SC04    02/15/2008N"/>
    <n v="14245"/>
    <n v="605.29999999999995"/>
    <n v="0"/>
    <n v="605.29999999999995"/>
    <n v="138.74"/>
    <n v="0"/>
    <n v="61.11"/>
    <n v="17.34"/>
    <n v="0.09"/>
    <n v="0"/>
    <n v="0"/>
    <n v="63.38"/>
    <n v="32.619999999999997"/>
    <n v="24.48"/>
    <n v="0"/>
    <n v="24.48"/>
    <n v="52.78"/>
    <n v="130.36000000000001"/>
    <n v="0"/>
    <n v="0"/>
    <n v="0"/>
    <n v="0"/>
    <n v="13.8"/>
    <n v="9.8000000000000007"/>
    <n v="0"/>
    <n v="0"/>
    <n v="36.32"/>
    <n v="0"/>
    <n v="0"/>
    <n v="0"/>
    <n v="0"/>
    <n v="0"/>
    <m/>
    <n v="0"/>
    <n v="0"/>
    <n v="0"/>
    <x v="4"/>
    <x v="11"/>
  </r>
  <r>
    <s v="CG&amp;E "/>
    <s v="E"/>
    <x v="7"/>
    <s v="SC05    02/15/2008N"/>
    <n v="5883"/>
    <n v="250.25"/>
    <n v="0"/>
    <n v="250.25"/>
    <n v="57.3"/>
    <n v="0"/>
    <n v="25.24"/>
    <n v="7.16"/>
    <n v="0"/>
    <n v="0"/>
    <n v="0"/>
    <n v="26.49"/>
    <n v="13.47"/>
    <n v="10.11"/>
    <n v="0"/>
    <n v="10.11"/>
    <n v="21.79"/>
    <n v="53.84"/>
    <n v="0"/>
    <n v="0"/>
    <n v="0"/>
    <n v="0"/>
    <n v="5.7"/>
    <n v="4.05"/>
    <n v="0"/>
    <n v="0"/>
    <n v="14.99"/>
    <n v="0"/>
    <n v="0"/>
    <n v="0"/>
    <n v="0"/>
    <n v="0"/>
    <m/>
    <n v="0"/>
    <n v="0"/>
    <n v="0"/>
    <x v="4"/>
    <x v="11"/>
  </r>
  <r>
    <s v="CG&amp;E "/>
    <s v="E"/>
    <x v="7"/>
    <s v="SC06    02/15/2008N"/>
    <n v="774"/>
    <n v="33.03"/>
    <n v="0"/>
    <n v="33.03"/>
    <n v="7.54"/>
    <n v="0"/>
    <n v="3.32"/>
    <n v="0.94"/>
    <n v="0"/>
    <n v="0"/>
    <n v="0"/>
    <n v="3.6"/>
    <n v="1.77"/>
    <n v="1.33"/>
    <n v="0"/>
    <n v="1.33"/>
    <n v="2.87"/>
    <n v="7.08"/>
    <n v="0"/>
    <n v="0"/>
    <n v="0"/>
    <n v="0"/>
    <n v="0.75"/>
    <n v="0.53"/>
    <n v="0"/>
    <n v="0"/>
    <n v="1.97"/>
    <n v="0"/>
    <n v="0"/>
    <n v="0"/>
    <n v="0"/>
    <n v="0"/>
    <m/>
    <n v="0"/>
    <n v="0"/>
    <n v="0"/>
    <x v="4"/>
    <x v="11"/>
  </r>
  <r>
    <s v="CG&amp;E "/>
    <s v="E"/>
    <x v="2"/>
    <s v="SC07    02/15/2008N"/>
    <n v="980"/>
    <n v="110.13"/>
    <n v="0"/>
    <n v="110.13"/>
    <n v="24.14"/>
    <n v="0"/>
    <n v="51.41"/>
    <n v="1.2"/>
    <n v="0.36"/>
    <n v="0"/>
    <n v="0"/>
    <n v="4.57"/>
    <n v="2.2400000000000002"/>
    <n v="4.2300000000000004"/>
    <n v="0"/>
    <n v="4.2300000000000004"/>
    <n v="3.63"/>
    <n v="8.9700000000000006"/>
    <n v="0"/>
    <n v="0"/>
    <n v="0"/>
    <n v="0"/>
    <n v="0.95"/>
    <n v="1.7"/>
    <n v="0"/>
    <n v="0"/>
    <n v="2.5"/>
    <n v="0"/>
    <n v="0"/>
    <n v="0"/>
    <n v="0"/>
    <n v="0"/>
    <m/>
    <n v="0"/>
    <n v="0"/>
    <n v="0"/>
    <x v="4"/>
    <x v="11"/>
  </r>
  <r>
    <s v="CG&amp;E "/>
    <s v="E"/>
    <x v="7"/>
    <s v="SC07    02/15/2008N"/>
    <n v="328"/>
    <n v="33.76"/>
    <n v="0"/>
    <n v="33.76"/>
    <n v="8.08"/>
    <n v="0"/>
    <n v="14.15"/>
    <n v="0.4"/>
    <n v="0.09"/>
    <n v="0"/>
    <n v="0"/>
    <n v="1.53"/>
    <n v="0.75"/>
    <n v="1.42"/>
    <n v="0"/>
    <n v="1.42"/>
    <n v="1.21"/>
    <n v="3"/>
    <n v="0"/>
    <n v="0"/>
    <n v="0"/>
    <n v="0"/>
    <n v="0.31"/>
    <n v="0.56000000000000005"/>
    <n v="0"/>
    <n v="0"/>
    <n v="0.84"/>
    <n v="0"/>
    <n v="0"/>
    <n v="0"/>
    <n v="0"/>
    <n v="0"/>
    <m/>
    <n v="0"/>
    <n v="0"/>
    <n v="0"/>
    <x v="4"/>
    <x v="11"/>
  </r>
  <r>
    <s v="CG&amp;E "/>
    <s v="E"/>
    <x v="7"/>
    <s v="SC08    02/15/2008N"/>
    <n v="6596"/>
    <n v="410.61"/>
    <n v="0"/>
    <n v="410.61"/>
    <n v="161.44999999999999"/>
    <n v="0"/>
    <n v="49.64"/>
    <n v="8.0299999999999994"/>
    <n v="0"/>
    <n v="0"/>
    <n v="0"/>
    <n v="0"/>
    <n v="15.1"/>
    <n v="28.49"/>
    <n v="0"/>
    <n v="28.5"/>
    <n v="24.44"/>
    <n v="60.37"/>
    <n v="0"/>
    <n v="0"/>
    <n v="0"/>
    <n v="0"/>
    <n v="6.38"/>
    <n v="11.4"/>
    <n v="0"/>
    <n v="0"/>
    <n v="16.809999999999999"/>
    <n v="0"/>
    <n v="0"/>
    <n v="0"/>
    <n v="0"/>
    <n v="0"/>
    <m/>
    <n v="0"/>
    <n v="0"/>
    <n v="0"/>
    <x v="4"/>
    <x v="11"/>
  </r>
  <r>
    <s v="CG&amp;E "/>
    <s v="E"/>
    <x v="7"/>
    <s v="SC09    02/15/2008N"/>
    <n v="296"/>
    <n v="21.11"/>
    <n v="0"/>
    <n v="21.11"/>
    <n v="7.27"/>
    <n v="0"/>
    <n v="3.41"/>
    <n v="0.36"/>
    <n v="0.09"/>
    <n v="0"/>
    <n v="0"/>
    <n v="1.38"/>
    <n v="0.68"/>
    <n v="1.28"/>
    <n v="0"/>
    <n v="1.28"/>
    <n v="1.1000000000000001"/>
    <n v="2.71"/>
    <n v="0"/>
    <n v="0"/>
    <n v="0"/>
    <n v="0"/>
    <n v="0.28999999999999998"/>
    <n v="0.51"/>
    <n v="0"/>
    <n v="0"/>
    <n v="0.75"/>
    <n v="0"/>
    <n v="0"/>
    <n v="0"/>
    <n v="0"/>
    <n v="0"/>
    <m/>
    <n v="0"/>
    <n v="0"/>
    <n v="0"/>
    <x v="4"/>
    <x v="11"/>
  </r>
  <r>
    <s v="CG&amp;E "/>
    <s v="E"/>
    <x v="7"/>
    <s v="SC10    02/15/2008N"/>
    <n v="6126"/>
    <n v="406.11"/>
    <n v="0"/>
    <n v="406.11"/>
    <n v="150.29"/>
    <n v="0"/>
    <n v="70.489999999999995"/>
    <n v="7.46"/>
    <n v="0"/>
    <n v="0"/>
    <n v="0"/>
    <n v="0"/>
    <n v="14.03"/>
    <n v="26.46"/>
    <n v="0"/>
    <n v="26.47"/>
    <n v="22.7"/>
    <n v="56.07"/>
    <n v="0"/>
    <n v="0"/>
    <n v="0"/>
    <n v="0"/>
    <n v="5.93"/>
    <n v="10.59"/>
    <n v="0"/>
    <n v="0"/>
    <n v="15.62"/>
    <n v="0"/>
    <n v="0"/>
    <n v="0"/>
    <n v="0"/>
    <n v="0"/>
    <m/>
    <n v="0"/>
    <n v="0"/>
    <n v="0"/>
    <x v="4"/>
    <x v="11"/>
  </r>
  <r>
    <s v="CG&amp;E "/>
    <s v="E"/>
    <x v="2"/>
    <s v="SE      01/31/2007N"/>
    <n v="3826"/>
    <n v="738.9"/>
    <n v="0"/>
    <n v="738.9"/>
    <n v="93.86"/>
    <n v="0"/>
    <n v="501.51"/>
    <n v="3.64"/>
    <n v="0"/>
    <n v="0"/>
    <n v="0"/>
    <n v="17.829999999999998"/>
    <n v="8.75"/>
    <n v="9.32"/>
    <n v="0"/>
    <n v="16.53"/>
    <n v="13.6"/>
    <n v="56.89"/>
    <n v="0"/>
    <n v="0"/>
    <n v="0"/>
    <n v="0"/>
    <n v="0.67"/>
    <n v="6.61"/>
    <n v="0"/>
    <n v="0"/>
    <n v="9.7899999999999991"/>
    <n v="0"/>
    <n v="-0.05"/>
    <n v="-0.05"/>
    <n v="0"/>
    <n v="0"/>
    <m/>
    <n v="0"/>
    <n v="0"/>
    <n v="0"/>
    <x v="4"/>
    <x v="12"/>
  </r>
  <r>
    <s v="CG&amp;E "/>
    <s v="E"/>
    <x v="7"/>
    <s v="SE      01/31/2007N"/>
    <n v="1198"/>
    <n v="124.48"/>
    <n v="0"/>
    <n v="124.48"/>
    <n v="29.36"/>
    <n v="0"/>
    <n v="54.4"/>
    <n v="1.39"/>
    <n v="0"/>
    <n v="0"/>
    <n v="0"/>
    <n v="5.56"/>
    <n v="2.74"/>
    <n v="3.45"/>
    <n v="0"/>
    <n v="5.18"/>
    <n v="4.4400000000000004"/>
    <n v="11.85"/>
    <n v="0"/>
    <n v="0"/>
    <n v="0"/>
    <n v="0"/>
    <n v="0.98"/>
    <n v="2.08"/>
    <n v="0"/>
    <n v="0"/>
    <n v="3.05"/>
    <n v="0"/>
    <n v="0"/>
    <n v="0"/>
    <n v="0"/>
    <n v="0"/>
    <m/>
    <n v="0"/>
    <n v="0"/>
    <n v="0"/>
    <x v="4"/>
    <x v="12"/>
  </r>
  <r>
    <s v="CG&amp;E "/>
    <s v="E"/>
    <x v="2"/>
    <s v="SE      02/15/2008N"/>
    <n v="40384"/>
    <n v="5260.37"/>
    <n v="0"/>
    <n v="5260.37"/>
    <n v="989.06"/>
    <n v="0"/>
    <n v="2856.61"/>
    <n v="49.22"/>
    <n v="6.11"/>
    <n v="0"/>
    <n v="0"/>
    <n v="186.99"/>
    <n v="92.49"/>
    <n v="174.44"/>
    <n v="0"/>
    <n v="174.44"/>
    <n v="149.65"/>
    <n v="369.65"/>
    <n v="0"/>
    <n v="0"/>
    <n v="0"/>
    <n v="0"/>
    <n v="39.04"/>
    <n v="69.78"/>
    <n v="0"/>
    <n v="0"/>
    <n v="102.89"/>
    <n v="0"/>
    <n v="0"/>
    <n v="0"/>
    <n v="0"/>
    <n v="0"/>
    <m/>
    <n v="0"/>
    <n v="0"/>
    <n v="0"/>
    <x v="4"/>
    <x v="12"/>
  </r>
  <r>
    <s v="CG&amp;E "/>
    <s v="E"/>
    <x v="7"/>
    <s v="SE      02/15/2008N"/>
    <n v="362992"/>
    <n v="46793.66"/>
    <n v="0"/>
    <n v="46793.66"/>
    <n v="8888.67"/>
    <n v="0"/>
    <n v="25240.799999999999"/>
    <n v="442.19"/>
    <n v="29.7"/>
    <n v="0"/>
    <n v="0"/>
    <n v="1653.92"/>
    <n v="831.39"/>
    <n v="1567.97"/>
    <n v="0"/>
    <n v="1568.31"/>
    <n v="1344.77"/>
    <n v="3322.36"/>
    <n v="0"/>
    <n v="0"/>
    <n v="0"/>
    <n v="0"/>
    <n v="351.24"/>
    <n v="627.25"/>
    <n v="0"/>
    <n v="0"/>
    <n v="925.09"/>
    <n v="0"/>
    <n v="0"/>
    <n v="0"/>
    <n v="0"/>
    <n v="0"/>
    <m/>
    <n v="0"/>
    <n v="0"/>
    <n v="0"/>
    <x v="4"/>
    <x v="12"/>
  </r>
  <r>
    <s v="CG&amp;E "/>
    <s v="E"/>
    <x v="1"/>
    <s v="SFL2    02/15/2008N"/>
    <n v="45"/>
    <n v="5.67"/>
    <n v="0"/>
    <n v="5.67"/>
    <n v="2.52"/>
    <n v="0"/>
    <n v="0.72"/>
    <n v="0.09"/>
    <n v="0"/>
    <n v="0"/>
    <n v="0"/>
    <n v="0.18"/>
    <n v="0.27"/>
    <n v="0.45"/>
    <n v="0"/>
    <n v="0.45"/>
    <n v="0.27"/>
    <n v="0.45"/>
    <n v="0"/>
    <n v="0"/>
    <n v="0"/>
    <n v="0"/>
    <n v="0.09"/>
    <n v="0.18"/>
    <n v="0"/>
    <n v="0"/>
    <n v="0"/>
    <n v="0"/>
    <n v="0"/>
    <n v="0"/>
    <n v="0"/>
    <n v="0"/>
    <m/>
    <n v="0"/>
    <n v="0"/>
    <n v="0"/>
    <x v="4"/>
    <x v="13"/>
  </r>
  <r>
    <s v="CG&amp;E "/>
    <s v="E"/>
    <x v="2"/>
    <s v="SFL2    02/15/2008N"/>
    <n v="51455"/>
    <n v="6483.62"/>
    <n v="0"/>
    <n v="6483.62"/>
    <n v="2881.5"/>
    <n v="0"/>
    <n v="823.3"/>
    <n v="102.9"/>
    <n v="0.27"/>
    <n v="0"/>
    <n v="0"/>
    <n v="205.8"/>
    <n v="308.75"/>
    <n v="514.54999999999995"/>
    <n v="0"/>
    <n v="514.54999999999995"/>
    <n v="308.75"/>
    <n v="514.54999999999995"/>
    <n v="0"/>
    <n v="0"/>
    <n v="0"/>
    <n v="0"/>
    <n v="102.9"/>
    <n v="205.8"/>
    <n v="0"/>
    <n v="0"/>
    <n v="0"/>
    <n v="0"/>
    <n v="0"/>
    <n v="0"/>
    <n v="0"/>
    <n v="0"/>
    <m/>
    <n v="0"/>
    <n v="0"/>
    <n v="0"/>
    <x v="4"/>
    <x v="13"/>
  </r>
  <r>
    <s v="CG&amp;E "/>
    <s v="E"/>
    <x v="7"/>
    <s v="SL01    02/15/2008N"/>
    <n v="2879"/>
    <n v="607"/>
    <n v="0"/>
    <n v="607"/>
    <n v="70.39"/>
    <n v="0"/>
    <n v="436.08"/>
    <n v="3.5"/>
    <n v="0.09"/>
    <n v="0"/>
    <n v="0"/>
    <n v="13.37"/>
    <n v="6.57"/>
    <n v="12.44"/>
    <n v="0"/>
    <n v="12.44"/>
    <n v="10.66"/>
    <n v="26.36"/>
    <n v="0"/>
    <n v="0"/>
    <n v="0"/>
    <n v="0"/>
    <n v="2.79"/>
    <n v="4.99"/>
    <n v="0"/>
    <n v="0"/>
    <n v="7.32"/>
    <n v="0"/>
    <n v="0"/>
    <n v="0"/>
    <n v="0"/>
    <n v="0"/>
    <m/>
    <n v="0"/>
    <n v="0"/>
    <n v="0"/>
    <x v="4"/>
    <x v="14"/>
  </r>
  <r>
    <s v="CG&amp;E "/>
    <s v="E"/>
    <x v="2"/>
    <s v="SL02    02/15/2008N"/>
    <n v="41"/>
    <n v="8.1999999999999993"/>
    <n v="0"/>
    <n v="8.1999999999999993"/>
    <n v="0.99"/>
    <n v="0"/>
    <n v="5.69"/>
    <n v="0.05"/>
    <n v="0.09"/>
    <n v="0"/>
    <n v="0"/>
    <n v="0.19"/>
    <n v="0.09"/>
    <n v="0.18"/>
    <n v="0"/>
    <n v="0.18"/>
    <n v="0.15"/>
    <n v="0.38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4"/>
    <x v="14"/>
  </r>
  <r>
    <s v="CG&amp;E "/>
    <s v="E"/>
    <x v="7"/>
    <s v="SL02    02/15/2008N"/>
    <n v="13354"/>
    <n v="1782.62"/>
    <n v="0"/>
    <n v="1782.62"/>
    <n v="326.73"/>
    <n v="0"/>
    <n v="989.23"/>
    <n v="16.350000000000001"/>
    <n v="0.63"/>
    <n v="0"/>
    <n v="0"/>
    <n v="62.15"/>
    <n v="30.48"/>
    <n v="57.68"/>
    <n v="0"/>
    <n v="57.68"/>
    <n v="49.38"/>
    <n v="122.19"/>
    <n v="0"/>
    <n v="0"/>
    <n v="0"/>
    <n v="0"/>
    <n v="12.99"/>
    <n v="23.16"/>
    <n v="0"/>
    <n v="0"/>
    <n v="33.97"/>
    <n v="0"/>
    <n v="0"/>
    <n v="0"/>
    <n v="0"/>
    <n v="0"/>
    <m/>
    <n v="0"/>
    <n v="0"/>
    <n v="0"/>
    <x v="4"/>
    <x v="14"/>
  </r>
  <r>
    <s v="CG&amp;E "/>
    <s v="E"/>
    <x v="2"/>
    <s v="SL03    02/15/2008N"/>
    <n v="449"/>
    <n v="79.97"/>
    <n v="0"/>
    <n v="79.97"/>
    <n v="10.97"/>
    <n v="0"/>
    <n v="53.23"/>
    <n v="0.55000000000000004"/>
    <n v="0.09"/>
    <n v="0"/>
    <n v="0"/>
    <n v="2.09"/>
    <n v="1.03"/>
    <n v="1.94"/>
    <n v="0"/>
    <n v="1.94"/>
    <n v="1.66"/>
    <n v="4.1100000000000003"/>
    <n v="0"/>
    <n v="0"/>
    <n v="0"/>
    <n v="0"/>
    <n v="0.44"/>
    <n v="0.78"/>
    <n v="0"/>
    <n v="0"/>
    <n v="1.1399999999999999"/>
    <n v="0"/>
    <n v="0"/>
    <n v="0"/>
    <n v="0"/>
    <n v="0"/>
    <m/>
    <n v="0"/>
    <n v="0"/>
    <n v="0"/>
    <x v="4"/>
    <x v="14"/>
  </r>
  <r>
    <s v="CG&amp;E "/>
    <s v="E"/>
    <x v="7"/>
    <s v="SL03    02/15/2008N"/>
    <n v="46516"/>
    <n v="7656.97"/>
    <n v="0"/>
    <n v="7656.97"/>
    <n v="1138.68"/>
    <n v="0"/>
    <n v="4896.68"/>
    <n v="56.72"/>
    <n v="0.81"/>
    <n v="0"/>
    <n v="0"/>
    <n v="214.15"/>
    <n v="106.29"/>
    <n v="200.88"/>
    <n v="0"/>
    <n v="200.93"/>
    <n v="172.26"/>
    <n v="425.69"/>
    <n v="0"/>
    <n v="0"/>
    <n v="0"/>
    <n v="0"/>
    <n v="45.02"/>
    <n v="80.42"/>
    <n v="0"/>
    <n v="0"/>
    <n v="118.44"/>
    <n v="0"/>
    <n v="0"/>
    <n v="0"/>
    <n v="0"/>
    <n v="0"/>
    <m/>
    <n v="0"/>
    <n v="0"/>
    <n v="0"/>
    <x v="4"/>
    <x v="14"/>
  </r>
  <r>
    <s v="CG&amp;E "/>
    <s v="E"/>
    <x v="2"/>
    <s v="SL04    02/15/2008N"/>
    <n v="1644"/>
    <n v="226.74"/>
    <n v="0"/>
    <n v="226.74"/>
    <n v="40.159999999999997"/>
    <n v="0"/>
    <n v="128.52000000000001"/>
    <n v="2.0099999999999998"/>
    <n v="0.72"/>
    <n v="0"/>
    <n v="0"/>
    <n v="7.64"/>
    <n v="3.74"/>
    <n v="7.1"/>
    <n v="0"/>
    <n v="7.1"/>
    <n v="6.07"/>
    <n v="15.07"/>
    <n v="0"/>
    <n v="0"/>
    <n v="0"/>
    <n v="0"/>
    <n v="1.61"/>
    <n v="2.84"/>
    <n v="0"/>
    <n v="0"/>
    <n v="4.16"/>
    <n v="0"/>
    <n v="0"/>
    <n v="0"/>
    <n v="0"/>
    <n v="0"/>
    <m/>
    <n v="0"/>
    <n v="0"/>
    <n v="0"/>
    <x v="4"/>
    <x v="14"/>
  </r>
  <r>
    <s v="CG&amp;E "/>
    <s v="E"/>
    <x v="7"/>
    <s v="SL04    02/15/2008N"/>
    <n v="2214907"/>
    <n v="232133.11"/>
    <n v="0"/>
    <n v="232133.11"/>
    <n v="54229.95"/>
    <n v="0"/>
    <n v="101521.16"/>
    <n v="2697.05"/>
    <n v="23.13"/>
    <n v="0"/>
    <n v="0"/>
    <n v="9358.64"/>
    <n v="5071.21"/>
    <n v="9568.59"/>
    <n v="0"/>
    <n v="9570.74"/>
    <n v="8205.5"/>
    <n v="20270.95"/>
    <n v="0"/>
    <n v="0"/>
    <n v="0"/>
    <n v="0"/>
    <n v="2143.79"/>
    <n v="3827.37"/>
    <n v="0"/>
    <n v="0"/>
    <n v="5645.03"/>
    <n v="0"/>
    <n v="0"/>
    <n v="0"/>
    <n v="0"/>
    <n v="0"/>
    <m/>
    <n v="0"/>
    <n v="0"/>
    <n v="0"/>
    <x v="4"/>
    <x v="14"/>
  </r>
  <r>
    <s v="CG&amp;E "/>
    <s v="E"/>
    <x v="2"/>
    <s v="SL05    02/15/2008N"/>
    <n v="53347"/>
    <n v="22916.95"/>
    <n v="0"/>
    <n v="22916.95"/>
    <n v="1306.44"/>
    <n v="0"/>
    <n v="19744.849999999999"/>
    <n v="64.97"/>
    <n v="6.39"/>
    <n v="0"/>
    <n v="0"/>
    <n v="245.83"/>
    <n v="122.14"/>
    <n v="230.36"/>
    <n v="0"/>
    <n v="230.39"/>
    <n v="197.6"/>
    <n v="488.24"/>
    <n v="0"/>
    <n v="0"/>
    <n v="0"/>
    <n v="0"/>
    <n v="51.61"/>
    <n v="92.23"/>
    <n v="0"/>
    <n v="0"/>
    <n v="135.9"/>
    <n v="0"/>
    <n v="0"/>
    <n v="0"/>
    <n v="0"/>
    <n v="0"/>
    <m/>
    <n v="0"/>
    <n v="0"/>
    <n v="0"/>
    <x v="4"/>
    <x v="14"/>
  </r>
  <r>
    <s v="CG&amp;E "/>
    <s v="E"/>
    <x v="7"/>
    <s v="SL05    02/15/2008N"/>
    <n v="129270"/>
    <n v="59613.42"/>
    <n v="0"/>
    <n v="59613.42"/>
    <n v="3164.96"/>
    <n v="0"/>
    <n v="51928.73"/>
    <n v="157.66"/>
    <n v="12.96"/>
    <n v="0"/>
    <n v="0"/>
    <n v="596.74"/>
    <n v="295.7"/>
    <n v="558.16999999999996"/>
    <n v="0"/>
    <n v="558.26"/>
    <n v="478.86"/>
    <n v="1183.18"/>
    <n v="0"/>
    <n v="0"/>
    <n v="0"/>
    <n v="0"/>
    <n v="125.23"/>
    <n v="223.5"/>
    <n v="0"/>
    <n v="0"/>
    <n v="329.47"/>
    <n v="0"/>
    <n v="0"/>
    <n v="0"/>
    <n v="0"/>
    <n v="0"/>
    <m/>
    <n v="0"/>
    <n v="0"/>
    <n v="0"/>
    <x v="4"/>
    <x v="14"/>
  </r>
  <r>
    <s v="CG&amp;E "/>
    <s v="E"/>
    <x v="7"/>
    <s v="SL06    02/15/2008N"/>
    <n v="112"/>
    <n v="23.47"/>
    <n v="0"/>
    <n v="23.47"/>
    <n v="2.73"/>
    <n v="0"/>
    <n v="16.829999999999998"/>
    <n v="0.14000000000000001"/>
    <n v="0"/>
    <n v="0"/>
    <n v="0"/>
    <n v="0.52"/>
    <n v="0.25"/>
    <n v="0.49"/>
    <n v="0"/>
    <n v="0.49"/>
    <n v="0.41"/>
    <n v="1.03"/>
    <n v="0"/>
    <n v="0"/>
    <n v="0"/>
    <n v="0"/>
    <n v="0.11"/>
    <n v="0.19"/>
    <n v="0"/>
    <n v="0"/>
    <n v="0.28000000000000003"/>
    <n v="0"/>
    <n v="0"/>
    <n v="0"/>
    <n v="0"/>
    <n v="0"/>
    <m/>
    <n v="0"/>
    <n v="0"/>
    <n v="0"/>
    <x v="4"/>
    <x v="14"/>
  </r>
  <r>
    <s v="CG&amp;E "/>
    <s v="E"/>
    <x v="2"/>
    <s v="SL07    01/31/2007N"/>
    <n v="489"/>
    <n v="186.22"/>
    <n v="0"/>
    <n v="186.22"/>
    <n v="11.97"/>
    <n v="0"/>
    <n v="157.08000000000001"/>
    <n v="0.48"/>
    <n v="0"/>
    <n v="0"/>
    <n v="0"/>
    <n v="2.2599999999999998"/>
    <n v="1.1100000000000001"/>
    <n v="1.07"/>
    <n v="0"/>
    <n v="2.11"/>
    <n v="1.62"/>
    <n v="6.36"/>
    <n v="0"/>
    <n v="0"/>
    <n v="0"/>
    <n v="0"/>
    <n v="0.08"/>
    <n v="0.85"/>
    <n v="0"/>
    <n v="0"/>
    <n v="1.23"/>
    <n v="0"/>
    <n v="0"/>
    <n v="0"/>
    <n v="0"/>
    <n v="0"/>
    <m/>
    <n v="0"/>
    <n v="0"/>
    <n v="0"/>
    <x v="4"/>
    <x v="14"/>
  </r>
  <r>
    <s v="CG&amp;E "/>
    <s v="E"/>
    <x v="7"/>
    <s v="SL07    01/31/2007N"/>
    <n v="3145"/>
    <n v="1518.21"/>
    <n v="0"/>
    <n v="1518.21"/>
    <n v="77.040000000000006"/>
    <n v="0"/>
    <n v="1323.82"/>
    <n v="3.11"/>
    <n v="0"/>
    <n v="0"/>
    <n v="0"/>
    <n v="14.61"/>
    <n v="7.17"/>
    <n v="7.85"/>
    <n v="0"/>
    <n v="13.55"/>
    <n v="10.220000000000001"/>
    <n v="46.55"/>
    <n v="0"/>
    <n v="0"/>
    <n v="0"/>
    <n v="0"/>
    <n v="0.82"/>
    <n v="5.46"/>
    <n v="0"/>
    <n v="0"/>
    <n v="8.01"/>
    <n v="0"/>
    <n v="0"/>
    <n v="0"/>
    <n v="0"/>
    <n v="0"/>
    <m/>
    <n v="0"/>
    <n v="0"/>
    <n v="0"/>
    <x v="4"/>
    <x v="14"/>
  </r>
  <r>
    <s v="CG&amp;E "/>
    <s v="E"/>
    <x v="2"/>
    <s v="SL07    02/15/2008N"/>
    <n v="79269"/>
    <n v="32221.23"/>
    <n v="0"/>
    <n v="32221.23"/>
    <n v="1940.98"/>
    <n v="0"/>
    <n v="27502.18"/>
    <n v="96.65"/>
    <n v="12.78"/>
    <n v="0"/>
    <n v="0"/>
    <n v="367.29"/>
    <n v="181.51"/>
    <n v="342.33"/>
    <n v="0"/>
    <n v="342.39"/>
    <n v="293.73"/>
    <n v="725.5"/>
    <n v="0"/>
    <n v="0"/>
    <n v="0"/>
    <n v="0"/>
    <n v="76.790000000000006"/>
    <n v="136.96"/>
    <n v="0"/>
    <n v="0"/>
    <n v="202.14"/>
    <n v="0"/>
    <n v="0"/>
    <n v="0"/>
    <n v="0"/>
    <n v="0"/>
    <m/>
    <n v="0"/>
    <n v="0"/>
    <n v="0"/>
    <x v="4"/>
    <x v="14"/>
  </r>
  <r>
    <s v="CG&amp;E "/>
    <s v="E"/>
    <x v="7"/>
    <s v="SL07    02/15/2008N"/>
    <n v="399723"/>
    <n v="139560.20000000001"/>
    <n v="0"/>
    <n v="139560.20000000001"/>
    <n v="9787.1"/>
    <n v="0"/>
    <n v="115801.06"/>
    <n v="487.07"/>
    <n v="45.45"/>
    <n v="0"/>
    <n v="0"/>
    <n v="1835.36"/>
    <n v="915.26"/>
    <n v="1726.24"/>
    <n v="0"/>
    <n v="1726.58"/>
    <n v="1481.06"/>
    <n v="3658.51"/>
    <n v="0"/>
    <n v="0"/>
    <n v="0"/>
    <n v="0"/>
    <n v="386.86"/>
    <n v="690.74"/>
    <n v="0"/>
    <n v="0"/>
    <n v="1018.91"/>
    <n v="0"/>
    <n v="0"/>
    <n v="0"/>
    <n v="0"/>
    <n v="0"/>
    <m/>
    <n v="0"/>
    <n v="0"/>
    <n v="0"/>
    <x v="4"/>
    <x v="14"/>
  </r>
  <r>
    <s v="CG&amp;E "/>
    <s v="E"/>
    <x v="2"/>
    <s v="SL08    02/15/2008N"/>
    <n v="2901"/>
    <n v="487.8"/>
    <n v="0"/>
    <n v="487.8"/>
    <n v="71.02"/>
    <n v="0"/>
    <n v="315.05"/>
    <n v="3.55"/>
    <n v="0.45"/>
    <n v="0"/>
    <n v="0"/>
    <n v="13.48"/>
    <n v="6.62"/>
    <n v="12.55"/>
    <n v="0"/>
    <n v="12.55"/>
    <n v="10.73"/>
    <n v="26.57"/>
    <n v="0"/>
    <n v="0"/>
    <n v="0"/>
    <n v="0"/>
    <n v="2.83"/>
    <n v="5.01"/>
    <n v="0"/>
    <n v="0"/>
    <n v="7.39"/>
    <n v="0"/>
    <n v="0"/>
    <n v="0"/>
    <n v="0"/>
    <n v="0"/>
    <m/>
    <n v="0"/>
    <n v="0"/>
    <n v="0"/>
    <x v="4"/>
    <x v="14"/>
  </r>
  <r>
    <s v="CG&amp;E "/>
    <s v="E"/>
    <x v="7"/>
    <s v="SL08    02/15/2008N"/>
    <n v="203602"/>
    <n v="27367.51"/>
    <n v="0"/>
    <n v="27367.51"/>
    <n v="4985.29"/>
    <n v="0"/>
    <n v="15313.99"/>
    <n v="248"/>
    <n v="1.62"/>
    <n v="0"/>
    <n v="0"/>
    <n v="907.37"/>
    <n v="466.22"/>
    <n v="879.6"/>
    <n v="0"/>
    <n v="879.85"/>
    <n v="754.28"/>
    <n v="1863.45"/>
    <n v="0"/>
    <n v="0"/>
    <n v="0"/>
    <n v="0"/>
    <n v="197.08"/>
    <n v="351.78"/>
    <n v="0"/>
    <n v="0"/>
    <n v="518.98"/>
    <n v="0"/>
    <n v="0"/>
    <n v="0"/>
    <n v="0"/>
    <n v="0"/>
    <m/>
    <n v="0"/>
    <n v="0"/>
    <n v="0"/>
    <x v="4"/>
    <x v="14"/>
  </r>
  <r>
    <s v="CG&amp;E "/>
    <s v="E"/>
    <x v="19"/>
    <s v="SOLU    01/31/2007 "/>
    <n v="1"/>
    <n v="0.12"/>
    <n v="0"/>
    <n v="0.12"/>
    <n v="0.01"/>
    <n v="0"/>
    <n v="0"/>
    <n v="0"/>
    <n v="0"/>
    <n v="0"/>
    <n v="0"/>
    <n v="0"/>
    <n v="0"/>
    <n v="0"/>
    <n v="0"/>
    <n v="0"/>
    <n v="0"/>
    <n v="0.01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15"/>
  </r>
  <r>
    <s v="CG&amp;E "/>
    <s v="E"/>
    <x v="19"/>
    <s v="SOLU    02/15/2008 "/>
    <n v="151"/>
    <n v="12.85"/>
    <n v="0"/>
    <n v="12.85"/>
    <n v="1.52"/>
    <n v="0"/>
    <n v="0.64"/>
    <n v="0.18"/>
    <n v="0.18"/>
    <n v="0"/>
    <n v="0"/>
    <n v="0.7"/>
    <n v="0.35"/>
    <n v="0.27"/>
    <n v="0"/>
    <n v="0.27"/>
    <n v="0.56000000000000005"/>
    <n v="1.38"/>
    <n v="0"/>
    <n v="0"/>
    <n v="0"/>
    <n v="0"/>
    <n v="0.14000000000000001"/>
    <n v="0.11"/>
    <n v="0"/>
    <n v="0"/>
    <n v="0.39"/>
    <n v="0"/>
    <n v="0"/>
    <n v="0"/>
    <n v="0"/>
    <n v="0"/>
    <m/>
    <n v="0"/>
    <n v="0"/>
    <n v="0"/>
    <x v="4"/>
    <x v="15"/>
  </r>
  <r>
    <s v="CG&amp;E "/>
    <s v="E"/>
    <x v="2"/>
    <s v="SOLU    02/15/2008 "/>
    <n v="268"/>
    <n v="21.33"/>
    <n v="0"/>
    <n v="21.33"/>
    <n v="2.7"/>
    <n v="0"/>
    <n v="1.1599999999999999"/>
    <n v="0.33"/>
    <n v="0.18"/>
    <n v="0"/>
    <n v="0"/>
    <n v="1.24"/>
    <n v="0.61"/>
    <n v="0.48"/>
    <n v="0"/>
    <n v="0.48"/>
    <n v="0.99"/>
    <n v="2.4500000000000002"/>
    <n v="0"/>
    <n v="0"/>
    <n v="0"/>
    <n v="0"/>
    <n v="0.26"/>
    <n v="0.2"/>
    <n v="0"/>
    <n v="0"/>
    <n v="0.68"/>
    <n v="0"/>
    <n v="0"/>
    <n v="0"/>
    <n v="0"/>
    <n v="0"/>
    <m/>
    <n v="0"/>
    <n v="0"/>
    <n v="0"/>
    <x v="4"/>
    <x v="15"/>
  </r>
  <r>
    <s v="CG&amp;E "/>
    <s v="E"/>
    <x v="7"/>
    <s v="SSLU    02/15/2008N"/>
    <n v="409"/>
    <n v="42.68"/>
    <n v="0"/>
    <n v="42.68"/>
    <n v="4.0999999999999996"/>
    <n v="0"/>
    <n v="1.72"/>
    <n v="0.48"/>
    <n v="0"/>
    <n v="0"/>
    <n v="0"/>
    <n v="1.9"/>
    <n v="0.95"/>
    <n v="0.75"/>
    <n v="0"/>
    <n v="0.75"/>
    <n v="1.52"/>
    <n v="3.72"/>
    <n v="0"/>
    <n v="0"/>
    <n v="0"/>
    <n v="0"/>
    <n v="0.38"/>
    <n v="0.28999999999999998"/>
    <n v="0"/>
    <n v="0"/>
    <n v="1.05"/>
    <n v="0"/>
    <n v="0"/>
    <n v="0"/>
    <n v="0"/>
    <n v="0"/>
    <m/>
    <n v="0"/>
    <n v="0"/>
    <n v="0"/>
    <x v="4"/>
    <x v="16"/>
  </r>
  <r>
    <s v="CG&amp;E "/>
    <s v="E"/>
    <x v="7"/>
    <s v="SXLU    02/15/2008N"/>
    <n v="151"/>
    <n v="13.52"/>
    <n v="0"/>
    <n v="13.52"/>
    <n v="1.52"/>
    <n v="0"/>
    <n v="0.64"/>
    <n v="0.18"/>
    <n v="0"/>
    <n v="0"/>
    <n v="0"/>
    <n v="0.7"/>
    <n v="0.35"/>
    <n v="0.27"/>
    <n v="0"/>
    <n v="0.27"/>
    <n v="0.56000000000000005"/>
    <n v="1.38"/>
    <n v="0"/>
    <n v="0"/>
    <n v="0"/>
    <n v="0"/>
    <n v="0.14000000000000001"/>
    <n v="0.11"/>
    <n v="0"/>
    <n v="0"/>
    <n v="0.39"/>
    <n v="0"/>
    <n v="0"/>
    <n v="0"/>
    <n v="0"/>
    <n v="0"/>
    <m/>
    <n v="0"/>
    <n v="0"/>
    <n v="0"/>
    <x v="4"/>
    <x v="17"/>
  </r>
  <r>
    <s v="CG&amp;E "/>
    <s v="E"/>
    <x v="19"/>
    <s v="TD  WOFF01/02/2007N"/>
    <n v="1352"/>
    <n v="36.479999999999997"/>
    <n v="0"/>
    <n v="36.479999999999997"/>
    <n v="15.12"/>
    <n v="0"/>
    <n v="8.75"/>
    <n v="0"/>
    <n v="0"/>
    <n v="0"/>
    <n v="0"/>
    <n v="0"/>
    <n v="4.84"/>
    <n v="2.1"/>
    <n v="0"/>
    <n v="2.67"/>
    <n v="0"/>
    <n v="0"/>
    <n v="0"/>
    <n v="0"/>
    <n v="0"/>
    <n v="0"/>
    <n v="1.93"/>
    <n v="1.07"/>
    <n v="0"/>
    <n v="0"/>
    <n v="0"/>
    <n v="0"/>
    <n v="0"/>
    <n v="0"/>
    <n v="0"/>
    <n v="0"/>
    <m/>
    <n v="0"/>
    <n v="0"/>
    <n v="0"/>
    <x v="4"/>
    <x v="18"/>
  </r>
  <r>
    <s v="CG&amp;E "/>
    <s v="E"/>
    <x v="19"/>
    <s v="TD  WOFF02/15/2008N"/>
    <n v="33443"/>
    <n v="922.77"/>
    <n v="0"/>
    <n v="922.77"/>
    <n v="374.12"/>
    <n v="0"/>
    <n v="216.5"/>
    <n v="0"/>
    <n v="0"/>
    <n v="0"/>
    <n v="0"/>
    <n v="0"/>
    <n v="119.66"/>
    <n v="72.239999999999995"/>
    <n v="0"/>
    <n v="66.02"/>
    <n v="0"/>
    <n v="0"/>
    <n v="0"/>
    <n v="0"/>
    <n v="0"/>
    <n v="0"/>
    <n v="47.79"/>
    <n v="26.44"/>
    <n v="0"/>
    <n v="0"/>
    <n v="0"/>
    <n v="0"/>
    <n v="0"/>
    <n v="0"/>
    <n v="0"/>
    <n v="0"/>
    <m/>
    <n v="0"/>
    <n v="0"/>
    <n v="0"/>
    <x v="4"/>
    <x v="18"/>
  </r>
  <r>
    <s v="CG&amp;E "/>
    <s v="E"/>
    <x v="19"/>
    <s v="TD  WON 01/02/2007N"/>
    <n v="307"/>
    <n v="90"/>
    <n v="0"/>
    <n v="90"/>
    <n v="18.48"/>
    <n v="0"/>
    <n v="22.06"/>
    <n v="2.02"/>
    <n v="0.09"/>
    <n v="0"/>
    <n v="0"/>
    <n v="7.71"/>
    <n v="4.07"/>
    <n v="2.57"/>
    <n v="2.89"/>
    <n v="3.26"/>
    <n v="10.61"/>
    <n v="14.5"/>
    <n v="0"/>
    <n v="0"/>
    <n v="0"/>
    <n v="0"/>
    <n v="0.44"/>
    <n v="1.3"/>
    <n v="0"/>
    <n v="0"/>
    <n v="0"/>
    <n v="0"/>
    <n v="0"/>
    <n v="0"/>
    <n v="0"/>
    <n v="0"/>
    <m/>
    <n v="0"/>
    <n v="0"/>
    <n v="0"/>
    <x v="4"/>
    <x v="18"/>
  </r>
  <r>
    <s v="CG&amp;E "/>
    <s v="E"/>
    <x v="19"/>
    <s v="TD  WON 02/15/2008N"/>
    <n v="7954"/>
    <n v="2258.7800000000002"/>
    <n v="0"/>
    <n v="2258.7800000000002"/>
    <n v="478.74"/>
    <n v="0"/>
    <n v="514.29"/>
    <n v="50.42"/>
    <n v="1.94"/>
    <n v="0"/>
    <n v="0"/>
    <n v="187.09"/>
    <n v="105.48"/>
    <n v="92.38"/>
    <n v="72.150000000000006"/>
    <n v="84.49"/>
    <n v="264.86"/>
    <n v="361.82"/>
    <n v="0"/>
    <n v="0"/>
    <n v="0"/>
    <n v="0"/>
    <n v="11.35"/>
    <n v="33.770000000000003"/>
    <n v="0"/>
    <n v="0"/>
    <n v="0"/>
    <n v="0"/>
    <n v="0"/>
    <n v="0"/>
    <n v="0"/>
    <n v="0"/>
    <m/>
    <n v="0"/>
    <n v="0"/>
    <n v="0"/>
    <x v="4"/>
    <x v="18"/>
  </r>
  <r>
    <s v="CG&amp;E "/>
    <s v="E"/>
    <x v="2"/>
    <s v="TL01    02/15/2008N"/>
    <n v="6020"/>
    <n v="293.35000000000002"/>
    <n v="0"/>
    <n v="293.35000000000002"/>
    <n v="86.47"/>
    <n v="0"/>
    <n v="21.89"/>
    <n v="7.21"/>
    <n v="0.63"/>
    <n v="0"/>
    <n v="0"/>
    <n v="27.89"/>
    <n v="13.57"/>
    <n v="15.39"/>
    <n v="0"/>
    <n v="15.39"/>
    <n v="22.32"/>
    <n v="55.12"/>
    <n v="0"/>
    <n v="0"/>
    <n v="0"/>
    <n v="0"/>
    <n v="5.96"/>
    <n v="6.1"/>
    <n v="0"/>
    <n v="0"/>
    <n v="15.41"/>
    <n v="0"/>
    <n v="0"/>
    <n v="0"/>
    <n v="0"/>
    <n v="0"/>
    <m/>
    <n v="0"/>
    <n v="0"/>
    <n v="0"/>
    <x v="4"/>
    <x v="19"/>
  </r>
  <r>
    <s v="CG&amp;E "/>
    <s v="E"/>
    <x v="7"/>
    <s v="TL01    02/15/2008N"/>
    <n v="1394523"/>
    <n v="67713.850000000006"/>
    <n v="0"/>
    <n v="67713.850000000006"/>
    <n v="20008.830000000002"/>
    <n v="0"/>
    <n v="5078.99"/>
    <n v="1684.87"/>
    <n v="4.5"/>
    <n v="0"/>
    <n v="0"/>
    <n v="6486.01"/>
    <n v="3165.9"/>
    <n v="3523.64"/>
    <n v="0"/>
    <n v="3523.64"/>
    <n v="5147.8599999999997"/>
    <n v="12755.41"/>
    <n v="0"/>
    <n v="0"/>
    <n v="0"/>
    <n v="0"/>
    <n v="1376"/>
    <n v="1413.38"/>
    <n v="0"/>
    <n v="0"/>
    <n v="3544.82"/>
    <n v="0"/>
    <n v="0"/>
    <n v="0"/>
    <n v="0"/>
    <n v="0"/>
    <m/>
    <n v="0"/>
    <n v="0"/>
    <n v="0"/>
    <x v="4"/>
    <x v="19"/>
  </r>
  <r>
    <s v="CG&amp;E "/>
    <s v="E"/>
    <x v="4"/>
    <s v="TL01    02/15/2008N"/>
    <n v="89"/>
    <n v="4.4800000000000004"/>
    <n v="0"/>
    <n v="4.4800000000000004"/>
    <n v="1.28"/>
    <n v="0"/>
    <n v="0.31"/>
    <n v="0.1"/>
    <n v="0.27"/>
    <n v="0"/>
    <n v="0"/>
    <n v="0.4"/>
    <n v="0.2"/>
    <n v="0.21"/>
    <n v="0"/>
    <n v="0.21"/>
    <n v="0.31"/>
    <n v="0.8"/>
    <n v="0"/>
    <n v="0"/>
    <n v="0"/>
    <n v="0"/>
    <n v="0.09"/>
    <n v="0.09"/>
    <n v="0"/>
    <n v="0"/>
    <n v="0.21"/>
    <n v="0"/>
    <n v="0"/>
    <n v="0"/>
    <n v="0"/>
    <n v="0"/>
    <m/>
    <n v="0"/>
    <n v="0"/>
    <n v="0"/>
    <x v="4"/>
    <x v="19"/>
  </r>
  <r>
    <s v="CG&amp;E "/>
    <s v="E"/>
    <x v="2"/>
    <s v="TL03    02/15/2008N"/>
    <n v="253"/>
    <n v="18.02"/>
    <n v="0"/>
    <n v="18.02"/>
    <n v="3.61"/>
    <n v="0"/>
    <n v="6.51"/>
    <n v="0.3"/>
    <n v="0.09"/>
    <n v="0"/>
    <n v="0"/>
    <n v="1.2"/>
    <n v="0.6"/>
    <n v="0.66"/>
    <n v="0"/>
    <n v="0.66"/>
    <n v="0.96"/>
    <n v="2.29"/>
    <n v="0"/>
    <n v="0"/>
    <n v="0"/>
    <n v="0"/>
    <n v="0.24"/>
    <n v="0.24"/>
    <n v="0"/>
    <n v="0"/>
    <n v="0.66"/>
    <n v="0"/>
    <n v="0"/>
    <n v="0"/>
    <n v="0"/>
    <n v="0"/>
    <m/>
    <n v="0"/>
    <n v="0"/>
    <n v="0"/>
    <x v="4"/>
    <x v="19"/>
  </r>
  <r>
    <s v="CG&amp;E "/>
    <s v="E"/>
    <x v="7"/>
    <s v="TL03    02/15/2008N"/>
    <n v="315000"/>
    <n v="22240.43"/>
    <n v="0"/>
    <n v="22240.43"/>
    <n v="4521.1000000000004"/>
    <n v="0"/>
    <n v="8069.48"/>
    <n v="377.99"/>
    <n v="3.15"/>
    <n v="0"/>
    <n v="0"/>
    <n v="1463.82"/>
    <n v="710.59"/>
    <n v="801.96"/>
    <n v="0"/>
    <n v="801.96"/>
    <n v="1166.75"/>
    <n v="2886.43"/>
    <n v="0"/>
    <n v="0"/>
    <n v="0"/>
    <n v="0"/>
    <n v="308.29000000000002"/>
    <n v="319.64999999999998"/>
    <n v="0"/>
    <n v="0"/>
    <n v="809.26"/>
    <n v="0"/>
    <n v="0"/>
    <n v="0"/>
    <n v="0"/>
    <n v="0"/>
    <m/>
    <n v="0"/>
    <n v="0"/>
    <n v="0"/>
    <x v="4"/>
    <x v="19"/>
  </r>
  <r>
    <s v="CG&amp;E "/>
    <s v="E"/>
    <x v="15"/>
    <s v="TS01    02/15/2008 "/>
    <n v="854815"/>
    <n v="64860.32"/>
    <n v="0"/>
    <n v="64860.32"/>
    <n v="24588.86"/>
    <n v="0"/>
    <n v="708.54"/>
    <n v="1064.3800000000001"/>
    <n v="0.09"/>
    <n v="0"/>
    <n v="0"/>
    <n v="3421.04"/>
    <n v="5145.34"/>
    <n v="5892.42"/>
    <n v="0"/>
    <n v="5893.66"/>
    <n v="5142.93"/>
    <n v="9303.81"/>
    <n v="0"/>
    <n v="0"/>
    <n v="0"/>
    <n v="0"/>
    <n v="1342.15"/>
    <n v="2357.1"/>
    <n v="0"/>
    <n v="0"/>
    <n v="0"/>
    <n v="0"/>
    <n v="0"/>
    <n v="0"/>
    <n v="0"/>
    <n v="0"/>
    <m/>
    <n v="0"/>
    <n v="0"/>
    <n v="0"/>
    <x v="4"/>
    <x v="20"/>
  </r>
  <r>
    <s v="CG&amp;E "/>
    <s v="E"/>
    <x v="15"/>
    <s v="TS01    02/15/2008N"/>
    <n v="5926368"/>
    <n v="391202.26"/>
    <n v="0"/>
    <n v="391202.26"/>
    <n v="165872.5"/>
    <n v="0"/>
    <n v="2917.39"/>
    <n v="4336.28"/>
    <n v="0.27"/>
    <n v="0"/>
    <n v="0"/>
    <n v="21540.68"/>
    <n v="21326.28"/>
    <n v="29266.34"/>
    <n v="0"/>
    <n v="29273.53"/>
    <n v="33790.67"/>
    <n v="64502.59"/>
    <n v="0"/>
    <n v="0"/>
    <n v="0"/>
    <n v="0"/>
    <n v="6667.39"/>
    <n v="11708.34"/>
    <n v="0"/>
    <n v="0"/>
    <n v="0"/>
    <n v="0"/>
    <n v="0"/>
    <n v="0"/>
    <n v="0"/>
    <n v="0"/>
    <m/>
    <n v="0"/>
    <n v="0"/>
    <n v="0"/>
    <x v="4"/>
    <x v="20"/>
  </r>
  <r>
    <s v="CG&amp;E "/>
    <s v="E"/>
    <x v="12"/>
    <s v="TS01    02/15/2008N"/>
    <n v="755403"/>
    <n v="49229.16"/>
    <n v="0"/>
    <n v="49229.16"/>
    <n v="20630.28"/>
    <n v="0"/>
    <n v="449.33"/>
    <n v="919.78"/>
    <n v="0.09"/>
    <n v="0"/>
    <n v="0"/>
    <n v="2751.43"/>
    <n v="2590.83"/>
    <n v="3639.96"/>
    <n v="0"/>
    <n v="3640.86"/>
    <n v="4099.3100000000004"/>
    <n v="8221.81"/>
    <n v="0"/>
    <n v="0"/>
    <n v="0"/>
    <n v="0"/>
    <n v="829.26"/>
    <n v="1456.22"/>
    <n v="0"/>
    <n v="0"/>
    <n v="0"/>
    <n v="0"/>
    <n v="0"/>
    <n v="0"/>
    <n v="0"/>
    <n v="0"/>
    <m/>
    <n v="0"/>
    <n v="0"/>
    <n v="0"/>
    <x v="4"/>
    <x v="20"/>
  </r>
  <r>
    <s v="CG&amp;E "/>
    <s v="E"/>
    <x v="14"/>
    <s v="TS02    02/15/2008N"/>
    <n v="1372209"/>
    <n v="90098.04"/>
    <n v="0"/>
    <n v="90098.04"/>
    <n v="38036.93"/>
    <n v="0"/>
    <n v="710.36"/>
    <n v="1267.1500000000001"/>
    <n v="0.09"/>
    <n v="0"/>
    <n v="0"/>
    <n v="4990.4399999999996"/>
    <n v="4845.99"/>
    <n v="6711.17"/>
    <n v="0"/>
    <n v="6712.83"/>
    <n v="7674.13"/>
    <n v="14935.12"/>
    <n v="0"/>
    <n v="0"/>
    <n v="0"/>
    <n v="0"/>
    <n v="1528.94"/>
    <n v="2684.89"/>
    <n v="0"/>
    <n v="0"/>
    <n v="0"/>
    <n v="0"/>
    <n v="0"/>
    <n v="0"/>
    <n v="0"/>
    <n v="0"/>
    <m/>
    <n v="0"/>
    <n v="0"/>
    <n v="0"/>
    <x v="4"/>
    <x v="20"/>
  </r>
  <r>
    <s v="CG&amp;E "/>
    <s v="E"/>
    <x v="15"/>
    <s v="TS04    02/15/2008N"/>
    <n v="600000"/>
    <n v="98998.28"/>
    <n v="0"/>
    <n v="98998.28"/>
    <n v="47654.61"/>
    <n v="0"/>
    <n v="1258.75"/>
    <n v="730.56"/>
    <n v="0.09"/>
    <n v="0"/>
    <n v="0"/>
    <n v="2187.3200000000002"/>
    <n v="3354"/>
    <n v="8408.99"/>
    <n v="0"/>
    <n v="8410.15"/>
    <n v="15184.25"/>
    <n v="6530.4"/>
    <n v="0"/>
    <n v="0"/>
    <n v="0"/>
    <n v="0"/>
    <n v="1915.34"/>
    <n v="3363.82"/>
    <n v="0"/>
    <n v="0"/>
    <n v="0"/>
    <n v="0"/>
    <n v="0"/>
    <n v="0"/>
    <n v="0"/>
    <n v="0"/>
    <m/>
    <n v="0"/>
    <n v="0"/>
    <n v="0"/>
    <x v="4"/>
    <x v="20"/>
  </r>
  <r>
    <s v="CG&amp;E "/>
    <s v="E"/>
    <x v="15"/>
    <s v="TS05    01/02/2007 "/>
    <n v="85052"/>
    <n v="5709.16"/>
    <n v="0"/>
    <n v="570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20"/>
  </r>
  <r>
    <s v="CG&amp;E "/>
    <s v="E"/>
    <x v="15"/>
    <s v="TS07    02/15/2008 "/>
    <n v="4968316"/>
    <n v="367277.93"/>
    <n v="0"/>
    <n v="367277.93"/>
    <n v="119228.64"/>
    <n v="0"/>
    <n v="2407.98"/>
    <n v="4067.27"/>
    <n v="0.18"/>
    <n v="0"/>
    <n v="0"/>
    <n v="21845.89"/>
    <n v="33250.69"/>
    <n v="42867.12"/>
    <n v="0"/>
    <n v="42875.49"/>
    <n v="19747.66"/>
    <n v="54075.15"/>
    <n v="0"/>
    <n v="0"/>
    <n v="0"/>
    <n v="0"/>
    <n v="9764.0300000000007"/>
    <n v="17147.830000000002"/>
    <n v="0"/>
    <n v="0"/>
    <n v="0"/>
    <n v="0"/>
    <n v="0"/>
    <n v="0"/>
    <n v="0"/>
    <n v="0"/>
    <m/>
    <n v="0"/>
    <n v="0"/>
    <n v="0"/>
    <x v="4"/>
    <x v="20"/>
  </r>
  <r>
    <s v="CG&amp;E "/>
    <s v="E"/>
    <x v="14"/>
    <s v="TS07    02/15/2008N"/>
    <n v="130725"/>
    <n v="18749.38"/>
    <n v="0"/>
    <n v="18749.38"/>
    <n v="8726.07"/>
    <n v="0"/>
    <n v="496"/>
    <n v="159.16999999999999"/>
    <n v="0.09"/>
    <n v="0"/>
    <n v="0"/>
    <n v="483.85"/>
    <n v="730.75"/>
    <n v="1539.77"/>
    <n v="0"/>
    <n v="1540"/>
    <n v="2684.2"/>
    <n v="1422.81"/>
    <n v="0"/>
    <n v="0"/>
    <n v="0"/>
    <n v="0"/>
    <n v="350.72"/>
    <n v="615.95000000000005"/>
    <n v="0"/>
    <n v="0"/>
    <n v="0"/>
    <n v="0"/>
    <n v="0"/>
    <n v="0"/>
    <n v="0"/>
    <n v="0"/>
    <m/>
    <n v="0"/>
    <n v="0"/>
    <n v="0"/>
    <x v="4"/>
    <x v="20"/>
  </r>
  <r>
    <s v="CG&amp;E "/>
    <s v="E"/>
    <x v="15"/>
    <s v="TS07    02/15/2008N"/>
    <n v="28393302"/>
    <n v="1661561.69"/>
    <n v="0"/>
    <n v="1661561.69"/>
    <n v="739530.23"/>
    <n v="0"/>
    <n v="12569.81"/>
    <n v="17466.09"/>
    <n v="0.72"/>
    <n v="0"/>
    <n v="0"/>
    <n v="24510.34"/>
    <n v="86258.33"/>
    <n v="130478.73"/>
    <n v="0"/>
    <n v="130512.32000000001"/>
    <n v="139274.4"/>
    <n v="309032.7"/>
    <n v="0"/>
    <n v="0"/>
    <n v="0"/>
    <n v="0"/>
    <n v="29727.38"/>
    <n v="52201.49"/>
    <n v="0"/>
    <n v="0"/>
    <n v="0"/>
    <n v="0"/>
    <n v="0"/>
    <n v="0"/>
    <n v="0"/>
    <n v="0"/>
    <m/>
    <n v="0"/>
    <n v="0"/>
    <n v="0"/>
    <x v="4"/>
    <x v="20"/>
  </r>
  <r>
    <s v="CG&amp;E "/>
    <s v="E"/>
    <x v="18"/>
    <s v="TS07    02/15/2008N"/>
    <n v="153230"/>
    <n v="2159.86"/>
    <n v="0"/>
    <n v="2159.86"/>
    <n v="0"/>
    <n v="0"/>
    <n v="551.1"/>
    <n v="186.57"/>
    <n v="0.09"/>
    <n v="0"/>
    <n v="0"/>
    <n v="565.54"/>
    <n v="8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20"/>
  </r>
  <r>
    <s v="CG&amp;E "/>
    <s v="E"/>
    <x v="15"/>
    <s v="TS08    02/15/2008N"/>
    <n v="48314506"/>
    <n v="2783671.84"/>
    <n v="0"/>
    <n v="2783671.84"/>
    <n v="1234730.57"/>
    <n v="0"/>
    <n v="17535.990000000002"/>
    <n v="24530.26"/>
    <n v="0.27"/>
    <n v="0"/>
    <n v="0"/>
    <n v="36023.51"/>
    <n v="144624.68"/>
    <n v="217848.27"/>
    <n v="0"/>
    <n v="217905.08"/>
    <n v="227828.18"/>
    <n v="525855.07999999996"/>
    <n v="0"/>
    <n v="0"/>
    <n v="0"/>
    <n v="0"/>
    <n v="49633.54"/>
    <n v="87156.41"/>
    <n v="0"/>
    <n v="0"/>
    <n v="0"/>
    <n v="0"/>
    <n v="0"/>
    <n v="0"/>
    <n v="0"/>
    <n v="0"/>
    <m/>
    <n v="0"/>
    <n v="0"/>
    <n v="0"/>
    <x v="4"/>
    <x v="20"/>
  </r>
  <r>
    <s v="CG&amp;E "/>
    <s v="E"/>
    <x v="17"/>
    <s v="TS08    02/15/2008N"/>
    <n v="2945205"/>
    <n v="175051.1"/>
    <n v="0"/>
    <n v="175051.1"/>
    <n v="73452.81"/>
    <n v="0"/>
    <n v="1260.3800000000001"/>
    <n v="2004.88"/>
    <n v="0.09"/>
    <n v="0"/>
    <n v="0"/>
    <n v="10700.41"/>
    <n v="8364.67"/>
    <n v="12959.46"/>
    <n v="0"/>
    <n v="12962.9"/>
    <n v="13152.34"/>
    <n v="32055.61"/>
    <n v="0"/>
    <n v="0"/>
    <n v="0"/>
    <n v="0"/>
    <n v="2952.69"/>
    <n v="5184.8599999999997"/>
    <n v="0"/>
    <n v="0"/>
    <n v="0"/>
    <n v="0"/>
    <n v="0"/>
    <n v="0"/>
    <n v="0"/>
    <n v="0"/>
    <m/>
    <n v="0"/>
    <n v="0"/>
    <n v="0"/>
    <x v="4"/>
    <x v="20"/>
  </r>
  <r>
    <s v="CG&amp;E "/>
    <s v="E"/>
    <x v="15"/>
    <s v="TS09    02/15/2008N"/>
    <n v="32629680"/>
    <n v="1805083.49"/>
    <n v="0"/>
    <n v="1805083.49"/>
    <n v="809920.98"/>
    <n v="0"/>
    <n v="11425.84"/>
    <n v="17174.07"/>
    <n v="0.27"/>
    <n v="0"/>
    <n v="0"/>
    <n v="0"/>
    <n v="91712.22"/>
    <n v="142896.10999999999"/>
    <n v="0"/>
    <n v="142934.10999999999"/>
    <n v="144150.26"/>
    <n v="355141.43"/>
    <n v="0"/>
    <n v="0"/>
    <n v="0"/>
    <n v="0"/>
    <n v="32557.69"/>
    <n v="57170.51"/>
    <n v="0"/>
    <n v="0"/>
    <n v="0"/>
    <n v="0"/>
    <n v="0"/>
    <n v="0"/>
    <n v="0"/>
    <n v="0"/>
    <m/>
    <n v="0"/>
    <n v="0"/>
    <n v="0"/>
    <x v="4"/>
    <x v="20"/>
  </r>
  <r>
    <s v="CG&amp;E "/>
    <s v="E"/>
    <x v="12"/>
    <s v="TS09    02/15/2008N"/>
    <n v="5324046"/>
    <n v="297089.11"/>
    <n v="0"/>
    <n v="297089.11"/>
    <n v="133124.48000000001"/>
    <n v="0"/>
    <n v="2046.26"/>
    <n v="3120.56"/>
    <n v="0.09"/>
    <n v="0"/>
    <n v="0"/>
    <n v="0"/>
    <n v="15206.35"/>
    <n v="23487.51"/>
    <n v="0"/>
    <n v="23493.72"/>
    <n v="23914.880000000001"/>
    <n v="57946.92"/>
    <n v="0"/>
    <n v="0"/>
    <n v="0"/>
    <n v="0"/>
    <n v="5351.39"/>
    <n v="9396.9500000000007"/>
    <n v="0"/>
    <n v="0"/>
    <n v="0"/>
    <n v="0"/>
    <n v="0"/>
    <n v="0"/>
    <n v="0"/>
    <n v="0"/>
    <m/>
    <n v="0"/>
    <n v="0"/>
    <n v="0"/>
    <x v="4"/>
    <x v="20"/>
  </r>
  <r>
    <s v="CG&amp;E "/>
    <s v="E"/>
    <x v="15"/>
    <s v="TS10    02/15/2008N"/>
    <n v="134854488"/>
    <n v="6755588.1299999999"/>
    <n v="0"/>
    <n v="6755588.1299999999"/>
    <n v="2926045.15"/>
    <n v="0"/>
    <n v="40448.68"/>
    <n v="63870.34"/>
    <n v="0.09"/>
    <n v="0"/>
    <n v="0"/>
    <n v="0"/>
    <n v="350857.26"/>
    <n v="516229.97"/>
    <n v="0"/>
    <n v="516385.31"/>
    <n v="549832.06000000006"/>
    <n v="1467756.25"/>
    <n v="0"/>
    <n v="0"/>
    <n v="0"/>
    <n v="0"/>
    <n v="117618.79"/>
    <n v="206544.23"/>
    <n v="0"/>
    <n v="0"/>
    <n v="0"/>
    <n v="0"/>
    <n v="0"/>
    <n v="0"/>
    <n v="0"/>
    <n v="0"/>
    <m/>
    <n v="0"/>
    <n v="0"/>
    <n v="0"/>
    <x v="4"/>
    <x v="20"/>
  </r>
  <r>
    <s v="CG&amp;E "/>
    <s v="E"/>
    <x v="15"/>
    <s v="TS12    01/02/2007 "/>
    <n v="1044700"/>
    <n v="99248.59"/>
    <n v="0"/>
    <n v="9924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20"/>
  </r>
  <r>
    <s v="CG&amp;E "/>
    <s v="E"/>
    <x v="7"/>
    <s v="UOLC    02/15/2008N"/>
    <n v="23603"/>
    <n v="910.44"/>
    <n v="0"/>
    <n v="910.44"/>
    <n v="237.91"/>
    <n v="0"/>
    <n v="101.33"/>
    <n v="28.74"/>
    <n v="0.09"/>
    <n v="0"/>
    <n v="0"/>
    <n v="101.85"/>
    <n v="54.05"/>
    <n v="0"/>
    <n v="0"/>
    <n v="0"/>
    <n v="87.44"/>
    <n v="216.02"/>
    <n v="0"/>
    <n v="0"/>
    <n v="0"/>
    <n v="0"/>
    <n v="22.85"/>
    <n v="0"/>
    <n v="0"/>
    <n v="0"/>
    <n v="60.16"/>
    <n v="0"/>
    <n v="0"/>
    <n v="0"/>
    <n v="0"/>
    <n v="0"/>
    <m/>
    <n v="0"/>
    <n v="0"/>
    <n v="0"/>
    <x v="4"/>
    <x v="21"/>
  </r>
  <r>
    <s v="CG&amp;E "/>
    <s v="E"/>
    <x v="19"/>
    <s v="UOLP    02/15/2008 "/>
    <n v="1240"/>
    <n v="55.35"/>
    <n v="0"/>
    <n v="55.35"/>
    <n v="12.42"/>
    <n v="0"/>
    <n v="5.2"/>
    <n v="1.46"/>
    <n v="1.96"/>
    <n v="0"/>
    <n v="0"/>
    <n v="5.77"/>
    <n v="2.88"/>
    <n v="2.29"/>
    <n v="0"/>
    <n v="2.29"/>
    <n v="4.62"/>
    <n v="11.27"/>
    <n v="0"/>
    <n v="0"/>
    <n v="0"/>
    <n v="0"/>
    <n v="1.1499999999999999"/>
    <n v="0.87"/>
    <n v="0"/>
    <n v="0"/>
    <n v="3.17"/>
    <n v="0"/>
    <n v="0"/>
    <n v="0"/>
    <n v="0"/>
    <n v="0"/>
    <m/>
    <n v="0"/>
    <n v="0"/>
    <n v="0"/>
    <x v="4"/>
    <x v="21"/>
  </r>
  <r>
    <s v="CG&amp;E "/>
    <s v="E"/>
    <x v="2"/>
    <s v="UOLP    02/15/2008 "/>
    <n v="15373"/>
    <n v="667.05"/>
    <n v="0"/>
    <n v="667.05"/>
    <n v="154.82"/>
    <n v="0"/>
    <n v="66.17"/>
    <n v="18.68"/>
    <n v="3.68"/>
    <n v="0"/>
    <n v="0"/>
    <n v="71.150000000000006"/>
    <n v="35.090000000000003"/>
    <n v="27.36"/>
    <n v="0"/>
    <n v="27.36"/>
    <n v="57.18"/>
    <n v="140.85"/>
    <n v="0"/>
    <n v="0"/>
    <n v="0"/>
    <n v="0"/>
    <n v="14.73"/>
    <n v="10.98"/>
    <n v="0"/>
    <n v="0"/>
    <n v="39"/>
    <n v="0"/>
    <n v="0"/>
    <n v="0"/>
    <n v="0"/>
    <n v="0"/>
    <m/>
    <n v="0"/>
    <n v="0"/>
    <n v="0"/>
    <x v="4"/>
    <x v="21"/>
  </r>
  <r>
    <s v="CG&amp;E "/>
    <s v="E"/>
    <x v="3"/>
    <s v="UOLP    02/15/2008 "/>
    <n v="802"/>
    <n v="34.89"/>
    <n v="0"/>
    <n v="34.89"/>
    <n v="8.07"/>
    <n v="0"/>
    <n v="3.46"/>
    <n v="0.98"/>
    <n v="0.27"/>
    <n v="0"/>
    <n v="0"/>
    <n v="3.71"/>
    <n v="1.83"/>
    <n v="1.43"/>
    <n v="0"/>
    <n v="1.43"/>
    <n v="2.98"/>
    <n v="7.34"/>
    <n v="0"/>
    <n v="0"/>
    <n v="0"/>
    <n v="0"/>
    <n v="0.78"/>
    <n v="0.57999999999999996"/>
    <n v="0"/>
    <n v="0"/>
    <n v="2.0299999999999998"/>
    <n v="0"/>
    <n v="0"/>
    <n v="0"/>
    <n v="0"/>
    <n v="0"/>
    <m/>
    <n v="0"/>
    <n v="0"/>
    <n v="0"/>
    <x v="4"/>
    <x v="21"/>
  </r>
  <r>
    <s v="CG&amp;E "/>
    <s v="E"/>
    <x v="4"/>
    <s v="UOLP    02/15/2008 "/>
    <n v="806"/>
    <n v="35.06"/>
    <n v="0"/>
    <n v="35.06"/>
    <n v="8.1199999999999992"/>
    <n v="0"/>
    <n v="3.46"/>
    <n v="0.98"/>
    <n v="0.27"/>
    <n v="0"/>
    <n v="0"/>
    <n v="3.73"/>
    <n v="1.85"/>
    <n v="1.43"/>
    <n v="0"/>
    <n v="1.43"/>
    <n v="2.99"/>
    <n v="7.38"/>
    <n v="0"/>
    <n v="0"/>
    <n v="0"/>
    <n v="0"/>
    <n v="0.77"/>
    <n v="0.59"/>
    <n v="0"/>
    <n v="0"/>
    <n v="2.06"/>
    <n v="0"/>
    <n v="0"/>
    <n v="0"/>
    <n v="0"/>
    <n v="0"/>
    <m/>
    <n v="0"/>
    <n v="0"/>
    <n v="0"/>
    <x v="4"/>
    <x v="21"/>
  </r>
  <r>
    <s v="CG&amp;E "/>
    <s v="E"/>
    <x v="2"/>
    <s v="UOLP    02/15/2008N"/>
    <n v="8746"/>
    <n v="379.61"/>
    <n v="0"/>
    <n v="379.61"/>
    <n v="88.13"/>
    <n v="0"/>
    <n v="37.51"/>
    <n v="10.63"/>
    <n v="2.0499999999999998"/>
    <n v="0"/>
    <n v="0"/>
    <n v="40.630000000000003"/>
    <n v="20.04"/>
    <n v="15.59"/>
    <n v="0"/>
    <n v="15.59"/>
    <n v="32.42"/>
    <n v="80.03"/>
    <n v="0"/>
    <n v="0"/>
    <n v="0"/>
    <n v="0"/>
    <n v="8.4700000000000006"/>
    <n v="6.21"/>
    <n v="0"/>
    <n v="0"/>
    <n v="22.31"/>
    <n v="0"/>
    <n v="0"/>
    <n v="0"/>
    <n v="0"/>
    <n v="0"/>
    <m/>
    <n v="0"/>
    <n v="0"/>
    <n v="0"/>
    <x v="4"/>
    <x v="21"/>
  </r>
  <r>
    <s v="CG&amp;E "/>
    <s v="E"/>
    <x v="7"/>
    <s v="UOLP    02/15/2008N"/>
    <n v="11560"/>
    <n v="500.31"/>
    <n v="0"/>
    <n v="500.31"/>
    <n v="116.56"/>
    <n v="0"/>
    <n v="49.55"/>
    <n v="14.03"/>
    <n v="1.29"/>
    <n v="0"/>
    <n v="0"/>
    <n v="53.77"/>
    <n v="26.42"/>
    <n v="20.6"/>
    <n v="0"/>
    <n v="20.6"/>
    <n v="42.8"/>
    <n v="105.81"/>
    <n v="0"/>
    <n v="0"/>
    <n v="0"/>
    <n v="0"/>
    <n v="11.15"/>
    <n v="8.2100000000000009"/>
    <n v="0"/>
    <n v="0"/>
    <n v="29.52"/>
    <n v="0"/>
    <n v="0"/>
    <n v="0"/>
    <n v="0"/>
    <n v="0"/>
    <m/>
    <n v="0"/>
    <n v="0"/>
    <n v="0"/>
    <x v="4"/>
    <x v="21"/>
  </r>
  <r>
    <s v="CG&amp;E "/>
    <s v="E"/>
    <x v="19"/>
    <s v="UORP    02/15/2008 "/>
    <n v="129"/>
    <n v="5.49"/>
    <n v="0"/>
    <n v="5.49"/>
    <n v="1.29"/>
    <n v="0"/>
    <n v="0.54"/>
    <n v="0.15"/>
    <n v="0.27"/>
    <n v="0"/>
    <n v="0"/>
    <n v="0.6"/>
    <n v="0.3"/>
    <n v="0.24"/>
    <n v="0"/>
    <n v="0.24"/>
    <n v="0.48"/>
    <n v="1.17"/>
    <n v="0"/>
    <n v="0"/>
    <n v="0"/>
    <n v="0"/>
    <n v="0.12"/>
    <n v="0.09"/>
    <n v="0"/>
    <n v="0"/>
    <n v="0"/>
    <n v="0"/>
    <n v="0"/>
    <n v="0"/>
    <n v="0"/>
    <n v="0"/>
    <m/>
    <n v="0"/>
    <n v="0"/>
    <n v="0"/>
    <x v="4"/>
    <x v="21"/>
  </r>
  <r>
    <s v="CG&amp;E "/>
    <s v="E"/>
    <x v="12"/>
    <s v="WS02    08/31/1993N"/>
    <n v="193507"/>
    <n v="3474.57"/>
    <n v="2474.5700000000002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2474.5700000000002"/>
    <n v="0"/>
    <n v="0"/>
    <n v="0"/>
    <n v="0"/>
    <n v="0"/>
    <n v="0"/>
    <n v="0"/>
    <n v="0"/>
    <n v="0"/>
    <n v="0"/>
    <m/>
    <n v="0"/>
    <n v="0"/>
    <n v="0"/>
    <x v="4"/>
    <x v="22"/>
  </r>
  <r>
    <s v="CG&amp;E "/>
    <s v="E"/>
    <x v="4"/>
    <s v="WS04    08/31/1993N"/>
    <n v="5400"/>
    <n v="258.16000000000003"/>
    <n v="69.06"/>
    <n v="18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4"/>
    <x v="22"/>
  </r>
  <r>
    <s v="CG&amp;E "/>
    <s v="E"/>
    <x v="0"/>
    <s v="ID        01/01/2001 "/>
    <n v="224228"/>
    <n v="15828.68"/>
    <n v="0"/>
    <n v="1582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0"/>
  </r>
  <r>
    <s v="CG&amp;E "/>
    <s v="E"/>
    <x v="2"/>
    <s v="DM01S   01/02/2007 "/>
    <n v="19544"/>
    <n v="2240.9499999999998"/>
    <n v="0"/>
    <n v="2240.9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1"/>
  </r>
  <r>
    <s v="CG&amp;E "/>
    <s v="E"/>
    <x v="19"/>
    <s v="DM01S   01/02/2007N"/>
    <n v="-18"/>
    <n v="-4.0599999999999996"/>
    <n v="0"/>
    <n v="-4.0599999999999996"/>
    <n v="-0.68"/>
    <n v="0"/>
    <n v="-2.5299999999999998"/>
    <n v="-0.02"/>
    <n v="-0.04"/>
    <n v="0"/>
    <n v="0"/>
    <n v="-0.08"/>
    <n v="-0.12"/>
    <n v="-0.05"/>
    <n v="-0.03"/>
    <n v="-0.12"/>
    <n v="-0.09"/>
    <n v="-0.25"/>
    <n v="0"/>
    <n v="0"/>
    <n v="0"/>
    <n v="0"/>
    <n v="0"/>
    <n v="-0.05"/>
    <n v="0"/>
    <n v="0"/>
    <n v="0"/>
    <n v="0"/>
    <n v="0"/>
    <n v="0"/>
    <n v="0"/>
    <n v="0"/>
    <m/>
    <n v="0"/>
    <n v="0"/>
    <n v="0"/>
    <x v="5"/>
    <x v="1"/>
  </r>
  <r>
    <s v="CG&amp;E "/>
    <s v="E"/>
    <x v="1"/>
    <s v="DM01S   01/02/2007N"/>
    <n v="-21557"/>
    <n v="-2097.6"/>
    <n v="0"/>
    <n v="-2097.6"/>
    <n v="-648.29"/>
    <n v="0"/>
    <n v="-520.41999999999996"/>
    <n v="-25.61"/>
    <n v="-1.53"/>
    <n v="0"/>
    <n v="0"/>
    <n v="-96.05"/>
    <n v="-163.24"/>
    <n v="-89.02"/>
    <n v="-9"/>
    <n v="-114.39"/>
    <n v="-126.27"/>
    <n v="-206.45"/>
    <n v="0"/>
    <n v="0"/>
    <n v="0"/>
    <n v="0"/>
    <n v="-26.73"/>
    <n v="-45.74"/>
    <n v="0"/>
    <n v="0"/>
    <n v="-24.86"/>
    <n v="0"/>
    <n v="0"/>
    <n v="0"/>
    <n v="0"/>
    <n v="0"/>
    <m/>
    <n v="0"/>
    <n v="0"/>
    <n v="0"/>
    <x v="5"/>
    <x v="1"/>
  </r>
  <r>
    <s v="CG&amp;E "/>
    <s v="E"/>
    <x v="2"/>
    <s v="DM01S   01/02/2007N"/>
    <n v="-617030"/>
    <n v="-70552.2"/>
    <n v="0"/>
    <n v="-70552.2"/>
    <n v="-22111.99"/>
    <n v="0"/>
    <n v="-19108.71"/>
    <n v="-668.9"/>
    <n v="-58.64"/>
    <n v="0"/>
    <n v="0"/>
    <n v="-2782.54"/>
    <n v="-5341.92"/>
    <n v="-2692.42"/>
    <n v="-240.85"/>
    <n v="-3902.18"/>
    <n v="-3697.41"/>
    <n v="-7192.52"/>
    <n v="0"/>
    <n v="0"/>
    <n v="0"/>
    <n v="0"/>
    <n v="-506.37"/>
    <n v="-1560.9"/>
    <n v="0"/>
    <n v="0"/>
    <n v="-688.55"/>
    <n v="0"/>
    <n v="0.88"/>
    <n v="0.82"/>
    <n v="0"/>
    <n v="0"/>
    <m/>
    <n v="0"/>
    <n v="0"/>
    <n v="0"/>
    <x v="5"/>
    <x v="1"/>
  </r>
  <r>
    <s v="CG&amp;E "/>
    <s v="E"/>
    <x v="3"/>
    <s v="DM01S   01/02/2007N"/>
    <n v="-32883"/>
    <n v="-4403.04"/>
    <n v="0"/>
    <n v="-4403.04"/>
    <n v="-1461.14"/>
    <n v="0"/>
    <n v="-1231.97"/>
    <n v="-34.92"/>
    <n v="-2.74"/>
    <n v="0"/>
    <n v="0"/>
    <n v="-155.76"/>
    <n v="-362.86"/>
    <n v="-172.26"/>
    <n v="-11.96"/>
    <n v="-257.83999999999997"/>
    <n v="-212.71"/>
    <n v="-335.41"/>
    <n v="0"/>
    <n v="0"/>
    <n v="0"/>
    <n v="0"/>
    <n v="-23.23"/>
    <n v="-103.15"/>
    <n v="0"/>
    <n v="0"/>
    <n v="-37.94"/>
    <n v="0"/>
    <n v="0.44"/>
    <n v="0.41"/>
    <n v="0"/>
    <n v="0"/>
    <m/>
    <n v="0"/>
    <n v="0"/>
    <n v="0"/>
    <x v="5"/>
    <x v="1"/>
  </r>
  <r>
    <s v="CG&amp;E "/>
    <s v="E"/>
    <x v="4"/>
    <s v="DM01S   01/02/2007N"/>
    <n v="-7706"/>
    <n v="-1091.71"/>
    <n v="0"/>
    <n v="-1091.71"/>
    <n v="-326.83999999999997"/>
    <n v="0"/>
    <n v="-353.04"/>
    <n v="-7.68"/>
    <n v="-1.35"/>
    <n v="0"/>
    <n v="0"/>
    <n v="-35.619999999999997"/>
    <n v="-80.790000000000006"/>
    <n v="-38.520000000000003"/>
    <n v="-3.2"/>
    <n v="-57.69"/>
    <n v="-39.200000000000003"/>
    <n v="-112.45"/>
    <n v="0"/>
    <n v="0"/>
    <n v="0"/>
    <n v="0"/>
    <n v="-3.36"/>
    <n v="-23.08"/>
    <n v="0"/>
    <n v="0"/>
    <n v="-8.89"/>
    <n v="0"/>
    <n v="0"/>
    <n v="0"/>
    <n v="0"/>
    <n v="0"/>
    <m/>
    <n v="0"/>
    <n v="0"/>
    <n v="0"/>
    <x v="5"/>
    <x v="1"/>
  </r>
  <r>
    <s v="CG&amp;E "/>
    <s v="E"/>
    <x v="6"/>
    <s v="DM01S   01/02/2007N"/>
    <n v="-8850"/>
    <n v="-199.29"/>
    <n v="0"/>
    <n v="-199.29"/>
    <n v="0"/>
    <n v="0"/>
    <n v="-91.81"/>
    <n v="-10.78"/>
    <n v="-0.09"/>
    <n v="0"/>
    <n v="0"/>
    <n v="-38"/>
    <n v="-44.71"/>
    <n v="0"/>
    <n v="-3.69"/>
    <n v="0"/>
    <n v="0"/>
    <n v="0"/>
    <n v="0"/>
    <n v="0"/>
    <n v="0"/>
    <n v="0"/>
    <n v="0"/>
    <n v="0"/>
    <n v="0"/>
    <n v="0"/>
    <n v="-10.210000000000001"/>
    <n v="0"/>
    <n v="0"/>
    <n v="0"/>
    <n v="0"/>
    <n v="0"/>
    <m/>
    <n v="0"/>
    <n v="0"/>
    <n v="0"/>
    <x v="5"/>
    <x v="1"/>
  </r>
  <r>
    <s v="CG&amp;E "/>
    <s v="E"/>
    <x v="10"/>
    <s v="DM01S   01/02/2007N"/>
    <n v="-16680"/>
    <n v="-714.67"/>
    <n v="0"/>
    <n v="-714.67"/>
    <n v="0"/>
    <n v="0"/>
    <n v="-423.53"/>
    <n v="-17.23"/>
    <n v="-0.45"/>
    <n v="0"/>
    <n v="0"/>
    <n v="-74.48"/>
    <n v="-141.44999999999999"/>
    <n v="0"/>
    <n v="-6.54"/>
    <n v="0"/>
    <n v="0"/>
    <n v="0"/>
    <n v="0"/>
    <n v="0"/>
    <n v="0"/>
    <n v="0"/>
    <n v="0"/>
    <n v="-31.75"/>
    <n v="0"/>
    <n v="0"/>
    <n v="-19.239999999999998"/>
    <n v="0"/>
    <n v="0"/>
    <n v="0"/>
    <n v="0"/>
    <n v="0"/>
    <m/>
    <n v="0"/>
    <n v="0"/>
    <n v="0"/>
    <x v="5"/>
    <x v="1"/>
  </r>
  <r>
    <s v="CG&amp;E "/>
    <s v="E"/>
    <x v="2"/>
    <s v="DM01S   01/03/2006N"/>
    <n v="-6454"/>
    <n v="-912.07"/>
    <n v="0"/>
    <n v="-912.07"/>
    <n v="-253.5"/>
    <n v="0"/>
    <n v="-357.86"/>
    <n v="-5.76"/>
    <n v="-1.8"/>
    <n v="0"/>
    <n v="0"/>
    <n v="-30.03"/>
    <n v="-63.06"/>
    <n v="-23.88"/>
    <n v="0"/>
    <n v="-44.73"/>
    <n v="-55.44"/>
    <n v="-66.319999999999993"/>
    <n v="0"/>
    <n v="0"/>
    <n v="0"/>
    <n v="0"/>
    <n v="7.57"/>
    <n v="-13.36"/>
    <n v="0"/>
    <n v="0"/>
    <n v="-7.48"/>
    <n v="0"/>
    <n v="1.71"/>
    <n v="1.87"/>
    <n v="0"/>
    <n v="0"/>
    <m/>
    <n v="0"/>
    <n v="0"/>
    <n v="0"/>
    <x v="5"/>
    <x v="1"/>
  </r>
  <r>
    <s v="CG&amp;E "/>
    <s v="E"/>
    <x v="1"/>
    <s v="DM01S   02/15/2008N"/>
    <n v="-12534"/>
    <n v="-1306.3499999999999"/>
    <n v="0"/>
    <n v="-1306.3499999999999"/>
    <n v="-400.36"/>
    <n v="0"/>
    <n v="-338.12"/>
    <n v="-15.26"/>
    <n v="-1.08"/>
    <n v="0"/>
    <n v="0"/>
    <n v="-56.26"/>
    <n v="-99.97"/>
    <n v="-70.650000000000006"/>
    <n v="-5.21"/>
    <n v="-70.650000000000006"/>
    <n v="-74.23"/>
    <n v="-114.72"/>
    <n v="0"/>
    <n v="0"/>
    <n v="0"/>
    <n v="0"/>
    <n v="-17.11"/>
    <n v="-28.26"/>
    <n v="0"/>
    <n v="0"/>
    <n v="-14.47"/>
    <n v="0"/>
    <n v="0"/>
    <n v="0"/>
    <n v="0"/>
    <n v="0"/>
    <m/>
    <n v="0"/>
    <n v="0"/>
    <n v="0"/>
    <x v="5"/>
    <x v="1"/>
  </r>
  <r>
    <s v="CG&amp;E "/>
    <s v="E"/>
    <x v="2"/>
    <s v="DM01S   02/15/2008N"/>
    <n v="-384830"/>
    <n v="-46348.69"/>
    <n v="0"/>
    <n v="-46348.69"/>
    <n v="-14436.99"/>
    <n v="0"/>
    <n v="-13002.26"/>
    <n v="-468.49"/>
    <n v="-40.630000000000003"/>
    <n v="0"/>
    <n v="0"/>
    <n v="-1754.61"/>
    <n v="-3544.76"/>
    <n v="-2547.42"/>
    <n v="-160.51"/>
    <n v="-2547.62"/>
    <n v="-2333.7800000000002"/>
    <n v="-3522"/>
    <n v="0"/>
    <n v="0"/>
    <n v="0"/>
    <n v="0"/>
    <n v="-535.35"/>
    <n v="-1019.24"/>
    <n v="0"/>
    <n v="0"/>
    <n v="-435.03"/>
    <n v="0"/>
    <n v="0"/>
    <n v="0"/>
    <n v="0"/>
    <n v="0"/>
    <m/>
    <n v="0"/>
    <n v="0"/>
    <n v="0"/>
    <x v="5"/>
    <x v="1"/>
  </r>
  <r>
    <s v="CG&amp;E "/>
    <s v="E"/>
    <x v="3"/>
    <s v="DM01S   02/15/2008N"/>
    <n v="-30324"/>
    <n v="-3185.77"/>
    <n v="0"/>
    <n v="-3185.77"/>
    <n v="-983.43"/>
    <n v="0"/>
    <n v="-816.73"/>
    <n v="-36.93"/>
    <n v="-1.73"/>
    <n v="0"/>
    <n v="0"/>
    <n v="-136.47999999999999"/>
    <n v="-247.72"/>
    <n v="-173.54"/>
    <n v="-12.65"/>
    <n v="-173.56"/>
    <n v="-179.61"/>
    <n v="-277.54000000000002"/>
    <n v="0"/>
    <n v="0"/>
    <n v="0"/>
    <n v="0"/>
    <n v="-41.43"/>
    <n v="-69.42"/>
    <n v="0"/>
    <n v="0"/>
    <n v="-35"/>
    <n v="0"/>
    <n v="0"/>
    <n v="0"/>
    <n v="0"/>
    <n v="0"/>
    <m/>
    <n v="0"/>
    <n v="0"/>
    <n v="0"/>
    <x v="5"/>
    <x v="1"/>
  </r>
  <r>
    <s v="CG&amp;E "/>
    <s v="E"/>
    <x v="4"/>
    <s v="DM01S   02/15/2008N"/>
    <n v="-8527"/>
    <n v="-1027.9100000000001"/>
    <n v="0"/>
    <n v="-1027.9100000000001"/>
    <n v="-300.44"/>
    <n v="0"/>
    <n v="-321.49"/>
    <n v="-10.38"/>
    <n v="-1.35"/>
    <n v="0"/>
    <n v="0"/>
    <n v="-38.67"/>
    <n v="-74.75"/>
    <n v="-53.01"/>
    <n v="-3.56"/>
    <n v="-53.03"/>
    <n v="-50.5"/>
    <n v="-78.03"/>
    <n v="0"/>
    <n v="0"/>
    <n v="0"/>
    <n v="0"/>
    <n v="-11.66"/>
    <n v="-21.21"/>
    <n v="0"/>
    <n v="0"/>
    <n v="-9.83"/>
    <n v="0"/>
    <n v="0"/>
    <n v="0"/>
    <n v="0"/>
    <n v="0"/>
    <m/>
    <n v="0"/>
    <n v="0"/>
    <n v="0"/>
    <x v="5"/>
    <x v="1"/>
  </r>
  <r>
    <s v="CG&amp;E "/>
    <s v="E"/>
    <x v="6"/>
    <s v="DM01S   02/15/2008N"/>
    <n v="-3566"/>
    <n v="-182.27"/>
    <n v="0"/>
    <n v="-182.27"/>
    <n v="0"/>
    <n v="0"/>
    <n v="-120.8"/>
    <n v="-4.3499999999999996"/>
    <n v="-0.27"/>
    <n v="0"/>
    <n v="0"/>
    <n v="-16.239999999999998"/>
    <n v="-35.020000000000003"/>
    <n v="0"/>
    <n v="-1.48"/>
    <n v="0"/>
    <n v="0"/>
    <n v="0"/>
    <n v="0"/>
    <n v="0"/>
    <n v="0"/>
    <n v="0"/>
    <n v="0"/>
    <n v="0"/>
    <n v="0"/>
    <n v="0"/>
    <n v="-4.1100000000000003"/>
    <n v="0"/>
    <n v="0"/>
    <n v="0"/>
    <n v="0"/>
    <n v="0"/>
    <m/>
    <n v="0"/>
    <n v="0"/>
    <n v="0"/>
    <x v="5"/>
    <x v="1"/>
  </r>
  <r>
    <s v="CG&amp;E "/>
    <s v="E"/>
    <x v="10"/>
    <s v="DM01S   02/15/2008N"/>
    <n v="-2760"/>
    <n v="-132.66"/>
    <n v="0"/>
    <n v="-132.66"/>
    <n v="0"/>
    <n v="0"/>
    <n v="-85.28"/>
    <n v="-3.36"/>
    <n v="-0.09"/>
    <n v="0"/>
    <n v="0"/>
    <n v="-12.48"/>
    <n v="-27.11"/>
    <n v="0"/>
    <n v="-1.1499999999999999"/>
    <n v="0"/>
    <n v="0"/>
    <n v="0"/>
    <n v="0"/>
    <n v="0"/>
    <n v="0"/>
    <n v="0"/>
    <n v="0"/>
    <n v="0"/>
    <n v="0"/>
    <n v="0"/>
    <n v="-3.19"/>
    <n v="0"/>
    <n v="0"/>
    <n v="0"/>
    <n v="0"/>
    <n v="0"/>
    <m/>
    <n v="0"/>
    <n v="0"/>
    <n v="0"/>
    <x v="5"/>
    <x v="1"/>
  </r>
  <r>
    <s v="CG&amp;E "/>
    <s v="E"/>
    <x v="2"/>
    <s v="DM01S   04/01/2008 "/>
    <n v="-12894"/>
    <n v="-1693.39"/>
    <n v="0"/>
    <n v="-169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1"/>
  </r>
  <r>
    <s v="CG&amp;E "/>
    <s v="E"/>
    <x v="19"/>
    <s v="DM01S   04/01/2008N"/>
    <n v="-34"/>
    <n v="-5.88"/>
    <n v="0"/>
    <n v="-5.88"/>
    <n v="-1.28"/>
    <n v="0"/>
    <n v="-2.93"/>
    <n v="-0.04"/>
    <n v="-0.05"/>
    <n v="0"/>
    <n v="0"/>
    <n v="-0.16"/>
    <n v="-0.22"/>
    <n v="-0.25"/>
    <n v="-0.06"/>
    <n v="-0.23"/>
    <n v="-0.22"/>
    <n v="-0.3"/>
    <n v="0"/>
    <n v="0"/>
    <n v="0"/>
    <n v="0"/>
    <n v="-0.05"/>
    <n v="-0.09"/>
    <n v="0"/>
    <n v="0"/>
    <n v="0"/>
    <n v="0"/>
    <n v="0"/>
    <n v="0"/>
    <n v="0"/>
    <n v="0"/>
    <m/>
    <n v="0"/>
    <n v="0"/>
    <n v="0"/>
    <x v="5"/>
    <x v="1"/>
  </r>
  <r>
    <s v="CG&amp;E "/>
    <s v="E"/>
    <x v="1"/>
    <s v="DM01S   04/01/2008N"/>
    <n v="-322"/>
    <n v="-50.16"/>
    <n v="0"/>
    <n v="-50.16"/>
    <n v="-14.97"/>
    <n v="0"/>
    <n v="-20.39"/>
    <n v="-0.39"/>
    <n v="-0.14000000000000001"/>
    <n v="0"/>
    <n v="0"/>
    <n v="-1.5"/>
    <n v="-3.16"/>
    <n v="-2.0499999999999998"/>
    <n v="-0.13"/>
    <n v="0"/>
    <n v="-1.91"/>
    <n v="-3.83"/>
    <n v="0"/>
    <n v="0"/>
    <n v="0"/>
    <n v="0"/>
    <n v="-0.42"/>
    <n v="-0.9"/>
    <n v="0"/>
    <n v="0"/>
    <n v="-0.37"/>
    <n v="0"/>
    <n v="0"/>
    <n v="0"/>
    <n v="0"/>
    <n v="0"/>
    <m/>
    <n v="0"/>
    <n v="0"/>
    <n v="0"/>
    <x v="5"/>
    <x v="1"/>
  </r>
  <r>
    <s v="CG&amp;E "/>
    <s v="E"/>
    <x v="2"/>
    <s v="DM01S   04/01/2008N"/>
    <n v="-222488"/>
    <n v="-16826.78"/>
    <n v="0"/>
    <n v="-16826.78"/>
    <n v="-5519.69"/>
    <n v="0"/>
    <n v="-3359.33"/>
    <n v="-274.12"/>
    <n v="-8.58"/>
    <n v="0"/>
    <n v="0"/>
    <n v="-929.3"/>
    <n v="-1251.53"/>
    <n v="-756.78"/>
    <n v="-93.9"/>
    <n v="-2.56"/>
    <n v="-1378.39"/>
    <n v="-2674.56"/>
    <n v="0"/>
    <n v="0"/>
    <n v="0"/>
    <n v="0"/>
    <n v="-301.24"/>
    <n v="-331.31"/>
    <n v="0"/>
    <n v="0"/>
    <n v="-250.34"/>
    <n v="0"/>
    <n v="0"/>
    <n v="0"/>
    <n v="0"/>
    <n v="0"/>
    <m/>
    <n v="0"/>
    <n v="0"/>
    <n v="0"/>
    <x v="5"/>
    <x v="1"/>
  </r>
  <r>
    <s v="CG&amp;E "/>
    <s v="E"/>
    <x v="3"/>
    <s v="DM01S   04/01/2008N"/>
    <n v="-1625"/>
    <n v="-198.49"/>
    <n v="0"/>
    <n v="-198.49"/>
    <n v="-75.53"/>
    <n v="0"/>
    <n v="-48.88"/>
    <n v="-1.98"/>
    <n v="-0.09"/>
    <n v="0"/>
    <n v="0"/>
    <n v="-7.56"/>
    <n v="-15.96"/>
    <n v="-10.35"/>
    <n v="-0.68"/>
    <n v="0"/>
    <n v="-9.6199999999999992"/>
    <n v="-19.32"/>
    <n v="0"/>
    <n v="0"/>
    <n v="0"/>
    <n v="0"/>
    <n v="-2.11"/>
    <n v="-4.53"/>
    <n v="0"/>
    <n v="0"/>
    <n v="-1.88"/>
    <n v="0"/>
    <n v="0"/>
    <n v="0"/>
    <n v="0"/>
    <n v="0"/>
    <m/>
    <n v="0"/>
    <n v="0"/>
    <n v="0"/>
    <x v="5"/>
    <x v="1"/>
  </r>
  <r>
    <s v="CG&amp;E "/>
    <s v="E"/>
    <x v="4"/>
    <s v="DM01S   04/01/2008N"/>
    <n v="-3017"/>
    <n v="-404.93"/>
    <n v="0"/>
    <n v="-404.93"/>
    <n v="-131.86000000000001"/>
    <n v="0"/>
    <n v="-129.31"/>
    <n v="-3.67"/>
    <n v="-0.54"/>
    <n v="0"/>
    <n v="0"/>
    <n v="-14.02"/>
    <n v="-29.64"/>
    <n v="-19.93"/>
    <n v="-1.25"/>
    <n v="-8.3699999999999992"/>
    <n v="-17.87"/>
    <n v="-32.58"/>
    <n v="0"/>
    <n v="0"/>
    <n v="0"/>
    <n v="0"/>
    <n v="-4"/>
    <n v="-8.42"/>
    <n v="0"/>
    <n v="0"/>
    <n v="-3.47"/>
    <n v="0"/>
    <n v="0"/>
    <n v="0"/>
    <n v="0"/>
    <n v="0"/>
    <m/>
    <n v="0"/>
    <n v="0"/>
    <n v="0"/>
    <x v="5"/>
    <x v="1"/>
  </r>
  <r>
    <s v="CG&amp;E "/>
    <s v="E"/>
    <x v="6"/>
    <s v="DM01S   04/01/2008N"/>
    <n v="-9839"/>
    <n v="-398.09"/>
    <n v="0"/>
    <n v="-398.09"/>
    <n v="0"/>
    <n v="0"/>
    <n v="-245.57"/>
    <n v="-11.98"/>
    <n v="-0.51"/>
    <n v="0"/>
    <n v="0"/>
    <n v="-43.89"/>
    <n v="-80.42"/>
    <n v="0"/>
    <n v="-4.1100000000000003"/>
    <n v="0"/>
    <n v="0"/>
    <n v="0"/>
    <n v="0"/>
    <n v="0"/>
    <n v="0"/>
    <n v="0"/>
    <n v="-0.08"/>
    <n v="-0.17"/>
    <n v="0"/>
    <n v="0"/>
    <n v="-11.36"/>
    <n v="0"/>
    <n v="0"/>
    <n v="0"/>
    <n v="0"/>
    <n v="0"/>
    <m/>
    <n v="0"/>
    <n v="0"/>
    <n v="0"/>
    <x v="5"/>
    <x v="1"/>
  </r>
  <r>
    <s v="CG&amp;E "/>
    <s v="E"/>
    <x v="10"/>
    <s v="DM01S   04/01/2008N"/>
    <n v="-590"/>
    <n v="-32.79"/>
    <n v="0"/>
    <n v="-32.79"/>
    <n v="0"/>
    <n v="0"/>
    <n v="-22.52"/>
    <n v="-0.72"/>
    <n v="-0.09"/>
    <n v="0"/>
    <n v="0"/>
    <n v="-2.74"/>
    <n v="-5.79"/>
    <n v="0"/>
    <n v="-0.25"/>
    <n v="0"/>
    <n v="0"/>
    <n v="0"/>
    <n v="0"/>
    <n v="0"/>
    <n v="0"/>
    <n v="0"/>
    <n v="0"/>
    <n v="0"/>
    <n v="0"/>
    <n v="0"/>
    <n v="-0.68"/>
    <n v="0"/>
    <n v="0"/>
    <n v="0"/>
    <n v="0"/>
    <n v="0"/>
    <m/>
    <n v="0"/>
    <n v="0"/>
    <n v="0"/>
    <x v="5"/>
    <x v="1"/>
  </r>
  <r>
    <s v="CG&amp;E "/>
    <s v="E"/>
    <x v="1"/>
    <s v="DM01W   01/02/2007N"/>
    <n v="6931"/>
    <n v="937.53"/>
    <n v="0"/>
    <n v="937.53"/>
    <n v="273.83"/>
    <n v="0"/>
    <n v="326.49"/>
    <n v="8.14"/>
    <n v="1.71"/>
    <n v="0"/>
    <n v="0"/>
    <n v="31.86"/>
    <n v="68.08"/>
    <n v="32.43"/>
    <n v="2.9"/>
    <n v="48.32"/>
    <n v="40.450000000000003"/>
    <n v="67.84"/>
    <n v="0"/>
    <n v="0"/>
    <n v="0"/>
    <n v="0"/>
    <n v="8.17"/>
    <n v="19.32"/>
    <n v="0"/>
    <n v="0"/>
    <n v="7.99"/>
    <n v="0"/>
    <n v="0"/>
    <n v="0"/>
    <n v="0"/>
    <n v="0"/>
    <m/>
    <n v="0"/>
    <n v="0"/>
    <n v="0"/>
    <x v="5"/>
    <x v="1"/>
  </r>
  <r>
    <s v="CG&amp;E "/>
    <s v="E"/>
    <x v="2"/>
    <s v="DM01W   01/02/2007N"/>
    <n v="359204"/>
    <n v="42772.639999999999"/>
    <n v="0"/>
    <n v="42772.639999999999"/>
    <n v="12937.15"/>
    <n v="0"/>
    <n v="12967.73"/>
    <n v="382.84"/>
    <n v="47.16"/>
    <n v="0"/>
    <n v="0"/>
    <n v="1635.75"/>
    <n v="3226.53"/>
    <n v="1412.92"/>
    <n v="142.52000000000001"/>
    <n v="2282.98"/>
    <n v="2068.54"/>
    <n v="4082.15"/>
    <n v="0"/>
    <n v="0"/>
    <n v="0"/>
    <n v="0"/>
    <n v="259.52999999999997"/>
    <n v="913.19"/>
    <n v="0"/>
    <n v="0"/>
    <n v="414.64"/>
    <n v="0"/>
    <n v="-0.51"/>
    <n v="-0.48"/>
    <n v="0"/>
    <n v="0"/>
    <m/>
    <n v="0"/>
    <n v="0"/>
    <n v="0"/>
    <x v="5"/>
    <x v="1"/>
  </r>
  <r>
    <s v="CG&amp;E "/>
    <s v="E"/>
    <x v="3"/>
    <s v="DM01W   01/02/2007N"/>
    <n v="44082"/>
    <n v="4885.58"/>
    <n v="0"/>
    <n v="4885.58"/>
    <n v="1585.69"/>
    <n v="0"/>
    <n v="1203.44"/>
    <n v="43.5"/>
    <n v="2.27"/>
    <n v="0"/>
    <n v="0"/>
    <n v="199.37"/>
    <n v="394.45"/>
    <n v="162.53"/>
    <n v="13.69"/>
    <n v="279.8"/>
    <n v="278.99"/>
    <n v="543.41"/>
    <n v="0"/>
    <n v="0"/>
    <n v="0"/>
    <n v="0"/>
    <n v="17.27"/>
    <n v="111.95"/>
    <n v="0"/>
    <n v="0"/>
    <n v="50.87"/>
    <n v="0"/>
    <n v="-0.86"/>
    <n v="-0.79"/>
    <n v="0"/>
    <n v="0"/>
    <m/>
    <n v="0"/>
    <n v="0"/>
    <n v="0"/>
    <x v="5"/>
    <x v="1"/>
  </r>
  <r>
    <s v="CG&amp;E "/>
    <s v="E"/>
    <x v="4"/>
    <s v="DM01W   01/02/2007N"/>
    <n v="3442"/>
    <n v="498.31"/>
    <n v="0"/>
    <n v="498.31"/>
    <n v="136"/>
    <n v="0"/>
    <n v="192.65"/>
    <n v="3.36"/>
    <n v="0.99"/>
    <n v="0"/>
    <n v="0"/>
    <n v="16.010000000000002"/>
    <n v="33.81"/>
    <n v="13.83"/>
    <n v="1.44"/>
    <n v="24.01"/>
    <n v="18.23"/>
    <n v="43.14"/>
    <n v="0"/>
    <n v="0"/>
    <n v="0"/>
    <n v="0"/>
    <n v="1.26"/>
    <n v="9.61"/>
    <n v="0"/>
    <n v="0"/>
    <n v="3.97"/>
    <n v="0"/>
    <n v="0"/>
    <n v="0"/>
    <n v="0"/>
    <n v="0"/>
    <m/>
    <n v="0"/>
    <n v="0"/>
    <n v="0"/>
    <x v="5"/>
    <x v="1"/>
  </r>
  <r>
    <s v="CG&amp;E "/>
    <s v="E"/>
    <x v="6"/>
    <s v="DM01W   01/02/2007N"/>
    <n v="2860"/>
    <n v="127.62"/>
    <n v="0"/>
    <n v="127.62"/>
    <n v="0"/>
    <n v="0"/>
    <n v="78.97"/>
    <n v="3.48"/>
    <n v="0.09"/>
    <n v="0"/>
    <n v="0"/>
    <n v="12.9"/>
    <n v="27.69"/>
    <n v="0"/>
    <n v="1.19"/>
    <n v="0"/>
    <n v="0"/>
    <n v="0"/>
    <n v="0"/>
    <n v="0"/>
    <n v="0"/>
    <n v="0"/>
    <n v="0"/>
    <n v="0"/>
    <n v="0"/>
    <n v="0"/>
    <n v="3.3"/>
    <n v="0"/>
    <n v="0"/>
    <n v="0"/>
    <n v="0"/>
    <n v="0"/>
    <m/>
    <n v="0"/>
    <n v="0"/>
    <n v="0"/>
    <x v="5"/>
    <x v="1"/>
  </r>
  <r>
    <s v="CG&amp;E "/>
    <s v="E"/>
    <x v="10"/>
    <s v="DM01W   01/02/2007N"/>
    <n v="10896"/>
    <n v="549.86"/>
    <n v="0"/>
    <n v="549.86"/>
    <n v="0"/>
    <n v="0"/>
    <n v="335.64"/>
    <n v="10.68"/>
    <n v="0.36"/>
    <n v="0"/>
    <n v="0"/>
    <n v="49.33"/>
    <n v="106.49"/>
    <n v="0"/>
    <n v="4.54"/>
    <n v="0"/>
    <n v="0"/>
    <n v="0"/>
    <n v="0"/>
    <n v="0"/>
    <n v="0"/>
    <n v="0"/>
    <n v="0"/>
    <n v="30.24"/>
    <n v="0"/>
    <n v="0"/>
    <n v="12.58"/>
    <n v="0"/>
    <n v="0"/>
    <n v="0"/>
    <n v="0"/>
    <n v="0"/>
    <m/>
    <n v="0"/>
    <n v="0"/>
    <n v="0"/>
    <x v="5"/>
    <x v="1"/>
  </r>
  <r>
    <s v="CG&amp;E "/>
    <s v="E"/>
    <x v="2"/>
    <s v="DM01W   01/03/2006N"/>
    <n v="4946"/>
    <n v="696.78"/>
    <n v="0"/>
    <n v="696.78"/>
    <n v="195.41"/>
    <n v="0"/>
    <n v="279.93"/>
    <n v="4.4000000000000004"/>
    <n v="1.37"/>
    <n v="0"/>
    <n v="0"/>
    <n v="22.99"/>
    <n v="48.58"/>
    <n v="18.399999999999999"/>
    <n v="0"/>
    <n v="34.479999999999997"/>
    <n v="41.47"/>
    <n v="45.97"/>
    <n v="0"/>
    <n v="0"/>
    <n v="0"/>
    <n v="0"/>
    <n v="-7.48"/>
    <n v="9.18"/>
    <n v="0"/>
    <n v="0"/>
    <n v="5.71"/>
    <n v="0"/>
    <n v="-1.74"/>
    <n v="-1.89"/>
    <n v="0"/>
    <n v="0"/>
    <m/>
    <n v="0"/>
    <n v="0"/>
    <n v="0"/>
    <x v="5"/>
    <x v="1"/>
  </r>
  <r>
    <s v="CG&amp;E "/>
    <s v="E"/>
    <x v="2"/>
    <s v="DM01W   02/15/2008 "/>
    <n v="20102"/>
    <n v="2241.11"/>
    <n v="0"/>
    <n v="2241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1"/>
  </r>
  <r>
    <s v="CG&amp;E "/>
    <s v="E"/>
    <x v="1"/>
    <s v="DM01W   02/15/2008N"/>
    <n v="29139"/>
    <n v="2835.85"/>
    <n v="0"/>
    <n v="2835.85"/>
    <n v="869.79"/>
    <n v="0"/>
    <n v="688.4"/>
    <n v="35.49"/>
    <n v="2.0099999999999998"/>
    <n v="0"/>
    <n v="0"/>
    <n v="129.31"/>
    <n v="217.59"/>
    <n v="153.49"/>
    <n v="12.18"/>
    <n v="153.46"/>
    <n v="172.59"/>
    <n v="266.70999999999998"/>
    <n v="0"/>
    <n v="0"/>
    <n v="0"/>
    <n v="0"/>
    <n v="39.81"/>
    <n v="61.4"/>
    <n v="0"/>
    <n v="0"/>
    <n v="33.619999999999997"/>
    <n v="0"/>
    <n v="0"/>
    <n v="0"/>
    <n v="0"/>
    <n v="0"/>
    <m/>
    <n v="0"/>
    <n v="0"/>
    <n v="0"/>
    <x v="5"/>
    <x v="1"/>
  </r>
  <r>
    <s v="CG&amp;E "/>
    <s v="E"/>
    <x v="2"/>
    <s v="DM01W   02/15/2008N"/>
    <n v="563322"/>
    <n v="65401.25"/>
    <n v="0"/>
    <n v="65401.25"/>
    <n v="19659.55"/>
    <n v="0"/>
    <n v="19038.02"/>
    <n v="685.85"/>
    <n v="65.900000000000006"/>
    <n v="0"/>
    <n v="0"/>
    <n v="2556.4299999999998"/>
    <n v="4922.99"/>
    <n v="3468.92"/>
    <n v="235"/>
    <n v="3469.17"/>
    <n v="3336.52"/>
    <n v="5155.54"/>
    <n v="0"/>
    <n v="0"/>
    <n v="0"/>
    <n v="0"/>
    <n v="769.32"/>
    <n v="1387.82"/>
    <n v="0"/>
    <n v="0"/>
    <n v="650.22"/>
    <n v="0"/>
    <n v="0"/>
    <n v="0"/>
    <n v="0"/>
    <n v="0"/>
    <m/>
    <n v="0"/>
    <n v="0"/>
    <n v="0"/>
    <x v="5"/>
    <x v="1"/>
  </r>
  <r>
    <s v="CG&amp;E "/>
    <s v="E"/>
    <x v="3"/>
    <s v="DM01W   02/15/2008N"/>
    <n v="48329"/>
    <n v="5114.74"/>
    <n v="0"/>
    <n v="5114.74"/>
    <n v="1573.48"/>
    <n v="0"/>
    <n v="1326.59"/>
    <n v="58.86"/>
    <n v="2.84"/>
    <n v="0"/>
    <n v="0"/>
    <n v="217.7"/>
    <n v="398.35"/>
    <n v="277.64999999999998"/>
    <n v="20.170000000000002"/>
    <n v="277.64999999999998"/>
    <n v="286.25"/>
    <n v="442.32"/>
    <n v="0"/>
    <n v="0"/>
    <n v="0"/>
    <n v="0"/>
    <n v="66.010000000000005"/>
    <n v="111.09"/>
    <n v="0"/>
    <n v="0"/>
    <n v="55.78"/>
    <n v="0"/>
    <n v="0"/>
    <n v="0"/>
    <n v="0"/>
    <n v="0"/>
    <m/>
    <n v="0"/>
    <n v="0"/>
    <n v="0"/>
    <x v="5"/>
    <x v="1"/>
  </r>
  <r>
    <s v="CG&amp;E "/>
    <s v="E"/>
    <x v="4"/>
    <s v="DM01W   02/15/2008N"/>
    <n v="6085"/>
    <n v="891.5"/>
    <n v="0"/>
    <n v="891.5"/>
    <n v="240.41"/>
    <n v="0"/>
    <n v="342.44"/>
    <n v="7.4"/>
    <n v="1.89"/>
    <n v="0"/>
    <n v="0"/>
    <n v="28.24"/>
    <n v="59.74"/>
    <n v="42.4"/>
    <n v="2.5299999999999998"/>
    <n v="42.42"/>
    <n v="36.04"/>
    <n v="55.67"/>
    <n v="0"/>
    <n v="0"/>
    <n v="0"/>
    <n v="0"/>
    <n v="8.32"/>
    <n v="16.96"/>
    <n v="0"/>
    <n v="0"/>
    <n v="7.04"/>
    <n v="0"/>
    <n v="0"/>
    <n v="0"/>
    <n v="0"/>
    <n v="0"/>
    <m/>
    <n v="0"/>
    <n v="0"/>
    <n v="0"/>
    <x v="5"/>
    <x v="1"/>
  </r>
  <r>
    <s v="CG&amp;E "/>
    <s v="E"/>
    <x v="6"/>
    <s v="DM01W   02/15/2008N"/>
    <n v="2967"/>
    <n v="156.63999999999999"/>
    <n v="0"/>
    <n v="156.63999999999999"/>
    <n v="0"/>
    <n v="0"/>
    <n v="105.54"/>
    <n v="3.61"/>
    <n v="0.27"/>
    <n v="0"/>
    <n v="0"/>
    <n v="13.42"/>
    <n v="29.14"/>
    <n v="0"/>
    <n v="1.24"/>
    <n v="0"/>
    <n v="0"/>
    <n v="0"/>
    <n v="0"/>
    <n v="0"/>
    <n v="0"/>
    <n v="0"/>
    <n v="0"/>
    <n v="0"/>
    <n v="0"/>
    <n v="0"/>
    <n v="3.42"/>
    <n v="0"/>
    <n v="0"/>
    <n v="0"/>
    <n v="0"/>
    <n v="0"/>
    <m/>
    <n v="0"/>
    <n v="0"/>
    <n v="0"/>
    <x v="5"/>
    <x v="1"/>
  </r>
  <r>
    <s v="CG&amp;E "/>
    <s v="E"/>
    <x v="10"/>
    <s v="DM01W   02/15/2008N"/>
    <n v="5208"/>
    <n v="252.13"/>
    <n v="0"/>
    <n v="252.13"/>
    <n v="0"/>
    <n v="0"/>
    <n v="162.61000000000001"/>
    <n v="6.34"/>
    <n v="0.18"/>
    <n v="0"/>
    <n v="0"/>
    <n v="23.66"/>
    <n v="51.16"/>
    <n v="0"/>
    <n v="2.17"/>
    <n v="0"/>
    <n v="0"/>
    <n v="0"/>
    <n v="0"/>
    <n v="0"/>
    <n v="0"/>
    <n v="0"/>
    <n v="0"/>
    <n v="0"/>
    <n v="0"/>
    <n v="0"/>
    <n v="6.01"/>
    <n v="0"/>
    <n v="0"/>
    <n v="0"/>
    <n v="0"/>
    <n v="0"/>
    <m/>
    <n v="0"/>
    <n v="0"/>
    <n v="0"/>
    <x v="5"/>
    <x v="1"/>
  </r>
  <r>
    <s v="CG&amp;E "/>
    <s v="E"/>
    <x v="1"/>
    <s v="DM01W   04/01/2008N"/>
    <n v="501009"/>
    <n v="58939.9"/>
    <n v="0"/>
    <n v="58939.9"/>
    <n v="21013.71"/>
    <n v="0"/>
    <n v="15954.36"/>
    <n v="610.14"/>
    <n v="46.2"/>
    <n v="0"/>
    <n v="0"/>
    <n v="2279.23"/>
    <n v="4494.0600000000004"/>
    <n v="2907.22"/>
    <n v="209.08"/>
    <n v="0"/>
    <n v="2967.47"/>
    <n v="5955.56"/>
    <n v="0"/>
    <n v="0"/>
    <n v="0"/>
    <n v="0"/>
    <n v="651.29"/>
    <n v="1273.3399999999999"/>
    <n v="0"/>
    <n v="0"/>
    <n v="578.24"/>
    <n v="0"/>
    <n v="0"/>
    <n v="0"/>
    <n v="0"/>
    <n v="0"/>
    <m/>
    <n v="0"/>
    <n v="0"/>
    <n v="0"/>
    <x v="5"/>
    <x v="1"/>
  </r>
  <r>
    <s v="CG&amp;E "/>
    <s v="E"/>
    <x v="2"/>
    <s v="DM01W   04/01/2008N"/>
    <n v="36346589"/>
    <n v="4327767.0599999996"/>
    <n v="0"/>
    <n v="4327767.0599999996"/>
    <n v="1554336.28"/>
    <n v="0"/>
    <n v="1173124.5"/>
    <n v="44254.8"/>
    <n v="3218.25"/>
    <n v="0"/>
    <n v="0"/>
    <n v="165481.59"/>
    <n v="329430.46999999997"/>
    <n v="212956.68"/>
    <n v="15153.94"/>
    <n v="0"/>
    <n v="215281.52"/>
    <n v="432052.81"/>
    <n v="0"/>
    <n v="0"/>
    <n v="0"/>
    <n v="0"/>
    <n v="47254.47"/>
    <n v="93277.65"/>
    <n v="0"/>
    <n v="0"/>
    <n v="41944.1"/>
    <n v="0"/>
    <n v="0"/>
    <n v="0"/>
    <n v="0"/>
    <n v="0"/>
    <m/>
    <n v="0"/>
    <n v="0"/>
    <n v="0"/>
    <x v="5"/>
    <x v="1"/>
  </r>
  <r>
    <s v="CG&amp;E "/>
    <s v="E"/>
    <x v="3"/>
    <s v="DM01W   04/01/2008N"/>
    <n v="869084"/>
    <n v="103062.46"/>
    <n v="0"/>
    <n v="103062.46"/>
    <n v="36785.69"/>
    <n v="0"/>
    <n v="28174.12"/>
    <n v="1058.1199999999999"/>
    <n v="68.849999999999994"/>
    <n v="0"/>
    <n v="0"/>
    <n v="3947.46"/>
    <n v="7807.84"/>
    <n v="5039.33"/>
    <n v="362.41"/>
    <n v="0"/>
    <n v="5147.6899999999996"/>
    <n v="10330.790000000001"/>
    <n v="0"/>
    <n v="0"/>
    <n v="0"/>
    <n v="0"/>
    <n v="1129.8599999999999"/>
    <n v="2207.36"/>
    <n v="0"/>
    <n v="0"/>
    <n v="1002.94"/>
    <n v="0"/>
    <n v="0"/>
    <n v="0"/>
    <n v="0"/>
    <n v="0"/>
    <m/>
    <n v="0"/>
    <n v="0"/>
    <n v="0"/>
    <x v="5"/>
    <x v="1"/>
  </r>
  <r>
    <s v="CG&amp;E "/>
    <s v="E"/>
    <x v="7"/>
    <s v="DM01W   04/01/2008N"/>
    <n v="8793"/>
    <n v="1161.05"/>
    <n v="0"/>
    <n v="1161.05"/>
    <n v="408.69"/>
    <n v="0"/>
    <n v="351.38"/>
    <n v="10.72"/>
    <n v="0.99"/>
    <n v="0"/>
    <n v="0"/>
    <n v="40.57"/>
    <n v="86.36"/>
    <n v="55.99"/>
    <n v="3.65"/>
    <n v="0"/>
    <n v="52.1"/>
    <n v="104.51"/>
    <n v="0"/>
    <n v="0"/>
    <n v="0"/>
    <n v="0"/>
    <n v="11.43"/>
    <n v="24.51"/>
    <n v="0"/>
    <n v="0"/>
    <n v="10.15"/>
    <n v="0"/>
    <n v="0"/>
    <n v="0"/>
    <n v="0"/>
    <n v="0"/>
    <m/>
    <n v="0"/>
    <n v="0"/>
    <n v="0"/>
    <x v="5"/>
    <x v="1"/>
  </r>
  <r>
    <s v="CG&amp;E "/>
    <s v="E"/>
    <x v="4"/>
    <s v="DM01W   04/01/2008N"/>
    <n v="1829771"/>
    <n v="213939.14"/>
    <n v="0"/>
    <n v="213939.14"/>
    <n v="76617.14"/>
    <n v="0"/>
    <n v="57471.39"/>
    <n v="2227.73"/>
    <n v="160.84"/>
    <n v="0"/>
    <n v="0"/>
    <n v="8280.07"/>
    <n v="16246.88"/>
    <n v="10496.27"/>
    <n v="762.89"/>
    <n v="0"/>
    <n v="10837.89"/>
    <n v="21750.32"/>
    <n v="0"/>
    <n v="0"/>
    <n v="0"/>
    <n v="0"/>
    <n v="2378.75"/>
    <n v="4597.4799999999996"/>
    <n v="0"/>
    <n v="0"/>
    <n v="2111.4899999999998"/>
    <n v="0"/>
    <n v="0"/>
    <n v="0"/>
    <n v="0"/>
    <n v="0"/>
    <m/>
    <n v="0"/>
    <n v="0"/>
    <n v="0"/>
    <x v="5"/>
    <x v="1"/>
  </r>
  <r>
    <s v="CG&amp;E "/>
    <s v="E"/>
    <x v="8"/>
    <s v="DM01W   04/01/2008N"/>
    <n v="34342"/>
    <n v="3973.19"/>
    <n v="0"/>
    <n v="3973.19"/>
    <n v="1389.42"/>
    <n v="0"/>
    <n v="1104.82"/>
    <n v="41.84"/>
    <n v="3.24"/>
    <n v="0"/>
    <n v="0"/>
    <n v="155.38"/>
    <n v="294.58"/>
    <n v="190.34"/>
    <n v="14.31"/>
    <n v="0"/>
    <n v="203.38"/>
    <n v="408.22"/>
    <n v="0"/>
    <n v="0"/>
    <n v="0"/>
    <n v="0"/>
    <n v="44.66"/>
    <n v="83.37"/>
    <n v="0"/>
    <n v="0"/>
    <n v="39.630000000000003"/>
    <n v="0"/>
    <n v="0"/>
    <n v="0"/>
    <n v="0"/>
    <n v="0"/>
    <m/>
    <n v="0"/>
    <n v="0"/>
    <n v="0"/>
    <x v="5"/>
    <x v="1"/>
  </r>
  <r>
    <s v="CG&amp;E "/>
    <s v="E"/>
    <x v="5"/>
    <s v="DM01W   04/01/2008N"/>
    <n v="110569"/>
    <n v="12577.76"/>
    <n v="0"/>
    <n v="12577.76"/>
    <n v="4839.87"/>
    <n v="0"/>
    <n v="3291.45"/>
    <n v="134.59"/>
    <n v="6.84"/>
    <n v="0"/>
    <n v="0"/>
    <n v="41.71"/>
    <n v="1023.14"/>
    <n v="663.04"/>
    <n v="46.13"/>
    <n v="0"/>
    <n v="654.91999999999996"/>
    <n v="1314.34"/>
    <n v="0"/>
    <n v="0"/>
    <n v="0"/>
    <n v="0"/>
    <n v="143.72999999999999"/>
    <n v="290.41000000000003"/>
    <n v="0"/>
    <n v="0"/>
    <n v="127.59"/>
    <n v="0"/>
    <n v="0"/>
    <n v="0"/>
    <n v="0"/>
    <n v="0"/>
    <m/>
    <n v="0"/>
    <n v="0"/>
    <n v="0"/>
    <x v="5"/>
    <x v="1"/>
  </r>
  <r>
    <s v="CG&amp;E "/>
    <s v="E"/>
    <x v="6"/>
    <s v="DM01W   04/01/2008N"/>
    <n v="234912"/>
    <n v="11020.44"/>
    <n v="0"/>
    <n v="11020.44"/>
    <n v="0"/>
    <n v="0"/>
    <n v="7013.44"/>
    <n v="286.08"/>
    <n v="15.45"/>
    <n v="0"/>
    <n v="0"/>
    <n v="1069.3699999999999"/>
    <n v="2122.98"/>
    <n v="0"/>
    <n v="83.24"/>
    <n v="0"/>
    <n v="0"/>
    <n v="0"/>
    <n v="0"/>
    <n v="0"/>
    <n v="0"/>
    <n v="0"/>
    <n v="55.72"/>
    <n v="103.07"/>
    <n v="0"/>
    <n v="0"/>
    <n v="271.08999999999997"/>
    <n v="0"/>
    <n v="0"/>
    <n v="0"/>
    <n v="0"/>
    <n v="0"/>
    <m/>
    <n v="0"/>
    <n v="0"/>
    <n v="0"/>
    <x v="5"/>
    <x v="1"/>
  </r>
  <r>
    <s v="CG&amp;E "/>
    <s v="E"/>
    <x v="9"/>
    <s v="DM01W   04/01/2008N"/>
    <n v="15526"/>
    <n v="760.81"/>
    <n v="0"/>
    <n v="760.81"/>
    <n v="0"/>
    <n v="0"/>
    <n v="493.84"/>
    <n v="18.91"/>
    <n v="1.17"/>
    <n v="0"/>
    <n v="0"/>
    <n v="70.83"/>
    <n v="146.19"/>
    <n v="0"/>
    <n v="6.49"/>
    <n v="0"/>
    <n v="0"/>
    <n v="0"/>
    <n v="0"/>
    <n v="0"/>
    <n v="0"/>
    <n v="0"/>
    <n v="1.74"/>
    <n v="3.74"/>
    <n v="0"/>
    <n v="0"/>
    <n v="17.899999999999999"/>
    <n v="0"/>
    <n v="0"/>
    <n v="0"/>
    <n v="0"/>
    <n v="0"/>
    <m/>
    <n v="0"/>
    <n v="0"/>
    <n v="0"/>
    <x v="5"/>
    <x v="1"/>
  </r>
  <r>
    <s v="CG&amp;E "/>
    <s v="E"/>
    <x v="10"/>
    <s v="DM01W   04/01/2008N"/>
    <n v="84227"/>
    <n v="3725.84"/>
    <n v="0"/>
    <n v="3725.84"/>
    <n v="0"/>
    <n v="0"/>
    <n v="2286.58"/>
    <n v="102.54"/>
    <n v="3.87"/>
    <n v="0"/>
    <n v="0"/>
    <n v="380.68"/>
    <n v="749.93"/>
    <n v="0"/>
    <n v="33.799999999999997"/>
    <n v="0"/>
    <n v="0"/>
    <n v="0"/>
    <n v="0"/>
    <n v="0"/>
    <n v="0"/>
    <n v="0"/>
    <n v="24.18"/>
    <n v="47.07"/>
    <n v="0"/>
    <n v="0"/>
    <n v="97.19"/>
    <n v="0"/>
    <n v="0"/>
    <n v="0"/>
    <n v="0"/>
    <n v="0"/>
    <m/>
    <n v="0"/>
    <n v="0"/>
    <n v="0"/>
    <x v="5"/>
    <x v="1"/>
  </r>
  <r>
    <s v="CG&amp;E "/>
    <s v="E"/>
    <x v="11"/>
    <s v="DM01W   04/01/2008N"/>
    <n v="15415"/>
    <n v="276.62"/>
    <n v="0"/>
    <n v="276.62"/>
    <n v="0"/>
    <n v="0"/>
    <n v="107.52"/>
    <n v="18.77"/>
    <n v="0.09"/>
    <n v="0"/>
    <n v="0"/>
    <n v="65.28"/>
    <n v="60.74"/>
    <n v="0"/>
    <n v="6.43"/>
    <n v="0"/>
    <n v="0"/>
    <n v="0"/>
    <n v="0"/>
    <n v="0"/>
    <n v="0"/>
    <n v="0"/>
    <n v="0"/>
    <n v="0"/>
    <n v="0"/>
    <n v="0"/>
    <n v="17.79"/>
    <n v="0"/>
    <n v="0"/>
    <n v="0"/>
    <n v="0"/>
    <n v="0"/>
    <m/>
    <n v="0"/>
    <n v="0"/>
    <n v="0"/>
    <x v="5"/>
    <x v="1"/>
  </r>
  <r>
    <s v="CG&amp;E "/>
    <s v="E"/>
    <x v="2"/>
    <s v="DM02S   01/02/2007N"/>
    <n v="-893"/>
    <n v="-125.52"/>
    <n v="0"/>
    <n v="-125.52"/>
    <n v="-35.29"/>
    <n v="0"/>
    <n v="-45.24"/>
    <n v="-1.08"/>
    <n v="-0.18"/>
    <n v="0"/>
    <n v="0"/>
    <n v="-4.1500000000000004"/>
    <n v="-8.77"/>
    <n v="-6.03"/>
    <n v="-0.37"/>
    <n v="-6.23"/>
    <n v="-5.29"/>
    <n v="-8.17"/>
    <n v="0"/>
    <n v="0"/>
    <n v="0"/>
    <n v="0"/>
    <n v="-1.21"/>
    <n v="-2.4900000000000002"/>
    <n v="0"/>
    <n v="0"/>
    <n v="-1.02"/>
    <n v="0"/>
    <n v="0"/>
    <n v="0"/>
    <n v="0"/>
    <n v="0"/>
    <m/>
    <n v="0"/>
    <n v="0"/>
    <n v="0"/>
    <x v="5"/>
    <x v="1"/>
  </r>
  <r>
    <s v="CG&amp;E "/>
    <s v="E"/>
    <x v="4"/>
    <s v="DM02S   01/02/2007N"/>
    <n v="-135"/>
    <n v="-38.17"/>
    <n v="0"/>
    <n v="-38.17"/>
    <n v="-5.33"/>
    <n v="0"/>
    <n v="-25.94"/>
    <n v="-0.14000000000000001"/>
    <n v="-0.27"/>
    <n v="0"/>
    <n v="0"/>
    <n v="-0.62"/>
    <n v="-1.33"/>
    <n v="-0.64"/>
    <n v="-0.06"/>
    <n v="-0.94"/>
    <n v="-0.79"/>
    <n v="-1.46"/>
    <n v="0"/>
    <n v="0"/>
    <n v="0"/>
    <n v="0"/>
    <n v="-0.12"/>
    <n v="-0.37"/>
    <n v="0"/>
    <n v="0"/>
    <n v="-0.16"/>
    <n v="0"/>
    <n v="0"/>
    <n v="0"/>
    <n v="0"/>
    <n v="0"/>
    <m/>
    <n v="0"/>
    <n v="0"/>
    <n v="0"/>
    <x v="5"/>
    <x v="1"/>
  </r>
  <r>
    <s v="CG&amp;E "/>
    <s v="E"/>
    <x v="2"/>
    <s v="DM02S   02/15/2008N"/>
    <n v="-728"/>
    <n v="-106.71"/>
    <n v="0"/>
    <n v="-106.71"/>
    <n v="-28.77"/>
    <n v="0"/>
    <n v="-41.04"/>
    <n v="-0.89"/>
    <n v="-0.18"/>
    <n v="0"/>
    <n v="0"/>
    <n v="-3.39"/>
    <n v="-7.15"/>
    <n v="-5.07"/>
    <n v="-0.31"/>
    <n v="-5.07"/>
    <n v="-4.3099999999999996"/>
    <n v="-6.67"/>
    <n v="0"/>
    <n v="0"/>
    <n v="0"/>
    <n v="0"/>
    <n v="-0.99"/>
    <n v="-2.0299999999999998"/>
    <n v="0"/>
    <n v="0"/>
    <n v="-0.84"/>
    <n v="0"/>
    <n v="0"/>
    <n v="0"/>
    <n v="0"/>
    <n v="0"/>
    <m/>
    <n v="0"/>
    <n v="0"/>
    <n v="0"/>
    <x v="5"/>
    <x v="1"/>
  </r>
  <r>
    <s v="CG&amp;E "/>
    <s v="E"/>
    <x v="4"/>
    <s v="DM02S   02/15/2008N"/>
    <n v="-240"/>
    <n v="-42.88"/>
    <n v="0"/>
    <n v="-42.88"/>
    <n v="-9.48"/>
    <n v="0"/>
    <n v="-21.11"/>
    <n v="-0.28999999999999998"/>
    <n v="-0.18"/>
    <n v="0"/>
    <n v="0"/>
    <n v="-1.1200000000000001"/>
    <n v="-2.36"/>
    <n v="-1.67"/>
    <n v="-0.1"/>
    <n v="-1.67"/>
    <n v="-1.42"/>
    <n v="-2.2000000000000002"/>
    <n v="0"/>
    <n v="0"/>
    <n v="0"/>
    <n v="0"/>
    <n v="-0.33"/>
    <n v="-0.67"/>
    <n v="0"/>
    <n v="0"/>
    <n v="-0.28000000000000003"/>
    <n v="0"/>
    <n v="0"/>
    <n v="0"/>
    <n v="0"/>
    <n v="0"/>
    <m/>
    <n v="0"/>
    <n v="0"/>
    <n v="0"/>
    <x v="5"/>
    <x v="1"/>
  </r>
  <r>
    <s v="CG&amp;E "/>
    <s v="E"/>
    <x v="2"/>
    <s v="DM02S   04/01/2008N"/>
    <n v="-2606"/>
    <n v="-351.38"/>
    <n v="0"/>
    <n v="-351.38"/>
    <n v="-121.12"/>
    <n v="0"/>
    <n v="-111.36"/>
    <n v="-3.17"/>
    <n v="-0.27"/>
    <n v="0"/>
    <n v="0"/>
    <n v="-12.12"/>
    <n v="-25.59"/>
    <n v="-16.579999999999998"/>
    <n v="-1.0900000000000001"/>
    <n v="0"/>
    <n v="-15.43"/>
    <n v="-30.98"/>
    <n v="0"/>
    <n v="0"/>
    <n v="0"/>
    <n v="0"/>
    <n v="-3.39"/>
    <n v="-7.27"/>
    <n v="0"/>
    <n v="0"/>
    <n v="-3.01"/>
    <n v="0"/>
    <n v="0"/>
    <n v="0"/>
    <n v="0"/>
    <n v="0"/>
    <m/>
    <n v="0"/>
    <n v="0"/>
    <n v="0"/>
    <x v="5"/>
    <x v="1"/>
  </r>
  <r>
    <s v="CG&amp;E "/>
    <s v="E"/>
    <x v="4"/>
    <s v="DM02S   04/01/2008N"/>
    <n v="-2900"/>
    <n v="-378.33"/>
    <n v="0"/>
    <n v="-378.33"/>
    <n v="-134.80000000000001"/>
    <n v="0"/>
    <n v="-111.34"/>
    <n v="-3.52"/>
    <n v="-0.27"/>
    <n v="0"/>
    <n v="0"/>
    <n v="-13.4"/>
    <n v="-28.48"/>
    <n v="-18.47"/>
    <n v="-1.21"/>
    <n v="0"/>
    <n v="-17.170000000000002"/>
    <n v="-34.47"/>
    <n v="0"/>
    <n v="0"/>
    <n v="0"/>
    <n v="0"/>
    <n v="-3.76"/>
    <n v="-8.09"/>
    <n v="0"/>
    <n v="0"/>
    <n v="-3.35"/>
    <n v="0"/>
    <n v="0"/>
    <n v="0"/>
    <n v="0"/>
    <n v="0"/>
    <m/>
    <n v="0"/>
    <n v="0"/>
    <n v="0"/>
    <x v="5"/>
    <x v="1"/>
  </r>
  <r>
    <s v="CG&amp;E "/>
    <s v="E"/>
    <x v="13"/>
    <s v="DM02S   04/01/2008N"/>
    <n v="-9978"/>
    <n v="-218.81"/>
    <n v="0"/>
    <n v="-218.81"/>
    <n v="0"/>
    <n v="0"/>
    <n v="-100.71"/>
    <n v="-12.15"/>
    <n v="-0.09"/>
    <n v="0"/>
    <n v="0"/>
    <n v="-42.73"/>
    <n v="-47.46"/>
    <n v="0"/>
    <n v="-4.16"/>
    <n v="0"/>
    <n v="0"/>
    <n v="0"/>
    <n v="0"/>
    <n v="0"/>
    <n v="0"/>
    <n v="0"/>
    <n v="0"/>
    <n v="0"/>
    <n v="0"/>
    <n v="0"/>
    <n v="-11.51"/>
    <n v="0"/>
    <n v="0"/>
    <n v="0"/>
    <n v="0"/>
    <n v="0"/>
    <m/>
    <n v="0"/>
    <n v="0"/>
    <n v="0"/>
    <x v="5"/>
    <x v="1"/>
  </r>
  <r>
    <s v="CG&amp;E "/>
    <s v="E"/>
    <x v="2"/>
    <s v="DM02W   01/02/2007N"/>
    <n v="0"/>
    <n v="7.59"/>
    <n v="0"/>
    <n v="7.59"/>
    <n v="0"/>
    <n v="0"/>
    <n v="7.5"/>
    <n v="0"/>
    <n v="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1"/>
  </r>
  <r>
    <s v="CG&amp;E "/>
    <s v="E"/>
    <x v="4"/>
    <s v="DM02W   01/02/2007N"/>
    <n v="35"/>
    <n v="26.75"/>
    <n v="0"/>
    <n v="26.75"/>
    <n v="1.37"/>
    <n v="0"/>
    <n v="23.4"/>
    <n v="0.03"/>
    <n v="0.27"/>
    <n v="0"/>
    <n v="0"/>
    <n v="0.17"/>
    <n v="0.35"/>
    <n v="0.15"/>
    <n v="0.02"/>
    <n v="0.24"/>
    <n v="0.21"/>
    <n v="0.38"/>
    <n v="0"/>
    <n v="0"/>
    <n v="0"/>
    <n v="0"/>
    <n v="0.04"/>
    <n v="0.09"/>
    <n v="0"/>
    <n v="0"/>
    <n v="0.03"/>
    <n v="0"/>
    <n v="0"/>
    <n v="0"/>
    <n v="0"/>
    <n v="0"/>
    <m/>
    <n v="0"/>
    <n v="0"/>
    <n v="0"/>
    <x v="5"/>
    <x v="1"/>
  </r>
  <r>
    <s v="CG&amp;E "/>
    <s v="E"/>
    <x v="4"/>
    <s v="DM02W   02/15/2008 "/>
    <n v="11866"/>
    <n v="743.33"/>
    <n v="0"/>
    <n v="74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1"/>
  </r>
  <r>
    <s v="CG&amp;E "/>
    <s v="E"/>
    <x v="2"/>
    <s v="DM02W   02/15/2008N"/>
    <n v="42054"/>
    <n v="2138.7800000000002"/>
    <n v="0"/>
    <n v="2138.7800000000002"/>
    <n v="503.76"/>
    <n v="0"/>
    <n v="281.95"/>
    <n v="51.21"/>
    <n v="0.36"/>
    <n v="0"/>
    <n v="0"/>
    <n v="172.57"/>
    <n v="158.15"/>
    <n v="88.89"/>
    <n v="17.53"/>
    <n v="88.89"/>
    <n v="249.09"/>
    <n v="384.88"/>
    <n v="0"/>
    <n v="0"/>
    <n v="0"/>
    <n v="0"/>
    <n v="57.43"/>
    <n v="35.54"/>
    <n v="0"/>
    <n v="0"/>
    <n v="48.53"/>
    <n v="0"/>
    <n v="0"/>
    <n v="0"/>
    <n v="0"/>
    <n v="0"/>
    <m/>
    <n v="0"/>
    <n v="0"/>
    <n v="0"/>
    <x v="5"/>
    <x v="1"/>
  </r>
  <r>
    <s v="CG&amp;E "/>
    <s v="E"/>
    <x v="4"/>
    <s v="DM02W   02/15/2008N"/>
    <n v="0"/>
    <n v="15.18"/>
    <n v="0"/>
    <n v="15.18"/>
    <n v="0"/>
    <n v="0"/>
    <n v="15"/>
    <n v="0"/>
    <n v="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1"/>
  </r>
  <r>
    <s v="CG&amp;E "/>
    <s v="E"/>
    <x v="1"/>
    <s v="DM02W   04/01/2008N"/>
    <n v="8805"/>
    <n v="1107.43"/>
    <n v="0"/>
    <n v="1107.43"/>
    <n v="401.25"/>
    <n v="0"/>
    <n v="308.47000000000003"/>
    <n v="10.72"/>
    <n v="0.9"/>
    <n v="0"/>
    <n v="0"/>
    <n v="40.119999999999997"/>
    <n v="84.81"/>
    <n v="54.97"/>
    <n v="3.69"/>
    <n v="0"/>
    <n v="52.15"/>
    <n v="104.66"/>
    <n v="0"/>
    <n v="0"/>
    <n v="0"/>
    <n v="0"/>
    <n v="11.44"/>
    <n v="24.09"/>
    <n v="0"/>
    <n v="0"/>
    <n v="10.16"/>
    <n v="0"/>
    <n v="0"/>
    <n v="0"/>
    <n v="0"/>
    <n v="0"/>
    <m/>
    <n v="0"/>
    <n v="0"/>
    <n v="0"/>
    <x v="5"/>
    <x v="1"/>
  </r>
  <r>
    <s v="CG&amp;E "/>
    <s v="E"/>
    <x v="2"/>
    <s v="DM02W   04/01/2008N"/>
    <n v="269484"/>
    <n v="25006.400000000001"/>
    <n v="0"/>
    <n v="25006.400000000001"/>
    <n v="8571.69"/>
    <n v="0"/>
    <n v="5769.05"/>
    <n v="328.12"/>
    <n v="12.49"/>
    <n v="0"/>
    <n v="0"/>
    <n v="1184.08"/>
    <n v="1879.09"/>
    <n v="1174.3699999999999"/>
    <n v="112.39"/>
    <n v="0"/>
    <n v="1596.13"/>
    <n v="3203.38"/>
    <n v="0"/>
    <n v="0"/>
    <n v="0"/>
    <n v="0"/>
    <n v="350.31"/>
    <n v="514.32000000000005"/>
    <n v="0"/>
    <n v="0"/>
    <n v="310.98"/>
    <n v="0"/>
    <n v="0"/>
    <n v="0"/>
    <n v="0"/>
    <n v="0"/>
    <m/>
    <n v="0"/>
    <n v="0"/>
    <n v="0"/>
    <x v="5"/>
    <x v="1"/>
  </r>
  <r>
    <s v="CG&amp;E "/>
    <s v="E"/>
    <x v="7"/>
    <s v="DM02W   04/01/2008N"/>
    <n v="960"/>
    <n v="120.36"/>
    <n v="0"/>
    <n v="120.36"/>
    <n v="44.62"/>
    <n v="0"/>
    <n v="31.94"/>
    <n v="1.17"/>
    <n v="0.09"/>
    <n v="0"/>
    <n v="0"/>
    <n v="4.46"/>
    <n v="9.43"/>
    <n v="6.11"/>
    <n v="0.4"/>
    <n v="0"/>
    <n v="5.69"/>
    <n v="11.41"/>
    <n v="0"/>
    <n v="0"/>
    <n v="0"/>
    <n v="0"/>
    <n v="1.25"/>
    <n v="2.68"/>
    <n v="0"/>
    <n v="0"/>
    <n v="1.1100000000000001"/>
    <n v="0"/>
    <n v="0"/>
    <n v="0"/>
    <n v="0"/>
    <n v="0"/>
    <m/>
    <n v="0"/>
    <n v="0"/>
    <n v="0"/>
    <x v="5"/>
    <x v="1"/>
  </r>
  <r>
    <s v="CG&amp;E "/>
    <s v="E"/>
    <x v="4"/>
    <s v="DM02W   04/01/2008N"/>
    <n v="254967"/>
    <n v="22110.17"/>
    <n v="0"/>
    <n v="22110.17"/>
    <n v="7346.08"/>
    <n v="0"/>
    <n v="4983.3599999999997"/>
    <n v="310.41000000000003"/>
    <n v="12.06"/>
    <n v="0"/>
    <n v="0"/>
    <n v="1114.69"/>
    <n v="1627.24"/>
    <n v="1006.51"/>
    <n v="102.65"/>
    <n v="0"/>
    <n v="1510.14"/>
    <n v="3030.78"/>
    <n v="0"/>
    <n v="0"/>
    <n v="0"/>
    <n v="0"/>
    <n v="331.38"/>
    <n v="440.71"/>
    <n v="0"/>
    <n v="0"/>
    <n v="294.16000000000003"/>
    <n v="0"/>
    <n v="0"/>
    <n v="0"/>
    <n v="0"/>
    <n v="0"/>
    <m/>
    <n v="0"/>
    <n v="0"/>
    <n v="0"/>
    <x v="5"/>
    <x v="1"/>
  </r>
  <r>
    <s v="CG&amp;E "/>
    <s v="E"/>
    <x v="12"/>
    <s v="DM02W   04/01/2008N"/>
    <n v="8393"/>
    <n v="711.98"/>
    <n v="0"/>
    <n v="711.98"/>
    <n v="248.69"/>
    <n v="0"/>
    <n v="139.78"/>
    <n v="10.220000000000001"/>
    <n v="0.18"/>
    <n v="0"/>
    <n v="0"/>
    <n v="36.72"/>
    <n v="53.82"/>
    <n v="34.07"/>
    <n v="3.5"/>
    <n v="0"/>
    <n v="49.71"/>
    <n v="99.77"/>
    <n v="0"/>
    <n v="0"/>
    <n v="0"/>
    <n v="0"/>
    <n v="10.91"/>
    <n v="14.92"/>
    <n v="0"/>
    <n v="0"/>
    <n v="9.69"/>
    <n v="0"/>
    <n v="0"/>
    <n v="0"/>
    <n v="0"/>
    <n v="0"/>
    <m/>
    <n v="0"/>
    <n v="0"/>
    <n v="0"/>
    <x v="5"/>
    <x v="1"/>
  </r>
  <r>
    <s v="CG&amp;E "/>
    <s v="E"/>
    <x v="6"/>
    <s v="DM02W   04/01/2008N"/>
    <n v="2887"/>
    <n v="183.87"/>
    <n v="0"/>
    <n v="183.87"/>
    <n v="0"/>
    <n v="0"/>
    <n v="133.51"/>
    <n v="3.5"/>
    <n v="0.54"/>
    <n v="0"/>
    <n v="0"/>
    <n v="13.43"/>
    <n v="28.35"/>
    <n v="0"/>
    <n v="1.21"/>
    <n v="0"/>
    <n v="0"/>
    <n v="0"/>
    <n v="0"/>
    <n v="0"/>
    <n v="0"/>
    <n v="0"/>
    <n v="0"/>
    <n v="0"/>
    <n v="0"/>
    <n v="0"/>
    <n v="3.33"/>
    <n v="0"/>
    <n v="0"/>
    <n v="0"/>
    <n v="0"/>
    <n v="0"/>
    <m/>
    <n v="0"/>
    <n v="0"/>
    <n v="0"/>
    <x v="5"/>
    <x v="1"/>
  </r>
  <r>
    <s v="CG&amp;E "/>
    <s v="E"/>
    <x v="10"/>
    <s v="DM02W   04/01/2008N"/>
    <n v="4880"/>
    <n v="188.76"/>
    <n v="0"/>
    <n v="188.76"/>
    <n v="0"/>
    <n v="0"/>
    <n v="116.43"/>
    <n v="5.94"/>
    <n v="0.36"/>
    <n v="0"/>
    <n v="0"/>
    <n v="21.55"/>
    <n v="36.81"/>
    <n v="0"/>
    <n v="2.04"/>
    <n v="0"/>
    <n v="0"/>
    <n v="0"/>
    <n v="0"/>
    <n v="0"/>
    <n v="0"/>
    <n v="0"/>
    <n v="0"/>
    <n v="0"/>
    <n v="0"/>
    <n v="0"/>
    <n v="5.63"/>
    <n v="0"/>
    <n v="0"/>
    <n v="0"/>
    <n v="0"/>
    <n v="0"/>
    <m/>
    <n v="0"/>
    <n v="0"/>
    <n v="0"/>
    <x v="5"/>
    <x v="1"/>
  </r>
  <r>
    <s v="CG&amp;E "/>
    <s v="E"/>
    <x v="11"/>
    <s v="DM02W   04/01/2008N"/>
    <n v="6566"/>
    <n v="201.83"/>
    <n v="0"/>
    <n v="201.83"/>
    <n v="0"/>
    <n v="0"/>
    <n v="96.44"/>
    <n v="7.99"/>
    <n v="0.09"/>
    <n v="0"/>
    <n v="0"/>
    <n v="28.43"/>
    <n v="39.130000000000003"/>
    <n v="0"/>
    <n v="2.74"/>
    <n v="0"/>
    <n v="0"/>
    <n v="0"/>
    <n v="0"/>
    <n v="0"/>
    <n v="0"/>
    <n v="0"/>
    <n v="8.5399999999999991"/>
    <n v="10.89"/>
    <n v="0"/>
    <n v="0"/>
    <n v="7.58"/>
    <n v="0"/>
    <n v="0"/>
    <n v="0"/>
    <n v="0"/>
    <n v="0"/>
    <m/>
    <n v="0"/>
    <n v="0"/>
    <n v="0"/>
    <x v="5"/>
    <x v="1"/>
  </r>
  <r>
    <s v="CG&amp;E "/>
    <s v="E"/>
    <x v="13"/>
    <s v="DM02W   04/01/2008N"/>
    <n v="49005"/>
    <n v="1211.52"/>
    <n v="0"/>
    <n v="1211.52"/>
    <n v="0"/>
    <n v="0"/>
    <n v="605.07000000000005"/>
    <n v="59.67"/>
    <n v="0.63"/>
    <n v="0"/>
    <n v="0"/>
    <n v="211.61"/>
    <n v="261.72000000000003"/>
    <n v="0"/>
    <n v="16.28"/>
    <n v="0"/>
    <n v="0"/>
    <n v="0"/>
    <n v="0"/>
    <n v="0"/>
    <n v="0"/>
    <n v="0"/>
    <n v="0"/>
    <n v="0"/>
    <n v="0"/>
    <n v="0"/>
    <n v="56.54"/>
    <n v="0"/>
    <n v="0"/>
    <n v="0"/>
    <n v="0"/>
    <n v="0"/>
    <m/>
    <n v="0"/>
    <n v="0"/>
    <n v="0"/>
    <x v="5"/>
    <x v="1"/>
  </r>
  <r>
    <s v="CG&amp;E "/>
    <s v="E"/>
    <x v="2"/>
    <s v="DP01    04/01/2008N"/>
    <n v="147960"/>
    <n v="13613.75"/>
    <n v="0"/>
    <n v="13613.75"/>
    <n v="6125.26"/>
    <n v="0"/>
    <n v="1553.04"/>
    <n v="180.16"/>
    <n v="0.18"/>
    <n v="0"/>
    <n v="0"/>
    <n v="555.74"/>
    <n v="878.75"/>
    <n v="839.24"/>
    <n v="61.7"/>
    <n v="0"/>
    <n v="1016.51"/>
    <n v="1758.8"/>
    <n v="0"/>
    <n v="0"/>
    <n v="0"/>
    <n v="0"/>
    <n v="204.34"/>
    <n v="367.53"/>
    <n v="0"/>
    <n v="0"/>
    <n v="72.5"/>
    <n v="0"/>
    <n v="0"/>
    <n v="0"/>
    <n v="0"/>
    <n v="0"/>
    <m/>
    <n v="0"/>
    <n v="0"/>
    <n v="0"/>
    <x v="5"/>
    <x v="2"/>
  </r>
  <r>
    <s v="CG&amp;E "/>
    <s v="E"/>
    <x v="14"/>
    <s v="DP01    04/01/2008N"/>
    <n v="691208"/>
    <n v="64072.98"/>
    <n v="0"/>
    <n v="64072.98"/>
    <n v="29200.54"/>
    <n v="0"/>
    <n v="6854.91"/>
    <n v="841.61"/>
    <n v="0.45"/>
    <n v="0"/>
    <n v="0"/>
    <n v="2555.69"/>
    <n v="4096.47"/>
    <n v="4000.87"/>
    <n v="288.23"/>
    <n v="0"/>
    <n v="4952.51"/>
    <n v="8216.4"/>
    <n v="0"/>
    <n v="0"/>
    <n v="0"/>
    <n v="0"/>
    <n v="974.5"/>
    <n v="1752.11"/>
    <n v="0"/>
    <n v="0"/>
    <n v="338.69"/>
    <n v="0"/>
    <n v="0"/>
    <n v="0"/>
    <n v="0"/>
    <n v="0"/>
    <m/>
    <n v="0"/>
    <n v="0"/>
    <n v="0"/>
    <x v="5"/>
    <x v="2"/>
  </r>
  <r>
    <s v="CG&amp;E "/>
    <s v="E"/>
    <x v="15"/>
    <s v="DP01    04/01/2008N"/>
    <n v="2043736"/>
    <n v="152519.37"/>
    <n v="0"/>
    <n v="152519.37"/>
    <n v="68666.27"/>
    <n v="0"/>
    <n v="13378.2"/>
    <n v="1865.94"/>
    <n v="0.27"/>
    <n v="0"/>
    <n v="0"/>
    <n v="7446.71"/>
    <n v="8747.81"/>
    <n v="9408.2800000000007"/>
    <n v="852.24"/>
    <n v="0"/>
    <n v="10487.83"/>
    <n v="24293.88"/>
    <n v="0"/>
    <n v="0"/>
    <n v="0"/>
    <n v="0"/>
    <n v="2250.33"/>
    <n v="4120.18"/>
    <n v="0"/>
    <n v="0"/>
    <n v="1001.43"/>
    <n v="0"/>
    <n v="0"/>
    <n v="0"/>
    <n v="0"/>
    <n v="0"/>
    <m/>
    <n v="0"/>
    <n v="0"/>
    <n v="0"/>
    <x v="5"/>
    <x v="2"/>
  </r>
  <r>
    <s v="CG&amp;E "/>
    <s v="E"/>
    <x v="12"/>
    <s v="DP01    04/01/2008N"/>
    <n v="84448"/>
    <n v="9391.09"/>
    <n v="0"/>
    <n v="9391.09"/>
    <n v="4298.2700000000004"/>
    <n v="0"/>
    <n v="1184.79"/>
    <n v="102.82"/>
    <n v="0.09"/>
    <n v="0"/>
    <n v="0"/>
    <n v="315.87"/>
    <n v="578.47"/>
    <n v="588.91999999999996"/>
    <n v="35.21"/>
    <n v="0"/>
    <n v="839.46"/>
    <n v="1003.83"/>
    <n v="0"/>
    <n v="0"/>
    <n v="0"/>
    <n v="0"/>
    <n v="144.08000000000001"/>
    <n v="257.89999999999998"/>
    <n v="0"/>
    <n v="0"/>
    <n v="41.38"/>
    <n v="0"/>
    <n v="0"/>
    <n v="0"/>
    <n v="0"/>
    <n v="0"/>
    <m/>
    <n v="0"/>
    <n v="0"/>
    <n v="0"/>
    <x v="5"/>
    <x v="2"/>
  </r>
  <r>
    <s v="CG&amp;E "/>
    <s v="E"/>
    <x v="16"/>
    <s v="DP01    04/01/2008N"/>
    <n v="1854280"/>
    <n v="133515.54999999999"/>
    <n v="0"/>
    <n v="133515.54999999999"/>
    <n v="63465.919999999998"/>
    <n v="0"/>
    <n v="12082.21"/>
    <n v="2229.69"/>
    <n v="0.36"/>
    <n v="0"/>
    <n v="0"/>
    <n v="0"/>
    <n v="8102.17"/>
    <n v="8695.7999999999993"/>
    <n v="773.24"/>
    <n v="0"/>
    <n v="9314.77"/>
    <n v="22041.83"/>
    <n v="0"/>
    <n v="0"/>
    <n v="0"/>
    <n v="0"/>
    <n v="2092.8000000000002"/>
    <n v="3808.16"/>
    <n v="0"/>
    <n v="0"/>
    <n v="908.6"/>
    <n v="0"/>
    <n v="0"/>
    <n v="0"/>
    <n v="0"/>
    <n v="0"/>
    <m/>
    <n v="0"/>
    <n v="0"/>
    <n v="0"/>
    <x v="5"/>
    <x v="2"/>
  </r>
  <r>
    <s v="CG&amp;E "/>
    <s v="E"/>
    <x v="11"/>
    <s v="DP01    04/01/2008N"/>
    <n v="7271287"/>
    <n v="121309.63"/>
    <n v="0"/>
    <n v="121309.63"/>
    <n v="0"/>
    <n v="0"/>
    <n v="49936.15"/>
    <n v="8853.51"/>
    <n v="2.79"/>
    <n v="0"/>
    <n v="0"/>
    <n v="26683.72"/>
    <n v="31575.360000000001"/>
    <n v="0"/>
    <n v="0"/>
    <n v="0"/>
    <n v="0"/>
    <n v="0"/>
    <n v="0"/>
    <n v="0"/>
    <n v="0"/>
    <n v="0"/>
    <n v="247.49"/>
    <n v="447.67"/>
    <n v="0"/>
    <n v="0"/>
    <n v="3562.94"/>
    <n v="0"/>
    <n v="0"/>
    <n v="0"/>
    <n v="0"/>
    <n v="0"/>
    <m/>
    <n v="0"/>
    <n v="0"/>
    <n v="0"/>
    <x v="5"/>
    <x v="2"/>
  </r>
  <r>
    <s v="CG&amp;E "/>
    <s v="E"/>
    <x v="15"/>
    <s v="DP02    01/02/2007 "/>
    <n v="3177301"/>
    <n v="141821.82999999999"/>
    <n v="0"/>
    <n v="141821.82999999999"/>
    <n v="68057.41"/>
    <n v="0"/>
    <n v="10069.16"/>
    <n v="691.51"/>
    <n v="0.09"/>
    <n v="0"/>
    <n v="0"/>
    <n v="2070.9"/>
    <n v="3890.3"/>
    <n v="7439.56"/>
    <n v="236.83"/>
    <n v="7438.99"/>
    <n v="7898.32"/>
    <n v="29078.66"/>
    <n v="0"/>
    <n v="0"/>
    <n v="0"/>
    <n v="0"/>
    <n v="1696.24"/>
    <n v="2975.58"/>
    <n v="0"/>
    <n v="0"/>
    <n v="278.27999999999997"/>
    <n v="0"/>
    <n v="0"/>
    <n v="0"/>
    <n v="0"/>
    <n v="0"/>
    <m/>
    <n v="0"/>
    <n v="0"/>
    <n v="0"/>
    <x v="5"/>
    <x v="2"/>
  </r>
  <r>
    <s v="CG&amp;E "/>
    <s v="E"/>
    <x v="15"/>
    <s v="DP02    01/02/2007N"/>
    <n v="-974987"/>
    <n v="-15852.48"/>
    <n v="0"/>
    <n v="-15852.48"/>
    <n v="0"/>
    <n v="0"/>
    <n v="-5536.67"/>
    <n v="-813.55"/>
    <n v="-0.18"/>
    <n v="0"/>
    <n v="0"/>
    <n v="-3551.21"/>
    <n v="-3626.07"/>
    <n v="0"/>
    <n v="0"/>
    <n v="0"/>
    <n v="0"/>
    <n v="0"/>
    <n v="0"/>
    <n v="0"/>
    <n v="0"/>
    <n v="0"/>
    <n v="0"/>
    <n v="-1847.06"/>
    <n v="0"/>
    <n v="0"/>
    <n v="-477.74"/>
    <n v="0"/>
    <n v="0"/>
    <n v="0"/>
    <n v="0"/>
    <n v="0"/>
    <m/>
    <n v="0"/>
    <n v="0"/>
    <n v="0"/>
    <x v="5"/>
    <x v="2"/>
  </r>
  <r>
    <s v="CG&amp;E "/>
    <s v="E"/>
    <x v="18"/>
    <s v="DP02    01/02/2007N"/>
    <n v="925934"/>
    <n v="-539.21"/>
    <n v="0"/>
    <n v="-539.21"/>
    <n v="0"/>
    <n v="0"/>
    <n v="4570.03"/>
    <n v="792.7"/>
    <n v="0.27"/>
    <n v="0"/>
    <n v="0"/>
    <n v="3379.26"/>
    <n v="2808.46"/>
    <n v="0"/>
    <n v="-400.1"/>
    <n v="0"/>
    <n v="0"/>
    <n v="0"/>
    <n v="0"/>
    <n v="0"/>
    <n v="0"/>
    <n v="0"/>
    <n v="0"/>
    <n v="-12143.54"/>
    <n v="0"/>
    <n v="0"/>
    <n v="453.71"/>
    <n v="0"/>
    <n v="0"/>
    <n v="0"/>
    <n v="0"/>
    <n v="0"/>
    <m/>
    <n v="0"/>
    <n v="0"/>
    <n v="0"/>
    <x v="5"/>
    <x v="2"/>
  </r>
  <r>
    <s v="CG&amp;E "/>
    <s v="E"/>
    <x v="4"/>
    <s v="DP02    02/15/2008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"/>
  </r>
  <r>
    <s v="CG&amp;E "/>
    <s v="E"/>
    <x v="15"/>
    <s v="DP02    02/15/2008N"/>
    <n v="0"/>
    <n v="-44811.08"/>
    <n v="0"/>
    <n v="-44811.08"/>
    <n v="-17070.39"/>
    <n v="0"/>
    <n v="-10586.71"/>
    <n v="0"/>
    <n v="0"/>
    <n v="0"/>
    <n v="0"/>
    <n v="0"/>
    <n v="-648.59"/>
    <n v="-3012.59"/>
    <n v="0"/>
    <n v="-3012.58"/>
    <n v="-8588.32"/>
    <n v="0"/>
    <n v="0"/>
    <n v="0"/>
    <n v="0"/>
    <n v="0"/>
    <n v="-686.94"/>
    <n v="-1204.96"/>
    <n v="0"/>
    <n v="0"/>
    <n v="0"/>
    <n v="0"/>
    <n v="0"/>
    <n v="0"/>
    <n v="0"/>
    <n v="0"/>
    <m/>
    <n v="0"/>
    <n v="0"/>
    <n v="0"/>
    <x v="5"/>
    <x v="2"/>
  </r>
  <r>
    <s v="CG&amp;E "/>
    <s v="E"/>
    <x v="18"/>
    <s v="DP02    02/15/2008N"/>
    <n v="-985"/>
    <n v="-193.92"/>
    <n v="0"/>
    <n v="-193.92"/>
    <n v="0"/>
    <n v="0"/>
    <n v="-111.61"/>
    <n v="-1.2"/>
    <n v="0"/>
    <n v="0"/>
    <n v="0"/>
    <n v="-3.57"/>
    <n v="-77.05"/>
    <n v="0"/>
    <n v="0"/>
    <n v="0"/>
    <n v="0"/>
    <n v="0"/>
    <n v="0"/>
    <n v="0"/>
    <n v="0"/>
    <n v="0"/>
    <n v="0"/>
    <n v="0"/>
    <n v="0"/>
    <n v="0"/>
    <n v="-0.49"/>
    <n v="0"/>
    <n v="0"/>
    <n v="0"/>
    <n v="0"/>
    <n v="0"/>
    <m/>
    <n v="0"/>
    <n v="0"/>
    <n v="0"/>
    <x v="5"/>
    <x v="2"/>
  </r>
  <r>
    <s v="CG&amp;E "/>
    <s v="E"/>
    <x v="14"/>
    <s v="DP02    04/01/2008 "/>
    <n v="5358194"/>
    <n v="453518.03"/>
    <n v="0"/>
    <n v="453518.03"/>
    <n v="172742.57"/>
    <n v="0"/>
    <n v="33015.24"/>
    <n v="7332.73"/>
    <n v="0.27"/>
    <n v="0"/>
    <n v="0"/>
    <n v="6930.5"/>
    <n v="47967.67"/>
    <n v="50796.53"/>
    <n v="4954.53"/>
    <n v="0"/>
    <n v="25972.71"/>
    <n v="63692.86"/>
    <n v="0"/>
    <n v="0"/>
    <n v="0"/>
    <n v="0"/>
    <n v="12044.95"/>
    <n v="22245.599999999999"/>
    <n v="0"/>
    <n v="0"/>
    <n v="5821.87"/>
    <n v="0"/>
    <n v="0"/>
    <n v="0"/>
    <n v="0"/>
    <n v="0"/>
    <m/>
    <n v="0"/>
    <n v="0"/>
    <n v="0"/>
    <x v="5"/>
    <x v="2"/>
  </r>
  <r>
    <s v="CG&amp;E "/>
    <s v="E"/>
    <x v="15"/>
    <s v="DP02    04/01/2008 "/>
    <n v="6760142"/>
    <n v="426369.37"/>
    <n v="0"/>
    <n v="426369.37"/>
    <n v="199265.67"/>
    <n v="0"/>
    <n v="34084.31"/>
    <n v="3527.84"/>
    <n v="0.27"/>
    <n v="0"/>
    <n v="0"/>
    <n v="4803.3100000000004"/>
    <n v="26636.57"/>
    <n v="27872.62"/>
    <n v="1901.82"/>
    <n v="0"/>
    <n v="26839.99"/>
    <n v="80357.81"/>
    <n v="0"/>
    <n v="0"/>
    <n v="0"/>
    <n v="0"/>
    <n v="6637.58"/>
    <n v="12206.82"/>
    <n v="0"/>
    <n v="0"/>
    <n v="2234.7600000000002"/>
    <n v="0"/>
    <n v="0"/>
    <n v="0"/>
    <n v="0"/>
    <n v="0"/>
    <m/>
    <n v="0"/>
    <n v="0"/>
    <n v="0"/>
    <x v="5"/>
    <x v="2"/>
  </r>
  <r>
    <s v="CG&amp;E "/>
    <s v="E"/>
    <x v="12"/>
    <s v="DP02    04/01/2008 "/>
    <n v="483055"/>
    <n v="54930.03"/>
    <n v="0"/>
    <n v="54930.03"/>
    <n v="21329.67"/>
    <n v="0"/>
    <n v="5580.72"/>
    <n v="1163.1199999999999"/>
    <n v="0.27"/>
    <n v="0"/>
    <n v="0"/>
    <n v="3495.55"/>
    <n v="4817.84"/>
    <n v="4891.28"/>
    <n v="398.34"/>
    <n v="0"/>
    <n v="3716.86"/>
    <n v="5742.07"/>
    <n v="0"/>
    <n v="0"/>
    <n v="0"/>
    <n v="0"/>
    <n v="1184.21"/>
    <n v="2142.02"/>
    <n v="0"/>
    <n v="0"/>
    <n v="468.08"/>
    <n v="0"/>
    <n v="0"/>
    <n v="0"/>
    <n v="0"/>
    <n v="0"/>
    <m/>
    <n v="0"/>
    <n v="0"/>
    <n v="0"/>
    <x v="5"/>
    <x v="2"/>
  </r>
  <r>
    <s v="CG&amp;E "/>
    <s v="E"/>
    <x v="2"/>
    <s v="DP02    04/01/2008N"/>
    <n v="96923"/>
    <n v="10645.1"/>
    <n v="0"/>
    <n v="10645.1"/>
    <n v="4723.17"/>
    <n v="0"/>
    <n v="1548.45"/>
    <n v="118.02"/>
    <n v="0.27"/>
    <n v="0"/>
    <n v="0"/>
    <n v="371.38"/>
    <n v="663.93"/>
    <n v="647.14"/>
    <n v="40.42"/>
    <n v="0"/>
    <n v="891.09"/>
    <n v="1152.1199999999999"/>
    <n v="0"/>
    <n v="0"/>
    <n v="0"/>
    <n v="0"/>
    <n v="158.22"/>
    <n v="283.39999999999998"/>
    <n v="0"/>
    <n v="0"/>
    <n v="47.49"/>
    <n v="0"/>
    <n v="0"/>
    <n v="0"/>
    <n v="0"/>
    <n v="0"/>
    <m/>
    <n v="0"/>
    <n v="0"/>
    <n v="0"/>
    <x v="5"/>
    <x v="2"/>
  </r>
  <r>
    <s v="CG&amp;E "/>
    <s v="E"/>
    <x v="3"/>
    <s v="DP02    04/01/2008N"/>
    <n v="514170"/>
    <n v="38272.83"/>
    <n v="0"/>
    <n v="38272.83"/>
    <n v="17253.830000000002"/>
    <n v="0"/>
    <n v="3514.68"/>
    <n v="626.04999999999995"/>
    <n v="0.36"/>
    <n v="0"/>
    <n v="0"/>
    <n v="1903.71"/>
    <n v="2061.0300000000002"/>
    <n v="2364.06"/>
    <n v="214.41"/>
    <n v="0"/>
    <n v="2364.5"/>
    <n v="6111.95"/>
    <n v="0"/>
    <n v="0"/>
    <n v="0"/>
    <n v="0"/>
    <n v="571.03"/>
    <n v="1035.27"/>
    <n v="0"/>
    <n v="0"/>
    <n v="251.95"/>
    <n v="0"/>
    <n v="0"/>
    <n v="0"/>
    <n v="0"/>
    <n v="0"/>
    <m/>
    <n v="0"/>
    <n v="0"/>
    <n v="0"/>
    <x v="5"/>
    <x v="2"/>
  </r>
  <r>
    <s v="CG&amp;E "/>
    <s v="E"/>
    <x v="4"/>
    <s v="DP02    04/01/2008N"/>
    <n v="118082"/>
    <n v="9003.35"/>
    <n v="0"/>
    <n v="9003.35"/>
    <n v="3948.57"/>
    <n v="0"/>
    <n v="1052.1500000000001"/>
    <n v="143.77000000000001"/>
    <n v="0.23"/>
    <n v="0"/>
    <n v="0"/>
    <n v="447.21"/>
    <n v="465.69"/>
    <n v="537.14"/>
    <n v="49.24"/>
    <n v="-17.32"/>
    <n v="533.98"/>
    <n v="1419.1"/>
    <n v="0"/>
    <n v="0"/>
    <n v="0"/>
    <n v="0"/>
    <n v="129.86000000000001"/>
    <n v="235.87"/>
    <n v="0"/>
    <n v="0"/>
    <n v="57.86"/>
    <n v="0"/>
    <n v="0"/>
    <n v="0"/>
    <n v="0"/>
    <n v="0"/>
    <m/>
    <n v="0"/>
    <n v="0"/>
    <n v="0"/>
    <x v="5"/>
    <x v="2"/>
  </r>
  <r>
    <s v="CG&amp;E "/>
    <s v="E"/>
    <x v="14"/>
    <s v="DP02    04/01/2008N"/>
    <n v="32682341"/>
    <n v="2713991.46"/>
    <n v="0"/>
    <n v="2713991.46"/>
    <n v="1225256.6000000001"/>
    <n v="0"/>
    <n v="265834.48"/>
    <n v="35405.230000000003"/>
    <n v="5.13"/>
    <n v="0"/>
    <n v="0"/>
    <n v="119155.75"/>
    <n v="159762.42000000001"/>
    <n v="167876.05"/>
    <n v="13628.57"/>
    <n v="0"/>
    <n v="208718.44"/>
    <n v="388495"/>
    <n v="0"/>
    <n v="0"/>
    <n v="0"/>
    <n v="0"/>
    <n v="40320.47"/>
    <n v="73518.95"/>
    <n v="0"/>
    <n v="0"/>
    <n v="16014.37"/>
    <n v="0"/>
    <n v="0"/>
    <n v="0"/>
    <n v="0"/>
    <n v="0"/>
    <m/>
    <n v="0"/>
    <n v="0"/>
    <n v="0"/>
    <x v="5"/>
    <x v="2"/>
  </r>
  <r>
    <s v="CG&amp;E "/>
    <s v="E"/>
    <x v="15"/>
    <s v="DP02    04/01/2008N"/>
    <n v="44655161"/>
    <n v="3486988.59"/>
    <n v="0"/>
    <n v="3486988.59"/>
    <n v="1570543.21"/>
    <n v="0"/>
    <n v="311232.18"/>
    <n v="40939.61"/>
    <n v="4.68"/>
    <n v="0"/>
    <n v="0"/>
    <n v="162573.54"/>
    <n v="211059.65"/>
    <n v="215185.39"/>
    <n v="18621.21"/>
    <n v="0"/>
    <n v="249746.16"/>
    <n v="539509.36"/>
    <n v="0"/>
    <n v="0"/>
    <n v="0"/>
    <n v="0"/>
    <n v="51455.1"/>
    <n v="94237.49"/>
    <n v="0"/>
    <n v="0"/>
    <n v="21881.01"/>
    <n v="0"/>
    <n v="0"/>
    <n v="0"/>
    <n v="0"/>
    <n v="0"/>
    <m/>
    <n v="0"/>
    <n v="0"/>
    <n v="0"/>
    <x v="5"/>
    <x v="2"/>
  </r>
  <r>
    <s v="CG&amp;E "/>
    <s v="E"/>
    <x v="12"/>
    <s v="DP02    04/01/2008N"/>
    <n v="7779664"/>
    <n v="647868.5"/>
    <n v="0"/>
    <n v="647868.5"/>
    <n v="293304.37"/>
    <n v="0"/>
    <n v="61547.89"/>
    <n v="8968.69"/>
    <n v="1.62"/>
    <n v="0"/>
    <n v="0"/>
    <n v="28407.94"/>
    <n v="40883.72"/>
    <n v="40186.660000000003"/>
    <n v="3244.12"/>
    <n v="0"/>
    <n v="47739.5"/>
    <n v="92476.85"/>
    <n v="0"/>
    <n v="0"/>
    <n v="0"/>
    <n v="0"/>
    <n v="9695.9699999999993"/>
    <n v="17599.12"/>
    <n v="0"/>
    <n v="0"/>
    <n v="3812.05"/>
    <n v="0"/>
    <n v="0"/>
    <n v="0"/>
    <n v="0"/>
    <n v="0"/>
    <m/>
    <n v="0"/>
    <n v="0"/>
    <n v="0"/>
    <x v="5"/>
    <x v="2"/>
  </r>
  <r>
    <s v="CG&amp;E "/>
    <s v="E"/>
    <x v="17"/>
    <s v="DP02    04/01/2008N"/>
    <n v="341969"/>
    <n v="40740.43"/>
    <n v="0"/>
    <n v="40740.43"/>
    <n v="18583.07"/>
    <n v="0"/>
    <n v="5309.72"/>
    <n v="416.38"/>
    <n v="0.09"/>
    <n v="0"/>
    <n v="0"/>
    <n v="1250.67"/>
    <n v="2342.4899999999998"/>
    <n v="2546.0500000000002"/>
    <n v="142.6"/>
    <n v="0"/>
    <n v="4185.75"/>
    <n v="4064.99"/>
    <n v="0"/>
    <n v="0"/>
    <n v="0"/>
    <n v="0"/>
    <n v="616.04"/>
    <n v="1115.02"/>
    <n v="0"/>
    <n v="0"/>
    <n v="167.56"/>
    <n v="0"/>
    <n v="0"/>
    <n v="0"/>
    <n v="0"/>
    <n v="0"/>
    <m/>
    <n v="0"/>
    <n v="0"/>
    <n v="0"/>
    <x v="5"/>
    <x v="2"/>
  </r>
  <r>
    <s v="CG&amp;E "/>
    <s v="E"/>
    <x v="16"/>
    <s v="DP02    04/01/2008N"/>
    <n v="2316157"/>
    <n v="181444.24"/>
    <n v="0"/>
    <n v="181444.24"/>
    <n v="84992.09"/>
    <n v="0"/>
    <n v="18355.59"/>
    <n v="2333.4499999999998"/>
    <n v="0.18"/>
    <n v="0"/>
    <n v="0"/>
    <n v="0"/>
    <n v="11954.4"/>
    <n v="11644.92"/>
    <n v="965.84"/>
    <n v="0"/>
    <n v="14647.34"/>
    <n v="27532.16"/>
    <n v="0"/>
    <n v="0"/>
    <n v="0"/>
    <n v="0"/>
    <n v="2783.57"/>
    <n v="5099.78"/>
    <n v="0"/>
    <n v="0"/>
    <n v="1134.92"/>
    <n v="0"/>
    <n v="0"/>
    <n v="0"/>
    <n v="0"/>
    <n v="0"/>
    <m/>
    <n v="0"/>
    <n v="0"/>
    <n v="0"/>
    <x v="5"/>
    <x v="2"/>
  </r>
  <r>
    <s v="CG&amp;E "/>
    <s v="E"/>
    <x v="9"/>
    <s v="DP02    04/01/2008N"/>
    <n v="18518"/>
    <n v="491.36"/>
    <n v="0"/>
    <n v="491.36"/>
    <n v="0"/>
    <n v="0"/>
    <n v="282.31"/>
    <n v="22.55"/>
    <n v="0.09"/>
    <n v="0"/>
    <n v="0"/>
    <n v="76.540000000000006"/>
    <n v="93.08"/>
    <n v="0"/>
    <n v="7.72"/>
    <n v="0"/>
    <n v="0"/>
    <n v="0"/>
    <n v="0"/>
    <n v="0"/>
    <n v="0"/>
    <n v="0"/>
    <n v="0"/>
    <n v="0"/>
    <n v="0"/>
    <n v="0"/>
    <n v="9.07"/>
    <n v="0"/>
    <n v="0"/>
    <n v="0"/>
    <n v="0"/>
    <n v="0"/>
    <m/>
    <n v="0"/>
    <n v="0"/>
    <n v="0"/>
    <x v="5"/>
    <x v="2"/>
  </r>
  <r>
    <s v="CG&amp;E "/>
    <s v="E"/>
    <x v="11"/>
    <s v="DP02    04/01/2008N"/>
    <n v="1471438"/>
    <n v="24710.09"/>
    <n v="0"/>
    <n v="24710.09"/>
    <n v="0"/>
    <n v="0"/>
    <n v="9647.7999999999993"/>
    <n v="1791.63"/>
    <n v="0.54"/>
    <n v="0"/>
    <n v="0"/>
    <n v="5390.36"/>
    <n v="6177.69"/>
    <n v="0"/>
    <n v="1.1299999999999999"/>
    <n v="0"/>
    <n v="0"/>
    <n v="0"/>
    <n v="0"/>
    <n v="0"/>
    <n v="0"/>
    <n v="0"/>
    <n v="348.43"/>
    <n v="631.5"/>
    <n v="0"/>
    <n v="0"/>
    <n v="721.01"/>
    <n v="0"/>
    <n v="0"/>
    <n v="0"/>
    <n v="0"/>
    <n v="0"/>
    <m/>
    <n v="0"/>
    <n v="0"/>
    <n v="0"/>
    <x v="5"/>
    <x v="2"/>
  </r>
  <r>
    <s v="CG&amp;E "/>
    <s v="E"/>
    <x v="18"/>
    <s v="DP02    04/01/2008N"/>
    <n v="2175407"/>
    <n v="44264.34"/>
    <n v="0"/>
    <n v="44264.34"/>
    <n v="0"/>
    <n v="0"/>
    <n v="20871.099999999999"/>
    <n v="2648.77"/>
    <n v="0.45"/>
    <n v="0"/>
    <n v="0"/>
    <n v="7943.33"/>
    <n v="11132.56"/>
    <n v="0"/>
    <n v="602.17999999999995"/>
    <n v="0"/>
    <n v="0"/>
    <n v="0"/>
    <n v="0"/>
    <n v="0"/>
    <n v="0"/>
    <n v="0"/>
    <n v="0"/>
    <n v="0"/>
    <n v="0"/>
    <n v="0"/>
    <n v="1065.95"/>
    <n v="0"/>
    <n v="0"/>
    <n v="0"/>
    <n v="0"/>
    <n v="0"/>
    <m/>
    <n v="0"/>
    <n v="0"/>
    <n v="0"/>
    <x v="5"/>
    <x v="2"/>
  </r>
  <r>
    <s v="CG&amp;E "/>
    <s v="E"/>
    <x v="13"/>
    <s v="DP02    04/01/2008N"/>
    <n v="80426"/>
    <n v="1917.43"/>
    <n v="0"/>
    <n v="1917.43"/>
    <n v="0"/>
    <n v="0"/>
    <n v="911.86"/>
    <n v="97.93"/>
    <n v="0.09"/>
    <n v="0"/>
    <n v="0"/>
    <n v="301.27"/>
    <n v="533.33000000000004"/>
    <n v="0"/>
    <n v="33.54"/>
    <n v="0"/>
    <n v="0"/>
    <n v="0"/>
    <n v="0"/>
    <n v="0"/>
    <n v="0"/>
    <n v="0"/>
    <n v="0"/>
    <n v="0"/>
    <n v="0"/>
    <n v="0"/>
    <n v="39.409999999999997"/>
    <n v="0"/>
    <n v="0"/>
    <n v="0"/>
    <n v="0"/>
    <n v="0"/>
    <m/>
    <n v="0"/>
    <n v="0"/>
    <n v="0"/>
    <x v="5"/>
    <x v="2"/>
  </r>
  <r>
    <s v="CG&amp;E "/>
    <s v="E"/>
    <x v="3"/>
    <s v="DP03    04/01/2008N"/>
    <n v="51200"/>
    <n v="4416.8999999999996"/>
    <n v="0"/>
    <n v="4416.8999999999996"/>
    <n v="1958.09"/>
    <n v="0"/>
    <n v="525.94000000000005"/>
    <n v="62.34"/>
    <n v="0.09"/>
    <n v="0"/>
    <n v="0"/>
    <n v="195.18"/>
    <n v="264.32"/>
    <n v="268.29000000000002"/>
    <n v="21.35"/>
    <n v="0"/>
    <n v="304.97000000000003"/>
    <n v="608.61"/>
    <n v="0"/>
    <n v="0"/>
    <n v="0"/>
    <n v="0"/>
    <n v="65.14"/>
    <n v="117.49"/>
    <n v="0"/>
    <n v="0"/>
    <n v="25.09"/>
    <n v="0"/>
    <n v="0"/>
    <n v="0"/>
    <n v="0"/>
    <n v="0"/>
    <m/>
    <n v="0"/>
    <n v="0"/>
    <n v="0"/>
    <x v="5"/>
    <x v="2"/>
  </r>
  <r>
    <s v="CG&amp;E "/>
    <s v="E"/>
    <x v="14"/>
    <s v="DP03    04/01/2008N"/>
    <n v="2694988"/>
    <n v="189983.02"/>
    <n v="0"/>
    <n v="189983.02"/>
    <n v="85470.68"/>
    <n v="0"/>
    <n v="15317.69"/>
    <n v="2531.13"/>
    <n v="0.2"/>
    <n v="0"/>
    <n v="0"/>
    <n v="9804.02"/>
    <n v="10595.35"/>
    <n v="11710.8"/>
    <n v="1123.81"/>
    <n v="0"/>
    <n v="12149.3"/>
    <n v="32035.32"/>
    <n v="0"/>
    <n v="0"/>
    <n v="0"/>
    <n v="0"/>
    <n v="2795.65"/>
    <n v="5128.5200000000004"/>
    <n v="0"/>
    <n v="0"/>
    <n v="1320.55"/>
    <n v="0"/>
    <n v="0"/>
    <n v="0"/>
    <n v="0"/>
    <n v="0"/>
    <m/>
    <n v="0"/>
    <n v="0"/>
    <n v="0"/>
    <x v="5"/>
    <x v="2"/>
  </r>
  <r>
    <s v="CG&amp;E "/>
    <s v="E"/>
    <x v="15"/>
    <s v="DP03    04/01/2008N"/>
    <n v="3514334"/>
    <n v="265466.96999999997"/>
    <n v="0"/>
    <n v="265466.96999999997"/>
    <n v="119299.49"/>
    <n v="0"/>
    <n v="23152.42"/>
    <n v="3645.55"/>
    <n v="0.36"/>
    <n v="0"/>
    <n v="0"/>
    <n v="12794.31"/>
    <n v="15900.86"/>
    <n v="16345.7"/>
    <n v="1465.48"/>
    <n v="0"/>
    <n v="18295.34"/>
    <n v="41774.89"/>
    <n v="0"/>
    <n v="0"/>
    <n v="0"/>
    <n v="0"/>
    <n v="3912.2"/>
    <n v="7158.34"/>
    <n v="0"/>
    <n v="0"/>
    <n v="1722.03"/>
    <n v="0"/>
    <n v="0"/>
    <n v="0"/>
    <n v="0"/>
    <n v="0"/>
    <m/>
    <n v="0"/>
    <n v="0"/>
    <n v="0"/>
    <x v="5"/>
    <x v="2"/>
  </r>
  <r>
    <s v="CG&amp;E "/>
    <s v="E"/>
    <x v="12"/>
    <s v="DP03    04/01/2008N"/>
    <n v="29102"/>
    <n v="3963"/>
    <n v="0"/>
    <n v="3963"/>
    <n v="1792.3"/>
    <n v="0"/>
    <n v="638.72"/>
    <n v="35.43"/>
    <n v="0.09"/>
    <n v="0"/>
    <n v="0"/>
    <n v="114.96"/>
    <n v="199.35"/>
    <n v="245.57"/>
    <n v="12.14"/>
    <n v="0"/>
    <n v="396.46"/>
    <n v="345.94"/>
    <n v="0"/>
    <n v="0"/>
    <n v="0"/>
    <n v="0"/>
    <n v="60.24"/>
    <n v="107.54"/>
    <n v="0"/>
    <n v="0"/>
    <n v="14.26"/>
    <n v="0"/>
    <n v="0"/>
    <n v="0"/>
    <n v="0"/>
    <n v="0"/>
    <m/>
    <n v="0"/>
    <n v="0"/>
    <n v="0"/>
    <x v="5"/>
    <x v="2"/>
  </r>
  <r>
    <s v="CG&amp;E "/>
    <s v="E"/>
    <x v="17"/>
    <s v="DP03    04/01/2008N"/>
    <n v="10798"/>
    <n v="2352.06"/>
    <n v="0"/>
    <n v="2352.06"/>
    <n v="1056.81"/>
    <n v="0"/>
    <n v="497.74"/>
    <n v="13.15"/>
    <n v="0.09"/>
    <n v="0"/>
    <n v="0"/>
    <n v="46.16"/>
    <n v="73.97"/>
    <n v="144.79"/>
    <n v="4.5"/>
    <n v="0"/>
    <n v="282.10000000000002"/>
    <n v="128.36000000000001"/>
    <n v="0"/>
    <n v="0"/>
    <n v="0"/>
    <n v="0"/>
    <n v="35.69"/>
    <n v="63.41"/>
    <n v="0"/>
    <n v="0"/>
    <n v="5.29"/>
    <n v="0"/>
    <n v="0"/>
    <n v="0"/>
    <n v="0"/>
    <n v="0"/>
    <m/>
    <n v="0"/>
    <n v="0"/>
    <n v="0"/>
    <x v="5"/>
    <x v="2"/>
  </r>
  <r>
    <s v="CG&amp;E "/>
    <s v="E"/>
    <x v="6"/>
    <s v="DP03    04/01/2008N"/>
    <n v="16320"/>
    <n v="597.97"/>
    <n v="0"/>
    <n v="597.97"/>
    <n v="0"/>
    <n v="0"/>
    <n v="389.66"/>
    <n v="19.87"/>
    <n v="0.09"/>
    <n v="0"/>
    <n v="0"/>
    <n v="68.56"/>
    <n v="111.79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m/>
    <n v="0"/>
    <n v="0"/>
    <n v="0"/>
    <x v="5"/>
    <x v="2"/>
  </r>
  <r>
    <s v="CG&amp;E "/>
    <s v="E"/>
    <x v="11"/>
    <s v="DP03    04/01/2008N"/>
    <n v="1842289"/>
    <n v="30159.3"/>
    <n v="0"/>
    <n v="30159.3"/>
    <n v="0"/>
    <n v="0"/>
    <n v="12367"/>
    <n v="2243.17"/>
    <n v="0.72"/>
    <n v="0"/>
    <n v="0"/>
    <n v="6762.06"/>
    <n v="7883.63"/>
    <n v="0"/>
    <n v="0"/>
    <n v="0"/>
    <n v="0"/>
    <n v="0"/>
    <n v="0"/>
    <n v="0"/>
    <n v="0"/>
    <n v="0"/>
    <n v="0"/>
    <n v="0"/>
    <n v="0"/>
    <n v="0"/>
    <n v="902.72"/>
    <n v="0"/>
    <n v="0"/>
    <n v="0"/>
    <n v="0"/>
    <n v="0"/>
    <m/>
    <n v="0"/>
    <n v="0"/>
    <n v="0"/>
    <x v="5"/>
    <x v="2"/>
  </r>
  <r>
    <s v="CG&amp;E "/>
    <s v="E"/>
    <x v="14"/>
    <s v="DP04    04/01/2008 "/>
    <n v="199844"/>
    <n v="45741.86"/>
    <n v="0"/>
    <n v="45741.86"/>
    <n v="13394.06"/>
    <n v="0"/>
    <n v="4386.0600000000004"/>
    <n v="1063.1600000000001"/>
    <n v="0.09"/>
    <n v="0"/>
    <n v="0"/>
    <n v="3411.62"/>
    <n v="6420.33"/>
    <n v="6292.07"/>
    <n v="390.84"/>
    <n v="0"/>
    <n v="3287.99"/>
    <n v="2375.5500000000002"/>
    <n v="0"/>
    <n v="0"/>
    <n v="0"/>
    <n v="0"/>
    <n v="1505.21"/>
    <n v="2755.62"/>
    <n v="0"/>
    <n v="0"/>
    <n v="459.26"/>
    <n v="0"/>
    <n v="0"/>
    <n v="0"/>
    <n v="0"/>
    <n v="0"/>
    <m/>
    <n v="0"/>
    <n v="0"/>
    <n v="0"/>
    <x v="5"/>
    <x v="2"/>
  </r>
  <r>
    <s v="CG&amp;E "/>
    <s v="E"/>
    <x v="14"/>
    <s v="DP04    04/01/2008N"/>
    <n v="161609"/>
    <n v="28980.92"/>
    <n v="0"/>
    <n v="28980.92"/>
    <n v="13647.31"/>
    <n v="0"/>
    <n v="4733.03"/>
    <n v="196.77"/>
    <n v="0.27"/>
    <n v="0"/>
    <n v="0"/>
    <n v="605.39"/>
    <n v="1107.02"/>
    <n v="1869.81"/>
    <n v="67.400000000000006"/>
    <n v="0"/>
    <n v="3474.54"/>
    <n v="1921.05"/>
    <n v="0"/>
    <n v="0"/>
    <n v="0"/>
    <n v="0"/>
    <n v="460.29"/>
    <n v="818.85"/>
    <n v="0"/>
    <n v="0"/>
    <n v="79.19"/>
    <n v="0"/>
    <n v="0"/>
    <n v="0"/>
    <n v="0"/>
    <n v="0"/>
    <m/>
    <n v="0"/>
    <n v="0"/>
    <n v="0"/>
    <x v="5"/>
    <x v="2"/>
  </r>
  <r>
    <s v="CG&amp;E "/>
    <s v="E"/>
    <x v="15"/>
    <s v="DP04    04/01/2008N"/>
    <n v="7899195"/>
    <n v="623589.04"/>
    <n v="0"/>
    <n v="623589.04"/>
    <n v="279124.78000000003"/>
    <n v="0"/>
    <n v="58056.63"/>
    <n v="7148.73"/>
    <n v="0.72"/>
    <n v="0"/>
    <n v="0"/>
    <n v="28748.639999999999"/>
    <n v="39196.910000000003"/>
    <n v="38243.550000000003"/>
    <n v="3293.98"/>
    <n v="0"/>
    <n v="46124.14"/>
    <n v="93897.74"/>
    <n v="0"/>
    <n v="0"/>
    <n v="0"/>
    <n v="0"/>
    <n v="9134.2800000000007"/>
    <n v="16748.330000000002"/>
    <n v="0"/>
    <n v="0"/>
    <n v="3870.61"/>
    <n v="0"/>
    <n v="0"/>
    <n v="0"/>
    <n v="0"/>
    <n v="0"/>
    <m/>
    <n v="0"/>
    <n v="0"/>
    <n v="0"/>
    <x v="5"/>
    <x v="2"/>
  </r>
  <r>
    <s v="CG&amp;E "/>
    <s v="E"/>
    <x v="11"/>
    <s v="DP04    04/01/2008N"/>
    <n v="14068"/>
    <n v="2043.44"/>
    <n v="0"/>
    <n v="2043.44"/>
    <n v="0"/>
    <n v="0"/>
    <n v="1856.23"/>
    <n v="17.13"/>
    <n v="0.18"/>
    <n v="0"/>
    <n v="0"/>
    <n v="60.78"/>
    <n v="96.36"/>
    <n v="0"/>
    <n v="5.86"/>
    <n v="0"/>
    <n v="0"/>
    <n v="0"/>
    <n v="0"/>
    <n v="0"/>
    <n v="0"/>
    <n v="0"/>
    <n v="0"/>
    <n v="0"/>
    <n v="0"/>
    <n v="0"/>
    <n v="6.9"/>
    <n v="0"/>
    <n v="0"/>
    <n v="0"/>
    <n v="0"/>
    <n v="0"/>
    <m/>
    <n v="0"/>
    <n v="0"/>
    <n v="0"/>
    <x v="5"/>
    <x v="2"/>
  </r>
  <r>
    <s v="CG&amp;E "/>
    <s v="E"/>
    <x v="15"/>
    <s v="DP06    01/02/2007 "/>
    <n v="-26093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"/>
  </r>
  <r>
    <s v="CG&amp;E "/>
    <s v="E"/>
    <x v="14"/>
    <s v="DP06    04/01/2008 "/>
    <n v="6523165"/>
    <n v="422814.46"/>
    <n v="0"/>
    <n v="42281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"/>
  </r>
  <r>
    <s v="CG&amp;E "/>
    <s v="E"/>
    <x v="15"/>
    <s v="DP06    04/01/2008 "/>
    <n v="-2199412"/>
    <n v="-117299.01"/>
    <n v="0"/>
    <n v="-117299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"/>
  </r>
  <r>
    <s v="CG&amp;E "/>
    <s v="E"/>
    <x v="12"/>
    <s v="DP06    04/01/2008 "/>
    <n v="472204"/>
    <n v="30720.2"/>
    <n v="0"/>
    <n v="30720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"/>
  </r>
  <r>
    <s v="CG&amp;E "/>
    <s v="E"/>
    <x v="25"/>
    <s v="DP06    04/01/2008N"/>
    <n v="0"/>
    <n v="-155199.23000000001"/>
    <n v="0"/>
    <n v="-155199.23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"/>
  </r>
  <r>
    <s v="CG&amp;E "/>
    <s v="E"/>
    <x v="14"/>
    <s v="DP08    04/01/2008 "/>
    <n v="737430"/>
    <n v="47978.49"/>
    <n v="0"/>
    <n v="47978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"/>
  </r>
  <r>
    <s v="CG&amp;E "/>
    <s v="E"/>
    <x v="14"/>
    <s v="DP10    04/01/2008 "/>
    <n v="1512960"/>
    <n v="119746.33"/>
    <n v="0"/>
    <n v="119746.33"/>
    <n v="41741.760000000002"/>
    <n v="0"/>
    <n v="6357"/>
    <n v="2024.52"/>
    <n v="0.09"/>
    <n v="0"/>
    <n v="0"/>
    <n v="10852.38"/>
    <n v="11932.34"/>
    <n v="12761.66"/>
    <n v="1245.6099999999999"/>
    <n v="0"/>
    <n v="4765.2"/>
    <n v="17984.560000000001"/>
    <n v="0"/>
    <n v="0"/>
    <n v="0"/>
    <n v="0"/>
    <n v="3028.77"/>
    <n v="5588.78"/>
    <n v="0"/>
    <n v="0"/>
    <n v="1463.66"/>
    <n v="0"/>
    <n v="0"/>
    <n v="0"/>
    <n v="0"/>
    <n v="0"/>
    <m/>
    <n v="0"/>
    <n v="0"/>
    <n v="0"/>
    <x v="5"/>
    <x v="2"/>
  </r>
  <r>
    <s v="CG&amp;E "/>
    <s v="E"/>
    <x v="15"/>
    <s v="DP10    04/01/2008 "/>
    <n v="4236438"/>
    <n v="276173.93"/>
    <n v="0"/>
    <n v="276173.93"/>
    <n v="125432.59"/>
    <n v="0"/>
    <n v="21633.67"/>
    <n v="2886.24"/>
    <n v="0.18"/>
    <n v="0"/>
    <n v="0"/>
    <n v="12704.89"/>
    <n v="16199.16"/>
    <n v="16121.47"/>
    <n v="1457.34"/>
    <n v="0"/>
    <n v="16766.349999999999"/>
    <n v="50358.54"/>
    <n v="0"/>
    <n v="0"/>
    <n v="0"/>
    <n v="0"/>
    <n v="3840.82"/>
    <n v="7060.21"/>
    <n v="0"/>
    <n v="0"/>
    <n v="1712.47"/>
    <n v="0"/>
    <n v="0"/>
    <n v="0"/>
    <n v="0"/>
    <n v="0"/>
    <m/>
    <n v="0"/>
    <n v="0"/>
    <n v="0"/>
    <x v="5"/>
    <x v="2"/>
  </r>
  <r>
    <s v="CG&amp;E "/>
    <s v="E"/>
    <x v="12"/>
    <s v="DP10    04/01/2008 "/>
    <n v="17106462"/>
    <n v="1028315.42"/>
    <n v="0"/>
    <n v="1028315.42"/>
    <n v="444285.77"/>
    <n v="0"/>
    <n v="61416.94"/>
    <n v="10589.78"/>
    <n v="0.09"/>
    <n v="0"/>
    <n v="0"/>
    <n v="0"/>
    <n v="87780.47"/>
    <n v="90887.05"/>
    <n v="8861.2000000000007"/>
    <n v="0"/>
    <n v="49431.8"/>
    <n v="203344.51"/>
    <n v="0"/>
    <n v="0"/>
    <n v="0"/>
    <n v="0"/>
    <n v="21502.48"/>
    <n v="39802.89"/>
    <n v="0"/>
    <n v="0"/>
    <n v="10412.44"/>
    <n v="0"/>
    <n v="0"/>
    <n v="0"/>
    <n v="0"/>
    <n v="0"/>
    <m/>
    <n v="0"/>
    <n v="0"/>
    <n v="0"/>
    <x v="5"/>
    <x v="2"/>
  </r>
  <r>
    <s v="CG&amp;E "/>
    <s v="E"/>
    <x v="2"/>
    <s v="DP10    04/01/2008N"/>
    <n v="73284"/>
    <n v="6347.19"/>
    <n v="0"/>
    <n v="6347.19"/>
    <n v="2776.27"/>
    <n v="0"/>
    <n v="828.66"/>
    <n v="89.23"/>
    <n v="0.09"/>
    <n v="0"/>
    <n v="0"/>
    <n v="275.33999999999997"/>
    <n v="371.83"/>
    <n v="380.39"/>
    <n v="30.56"/>
    <n v="0"/>
    <n v="428.87"/>
    <n v="871.13"/>
    <n v="0"/>
    <n v="0"/>
    <n v="0"/>
    <n v="0"/>
    <n v="92.33"/>
    <n v="166.58"/>
    <n v="0"/>
    <n v="0"/>
    <n v="35.909999999999997"/>
    <n v="0"/>
    <n v="0"/>
    <n v="0"/>
    <n v="0"/>
    <n v="0"/>
    <m/>
    <n v="0"/>
    <n v="0"/>
    <n v="0"/>
    <x v="5"/>
    <x v="2"/>
  </r>
  <r>
    <s v="CG&amp;E "/>
    <s v="E"/>
    <x v="3"/>
    <s v="DP10    04/01/2008N"/>
    <n v="111108"/>
    <n v="10286.92"/>
    <n v="0"/>
    <n v="10286.92"/>
    <n v="4596.8"/>
    <n v="0"/>
    <n v="1239.93"/>
    <n v="135.29"/>
    <n v="0.09"/>
    <n v="0"/>
    <n v="0"/>
    <n v="412.64"/>
    <n v="659.17"/>
    <n v="629.82000000000005"/>
    <n v="46.33"/>
    <n v="0"/>
    <n v="762.5"/>
    <n v="1320.74"/>
    <n v="0"/>
    <n v="0"/>
    <n v="0"/>
    <n v="0"/>
    <n v="153.35"/>
    <n v="275.82"/>
    <n v="0"/>
    <n v="0"/>
    <n v="54.44"/>
    <n v="0"/>
    <n v="0"/>
    <n v="0"/>
    <n v="0"/>
    <n v="0"/>
    <m/>
    <n v="0"/>
    <n v="0"/>
    <n v="0"/>
    <x v="5"/>
    <x v="2"/>
  </r>
  <r>
    <s v="CG&amp;E "/>
    <s v="E"/>
    <x v="14"/>
    <s v="DP10    04/01/2008N"/>
    <n v="9698275"/>
    <n v="697177.01"/>
    <n v="0"/>
    <n v="697177.01"/>
    <n v="312098.3"/>
    <n v="0"/>
    <n v="59535.26"/>
    <n v="8328.43"/>
    <n v="0.81"/>
    <n v="0"/>
    <n v="0"/>
    <n v="35288.61"/>
    <n v="40056.959999999999"/>
    <n v="42762"/>
    <n v="4044.19"/>
    <n v="0"/>
    <n v="46106.81"/>
    <n v="115283.4"/>
    <n v="0"/>
    <n v="0"/>
    <n v="0"/>
    <n v="0"/>
    <n v="10193.19"/>
    <n v="18726.900000000001"/>
    <n v="0"/>
    <n v="0"/>
    <n v="4752.1499999999996"/>
    <n v="0"/>
    <n v="0"/>
    <n v="0"/>
    <n v="0"/>
    <n v="0"/>
    <m/>
    <n v="0"/>
    <n v="0"/>
    <n v="0"/>
    <x v="5"/>
    <x v="2"/>
  </r>
  <r>
    <s v="CG&amp;E "/>
    <s v="E"/>
    <x v="15"/>
    <s v="DP10    04/01/2008N"/>
    <n v="13504418"/>
    <n v="1005428.79"/>
    <n v="0"/>
    <n v="1005428.79"/>
    <n v="451776.46"/>
    <n v="0"/>
    <n v="88325.91"/>
    <n v="13631.4"/>
    <n v="1.53"/>
    <n v="0"/>
    <n v="0"/>
    <n v="49179.5"/>
    <n v="58732.99"/>
    <n v="61899.97"/>
    <n v="5290.29"/>
    <n v="0"/>
    <n v="67515.839999999997"/>
    <n v="160527.01999999999"/>
    <n v="0"/>
    <n v="0"/>
    <n v="0"/>
    <n v="0"/>
    <n v="14822.71"/>
    <n v="27108.01"/>
    <n v="0"/>
    <n v="0"/>
    <n v="6617.16"/>
    <n v="0"/>
    <n v="0"/>
    <n v="0"/>
    <n v="0"/>
    <n v="0"/>
    <m/>
    <n v="0"/>
    <n v="0"/>
    <n v="0"/>
    <x v="5"/>
    <x v="2"/>
  </r>
  <r>
    <s v="CG&amp;E "/>
    <s v="E"/>
    <x v="12"/>
    <s v="DP10    04/01/2008N"/>
    <n v="12121743"/>
    <n v="863440.85"/>
    <n v="0"/>
    <n v="863440.85"/>
    <n v="387359.68"/>
    <n v="0"/>
    <n v="72150.97"/>
    <n v="11226.3"/>
    <n v="0.99"/>
    <n v="0"/>
    <n v="0"/>
    <n v="44104.46"/>
    <n v="48674.12"/>
    <n v="53074.11"/>
    <n v="5054.76"/>
    <n v="0"/>
    <n v="55854.37"/>
    <n v="144091.15"/>
    <n v="0"/>
    <n v="0"/>
    <n v="0"/>
    <n v="0"/>
    <n v="12667.46"/>
    <n v="23242.83"/>
    <n v="0"/>
    <n v="0"/>
    <n v="5939.65"/>
    <n v="0"/>
    <n v="0"/>
    <n v="0"/>
    <n v="0"/>
    <n v="0"/>
    <m/>
    <n v="0"/>
    <n v="0"/>
    <n v="0"/>
    <x v="5"/>
    <x v="2"/>
  </r>
  <r>
    <s v="CG&amp;E "/>
    <s v="E"/>
    <x v="17"/>
    <s v="DP10    04/01/2008N"/>
    <n v="761893"/>
    <n v="49698.6"/>
    <n v="0"/>
    <n v="49698.6"/>
    <n v="22492.61"/>
    <n v="0"/>
    <n v="3582.6"/>
    <n v="927.68"/>
    <n v="0.09"/>
    <n v="0"/>
    <n v="0"/>
    <n v="2774.99"/>
    <n v="2339.4699999999998"/>
    <n v="3081.9"/>
    <n v="317.70999999999998"/>
    <n v="0"/>
    <n v="2662.96"/>
    <n v="9056.6200000000008"/>
    <n v="0"/>
    <n v="0"/>
    <n v="0"/>
    <n v="0"/>
    <n v="739.02"/>
    <n v="1349.62"/>
    <n v="0"/>
    <n v="0"/>
    <n v="373.33"/>
    <n v="0"/>
    <n v="0"/>
    <n v="0"/>
    <n v="0"/>
    <n v="0"/>
    <m/>
    <n v="0"/>
    <n v="0"/>
    <n v="0"/>
    <x v="5"/>
    <x v="2"/>
  </r>
  <r>
    <s v="CG&amp;E "/>
    <s v="E"/>
    <x v="16"/>
    <s v="DP10    04/01/2008N"/>
    <n v="1227012"/>
    <n v="85787.19"/>
    <n v="0"/>
    <n v="85787.19"/>
    <n v="40427.58"/>
    <n v="0"/>
    <n v="7798.6"/>
    <n v="1199.05"/>
    <n v="0.09"/>
    <n v="0"/>
    <n v="0"/>
    <n v="0"/>
    <n v="5292.83"/>
    <n v="5539.16"/>
    <n v="511.66"/>
    <n v="0"/>
    <n v="6083.14"/>
    <n v="14585.49"/>
    <n v="0"/>
    <n v="0"/>
    <n v="0"/>
    <n v="0"/>
    <n v="1322.56"/>
    <n v="2425.79"/>
    <n v="0"/>
    <n v="0"/>
    <n v="601.24"/>
    <n v="0"/>
    <n v="0"/>
    <n v="0"/>
    <n v="0"/>
    <n v="0"/>
    <m/>
    <n v="0"/>
    <n v="0"/>
    <n v="0"/>
    <x v="5"/>
    <x v="2"/>
  </r>
  <r>
    <s v="CG&amp;E "/>
    <s v="E"/>
    <x v="11"/>
    <s v="DP10    04/01/2008N"/>
    <n v="767722"/>
    <n v="27299.119999999999"/>
    <n v="0"/>
    <n v="27299.119999999999"/>
    <n v="0"/>
    <n v="0"/>
    <n v="17612.88"/>
    <n v="934.78"/>
    <n v="0.09"/>
    <n v="0"/>
    <n v="0"/>
    <n v="2796.15"/>
    <n v="5258.9"/>
    <n v="0"/>
    <n v="320.14"/>
    <n v="0"/>
    <n v="0"/>
    <n v="0"/>
    <n v="0"/>
    <n v="0"/>
    <n v="0"/>
    <n v="0"/>
    <n v="0"/>
    <n v="0"/>
    <n v="0"/>
    <n v="0"/>
    <n v="376.18"/>
    <n v="0"/>
    <n v="0"/>
    <n v="0"/>
    <n v="0"/>
    <n v="0"/>
    <m/>
    <n v="0"/>
    <n v="0"/>
    <n v="0"/>
    <x v="5"/>
    <x v="2"/>
  </r>
  <r>
    <s v="CG&amp;E "/>
    <s v="E"/>
    <x v="18"/>
    <s v="DP10    04/01/2008N"/>
    <n v="171429"/>
    <n v="8652.74"/>
    <n v="0"/>
    <n v="8652.74"/>
    <n v="0"/>
    <n v="0"/>
    <n v="6473.12"/>
    <n v="208.73"/>
    <n v="0.18"/>
    <n v="0"/>
    <n v="0"/>
    <n v="640.92999999999995"/>
    <n v="1174.29"/>
    <n v="0"/>
    <n v="71.489999999999995"/>
    <n v="0"/>
    <n v="0"/>
    <n v="0"/>
    <n v="0"/>
    <n v="0"/>
    <n v="0"/>
    <n v="0"/>
    <n v="0"/>
    <n v="0"/>
    <n v="0"/>
    <n v="0"/>
    <n v="84"/>
    <n v="0"/>
    <n v="0"/>
    <n v="0"/>
    <n v="0"/>
    <n v="0"/>
    <m/>
    <n v="0"/>
    <n v="0"/>
    <n v="0"/>
    <x v="5"/>
    <x v="2"/>
  </r>
  <r>
    <s v="CG&amp;E "/>
    <s v="E"/>
    <x v="14"/>
    <s v="DP11    04/01/2008 "/>
    <n v="1299918"/>
    <n v="104340.04"/>
    <n v="0"/>
    <n v="104340.04"/>
    <n v="46470.14"/>
    <n v="0"/>
    <n v="9894.48"/>
    <n v="1585.04"/>
    <n v="0.18"/>
    <n v="0"/>
    <n v="0"/>
    <n v="4744.08"/>
    <n v="6885.58"/>
    <n v="6645.88"/>
    <n v="271.42"/>
    <n v="0"/>
    <n v="7243.1"/>
    <n v="15452.12"/>
    <n v="0"/>
    <n v="0"/>
    <n v="0"/>
    <n v="0"/>
    <n v="1599.68"/>
    <n v="2910.48"/>
    <n v="0"/>
    <n v="0"/>
    <n v="637.86"/>
    <n v="0"/>
    <n v="0"/>
    <n v="0"/>
    <n v="0"/>
    <n v="0"/>
    <m/>
    <n v="0"/>
    <n v="0"/>
    <n v="0"/>
    <x v="5"/>
    <x v="2"/>
  </r>
  <r>
    <s v="CG&amp;E "/>
    <s v="E"/>
    <x v="15"/>
    <s v="DP11    04/01/2008N"/>
    <n v="2611127"/>
    <n v="185351.25"/>
    <n v="0"/>
    <n v="185351.25"/>
    <n v="82823.83"/>
    <n v="0"/>
    <n v="15579.74"/>
    <n v="1848.2"/>
    <n v="0.09"/>
    <n v="0"/>
    <n v="0"/>
    <n v="9487.7099999999991"/>
    <n v="10796.18"/>
    <n v="11348.02"/>
    <n v="1088.8399999999999"/>
    <n v="0"/>
    <n v="12395.48"/>
    <n v="31038.47"/>
    <n v="0"/>
    <n v="0"/>
    <n v="0"/>
    <n v="0"/>
    <n v="2695.54"/>
    <n v="4969.7"/>
    <n v="0"/>
    <n v="0"/>
    <n v="1279.45"/>
    <n v="0"/>
    <n v="0"/>
    <n v="0"/>
    <n v="0"/>
    <n v="0"/>
    <m/>
    <n v="0"/>
    <n v="0"/>
    <n v="0"/>
    <x v="5"/>
    <x v="2"/>
  </r>
  <r>
    <s v="CG&amp;E "/>
    <s v="E"/>
    <x v="17"/>
    <s v="DP11    04/01/2008N"/>
    <n v="1352907"/>
    <n v="90149.11"/>
    <n v="0"/>
    <n v="90149.11"/>
    <n v="40504.81"/>
    <n v="0"/>
    <n v="6865.66"/>
    <n v="1258.0999999999999"/>
    <n v="0.09"/>
    <n v="0"/>
    <n v="0"/>
    <n v="4920.37"/>
    <n v="4662.18"/>
    <n v="5549.83"/>
    <n v="564.16"/>
    <n v="0"/>
    <n v="5326.3"/>
    <n v="16082.01"/>
    <n v="0"/>
    <n v="0"/>
    <n v="0"/>
    <n v="0"/>
    <n v="1322.26"/>
    <n v="2430.42"/>
    <n v="0"/>
    <n v="0"/>
    <n v="662.92"/>
    <n v="0"/>
    <n v="0"/>
    <n v="0"/>
    <n v="0"/>
    <n v="0"/>
    <m/>
    <n v="0"/>
    <n v="0"/>
    <n v="0"/>
    <x v="5"/>
    <x v="2"/>
  </r>
  <r>
    <s v="CG&amp;E "/>
    <s v="E"/>
    <x v="14"/>
    <s v="DP12    02/15/2008N"/>
    <n v="236752"/>
    <n v="9284.6299999999992"/>
    <n v="0"/>
    <n v="9284.6299999999992"/>
    <n v="3813.22"/>
    <n v="0"/>
    <n v="130.16999999999999"/>
    <n v="112.75"/>
    <n v="0"/>
    <n v="0"/>
    <n v="0"/>
    <n v="859.41"/>
    <n v="113.42"/>
    <n v="673.08"/>
    <n v="98.72"/>
    <n v="672.84"/>
    <n v="105.59"/>
    <n v="2166.75"/>
    <n v="0"/>
    <n v="0"/>
    <n v="0"/>
    <n v="0"/>
    <n v="153.49"/>
    <n v="269.18"/>
    <n v="0"/>
    <n v="0"/>
    <n v="116.01"/>
    <n v="0"/>
    <n v="0"/>
    <n v="0"/>
    <n v="0"/>
    <n v="0"/>
    <m/>
    <n v="0"/>
    <n v="0"/>
    <n v="0"/>
    <x v="5"/>
    <x v="2"/>
  </r>
  <r>
    <s v="CG&amp;E "/>
    <s v="E"/>
    <x v="14"/>
    <s v="DP12    04/01/2008N"/>
    <n v="1093466"/>
    <n v="75252.83"/>
    <n v="0"/>
    <n v="75252.83"/>
    <n v="33822.99"/>
    <n v="0"/>
    <n v="5956.37"/>
    <n v="1136.42"/>
    <n v="0.09"/>
    <n v="0"/>
    <n v="0"/>
    <n v="3978.6"/>
    <n v="4009.29"/>
    <n v="4634.3"/>
    <n v="455.98"/>
    <n v="0"/>
    <n v="4588.6499999999996"/>
    <n v="12998.03"/>
    <n v="0"/>
    <n v="0"/>
    <n v="0"/>
    <n v="0"/>
    <n v="1106.82"/>
    <n v="2029.49"/>
    <n v="0"/>
    <n v="0"/>
    <n v="535.79999999999995"/>
    <n v="0"/>
    <n v="0"/>
    <n v="0"/>
    <n v="0"/>
    <n v="0"/>
    <m/>
    <n v="0"/>
    <n v="0"/>
    <n v="0"/>
    <x v="5"/>
    <x v="2"/>
  </r>
  <r>
    <s v="CG&amp;E "/>
    <s v="E"/>
    <x v="15"/>
    <s v="DP12    04/01/2008N"/>
    <n v="1574990"/>
    <n v="110386.38"/>
    <n v="0"/>
    <n v="110386.38"/>
    <n v="49416.63"/>
    <n v="0"/>
    <n v="9235.07"/>
    <n v="1395.7"/>
    <n v="0.18"/>
    <n v="0"/>
    <n v="0"/>
    <n v="5735.86"/>
    <n v="6097.3"/>
    <n v="6770.83"/>
    <n v="656.77"/>
    <n v="0"/>
    <n v="7005.08"/>
    <n v="18721.900000000001"/>
    <n v="0"/>
    <n v="0"/>
    <n v="0"/>
    <n v="0"/>
    <n v="1614.16"/>
    <n v="2965.16"/>
    <n v="0"/>
    <n v="0"/>
    <n v="771.74"/>
    <n v="0"/>
    <n v="0"/>
    <n v="0"/>
    <n v="0"/>
    <n v="0"/>
    <m/>
    <n v="0"/>
    <n v="0"/>
    <n v="0"/>
    <x v="5"/>
    <x v="2"/>
  </r>
  <r>
    <s v="CG&amp;E "/>
    <s v="E"/>
    <x v="14"/>
    <s v="DP14    04/01/2008 "/>
    <n v="1474109"/>
    <n v="86185.06"/>
    <n v="0"/>
    <n v="86185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"/>
  </r>
  <r>
    <s v="CG&amp;E "/>
    <s v="E"/>
    <x v="15"/>
    <s v="DP14    04/01/2008 "/>
    <n v="-741602"/>
    <n v="-44195.17"/>
    <n v="0"/>
    <n v="-4419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"/>
  </r>
  <r>
    <s v="CG&amp;E "/>
    <s v="E"/>
    <x v="12"/>
    <s v="DP14    04/01/2008 "/>
    <n v="4143422"/>
    <n v="325696.40000000002"/>
    <n v="0"/>
    <n v="325696.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"/>
  </r>
  <r>
    <s v="CG&amp;E "/>
    <s v="E"/>
    <x v="14"/>
    <s v="DP15    01/02/2007 "/>
    <n v="-650886"/>
    <n v="-52500.56"/>
    <n v="0"/>
    <n v="-52500.56"/>
    <n v="-23235.07"/>
    <n v="0"/>
    <n v="-4947.24"/>
    <n v="-792.52"/>
    <n v="-0.09"/>
    <n v="0"/>
    <n v="0"/>
    <n v="-2372.04"/>
    <n v="-3442.79"/>
    <n v="-3322.94"/>
    <n v="-271.42"/>
    <n v="0"/>
    <n v="-3621.55"/>
    <n v="-7726.06"/>
    <n v="0"/>
    <n v="0"/>
    <n v="0"/>
    <n v="0"/>
    <n v="-799.84"/>
    <n v="-1455.24"/>
    <n v="0"/>
    <n v="0"/>
    <n v="-318.93"/>
    <n v="0"/>
    <n v="0"/>
    <n v="0"/>
    <n v="0"/>
    <n v="0"/>
    <m/>
    <n v="0"/>
    <n v="0"/>
    <n v="0"/>
    <x v="5"/>
    <x v="2"/>
  </r>
  <r>
    <s v="CG&amp;E "/>
    <s v="E"/>
    <x v="14"/>
    <s v="DP15    04/01/2008 "/>
    <n v="1854"/>
    <n v="389.66"/>
    <n v="0"/>
    <n v="38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"/>
  </r>
  <r>
    <s v="CG&amp;E "/>
    <s v="E"/>
    <x v="14"/>
    <s v="DP15    04/01/2008N"/>
    <n v="-1976291"/>
    <n v="-824.11"/>
    <n v="0"/>
    <n v="-824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"/>
  </r>
  <r>
    <s v="CG&amp;E "/>
    <s v="E"/>
    <x v="15"/>
    <s v="DS01    01/02/2007 "/>
    <n v="648842"/>
    <n v="48258.16"/>
    <n v="0"/>
    <n v="48258.16"/>
    <n v="20235.68"/>
    <n v="0"/>
    <n v="6203.5"/>
    <n v="522.54"/>
    <n v="0.18"/>
    <n v="0"/>
    <n v="0"/>
    <n v="1576.5"/>
    <n v="3361.42"/>
    <n v="2661.06"/>
    <n v="178.96"/>
    <n v="2661.12"/>
    <n v="2959.06"/>
    <n v="5938.2"/>
    <n v="0"/>
    <n v="0"/>
    <n v="0"/>
    <n v="0"/>
    <n v="614.62"/>
    <n v="1064.6400000000001"/>
    <n v="0"/>
    <n v="0"/>
    <n v="280.68"/>
    <n v="0"/>
    <n v="0"/>
    <n v="0"/>
    <n v="0"/>
    <n v="0"/>
    <m/>
    <n v="0"/>
    <n v="0"/>
    <n v="0"/>
    <x v="5"/>
    <x v="3"/>
  </r>
  <r>
    <s v="CG&amp;E "/>
    <s v="E"/>
    <x v="1"/>
    <s v="DS01    01/02/2007N"/>
    <n v="-44080"/>
    <n v="-3843.94"/>
    <n v="0"/>
    <n v="-3843.94"/>
    <n v="-1460.93"/>
    <n v="0"/>
    <n v="-476.48"/>
    <n v="-53.67"/>
    <n v="-0.27"/>
    <n v="0"/>
    <n v="0"/>
    <n v="-185.76"/>
    <n v="-313.33"/>
    <n v="-258.73"/>
    <n v="-18.37"/>
    <n v="-257.8"/>
    <n v="-223.67"/>
    <n v="-403.42"/>
    <n v="0"/>
    <n v="0"/>
    <n v="0"/>
    <n v="0"/>
    <n v="-59.54"/>
    <n v="-103.15"/>
    <n v="0"/>
    <n v="0"/>
    <n v="-28.82"/>
    <n v="0"/>
    <n v="0"/>
    <n v="0"/>
    <n v="0"/>
    <n v="0"/>
    <m/>
    <n v="0"/>
    <n v="0"/>
    <n v="0"/>
    <x v="5"/>
    <x v="3"/>
  </r>
  <r>
    <s v="CG&amp;E "/>
    <s v="E"/>
    <x v="2"/>
    <s v="DS01    01/02/2007N"/>
    <n v="-771535"/>
    <n v="-54190.83"/>
    <n v="0"/>
    <n v="-54190.83"/>
    <n v="-20627.04"/>
    <n v="0"/>
    <n v="-5014.3599999999997"/>
    <n v="-917.36"/>
    <n v="-0.25"/>
    <n v="0"/>
    <n v="0"/>
    <n v="-2988.12"/>
    <n v="-4860.91"/>
    <n v="-3646.79"/>
    <n v="-314.07"/>
    <n v="-3639.89"/>
    <n v="-2632.37"/>
    <n v="-6752.14"/>
    <n v="0"/>
    <n v="0"/>
    <n v="0"/>
    <n v="0"/>
    <n v="-839.63"/>
    <n v="-1456.32"/>
    <n v="0"/>
    <n v="0"/>
    <n v="-504.65"/>
    <n v="0"/>
    <n v="1.59"/>
    <n v="1.48"/>
    <n v="0"/>
    <n v="0"/>
    <m/>
    <n v="0"/>
    <n v="0"/>
    <n v="0"/>
    <x v="5"/>
    <x v="3"/>
  </r>
  <r>
    <s v="CG&amp;E "/>
    <s v="E"/>
    <x v="3"/>
    <s v="DS01    01/02/2007N"/>
    <n v="-70735"/>
    <n v="-6870.29"/>
    <n v="0"/>
    <n v="-6870.29"/>
    <n v="-2664.59"/>
    <n v="0"/>
    <n v="-856.17"/>
    <n v="-77.069999999999993"/>
    <n v="0.09"/>
    <n v="0"/>
    <n v="0"/>
    <n v="-255.14"/>
    <n v="-691.72"/>
    <n v="-326.02999999999997"/>
    <n v="-29.51"/>
    <n v="-470.2"/>
    <n v="-430.16"/>
    <n v="-776.66"/>
    <n v="0"/>
    <n v="0"/>
    <n v="0"/>
    <n v="0"/>
    <n v="-58.8"/>
    <n v="-188.09"/>
    <n v="0"/>
    <n v="0"/>
    <n v="-46.24"/>
    <n v="0"/>
    <n v="0"/>
    <n v="0"/>
    <n v="0"/>
    <n v="0"/>
    <m/>
    <n v="0"/>
    <n v="0"/>
    <n v="0"/>
    <x v="5"/>
    <x v="3"/>
  </r>
  <r>
    <s v="CG&amp;E "/>
    <s v="E"/>
    <x v="4"/>
    <s v="DS01    01/02/2007N"/>
    <n v="-96960"/>
    <n v="-15217.04"/>
    <n v="0"/>
    <n v="-15217.04"/>
    <n v="-6197.21"/>
    <n v="0"/>
    <n v="-2730.59"/>
    <n v="-104.88"/>
    <n v="-0.4"/>
    <n v="0"/>
    <n v="0"/>
    <n v="-404.24"/>
    <n v="-902.84"/>
    <n v="-770.97"/>
    <n v="-29.3"/>
    <n v="-1093.5899999999999"/>
    <n v="-1302.82"/>
    <n v="-1082.19"/>
    <n v="0"/>
    <n v="0"/>
    <n v="0"/>
    <n v="0"/>
    <n v="-97.13"/>
    <n v="-437.47"/>
    <n v="0"/>
    <n v="0"/>
    <n v="-63.41"/>
    <n v="0"/>
    <n v="0"/>
    <n v="0"/>
    <n v="0"/>
    <n v="0"/>
    <m/>
    <n v="0"/>
    <n v="0"/>
    <n v="0"/>
    <x v="5"/>
    <x v="3"/>
  </r>
  <r>
    <s v="CG&amp;E "/>
    <s v="E"/>
    <x v="6"/>
    <s v="DS01    01/02/2007N"/>
    <n v="-40"/>
    <n v="-0.61"/>
    <n v="0"/>
    <n v="-0.61"/>
    <n v="0"/>
    <n v="0"/>
    <n v="0"/>
    <n v="-0.05"/>
    <n v="0"/>
    <n v="0"/>
    <n v="0"/>
    <n v="-0.17"/>
    <n v="-0.36"/>
    <n v="0"/>
    <n v="-0.01"/>
    <n v="0"/>
    <n v="0"/>
    <n v="0"/>
    <n v="0"/>
    <n v="0"/>
    <n v="0"/>
    <n v="0"/>
    <n v="0"/>
    <n v="0"/>
    <n v="0"/>
    <n v="0"/>
    <n v="-0.02"/>
    <n v="0"/>
    <n v="0"/>
    <n v="0"/>
    <n v="0"/>
    <n v="0"/>
    <m/>
    <n v="0"/>
    <n v="0"/>
    <n v="0"/>
    <x v="5"/>
    <x v="3"/>
  </r>
  <r>
    <s v="CG&amp;E "/>
    <s v="E"/>
    <x v="10"/>
    <s v="DS01    01/02/2007N"/>
    <n v="-2520"/>
    <n v="-338.09"/>
    <n v="0"/>
    <n v="-338.09"/>
    <n v="0"/>
    <n v="0"/>
    <n v="-287.94"/>
    <n v="-8.74"/>
    <n v="-0.09"/>
    <n v="0"/>
    <n v="0"/>
    <n v="-16.739999999999998"/>
    <n v="-37.159999999999997"/>
    <n v="0"/>
    <n v="-7.16"/>
    <n v="0"/>
    <n v="0"/>
    <n v="0"/>
    <n v="0"/>
    <n v="0"/>
    <n v="0"/>
    <n v="0"/>
    <n v="0"/>
    <n v="21.4"/>
    <n v="0"/>
    <n v="0"/>
    <n v="-1.66"/>
    <n v="0"/>
    <n v="0"/>
    <n v="0"/>
    <n v="0"/>
    <n v="0"/>
    <m/>
    <n v="0"/>
    <n v="0"/>
    <n v="0"/>
    <x v="5"/>
    <x v="3"/>
  </r>
  <r>
    <s v="CG&amp;E "/>
    <s v="E"/>
    <x v="2"/>
    <s v="DS01    01/02/2007Y"/>
    <n v="1465084"/>
    <n v="121982.81"/>
    <n v="0"/>
    <n v="12198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3"/>
  </r>
  <r>
    <s v="CG&amp;E "/>
    <s v="E"/>
    <x v="2"/>
    <s v="DS01    01/03/2006N"/>
    <n v="-400"/>
    <n v="-40.29"/>
    <n v="0"/>
    <n v="-40.29"/>
    <n v="-16.04"/>
    <n v="0"/>
    <n v="-5.68"/>
    <n v="-0.36"/>
    <n v="0"/>
    <n v="0"/>
    <n v="0"/>
    <n v="-1.85"/>
    <n v="-3.6"/>
    <n v="-1.5"/>
    <n v="0"/>
    <n v="-2.82"/>
    <n v="-3.69"/>
    <n v="-4.54"/>
    <n v="0"/>
    <n v="0"/>
    <n v="0"/>
    <n v="0"/>
    <n v="0.68"/>
    <n v="-0.77"/>
    <n v="0"/>
    <n v="0"/>
    <n v="-0.25"/>
    <n v="0"/>
    <n v="0.06"/>
    <n v="7.0000000000000007E-2"/>
    <n v="0"/>
    <n v="0"/>
    <m/>
    <n v="0"/>
    <n v="0"/>
    <n v="0"/>
    <x v="5"/>
    <x v="3"/>
  </r>
  <r>
    <s v="CG&amp;E "/>
    <s v="E"/>
    <x v="15"/>
    <s v="DS01    02/15/2008 "/>
    <n v="324496"/>
    <n v="19330.32"/>
    <n v="0"/>
    <n v="19330.32"/>
    <n v="8714.4599999999991"/>
    <n v="0"/>
    <n v="2377.71"/>
    <n v="174.52"/>
    <n v="0.09"/>
    <n v="0"/>
    <n v="0"/>
    <n v="529.62"/>
    <n v="1052.03"/>
    <n v="854.4"/>
    <n v="59.77"/>
    <n v="854.42"/>
    <n v="1110.6099999999999"/>
    <n v="2969.79"/>
    <n v="0"/>
    <n v="0"/>
    <n v="0"/>
    <n v="0"/>
    <n v="197.34"/>
    <n v="341.82"/>
    <n v="0"/>
    <n v="0"/>
    <n v="93.74"/>
    <n v="0"/>
    <n v="0"/>
    <n v="0"/>
    <n v="0"/>
    <n v="0"/>
    <m/>
    <n v="0"/>
    <n v="0"/>
    <n v="0"/>
    <x v="5"/>
    <x v="3"/>
  </r>
  <r>
    <s v="CG&amp;E "/>
    <s v="E"/>
    <x v="1"/>
    <s v="DS01    02/15/2008N"/>
    <n v="76611"/>
    <n v="6503.99"/>
    <n v="0"/>
    <n v="6503.99"/>
    <n v="2478.7399999999998"/>
    <n v="0"/>
    <n v="795.2"/>
    <n v="93.31"/>
    <n v="0.54"/>
    <n v="0"/>
    <n v="0"/>
    <n v="323.19"/>
    <n v="504.35"/>
    <n v="437.4"/>
    <n v="31.94"/>
    <n v="437.41"/>
    <n v="374.61"/>
    <n v="701.13"/>
    <n v="0"/>
    <n v="0"/>
    <n v="0"/>
    <n v="0"/>
    <n v="101.06"/>
    <n v="175.01"/>
    <n v="0"/>
    <n v="0"/>
    <n v="50.1"/>
    <n v="0"/>
    <n v="0"/>
    <n v="0"/>
    <n v="0"/>
    <n v="0"/>
    <m/>
    <n v="0"/>
    <n v="0"/>
    <n v="0"/>
    <x v="5"/>
    <x v="3"/>
  </r>
  <r>
    <s v="CG&amp;E "/>
    <s v="E"/>
    <x v="2"/>
    <s v="DS01    02/15/2008N"/>
    <n v="780825"/>
    <n v="105821.43"/>
    <n v="0"/>
    <n v="105821.43"/>
    <n v="41041.57"/>
    <n v="0"/>
    <n v="17933.97"/>
    <n v="950.81"/>
    <n v="11.14"/>
    <n v="0"/>
    <n v="0"/>
    <n v="3300.99"/>
    <n v="7252.9"/>
    <n v="7242.3"/>
    <n v="317.23"/>
    <n v="7242.28"/>
    <n v="8301.65"/>
    <n v="7146.1"/>
    <n v="0"/>
    <n v="0"/>
    <n v="0"/>
    <n v="0"/>
    <n v="1672.69"/>
    <n v="2897.18"/>
    <n v="0"/>
    <n v="0"/>
    <n v="510.62"/>
    <n v="0"/>
    <n v="0"/>
    <n v="0"/>
    <n v="0"/>
    <n v="0"/>
    <m/>
    <n v="0"/>
    <n v="0"/>
    <n v="0"/>
    <x v="5"/>
    <x v="3"/>
  </r>
  <r>
    <s v="CG&amp;E "/>
    <s v="E"/>
    <x v="3"/>
    <s v="DS01    02/15/2008N"/>
    <n v="22128"/>
    <n v="4614.5200000000004"/>
    <n v="0"/>
    <n v="4614.5200000000004"/>
    <n v="1801.9"/>
    <n v="0"/>
    <n v="875.34"/>
    <n v="26.94"/>
    <n v="0.56000000000000005"/>
    <n v="0"/>
    <n v="0"/>
    <n v="107.54"/>
    <n v="325.92"/>
    <n v="317.98"/>
    <n v="9.23"/>
    <n v="317.98"/>
    <n v="413.55"/>
    <n v="202.52"/>
    <n v="0"/>
    <n v="0"/>
    <n v="0"/>
    <n v="0"/>
    <n v="73.42"/>
    <n v="127.18"/>
    <n v="0"/>
    <n v="0"/>
    <n v="14.46"/>
    <n v="0"/>
    <n v="0"/>
    <n v="0"/>
    <n v="0"/>
    <n v="0"/>
    <m/>
    <n v="0"/>
    <n v="0"/>
    <n v="0"/>
    <x v="5"/>
    <x v="3"/>
  </r>
  <r>
    <s v="CG&amp;E "/>
    <s v="E"/>
    <x v="4"/>
    <s v="DS01    02/15/2008N"/>
    <n v="108164"/>
    <n v="11679.23"/>
    <n v="0"/>
    <n v="11679.23"/>
    <n v="4679.09"/>
    <n v="0"/>
    <n v="1886.23"/>
    <n v="131.69"/>
    <n v="0.63"/>
    <n v="0"/>
    <n v="0"/>
    <n v="426.01"/>
    <n v="365.97"/>
    <n v="825.66"/>
    <n v="45.13"/>
    <n v="825.73"/>
    <n v="911.4"/>
    <n v="989.91"/>
    <n v="0"/>
    <n v="0"/>
    <n v="0"/>
    <n v="0"/>
    <n v="190.72"/>
    <n v="330.32"/>
    <n v="0"/>
    <n v="0"/>
    <n v="70.739999999999995"/>
    <n v="0"/>
    <n v="0"/>
    <n v="0"/>
    <n v="0"/>
    <n v="0"/>
    <m/>
    <n v="0"/>
    <n v="0"/>
    <n v="0"/>
    <x v="5"/>
    <x v="3"/>
  </r>
  <r>
    <s v="CG&amp;E "/>
    <s v="E"/>
    <x v="8"/>
    <s v="DS01    02/15/2008N"/>
    <n v="-12819"/>
    <n v="-578.05999999999995"/>
    <n v="0"/>
    <n v="-578.05999999999995"/>
    <n v="-216.71"/>
    <n v="0"/>
    <n v="-16.57"/>
    <n v="-15.61"/>
    <n v="0"/>
    <n v="0"/>
    <n v="0"/>
    <n v="-52.93"/>
    <n v="-36.14"/>
    <n v="-38.229999999999997"/>
    <n v="-5.35"/>
    <n v="-38.24"/>
    <n v="-8.44"/>
    <n v="-117.32"/>
    <n v="0"/>
    <n v="0"/>
    <n v="0"/>
    <n v="0"/>
    <n v="-8.84"/>
    <n v="-15.3"/>
    <n v="0"/>
    <n v="0"/>
    <n v="-8.3800000000000008"/>
    <n v="0"/>
    <n v="0"/>
    <n v="0"/>
    <n v="0"/>
    <n v="0"/>
    <m/>
    <n v="0"/>
    <n v="0"/>
    <n v="0"/>
    <x v="5"/>
    <x v="3"/>
  </r>
  <r>
    <s v="CG&amp;E "/>
    <s v="E"/>
    <x v="5"/>
    <s v="DS01    02/15/2008N"/>
    <n v="1020"/>
    <n v="45.71"/>
    <n v="0"/>
    <n v="45.71"/>
    <n v="16.97"/>
    <n v="0"/>
    <n v="0"/>
    <n v="1.24"/>
    <n v="0"/>
    <n v="0"/>
    <n v="0"/>
    <n v="0"/>
    <n v="9.18"/>
    <n v="3"/>
    <n v="0.43"/>
    <n v="3"/>
    <n v="0"/>
    <n v="9.34"/>
    <n v="0"/>
    <n v="0"/>
    <n v="0"/>
    <n v="0"/>
    <n v="0.68"/>
    <n v="1.2"/>
    <n v="0"/>
    <n v="0"/>
    <n v="0.67"/>
    <n v="0"/>
    <n v="0"/>
    <n v="0"/>
    <n v="0"/>
    <n v="0"/>
    <m/>
    <n v="0"/>
    <n v="0"/>
    <n v="0"/>
    <x v="5"/>
    <x v="3"/>
  </r>
  <r>
    <s v="CG&amp;E "/>
    <s v="E"/>
    <x v="14"/>
    <s v="DS01    02/15/2008N"/>
    <n v="13739"/>
    <n v="3525.6"/>
    <n v="0"/>
    <n v="3525.6"/>
    <n v="1444.98"/>
    <n v="0"/>
    <n v="714.42"/>
    <n v="16.73"/>
    <n v="0.04"/>
    <n v="0"/>
    <n v="0"/>
    <n v="53.6"/>
    <n v="123.54"/>
    <n v="254.99"/>
    <n v="5.73"/>
    <n v="254.99"/>
    <n v="360.96"/>
    <n v="125.74"/>
    <n v="0"/>
    <n v="0"/>
    <n v="0"/>
    <n v="0"/>
    <n v="58.9"/>
    <n v="101.99"/>
    <n v="0"/>
    <n v="0"/>
    <n v="8.99"/>
    <n v="0"/>
    <n v="0"/>
    <n v="0"/>
    <n v="0"/>
    <n v="0"/>
    <m/>
    <n v="0"/>
    <n v="0"/>
    <n v="0"/>
    <x v="5"/>
    <x v="3"/>
  </r>
  <r>
    <s v="CG&amp;E "/>
    <s v="E"/>
    <x v="15"/>
    <s v="DS01    02/15/2008N"/>
    <n v="3170"/>
    <n v="725.52"/>
    <n v="0"/>
    <n v="725.52"/>
    <n v="282.57"/>
    <n v="0"/>
    <n v="163.85"/>
    <n v="3.86"/>
    <n v="0.18"/>
    <n v="0"/>
    <n v="0"/>
    <n v="14.74"/>
    <n v="28.51"/>
    <n v="49.87"/>
    <n v="1.32"/>
    <n v="49.87"/>
    <n v="68.209999999999994"/>
    <n v="29.01"/>
    <n v="0"/>
    <n v="0"/>
    <n v="0"/>
    <n v="0"/>
    <n v="11.51"/>
    <n v="19.940000000000001"/>
    <n v="0"/>
    <n v="0"/>
    <n v="2.08"/>
    <n v="0"/>
    <n v="0"/>
    <n v="0"/>
    <n v="0"/>
    <n v="0"/>
    <m/>
    <n v="0"/>
    <n v="0"/>
    <n v="0"/>
    <x v="5"/>
    <x v="3"/>
  </r>
  <r>
    <s v="CG&amp;E "/>
    <s v="E"/>
    <x v="6"/>
    <s v="DS01    02/15/2008N"/>
    <n v="-12881"/>
    <n v="-71.650000000000006"/>
    <n v="0"/>
    <n v="-71.650000000000006"/>
    <n v="0"/>
    <n v="0"/>
    <n v="101.29"/>
    <n v="-15.68"/>
    <n v="0.09"/>
    <n v="0"/>
    <n v="0"/>
    <n v="-47.46"/>
    <n v="-96.08"/>
    <n v="0"/>
    <n v="-5.38"/>
    <n v="0"/>
    <n v="0"/>
    <n v="0"/>
    <n v="0"/>
    <n v="0"/>
    <n v="0"/>
    <n v="0"/>
    <n v="0"/>
    <n v="0"/>
    <n v="0"/>
    <n v="0"/>
    <n v="-8.43"/>
    <n v="0"/>
    <n v="0"/>
    <n v="0"/>
    <n v="0"/>
    <n v="0"/>
    <m/>
    <n v="0"/>
    <n v="0"/>
    <n v="0"/>
    <x v="5"/>
    <x v="3"/>
  </r>
  <r>
    <s v="CG&amp;E "/>
    <s v="E"/>
    <x v="10"/>
    <s v="DS01    02/15/2008N"/>
    <n v="15600"/>
    <n v="601.13"/>
    <n v="0"/>
    <n v="601.13"/>
    <n v="0"/>
    <n v="0"/>
    <n v="351.63"/>
    <n v="18.989999999999998"/>
    <n v="0.09"/>
    <n v="0"/>
    <n v="0"/>
    <n v="65.95"/>
    <n v="147.75"/>
    <n v="0"/>
    <n v="6.51"/>
    <n v="0"/>
    <n v="0"/>
    <n v="0"/>
    <n v="0"/>
    <n v="0"/>
    <n v="0"/>
    <n v="0"/>
    <n v="0"/>
    <n v="0"/>
    <n v="0"/>
    <n v="0"/>
    <n v="10.210000000000001"/>
    <n v="0"/>
    <n v="0"/>
    <n v="0"/>
    <n v="0"/>
    <n v="0"/>
    <m/>
    <n v="0"/>
    <n v="0"/>
    <n v="0"/>
    <x v="5"/>
    <x v="3"/>
  </r>
  <r>
    <s v="CG&amp;E "/>
    <s v="E"/>
    <x v="11"/>
    <s v="DS01    02/15/2008N"/>
    <n v="36067"/>
    <n v="863.14"/>
    <n v="0"/>
    <n v="863.14"/>
    <n v="0"/>
    <n v="0"/>
    <n v="447.66"/>
    <n v="43.92"/>
    <n v="0.03"/>
    <n v="0"/>
    <n v="0"/>
    <n v="134.13"/>
    <n v="218.36"/>
    <n v="0"/>
    <n v="-4.54"/>
    <n v="0"/>
    <n v="0"/>
    <n v="0"/>
    <n v="0"/>
    <n v="0"/>
    <n v="0"/>
    <n v="0"/>
    <n v="0"/>
    <n v="0"/>
    <n v="0"/>
    <n v="0"/>
    <n v="23.58"/>
    <n v="0"/>
    <n v="0"/>
    <n v="0"/>
    <n v="0"/>
    <n v="0"/>
    <m/>
    <n v="0"/>
    <n v="0"/>
    <n v="0"/>
    <x v="5"/>
    <x v="3"/>
  </r>
  <r>
    <s v="CG&amp;E "/>
    <s v="E"/>
    <x v="2"/>
    <s v="DS01    02/15/2008Y"/>
    <n v="207770"/>
    <n v="11288.1"/>
    <n v="0"/>
    <n v="1128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3"/>
  </r>
  <r>
    <s v="CG&amp;E "/>
    <s v="E"/>
    <x v="14"/>
    <s v="DS01    04/01/2008 "/>
    <n v="243747"/>
    <n v="22886.06"/>
    <n v="0"/>
    <n v="22886.06"/>
    <n v="8731.16"/>
    <n v="0"/>
    <n v="2682.73"/>
    <n v="413.31"/>
    <n v="0.27"/>
    <n v="0"/>
    <n v="0"/>
    <n v="1256.58"/>
    <n v="2194.34"/>
    <n v="1952.4"/>
    <n v="141.54"/>
    <n v="0"/>
    <n v="1064.26"/>
    <n v="2897.42"/>
    <n v="0"/>
    <n v="0"/>
    <n v="0"/>
    <n v="0"/>
    <n v="474.93"/>
    <n v="855.13"/>
    <n v="0"/>
    <n v="0"/>
    <n v="221.99"/>
    <n v="0"/>
    <n v="0"/>
    <n v="0"/>
    <n v="0"/>
    <n v="0"/>
    <m/>
    <n v="0"/>
    <n v="0"/>
    <n v="0"/>
    <x v="5"/>
    <x v="3"/>
  </r>
  <r>
    <s v="CG&amp;E "/>
    <s v="E"/>
    <x v="15"/>
    <s v="DS01    04/01/2008 "/>
    <n v="1739585"/>
    <n v="144894.41"/>
    <n v="0"/>
    <n v="144894.41"/>
    <n v="63195.1"/>
    <n v="0"/>
    <n v="16552.11"/>
    <n v="2051.5300000000002"/>
    <n v="0.54"/>
    <n v="0"/>
    <n v="0"/>
    <n v="6172.07"/>
    <n v="12015.63"/>
    <n v="9030.1299999999992"/>
    <n v="702.6"/>
    <n v="0"/>
    <n v="7828.37"/>
    <n v="20158.64"/>
    <n v="0"/>
    <n v="0"/>
    <n v="0"/>
    <n v="0"/>
    <n v="2176.69"/>
    <n v="3909.07"/>
    <n v="0"/>
    <n v="0"/>
    <n v="1101.93"/>
    <n v="0"/>
    <n v="0"/>
    <n v="0"/>
    <n v="0"/>
    <n v="0"/>
    <m/>
    <n v="0"/>
    <n v="0"/>
    <n v="0"/>
    <x v="5"/>
    <x v="3"/>
  </r>
  <r>
    <s v="CG&amp;E "/>
    <s v="E"/>
    <x v="12"/>
    <s v="DS01    04/01/2008 "/>
    <n v="326637"/>
    <n v="29231.31"/>
    <n v="0"/>
    <n v="29231.31"/>
    <n v="12478.4"/>
    <n v="0"/>
    <n v="3606.81"/>
    <n v="440.63"/>
    <n v="0.18"/>
    <n v="0"/>
    <n v="0"/>
    <n v="1332.27"/>
    <n v="2239.84"/>
    <n v="1919.62"/>
    <n v="150.9"/>
    <n v="0"/>
    <n v="1635.99"/>
    <n v="3882.73"/>
    <n v="0"/>
    <n v="0"/>
    <n v="0"/>
    <n v="0"/>
    <n v="466.47"/>
    <n v="840.79"/>
    <n v="0"/>
    <n v="0"/>
    <n v="236.68"/>
    <n v="0"/>
    <n v="0"/>
    <n v="0"/>
    <n v="0"/>
    <n v="0"/>
    <m/>
    <n v="0"/>
    <n v="0"/>
    <n v="0"/>
    <x v="5"/>
    <x v="3"/>
  </r>
  <r>
    <s v="CG&amp;E "/>
    <s v="E"/>
    <x v="1"/>
    <s v="DS01    04/01/2008N"/>
    <n v="1074339"/>
    <n v="117002.31"/>
    <n v="0"/>
    <n v="117002.31"/>
    <n v="51768.84"/>
    <n v="0"/>
    <n v="16817.150000000001"/>
    <n v="1308.1400000000001"/>
    <n v="11.16"/>
    <n v="0"/>
    <n v="0"/>
    <n v="4542.51"/>
    <n v="8849.09"/>
    <n v="7099.67"/>
    <n v="448.02"/>
    <n v="0"/>
    <n v="7842.69"/>
    <n v="12770.66"/>
    <n v="0"/>
    <n v="0"/>
    <n v="0"/>
    <n v="0"/>
    <n v="1732.14"/>
    <n v="3109.62"/>
    <n v="0"/>
    <n v="0"/>
    <n v="702.62"/>
    <n v="0"/>
    <n v="0"/>
    <n v="0"/>
    <n v="0"/>
    <n v="0"/>
    <m/>
    <n v="0"/>
    <n v="0"/>
    <n v="0"/>
    <x v="5"/>
    <x v="3"/>
  </r>
  <r>
    <s v="CG&amp;E "/>
    <s v="E"/>
    <x v="2"/>
    <s v="DS01    04/01/2008N"/>
    <n v="184018412"/>
    <n v="19747348.309999999"/>
    <n v="0"/>
    <n v="19747348.309999999"/>
    <n v="8788150.5999999996"/>
    <n v="0"/>
    <n v="2800650.03"/>
    <n v="224093.31"/>
    <n v="1349.51"/>
    <n v="0"/>
    <n v="0"/>
    <n v="745051.71"/>
    <n v="1455807.86"/>
    <n v="1203925.95"/>
    <n v="75711.460000000006"/>
    <n v="-359.5"/>
    <n v="1326547.42"/>
    <n v="2187910.75"/>
    <n v="0"/>
    <n v="0"/>
    <n v="0"/>
    <n v="0"/>
    <n v="293612.01"/>
    <n v="527312.96"/>
    <n v="0"/>
    <n v="0"/>
    <n v="120365.54"/>
    <n v="0"/>
    <n v="0"/>
    <n v="0"/>
    <n v="0"/>
    <n v="0"/>
    <m/>
    <n v="0"/>
    <n v="0"/>
    <n v="0"/>
    <x v="5"/>
    <x v="3"/>
  </r>
  <r>
    <s v="CG&amp;E "/>
    <s v="E"/>
    <x v="3"/>
    <s v="DS01    04/01/2008N"/>
    <n v="21049834"/>
    <n v="2336260.65"/>
    <n v="0"/>
    <n v="2336260.65"/>
    <n v="1047875.46"/>
    <n v="0"/>
    <n v="332021.43"/>
    <n v="25630.2"/>
    <n v="89.77"/>
    <n v="0"/>
    <n v="0"/>
    <n v="82662.59"/>
    <n v="171726.44"/>
    <n v="143562.68"/>
    <n v="8777.6"/>
    <n v="0"/>
    <n v="162023.21"/>
    <n v="250219.35"/>
    <n v="0"/>
    <n v="0"/>
    <n v="0"/>
    <n v="0"/>
    <n v="35027.839999999997"/>
    <n v="62877.51"/>
    <n v="0"/>
    <n v="0"/>
    <n v="13766.57"/>
    <n v="0"/>
    <n v="0"/>
    <n v="0"/>
    <n v="0"/>
    <n v="0"/>
    <m/>
    <n v="0"/>
    <n v="0"/>
    <n v="0"/>
    <x v="5"/>
    <x v="3"/>
  </r>
  <r>
    <s v="CG&amp;E "/>
    <s v="E"/>
    <x v="7"/>
    <s v="DS01    04/01/2008N"/>
    <n v="124800"/>
    <n v="9598.0499999999993"/>
    <n v="0"/>
    <n v="9598.0499999999993"/>
    <n v="4230.66"/>
    <n v="0"/>
    <n v="979.38"/>
    <n v="151.96"/>
    <n v="0.09"/>
    <n v="0"/>
    <n v="0"/>
    <n v="462.34"/>
    <n v="691.12"/>
    <n v="579.59"/>
    <n v="52.04"/>
    <n v="0"/>
    <n v="491.37"/>
    <n v="1483.5"/>
    <n v="0"/>
    <n v="0"/>
    <n v="0"/>
    <n v="0"/>
    <n v="140.51"/>
    <n v="253.87"/>
    <n v="0"/>
    <n v="0"/>
    <n v="81.62"/>
    <n v="0"/>
    <n v="0"/>
    <n v="0"/>
    <n v="0"/>
    <n v="0"/>
    <m/>
    <n v="0"/>
    <n v="0"/>
    <n v="0"/>
    <x v="5"/>
    <x v="3"/>
  </r>
  <r>
    <s v="CG&amp;E "/>
    <s v="E"/>
    <x v="4"/>
    <s v="DS01    04/01/2008N"/>
    <n v="16626346"/>
    <n v="1787707.03"/>
    <n v="0"/>
    <n v="1787707.03"/>
    <n v="798488.36"/>
    <n v="0"/>
    <n v="249220.6"/>
    <n v="20244.28"/>
    <n v="82"/>
    <n v="0"/>
    <n v="0"/>
    <n v="65980.05"/>
    <n v="133507.94"/>
    <n v="109382.53"/>
    <n v="6926.05"/>
    <n v="-57.56"/>
    <n v="120799.55"/>
    <n v="197669.02"/>
    <n v="0"/>
    <n v="0"/>
    <n v="0"/>
    <n v="0"/>
    <n v="26680.59"/>
    <n v="47910.03"/>
    <n v="0"/>
    <n v="0"/>
    <n v="10873.59"/>
    <n v="0"/>
    <n v="0"/>
    <n v="0"/>
    <n v="0"/>
    <n v="0"/>
    <m/>
    <n v="0"/>
    <n v="0"/>
    <n v="0"/>
    <x v="5"/>
    <x v="3"/>
  </r>
  <r>
    <s v="CG&amp;E "/>
    <s v="E"/>
    <x v="8"/>
    <s v="DS01    04/01/2008N"/>
    <n v="949710"/>
    <n v="95225.84"/>
    <n v="0"/>
    <n v="95225.84"/>
    <n v="42481.36"/>
    <n v="0"/>
    <n v="12661.15"/>
    <n v="1156.3699999999999"/>
    <n v="3.42"/>
    <n v="0"/>
    <n v="0"/>
    <n v="3675.52"/>
    <n v="6982.52"/>
    <n v="5820.05"/>
    <n v="396"/>
    <n v="0"/>
    <n v="6172.16"/>
    <n v="11289.2"/>
    <n v="0"/>
    <n v="0"/>
    <n v="0"/>
    <n v="0"/>
    <n v="1417.91"/>
    <n v="2549.1"/>
    <n v="0"/>
    <n v="0"/>
    <n v="621.08000000000004"/>
    <n v="0"/>
    <n v="0"/>
    <n v="0"/>
    <n v="0"/>
    <n v="0"/>
    <m/>
    <n v="0"/>
    <n v="0"/>
    <n v="0"/>
    <x v="5"/>
    <x v="3"/>
  </r>
  <r>
    <s v="CG&amp;E "/>
    <s v="E"/>
    <x v="5"/>
    <s v="DS01    04/01/2008N"/>
    <n v="994211"/>
    <n v="100753.58"/>
    <n v="0"/>
    <n v="100753.58"/>
    <n v="46447.35"/>
    <n v="0"/>
    <n v="14341.72"/>
    <n v="1210.52"/>
    <n v="5.31"/>
    <n v="0"/>
    <n v="0"/>
    <n v="119.3"/>
    <n v="8164.18"/>
    <n v="6363.38"/>
    <n v="414.6"/>
    <n v="0"/>
    <n v="6879.48"/>
    <n v="11818.21"/>
    <n v="0"/>
    <n v="0"/>
    <n v="0"/>
    <n v="0"/>
    <n v="1552.21"/>
    <n v="2787.09"/>
    <n v="0"/>
    <n v="0"/>
    <n v="650.23"/>
    <n v="0"/>
    <n v="0"/>
    <n v="0"/>
    <n v="0"/>
    <n v="0"/>
    <m/>
    <n v="0"/>
    <n v="0"/>
    <n v="0"/>
    <x v="5"/>
    <x v="3"/>
  </r>
  <r>
    <s v="CG&amp;E "/>
    <s v="E"/>
    <x v="20"/>
    <s v="DS01    04/01/2008N"/>
    <n v="173061"/>
    <n v="13930.9"/>
    <n v="0"/>
    <n v="13930.9"/>
    <n v="6153.2"/>
    <n v="0"/>
    <n v="1477.87"/>
    <n v="210.72"/>
    <n v="0.09"/>
    <n v="0"/>
    <n v="0"/>
    <n v="637.53"/>
    <n v="1046.73"/>
    <n v="842.99"/>
    <n v="72.17"/>
    <n v="0"/>
    <n v="745.37"/>
    <n v="2057.1799999999998"/>
    <n v="0"/>
    <n v="0"/>
    <n v="0"/>
    <n v="0"/>
    <n v="204.64"/>
    <n v="369.23"/>
    <n v="0"/>
    <n v="0"/>
    <n v="113.18"/>
    <n v="0"/>
    <n v="0"/>
    <n v="0"/>
    <n v="0"/>
    <n v="0"/>
    <m/>
    <n v="0"/>
    <n v="0"/>
    <n v="0"/>
    <x v="5"/>
    <x v="3"/>
  </r>
  <r>
    <s v="CG&amp;E "/>
    <s v="E"/>
    <x v="14"/>
    <s v="DS01    04/01/2008N"/>
    <n v="129200746"/>
    <n v="11182483.59"/>
    <n v="0"/>
    <n v="11182483.59"/>
    <n v="4949459.67"/>
    <n v="0"/>
    <n v="1289817.46"/>
    <n v="152988.25"/>
    <n v="75.44"/>
    <n v="0"/>
    <n v="0"/>
    <n v="457747.7"/>
    <n v="867875.1"/>
    <n v="678081.96"/>
    <n v="53838.86"/>
    <n v="0"/>
    <n v="650804.12"/>
    <n v="1535809.33"/>
    <n v="0"/>
    <n v="0"/>
    <n v="0"/>
    <n v="0"/>
    <n v="164491.79"/>
    <n v="296996.51"/>
    <n v="0"/>
    <n v="0"/>
    <n v="84497.4"/>
    <n v="0"/>
    <n v="0"/>
    <n v="0"/>
    <n v="0"/>
    <n v="0"/>
    <m/>
    <n v="0"/>
    <n v="0"/>
    <n v="0"/>
    <x v="5"/>
    <x v="3"/>
  </r>
  <r>
    <s v="CG&amp;E "/>
    <s v="E"/>
    <x v="15"/>
    <s v="DS01    04/01/2008N"/>
    <n v="72562432"/>
    <n v="6151228.7199999997"/>
    <n v="0"/>
    <n v="6151228.7199999997"/>
    <n v="2707955.58"/>
    <n v="0"/>
    <n v="699702.53"/>
    <n v="85057.69"/>
    <n v="26.4"/>
    <n v="0"/>
    <n v="0"/>
    <n v="265284.38"/>
    <n v="476241.78"/>
    <n v="370992.33"/>
    <n v="29407.08"/>
    <n v="0"/>
    <n v="354287.96"/>
    <n v="862549.62"/>
    <n v="0"/>
    <n v="0"/>
    <n v="0"/>
    <n v="0"/>
    <n v="89774.2"/>
    <n v="162493.22"/>
    <n v="0"/>
    <n v="0"/>
    <n v="47455.95"/>
    <n v="0"/>
    <n v="0"/>
    <n v="0"/>
    <n v="0"/>
    <n v="0"/>
    <m/>
    <n v="0"/>
    <n v="0"/>
    <n v="0"/>
    <x v="5"/>
    <x v="3"/>
  </r>
  <r>
    <s v="CG&amp;E "/>
    <s v="E"/>
    <x v="12"/>
    <s v="DS01    04/01/2008N"/>
    <n v="15821433"/>
    <n v="1596551.59"/>
    <n v="0"/>
    <n v="1596551.59"/>
    <n v="714438.63"/>
    <n v="0"/>
    <n v="206844.44"/>
    <n v="19256.669999999998"/>
    <n v="12.74"/>
    <n v="0"/>
    <n v="0"/>
    <n v="58742.64"/>
    <n v="123328.06"/>
    <n v="97880.16"/>
    <n v="6597.48"/>
    <n v="0"/>
    <n v="104318.07"/>
    <n v="188069.29"/>
    <n v="0"/>
    <n v="0"/>
    <n v="0"/>
    <n v="0"/>
    <n v="23846.05"/>
    <n v="42870.1"/>
    <n v="0"/>
    <n v="0"/>
    <n v="10347.26"/>
    <n v="0"/>
    <n v="0"/>
    <n v="0"/>
    <n v="0"/>
    <n v="0"/>
    <m/>
    <n v="0"/>
    <n v="0"/>
    <n v="0"/>
    <x v="5"/>
    <x v="3"/>
  </r>
  <r>
    <s v="CG&amp;E "/>
    <s v="E"/>
    <x v="17"/>
    <s v="DS01    04/01/2008N"/>
    <n v="1153660"/>
    <n v="88978.1"/>
    <n v="0"/>
    <n v="88978.1"/>
    <n v="39261.42"/>
    <n v="0"/>
    <n v="9071.7999999999993"/>
    <n v="1404.7"/>
    <n v="0.54"/>
    <n v="0"/>
    <n v="0"/>
    <n v="4239.3"/>
    <n v="6435.89"/>
    <n v="5378.78"/>
    <n v="481.07"/>
    <n v="0"/>
    <n v="4576.45"/>
    <n v="13713.55"/>
    <n v="0"/>
    <n v="0"/>
    <n v="0"/>
    <n v="0"/>
    <n v="1304.19"/>
    <n v="2355.92"/>
    <n v="0"/>
    <n v="0"/>
    <n v="754.49"/>
    <n v="0"/>
    <n v="0"/>
    <n v="0"/>
    <n v="0"/>
    <n v="0"/>
    <m/>
    <n v="0"/>
    <n v="0"/>
    <n v="0"/>
    <x v="5"/>
    <x v="3"/>
  </r>
  <r>
    <s v="CG&amp;E "/>
    <s v="E"/>
    <x v="16"/>
    <s v="DS01    04/01/2008N"/>
    <n v="2162187"/>
    <n v="187968.94"/>
    <n v="0"/>
    <n v="187968.94"/>
    <n v="86187.43"/>
    <n v="0"/>
    <n v="23468.73"/>
    <n v="2632.68"/>
    <n v="0.54"/>
    <n v="0"/>
    <n v="0"/>
    <n v="269.48"/>
    <n v="15641.72"/>
    <n v="11807.86"/>
    <n v="901.64"/>
    <n v="0"/>
    <n v="11912.01"/>
    <n v="25701.91"/>
    <n v="0"/>
    <n v="0"/>
    <n v="0"/>
    <n v="0"/>
    <n v="2859.1"/>
    <n v="5171.7700000000004"/>
    <n v="0"/>
    <n v="0"/>
    <n v="1414.07"/>
    <n v="0"/>
    <n v="0"/>
    <n v="0"/>
    <n v="0"/>
    <n v="0"/>
    <m/>
    <n v="0"/>
    <n v="0"/>
    <n v="0"/>
    <x v="5"/>
    <x v="3"/>
  </r>
  <r>
    <s v="CG&amp;E "/>
    <s v="E"/>
    <x v="21"/>
    <s v="DS01    04/01/2008N"/>
    <n v="4768"/>
    <n v="270.95999999999998"/>
    <n v="0"/>
    <n v="270.95999999999998"/>
    <n v="0"/>
    <n v="0"/>
    <n v="195.35"/>
    <n v="5.8"/>
    <n v="0.18"/>
    <n v="0"/>
    <n v="0"/>
    <n v="21.65"/>
    <n v="42.87"/>
    <n v="0"/>
    <n v="1.99"/>
    <n v="0"/>
    <n v="0"/>
    <n v="0"/>
    <n v="0"/>
    <n v="0"/>
    <n v="0"/>
    <n v="0"/>
    <n v="0"/>
    <n v="0"/>
    <n v="0"/>
    <n v="0"/>
    <n v="3.12"/>
    <n v="0"/>
    <n v="0"/>
    <n v="0"/>
    <n v="0"/>
    <n v="0"/>
    <m/>
    <n v="0"/>
    <n v="0"/>
    <n v="0"/>
    <x v="5"/>
    <x v="3"/>
  </r>
  <r>
    <s v="CG&amp;E "/>
    <s v="E"/>
    <x v="6"/>
    <s v="DS01    04/01/2008N"/>
    <n v="3916749"/>
    <n v="157989.14000000001"/>
    <n v="0"/>
    <n v="157989.14000000001"/>
    <n v="0"/>
    <n v="0"/>
    <n v="97005.73"/>
    <n v="4769.01"/>
    <n v="52.71"/>
    <n v="0"/>
    <n v="0"/>
    <n v="16677.099999999999"/>
    <n v="34155.51"/>
    <n v="0"/>
    <n v="1570.38"/>
    <n v="0"/>
    <n v="0"/>
    <n v="0"/>
    <n v="0"/>
    <n v="0"/>
    <n v="0"/>
    <n v="0"/>
    <n v="428.27"/>
    <n v="769.02"/>
    <n v="0"/>
    <n v="0"/>
    <n v="2561.41"/>
    <n v="0"/>
    <n v="0"/>
    <n v="0"/>
    <n v="0"/>
    <n v="0"/>
    <m/>
    <n v="0"/>
    <n v="0"/>
    <n v="0"/>
    <x v="5"/>
    <x v="3"/>
  </r>
  <r>
    <s v="CG&amp;E "/>
    <s v="E"/>
    <x v="9"/>
    <s v="DS01    04/01/2008N"/>
    <n v="535836"/>
    <n v="23138.76"/>
    <n v="0"/>
    <n v="23138.76"/>
    <n v="0"/>
    <n v="0"/>
    <n v="14769.33"/>
    <n v="652.46"/>
    <n v="6.72"/>
    <n v="0"/>
    <n v="0"/>
    <n v="2294.37"/>
    <n v="4812.5200000000004"/>
    <n v="0"/>
    <n v="223.39"/>
    <n v="0"/>
    <n v="0"/>
    <n v="0"/>
    <n v="0"/>
    <n v="0"/>
    <n v="0"/>
    <n v="0"/>
    <n v="10.57"/>
    <n v="18.940000000000001"/>
    <n v="0"/>
    <n v="0"/>
    <n v="350.46"/>
    <n v="0"/>
    <n v="0"/>
    <n v="0"/>
    <n v="0"/>
    <n v="0"/>
    <m/>
    <n v="0"/>
    <n v="0"/>
    <n v="0"/>
    <x v="5"/>
    <x v="3"/>
  </r>
  <r>
    <s v="CG&amp;E "/>
    <s v="E"/>
    <x v="10"/>
    <s v="DS01    04/01/2008N"/>
    <n v="1140945"/>
    <n v="39051.86"/>
    <n v="0"/>
    <n v="39051.86"/>
    <n v="0"/>
    <n v="0"/>
    <n v="20433.52"/>
    <n v="1389.19"/>
    <n v="8.7200000000000006"/>
    <n v="0"/>
    <n v="0"/>
    <n v="4734.8500000000004"/>
    <n v="9979.2099999999991"/>
    <n v="0"/>
    <n v="428.16"/>
    <n v="0"/>
    <n v="0"/>
    <n v="0"/>
    <n v="0"/>
    <n v="0"/>
    <n v="0"/>
    <n v="0"/>
    <n v="476.62"/>
    <n v="855.41"/>
    <n v="0"/>
    <n v="0"/>
    <n v="746.18"/>
    <n v="0"/>
    <n v="0"/>
    <n v="0"/>
    <n v="0"/>
    <n v="0"/>
    <m/>
    <n v="0"/>
    <n v="0"/>
    <n v="0"/>
    <x v="5"/>
    <x v="3"/>
  </r>
  <r>
    <s v="CG&amp;E "/>
    <s v="E"/>
    <x v="22"/>
    <s v="DS01    04/01/2008N"/>
    <n v="7880"/>
    <n v="316.29000000000002"/>
    <n v="0"/>
    <n v="316.29000000000002"/>
    <n v="0"/>
    <n v="0"/>
    <n v="152.91"/>
    <n v="9.59"/>
    <n v="0.09"/>
    <n v="0"/>
    <n v="0"/>
    <n v="33.94"/>
    <n v="70.86"/>
    <n v="0"/>
    <n v="3.29"/>
    <n v="0"/>
    <n v="0"/>
    <n v="0"/>
    <n v="0"/>
    <n v="0"/>
    <n v="0"/>
    <n v="0"/>
    <n v="14.49"/>
    <n v="25.97"/>
    <n v="0"/>
    <n v="0"/>
    <n v="5.15"/>
    <n v="0"/>
    <n v="0"/>
    <n v="0"/>
    <n v="0"/>
    <n v="0"/>
    <m/>
    <n v="0"/>
    <n v="0"/>
    <n v="0"/>
    <x v="5"/>
    <x v="3"/>
  </r>
  <r>
    <s v="CG&amp;E "/>
    <s v="E"/>
    <x v="11"/>
    <s v="DS01    04/01/2008N"/>
    <n v="11932996"/>
    <n v="340492.6"/>
    <n v="0"/>
    <n v="340492.6"/>
    <n v="0"/>
    <n v="0"/>
    <n v="166663.81"/>
    <n v="14517.22"/>
    <n v="14.88"/>
    <n v="0"/>
    <n v="0"/>
    <n v="44767.66"/>
    <n v="90646.27"/>
    <n v="0"/>
    <n v="3359.29"/>
    <n v="0"/>
    <n v="0"/>
    <n v="0"/>
    <n v="0"/>
    <n v="0"/>
    <n v="0"/>
    <n v="0"/>
    <n v="4543.58"/>
    <n v="8175.73"/>
    <n v="0"/>
    <n v="0"/>
    <n v="7804.16"/>
    <n v="0"/>
    <n v="0"/>
    <n v="0"/>
    <n v="0"/>
    <n v="0"/>
    <m/>
    <n v="0"/>
    <n v="0"/>
    <n v="0"/>
    <x v="5"/>
    <x v="3"/>
  </r>
  <r>
    <s v="CG&amp;E "/>
    <s v="E"/>
    <x v="18"/>
    <s v="DS01    04/01/2008N"/>
    <n v="3489402"/>
    <n v="112599.14"/>
    <n v="0"/>
    <n v="112599.14"/>
    <n v="0"/>
    <n v="0"/>
    <n v="62085.84"/>
    <n v="4248.67"/>
    <n v="5.2"/>
    <n v="0"/>
    <n v="0"/>
    <n v="13153.92"/>
    <n v="28375.85"/>
    <n v="0"/>
    <n v="1199.99"/>
    <n v="0"/>
    <n v="0"/>
    <n v="0"/>
    <n v="0"/>
    <n v="0"/>
    <n v="0"/>
    <n v="0"/>
    <n v="445.27"/>
    <n v="802.33"/>
    <n v="0"/>
    <n v="0"/>
    <n v="2282.0700000000002"/>
    <n v="0"/>
    <n v="0"/>
    <n v="0"/>
    <n v="0"/>
    <n v="0"/>
    <m/>
    <n v="0"/>
    <n v="0"/>
    <n v="0"/>
    <x v="5"/>
    <x v="3"/>
  </r>
  <r>
    <s v="CG&amp;E "/>
    <s v="E"/>
    <x v="13"/>
    <s v="DS01    04/01/2008N"/>
    <n v="6409027"/>
    <n v="190631.12"/>
    <n v="0"/>
    <n v="190631.12"/>
    <n v="0"/>
    <n v="0"/>
    <n v="96948.7"/>
    <n v="7803.67"/>
    <n v="7.74"/>
    <n v="0"/>
    <n v="0"/>
    <n v="24058.34"/>
    <n v="55618.02"/>
    <n v="0"/>
    <n v="2003.16"/>
    <n v="0"/>
    <n v="0"/>
    <n v="0"/>
    <n v="0"/>
    <n v="0"/>
    <n v="0"/>
    <n v="0"/>
    <n v="0"/>
    <n v="0"/>
    <n v="0"/>
    <n v="0"/>
    <n v="4191.49"/>
    <n v="0"/>
    <n v="0"/>
    <n v="0"/>
    <n v="0"/>
    <n v="0"/>
    <m/>
    <n v="0"/>
    <n v="0"/>
    <n v="0"/>
    <x v="5"/>
    <x v="3"/>
  </r>
  <r>
    <s v="CG&amp;E "/>
    <s v="E"/>
    <x v="23"/>
    <s v="DS01    04/01/2008N"/>
    <n v="86140"/>
    <n v="2619.67"/>
    <n v="0"/>
    <n v="2619.67"/>
    <n v="0"/>
    <n v="0"/>
    <n v="1325.86"/>
    <n v="104.88"/>
    <n v="0.09"/>
    <n v="0"/>
    <n v="0"/>
    <n v="322.01"/>
    <n v="774.57"/>
    <n v="0"/>
    <n v="35.92"/>
    <n v="0"/>
    <n v="0"/>
    <n v="0"/>
    <n v="0"/>
    <n v="0"/>
    <n v="0"/>
    <n v="0"/>
    <n v="0"/>
    <n v="0"/>
    <n v="0"/>
    <n v="0"/>
    <n v="56.34"/>
    <n v="0"/>
    <n v="0"/>
    <n v="0"/>
    <n v="0"/>
    <n v="0"/>
    <m/>
    <n v="0"/>
    <n v="0"/>
    <n v="0"/>
    <x v="5"/>
    <x v="3"/>
  </r>
  <r>
    <s v="CG&amp;E "/>
    <s v="E"/>
    <x v="2"/>
    <s v="DS01    04/01/2008Y"/>
    <n v="-105987"/>
    <n v="-6204.16"/>
    <n v="0"/>
    <n v="-620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3"/>
  </r>
  <r>
    <s v="CG&amp;E "/>
    <s v="E"/>
    <x v="3"/>
    <s v="DS02    01/02/2007N"/>
    <n v="-13237"/>
    <n v="-728.9"/>
    <n v="0"/>
    <n v="-728.9"/>
    <n v="-263.5"/>
    <n v="0"/>
    <n v="-55.83"/>
    <n v="-15.14"/>
    <n v="-0.09"/>
    <n v="0"/>
    <n v="0"/>
    <n v="-56.41"/>
    <n v="-34.1"/>
    <n v="-59.44"/>
    <n v="-5.52"/>
    <n v="-46.5"/>
    <n v="-20.8"/>
    <n v="-135.31"/>
    <n v="0"/>
    <n v="0"/>
    <n v="0"/>
    <n v="0"/>
    <n v="-8.99"/>
    <n v="-18.61"/>
    <n v="0"/>
    <n v="0"/>
    <n v="-8.66"/>
    <n v="0"/>
    <n v="0"/>
    <n v="0"/>
    <n v="0"/>
    <n v="0"/>
    <m/>
    <n v="0"/>
    <n v="0"/>
    <n v="0"/>
    <x v="5"/>
    <x v="3"/>
  </r>
  <r>
    <s v="CG&amp;E "/>
    <s v="E"/>
    <x v="3"/>
    <s v="DS02    02/15/2008N"/>
    <n v="12529"/>
    <n v="1220.68"/>
    <n v="0"/>
    <n v="1220.68"/>
    <n v="465.49"/>
    <n v="0"/>
    <n v="167.62"/>
    <n v="15.25"/>
    <n v="0.09"/>
    <n v="0"/>
    <n v="0"/>
    <n v="53.42"/>
    <n v="96.81"/>
    <n v="82.14"/>
    <n v="5.23"/>
    <n v="82.14"/>
    <n v="77.77"/>
    <n v="114.67"/>
    <n v="0"/>
    <n v="0"/>
    <n v="0"/>
    <n v="0"/>
    <n v="18.989999999999998"/>
    <n v="32.86"/>
    <n v="0"/>
    <n v="0"/>
    <n v="8.1999999999999993"/>
    <n v="0"/>
    <n v="0"/>
    <n v="0"/>
    <n v="0"/>
    <n v="0"/>
    <m/>
    <n v="0"/>
    <n v="0"/>
    <n v="0"/>
    <x v="5"/>
    <x v="3"/>
  </r>
  <r>
    <s v="CG&amp;E "/>
    <s v="E"/>
    <x v="1"/>
    <s v="DS02    04/01/2008N"/>
    <n v="28470"/>
    <n v="2881.5"/>
    <n v="0"/>
    <n v="2881.5"/>
    <n v="1244.52"/>
    <n v="0"/>
    <n v="420.76"/>
    <n v="34.67"/>
    <n v="0.45"/>
    <n v="0"/>
    <n v="0"/>
    <n v="123.45"/>
    <n v="225.83"/>
    <n v="170.5"/>
    <n v="11.87"/>
    <n v="0"/>
    <n v="176.17"/>
    <n v="338.43"/>
    <n v="0"/>
    <n v="0"/>
    <n v="0"/>
    <n v="0"/>
    <n v="41.55"/>
    <n v="74.680000000000007"/>
    <n v="0"/>
    <n v="0"/>
    <n v="18.62"/>
    <n v="0"/>
    <n v="0"/>
    <n v="0"/>
    <n v="0"/>
    <n v="0"/>
    <m/>
    <n v="0"/>
    <n v="0"/>
    <n v="0"/>
    <x v="5"/>
    <x v="3"/>
  </r>
  <r>
    <s v="CG&amp;E "/>
    <s v="E"/>
    <x v="2"/>
    <s v="DS02    04/01/2008N"/>
    <n v="743037"/>
    <n v="67238.429999999993"/>
    <n v="0"/>
    <n v="67238.429999999993"/>
    <n v="29746.77"/>
    <n v="0"/>
    <n v="8240.31"/>
    <n v="904.72"/>
    <n v="2.52"/>
    <n v="0"/>
    <n v="0"/>
    <n v="2872.76"/>
    <n v="4999.16"/>
    <n v="4075.34"/>
    <n v="309.87"/>
    <n v="0"/>
    <n v="3992.28"/>
    <n v="8832.49"/>
    <n v="0"/>
    <n v="0"/>
    <n v="0"/>
    <n v="0"/>
    <n v="991.28"/>
    <n v="1784.99"/>
    <n v="0"/>
    <n v="0"/>
    <n v="485.94"/>
    <n v="0"/>
    <n v="0"/>
    <n v="0"/>
    <n v="0"/>
    <n v="0"/>
    <m/>
    <n v="0"/>
    <n v="0"/>
    <n v="0"/>
    <x v="5"/>
    <x v="3"/>
  </r>
  <r>
    <s v="CG&amp;E "/>
    <s v="E"/>
    <x v="3"/>
    <s v="DS02    04/01/2008N"/>
    <n v="71353"/>
    <n v="8641.5"/>
    <n v="0"/>
    <n v="8641.5"/>
    <n v="3901.3"/>
    <n v="0"/>
    <n v="1307.94"/>
    <n v="86.88"/>
    <n v="0.36"/>
    <n v="0"/>
    <n v="0"/>
    <n v="287.70999999999998"/>
    <n v="597.75"/>
    <n v="534.5"/>
    <n v="29.75"/>
    <n v="0"/>
    <n v="635.85"/>
    <n v="848.18"/>
    <n v="0"/>
    <n v="0"/>
    <n v="0"/>
    <n v="0"/>
    <n v="130.5"/>
    <n v="234.11"/>
    <n v="0"/>
    <n v="0"/>
    <n v="46.67"/>
    <n v="0"/>
    <n v="0"/>
    <n v="0"/>
    <n v="0"/>
    <n v="0"/>
    <m/>
    <n v="0"/>
    <n v="0"/>
    <n v="0"/>
    <x v="5"/>
    <x v="3"/>
  </r>
  <r>
    <s v="CG&amp;E "/>
    <s v="E"/>
    <x v="4"/>
    <s v="DS02    04/01/2008N"/>
    <n v="89694"/>
    <n v="9277.39"/>
    <n v="0"/>
    <n v="9277.39"/>
    <n v="4115.8599999999997"/>
    <n v="0"/>
    <n v="1198.33"/>
    <n v="109.22"/>
    <n v="0.18"/>
    <n v="0"/>
    <n v="0"/>
    <n v="341.21"/>
    <n v="806.53"/>
    <n v="563.88"/>
    <n v="37.4"/>
    <n v="0"/>
    <n v="595.29"/>
    <n v="1066.19"/>
    <n v="0"/>
    <n v="0"/>
    <n v="0"/>
    <n v="0"/>
    <n v="137.66"/>
    <n v="246.98"/>
    <n v="0"/>
    <n v="0"/>
    <n v="58.66"/>
    <n v="0"/>
    <n v="0"/>
    <n v="0"/>
    <n v="0"/>
    <n v="0"/>
    <m/>
    <n v="0"/>
    <n v="0"/>
    <n v="0"/>
    <x v="5"/>
    <x v="3"/>
  </r>
  <r>
    <s v="CG&amp;E "/>
    <s v="E"/>
    <x v="8"/>
    <s v="DS02    04/01/2008N"/>
    <n v="68556"/>
    <n v="6688.09"/>
    <n v="0"/>
    <n v="6688.09"/>
    <n v="2962.17"/>
    <n v="0"/>
    <n v="824.41"/>
    <n v="83.47"/>
    <n v="0.09"/>
    <n v="0"/>
    <n v="0"/>
    <n v="258.18"/>
    <n v="576.44000000000005"/>
    <n v="405.83"/>
    <n v="28.59"/>
    <n v="0"/>
    <n v="412.41"/>
    <n v="814.93"/>
    <n v="0"/>
    <n v="0"/>
    <n v="0"/>
    <n v="0"/>
    <n v="98.98"/>
    <n v="177.75"/>
    <n v="0"/>
    <n v="0"/>
    <n v="44.84"/>
    <n v="0"/>
    <n v="0"/>
    <n v="0"/>
    <n v="0"/>
    <n v="0"/>
    <m/>
    <n v="0"/>
    <n v="0"/>
    <n v="0"/>
    <x v="5"/>
    <x v="3"/>
  </r>
  <r>
    <s v="CG&amp;E "/>
    <s v="E"/>
    <x v="14"/>
    <s v="DS02    04/01/2008N"/>
    <n v="2925041"/>
    <n v="239971.36"/>
    <n v="0"/>
    <n v="239971.36"/>
    <n v="106078.81"/>
    <n v="0"/>
    <n v="25862.63"/>
    <n v="3561.52"/>
    <n v="1.35"/>
    <n v="0"/>
    <n v="0"/>
    <n v="10749.39"/>
    <n v="18324.099999999999"/>
    <n v="14532.86"/>
    <n v="1219.73"/>
    <n v="0"/>
    <n v="13062.96"/>
    <n v="34769.96"/>
    <n v="0"/>
    <n v="0"/>
    <n v="0"/>
    <n v="0"/>
    <n v="3529.75"/>
    <n v="6365.33"/>
    <n v="0"/>
    <n v="0"/>
    <n v="1912.97"/>
    <n v="0"/>
    <n v="0"/>
    <n v="0"/>
    <n v="0"/>
    <n v="0"/>
    <m/>
    <n v="0"/>
    <n v="0"/>
    <n v="0"/>
    <x v="5"/>
    <x v="3"/>
  </r>
  <r>
    <s v="CG&amp;E "/>
    <s v="E"/>
    <x v="15"/>
    <s v="DS02    04/01/2008N"/>
    <n v="965293"/>
    <n v="75278.649999999994"/>
    <n v="0"/>
    <n v="75278.649999999994"/>
    <n v="32799.33"/>
    <n v="0"/>
    <n v="7983.4"/>
    <n v="1175.3499999999999"/>
    <n v="0.18"/>
    <n v="0"/>
    <n v="0"/>
    <n v="3522.65"/>
    <n v="5693.37"/>
    <n v="4493.4799999999996"/>
    <n v="402.53"/>
    <n v="0"/>
    <n v="4052.44"/>
    <n v="11474.44"/>
    <n v="0"/>
    <n v="0"/>
    <n v="0"/>
    <n v="0"/>
    <n v="1082.01"/>
    <n v="1968.17"/>
    <n v="0"/>
    <n v="0"/>
    <n v="631.29999999999995"/>
    <n v="0"/>
    <n v="0"/>
    <n v="0"/>
    <n v="0"/>
    <n v="0"/>
    <m/>
    <n v="0"/>
    <n v="0"/>
    <n v="0"/>
    <x v="5"/>
    <x v="3"/>
  </r>
  <r>
    <s v="CG&amp;E "/>
    <s v="E"/>
    <x v="12"/>
    <s v="DS02    04/01/2008N"/>
    <n v="62025"/>
    <n v="7811.78"/>
    <n v="0"/>
    <n v="7811.78"/>
    <n v="3555.83"/>
    <n v="0"/>
    <n v="1174.23"/>
    <n v="75.52"/>
    <n v="0.09"/>
    <n v="0"/>
    <n v="0"/>
    <n v="234.47"/>
    <n v="557.73"/>
    <n v="487.16"/>
    <n v="25.86"/>
    <n v="0"/>
    <n v="590.65"/>
    <n v="737.29"/>
    <n v="0"/>
    <n v="0"/>
    <n v="0"/>
    <n v="0"/>
    <n v="119.03"/>
    <n v="213.36"/>
    <n v="0"/>
    <n v="0"/>
    <n v="40.56"/>
    <n v="0"/>
    <n v="0"/>
    <n v="0"/>
    <n v="0"/>
    <n v="0"/>
    <m/>
    <n v="0"/>
    <n v="0"/>
    <n v="0"/>
    <x v="5"/>
    <x v="3"/>
  </r>
  <r>
    <s v="CG&amp;E "/>
    <s v="E"/>
    <x v="6"/>
    <s v="DS02    04/01/2008N"/>
    <n v="8038"/>
    <n v="270.77"/>
    <n v="0"/>
    <n v="270.77"/>
    <n v="0"/>
    <n v="0"/>
    <n v="145.4"/>
    <n v="9.7899999999999991"/>
    <n v="0.09"/>
    <n v="0"/>
    <n v="0"/>
    <n v="34.6"/>
    <n v="72.28"/>
    <n v="0"/>
    <n v="3.35"/>
    <n v="0"/>
    <n v="0"/>
    <n v="0"/>
    <n v="0"/>
    <n v="0"/>
    <n v="0"/>
    <n v="0"/>
    <n v="0"/>
    <n v="0"/>
    <n v="0"/>
    <n v="0"/>
    <n v="5.26"/>
    <n v="0"/>
    <n v="0"/>
    <n v="0"/>
    <n v="0"/>
    <n v="0"/>
    <m/>
    <n v="0"/>
    <n v="0"/>
    <n v="0"/>
    <x v="5"/>
    <x v="3"/>
  </r>
  <r>
    <s v="CG&amp;E "/>
    <s v="E"/>
    <x v="15"/>
    <s v="DS03 ON 04/01/2008 "/>
    <n v="74134"/>
    <n v="9247.73"/>
    <n v="0"/>
    <n v="9247.73"/>
    <n v="3039.75"/>
    <n v="0"/>
    <n v="1151.6500000000001"/>
    <n v="208.03"/>
    <n v="0.09"/>
    <n v="0"/>
    <n v="0"/>
    <n v="629.53"/>
    <n v="1212.17"/>
    <n v="911.68"/>
    <n v="71.25"/>
    <n v="0"/>
    <n v="409.48"/>
    <n v="881.23"/>
    <n v="0"/>
    <n v="0"/>
    <n v="0"/>
    <n v="0"/>
    <n v="221.82"/>
    <n v="399.31"/>
    <n v="0"/>
    <n v="0"/>
    <n v="111.74"/>
    <n v="0"/>
    <n v="0"/>
    <n v="0"/>
    <n v="0"/>
    <n v="0"/>
    <m/>
    <n v="0"/>
    <n v="0"/>
    <n v="0"/>
    <x v="5"/>
    <x v="3"/>
  </r>
  <r>
    <s v="CG&amp;E "/>
    <s v="E"/>
    <x v="12"/>
    <s v="DS03 ON 04/01/2008 "/>
    <n v="153093"/>
    <n v="19703.009999999998"/>
    <n v="0"/>
    <n v="19703.009999999998"/>
    <n v="8004.89"/>
    <n v="0"/>
    <n v="2827.18"/>
    <n v="266.67"/>
    <n v="0.09"/>
    <n v="0"/>
    <n v="0"/>
    <n v="804.34"/>
    <n v="1969.37"/>
    <n v="1493.82"/>
    <n v="91.33"/>
    <n v="0"/>
    <n v="1263.2"/>
    <n v="1819.82"/>
    <n v="0"/>
    <n v="0"/>
    <n v="0"/>
    <n v="0"/>
    <n v="364.8"/>
    <n v="654.26"/>
    <n v="0"/>
    <n v="0"/>
    <n v="143.24"/>
    <n v="0"/>
    <n v="0"/>
    <n v="0"/>
    <n v="0"/>
    <n v="0"/>
    <m/>
    <n v="0"/>
    <n v="0"/>
    <n v="0"/>
    <x v="5"/>
    <x v="3"/>
  </r>
  <r>
    <s v="CG&amp;E "/>
    <s v="E"/>
    <x v="2"/>
    <s v="DS03 ON 04/01/2008N"/>
    <n v="101640"/>
    <n v="11778.23"/>
    <n v="0"/>
    <n v="11778.23"/>
    <n v="4980.08"/>
    <n v="0"/>
    <n v="2140.87"/>
    <n v="123.76"/>
    <n v="0.36"/>
    <n v="0"/>
    <n v="0"/>
    <n v="402.55"/>
    <n v="911.28"/>
    <n v="682.29"/>
    <n v="42.38"/>
    <n v="0"/>
    <n v="754.53"/>
    <n v="1208.2"/>
    <n v="0"/>
    <n v="0"/>
    <n v="0"/>
    <n v="0"/>
    <n v="166.62"/>
    <n v="298.83999999999997"/>
    <n v="0"/>
    <n v="0"/>
    <n v="66.47"/>
    <n v="0"/>
    <n v="0"/>
    <n v="0"/>
    <n v="0"/>
    <n v="0"/>
    <m/>
    <n v="0"/>
    <n v="0"/>
    <n v="0"/>
    <x v="5"/>
    <x v="3"/>
  </r>
  <r>
    <s v="CG&amp;E "/>
    <s v="E"/>
    <x v="14"/>
    <s v="DS03 ON 04/01/2008N"/>
    <n v="11596556"/>
    <n v="997645.93"/>
    <n v="0"/>
    <n v="997645.93"/>
    <n v="432837.38"/>
    <n v="0"/>
    <n v="121021.79"/>
    <n v="13031"/>
    <n v="2.64"/>
    <n v="0"/>
    <n v="0"/>
    <n v="42361.1"/>
    <n v="79385.31"/>
    <n v="59299.33"/>
    <n v="4835.79"/>
    <n v="0"/>
    <n v="59198.15"/>
    <n v="137848.26"/>
    <n v="0"/>
    <n v="0"/>
    <n v="0"/>
    <n v="0"/>
    <n v="14268.17"/>
    <n v="25972.84"/>
    <n v="0"/>
    <n v="0"/>
    <n v="7584.17"/>
    <n v="0"/>
    <n v="0"/>
    <n v="0"/>
    <n v="0"/>
    <n v="0"/>
    <m/>
    <n v="0"/>
    <n v="0"/>
    <n v="0"/>
    <x v="5"/>
    <x v="3"/>
  </r>
  <r>
    <s v="CG&amp;E "/>
    <s v="E"/>
    <x v="15"/>
    <s v="DS03 ON 04/01/2008N"/>
    <n v="7916178"/>
    <n v="687693.11"/>
    <n v="0"/>
    <n v="687693.11"/>
    <n v="300071.64"/>
    <n v="0"/>
    <n v="83399.81"/>
    <n v="9279.57"/>
    <n v="2.0699999999999998"/>
    <n v="0"/>
    <n v="0"/>
    <n v="28947.56"/>
    <n v="53812.160000000003"/>
    <n v="41110.230000000003"/>
    <n v="3301.06"/>
    <n v="0"/>
    <n v="40560.47"/>
    <n v="94099.62"/>
    <n v="0"/>
    <n v="0"/>
    <n v="0"/>
    <n v="0"/>
    <n v="9925.64"/>
    <n v="18006.099999999999"/>
    <n v="0"/>
    <n v="0"/>
    <n v="5177.18"/>
    <n v="0"/>
    <n v="0"/>
    <n v="0"/>
    <n v="0"/>
    <n v="0"/>
    <m/>
    <n v="0"/>
    <n v="0"/>
    <n v="0"/>
    <x v="5"/>
    <x v="3"/>
  </r>
  <r>
    <s v="CG&amp;E "/>
    <s v="E"/>
    <x v="12"/>
    <s v="DS03 ON 04/01/2008N"/>
    <n v="2942401"/>
    <n v="244371.31"/>
    <n v="0"/>
    <n v="244371.31"/>
    <n v="107243.47"/>
    <n v="0"/>
    <n v="28390.66"/>
    <n v="3582.67"/>
    <n v="1.0900000000000001"/>
    <n v="0"/>
    <n v="0"/>
    <n v="10793.73"/>
    <n v="18092.55"/>
    <n v="14692.34"/>
    <n v="1226.97"/>
    <n v="0"/>
    <n v="13448.19"/>
    <n v="34976.339999999997"/>
    <n v="0"/>
    <n v="0"/>
    <n v="0"/>
    <n v="0"/>
    <n v="3563.77"/>
    <n v="6435.21"/>
    <n v="0"/>
    <n v="0"/>
    <n v="1924.32"/>
    <n v="0"/>
    <n v="0"/>
    <n v="0"/>
    <n v="0"/>
    <n v="0"/>
    <m/>
    <n v="0"/>
    <n v="0"/>
    <n v="0"/>
    <x v="5"/>
    <x v="3"/>
  </r>
  <r>
    <s v="CG&amp;E "/>
    <s v="E"/>
    <x v="11"/>
    <s v="DS03 ON 04/01/2008N"/>
    <n v="840439"/>
    <n v="23916.76"/>
    <n v="0"/>
    <n v="23916.76"/>
    <n v="0"/>
    <n v="0"/>
    <n v="10313.280000000001"/>
    <n v="1023.32"/>
    <n v="0.27"/>
    <n v="0"/>
    <n v="0"/>
    <n v="3078.76"/>
    <n v="6043.69"/>
    <n v="0"/>
    <n v="350.47"/>
    <n v="0"/>
    <n v="0"/>
    <n v="0"/>
    <n v="0"/>
    <n v="0"/>
    <n v="0"/>
    <n v="0"/>
    <n v="905.47"/>
    <n v="1651.85"/>
    <n v="0"/>
    <n v="0"/>
    <n v="549.65"/>
    <n v="0"/>
    <n v="0"/>
    <n v="0"/>
    <n v="0"/>
    <n v="0"/>
    <m/>
    <n v="0"/>
    <n v="0"/>
    <n v="0"/>
    <x v="5"/>
    <x v="3"/>
  </r>
  <r>
    <s v="CG&amp;E "/>
    <s v="E"/>
    <x v="13"/>
    <s v="DS03 ON 04/01/2008N"/>
    <n v="708295"/>
    <n v="20192.57"/>
    <n v="0"/>
    <n v="20192.57"/>
    <n v="0"/>
    <n v="0"/>
    <n v="9856.2199999999993"/>
    <n v="862.42"/>
    <n v="0.27"/>
    <n v="0"/>
    <n v="0"/>
    <n v="2599.0700000000002"/>
    <n v="6116.01"/>
    <n v="0"/>
    <n v="295.36"/>
    <n v="0"/>
    <n v="0"/>
    <n v="0"/>
    <n v="0"/>
    <n v="0"/>
    <n v="0"/>
    <n v="0"/>
    <n v="0"/>
    <n v="0"/>
    <n v="0"/>
    <n v="0"/>
    <n v="463.22"/>
    <n v="0"/>
    <n v="0"/>
    <n v="0"/>
    <n v="0"/>
    <n v="0"/>
    <m/>
    <n v="0"/>
    <n v="0"/>
    <n v="0"/>
    <x v="5"/>
    <x v="3"/>
  </r>
  <r>
    <s v="CG&amp;E "/>
    <s v="E"/>
    <x v="2"/>
    <s v="DS07 ON 01/02/2007N"/>
    <n v="792"/>
    <n v="-162.25"/>
    <n v="0"/>
    <n v="-162.25"/>
    <n v="-52.45"/>
    <n v="0"/>
    <n v="-75.709999999999994"/>
    <n v="0.56999999999999995"/>
    <n v="-0.18"/>
    <n v="0"/>
    <n v="0"/>
    <n v="2.54"/>
    <n v="7.13"/>
    <n v="-20.059999999999999"/>
    <n v="0.33"/>
    <n v="-9.26"/>
    <n v="-19.46"/>
    <n v="12.85"/>
    <n v="0"/>
    <n v="0"/>
    <n v="0"/>
    <n v="0"/>
    <n v="-5.38"/>
    <n v="-3.69"/>
    <n v="0"/>
    <n v="0"/>
    <n v="0.52"/>
    <n v="0"/>
    <n v="0"/>
    <n v="0"/>
    <n v="0"/>
    <n v="0"/>
    <m/>
    <n v="0"/>
    <n v="0"/>
    <n v="0"/>
    <x v="5"/>
    <x v="3"/>
  </r>
  <r>
    <s v="CG&amp;E "/>
    <s v="E"/>
    <x v="4"/>
    <s v="DS07 ON 01/02/2007N"/>
    <n v="39600"/>
    <n v="5105.76"/>
    <n v="0"/>
    <n v="5105.76"/>
    <n v="2053.12"/>
    <n v="0"/>
    <n v="834.49"/>
    <n v="48.22"/>
    <n v="0.09"/>
    <n v="0"/>
    <n v="0"/>
    <n v="153.07"/>
    <n v="356.08"/>
    <n v="251.22"/>
    <n v="16.510000000000002"/>
    <n v="362.3"/>
    <n v="413.73"/>
    <n v="362.42"/>
    <n v="0"/>
    <n v="0"/>
    <n v="0"/>
    <n v="0"/>
    <n v="83.68"/>
    <n v="144.93"/>
    <n v="0"/>
    <n v="0"/>
    <n v="25.9"/>
    <n v="0"/>
    <n v="0"/>
    <n v="0"/>
    <n v="0"/>
    <n v="0"/>
    <m/>
    <n v="0"/>
    <n v="0"/>
    <n v="0"/>
    <x v="5"/>
    <x v="3"/>
  </r>
  <r>
    <s v="CG&amp;E "/>
    <s v="E"/>
    <x v="2"/>
    <s v="DS07 ON 02/15/2008N"/>
    <n v="207997"/>
    <n v="26677.37"/>
    <n v="0"/>
    <n v="26677.37"/>
    <n v="10426.530000000001"/>
    <n v="0"/>
    <n v="4443.3"/>
    <n v="253.24"/>
    <n v="1.49"/>
    <n v="0"/>
    <n v="0"/>
    <n v="819.37"/>
    <n v="1681.64"/>
    <n v="1839.85"/>
    <n v="86.74"/>
    <n v="1839.88"/>
    <n v="2084.7600000000002"/>
    <n v="1903.59"/>
    <n v="0"/>
    <n v="0"/>
    <n v="0"/>
    <n v="0"/>
    <n v="424.95"/>
    <n v="736.01"/>
    <n v="0"/>
    <n v="0"/>
    <n v="136.02000000000001"/>
    <n v="0"/>
    <n v="0"/>
    <n v="0"/>
    <n v="0"/>
    <n v="0"/>
    <m/>
    <n v="0"/>
    <n v="0"/>
    <n v="0"/>
    <x v="5"/>
    <x v="3"/>
  </r>
  <r>
    <s v="CG&amp;E "/>
    <s v="E"/>
    <x v="3"/>
    <s v="DS07 ON 02/15/2008N"/>
    <n v="32400"/>
    <n v="4921.32"/>
    <n v="0"/>
    <n v="4921.32"/>
    <n v="1945.04"/>
    <n v="0"/>
    <n v="866.92"/>
    <n v="39.450000000000003"/>
    <n v="0.19"/>
    <n v="0"/>
    <n v="0"/>
    <n v="126.93"/>
    <n v="291.33999999999997"/>
    <n v="343.23"/>
    <n v="13.51"/>
    <n v="343.23"/>
    <n v="417.2"/>
    <n v="296.52"/>
    <n v="0"/>
    <n v="0"/>
    <n v="0"/>
    <n v="0"/>
    <n v="79.27"/>
    <n v="137.30000000000001"/>
    <n v="0"/>
    <n v="0"/>
    <n v="21.19"/>
    <n v="0"/>
    <n v="0"/>
    <n v="0"/>
    <n v="0"/>
    <n v="0"/>
    <m/>
    <n v="0"/>
    <n v="0"/>
    <n v="0"/>
    <x v="5"/>
    <x v="3"/>
  </r>
  <r>
    <s v="CG&amp;E "/>
    <s v="E"/>
    <x v="4"/>
    <s v="DS07 ON 02/15/2008N"/>
    <n v="95904"/>
    <n v="13446.35"/>
    <n v="0"/>
    <n v="13446.35"/>
    <n v="5287.24"/>
    <n v="0"/>
    <n v="2269.91"/>
    <n v="116.78"/>
    <n v="0.54"/>
    <n v="0"/>
    <n v="0"/>
    <n v="378.94"/>
    <n v="862.37"/>
    <n v="932.99"/>
    <n v="39.99"/>
    <n v="932.99"/>
    <n v="1095.44"/>
    <n v="877.71"/>
    <n v="0"/>
    <n v="0"/>
    <n v="0"/>
    <n v="0"/>
    <n v="215.49"/>
    <n v="373.23"/>
    <n v="0"/>
    <n v="0"/>
    <n v="62.73"/>
    <n v="0"/>
    <n v="0"/>
    <n v="0"/>
    <n v="0"/>
    <n v="0"/>
    <m/>
    <n v="0"/>
    <n v="0"/>
    <n v="0"/>
    <x v="5"/>
    <x v="3"/>
  </r>
  <r>
    <s v="CG&amp;E "/>
    <s v="E"/>
    <x v="6"/>
    <s v="DS07 ON 02/15/2008N"/>
    <n v="517"/>
    <n v="50.93"/>
    <n v="0"/>
    <n v="50.93"/>
    <n v="0"/>
    <n v="0"/>
    <n v="42.6"/>
    <n v="0.63"/>
    <n v="0.09"/>
    <n v="0"/>
    <n v="0"/>
    <n v="2.4"/>
    <n v="4.6500000000000004"/>
    <n v="0"/>
    <n v="0.22"/>
    <n v="0"/>
    <n v="0"/>
    <n v="0"/>
    <n v="0"/>
    <n v="0"/>
    <n v="0"/>
    <n v="0"/>
    <n v="0"/>
    <n v="0"/>
    <n v="0"/>
    <n v="0"/>
    <n v="0.34"/>
    <n v="0"/>
    <n v="0"/>
    <n v="0"/>
    <n v="0"/>
    <n v="0"/>
    <m/>
    <n v="0"/>
    <n v="0"/>
    <n v="0"/>
    <x v="5"/>
    <x v="3"/>
  </r>
  <r>
    <s v="CG&amp;E "/>
    <s v="E"/>
    <x v="2"/>
    <s v="DS07 ON 04/01/2008N"/>
    <n v="6266032"/>
    <n v="650395.22"/>
    <n v="0"/>
    <n v="650395.22"/>
    <n v="289764.88"/>
    <n v="0"/>
    <n v="90582.27"/>
    <n v="7629.53"/>
    <n v="26.07"/>
    <n v="0"/>
    <n v="0"/>
    <n v="24452.1"/>
    <n v="46956.46"/>
    <n v="39698.01"/>
    <n v="2612.89"/>
    <n v="-2.37"/>
    <n v="43030.26"/>
    <n v="74484.72"/>
    <n v="0"/>
    <n v="0"/>
    <n v="0"/>
    <n v="0"/>
    <n v="9675.24"/>
    <n v="17387.23"/>
    <n v="0"/>
    <n v="0"/>
    <n v="4097.93"/>
    <n v="0"/>
    <n v="0"/>
    <n v="0"/>
    <n v="0"/>
    <n v="0"/>
    <m/>
    <n v="0"/>
    <n v="0"/>
    <n v="0"/>
    <x v="5"/>
    <x v="3"/>
  </r>
  <r>
    <s v="CG&amp;E "/>
    <s v="E"/>
    <x v="3"/>
    <s v="DS07 ON 04/01/2008N"/>
    <n v="1578246"/>
    <n v="163842.12"/>
    <n v="0"/>
    <n v="163842.12"/>
    <n v="73263.23"/>
    <n v="0"/>
    <n v="22385.32"/>
    <n v="1921.67"/>
    <n v="4.04"/>
    <n v="0"/>
    <n v="0"/>
    <n v="6059.93"/>
    <n v="11982.94"/>
    <n v="10037.299999999999"/>
    <n v="658.11"/>
    <n v="0"/>
    <n v="10894.13"/>
    <n v="18760.62"/>
    <n v="0"/>
    <n v="0"/>
    <n v="0"/>
    <n v="0"/>
    <n v="2446.56"/>
    <n v="4396.12"/>
    <n v="0"/>
    <n v="0"/>
    <n v="1032.1500000000001"/>
    <n v="0"/>
    <n v="0"/>
    <n v="0"/>
    <n v="0"/>
    <n v="0"/>
    <m/>
    <n v="0"/>
    <n v="0"/>
    <n v="0"/>
    <x v="5"/>
    <x v="3"/>
  </r>
  <r>
    <s v="CG&amp;E "/>
    <s v="E"/>
    <x v="4"/>
    <s v="DS07 ON 04/01/2008N"/>
    <n v="793317"/>
    <n v="82919.13"/>
    <n v="0"/>
    <n v="82919.13"/>
    <n v="37169.82"/>
    <n v="0"/>
    <n v="11753.41"/>
    <n v="965.96"/>
    <n v="2.94"/>
    <n v="0"/>
    <n v="0"/>
    <n v="3092.45"/>
    <n v="5477.92"/>
    <n v="5092.34"/>
    <n v="330.79"/>
    <n v="0"/>
    <n v="5613.86"/>
    <n v="9430.16"/>
    <n v="0"/>
    <n v="0"/>
    <n v="0"/>
    <n v="0"/>
    <n v="1240.31"/>
    <n v="2230.34"/>
    <n v="0"/>
    <n v="0"/>
    <n v="518.83000000000004"/>
    <n v="0"/>
    <n v="0"/>
    <n v="0"/>
    <n v="0"/>
    <n v="0"/>
    <m/>
    <n v="0"/>
    <n v="0"/>
    <n v="0"/>
    <x v="5"/>
    <x v="3"/>
  </r>
  <r>
    <s v="CG&amp;E "/>
    <s v="E"/>
    <x v="8"/>
    <s v="DS07 ON 04/01/2008N"/>
    <n v="178060"/>
    <n v="18636.2"/>
    <n v="0"/>
    <n v="18636.2"/>
    <n v="8389.41"/>
    <n v="0"/>
    <n v="2550.67"/>
    <n v="216.8"/>
    <n v="0.27"/>
    <n v="0"/>
    <n v="0"/>
    <n v="674.17"/>
    <n v="1299.49"/>
    <n v="1149.3699999999999"/>
    <n v="74.25"/>
    <n v="0"/>
    <n v="1265.23"/>
    <n v="2116.6"/>
    <n v="0"/>
    <n v="0"/>
    <n v="0"/>
    <n v="0"/>
    <n v="280.08"/>
    <n v="503.4"/>
    <n v="0"/>
    <n v="0"/>
    <n v="116.46"/>
    <n v="0"/>
    <n v="0"/>
    <n v="0"/>
    <n v="0"/>
    <n v="0"/>
    <m/>
    <n v="0"/>
    <n v="0"/>
    <n v="0"/>
    <x v="5"/>
    <x v="3"/>
  </r>
  <r>
    <s v="CG&amp;E "/>
    <s v="E"/>
    <x v="14"/>
    <s v="DS07 ON 04/01/2008N"/>
    <n v="3324227"/>
    <n v="299650.65999999997"/>
    <n v="0"/>
    <n v="299650.65999999997"/>
    <n v="132104.38"/>
    <n v="0"/>
    <n v="36611.449999999997"/>
    <n v="3876.42"/>
    <n v="4.2300000000000004"/>
    <n v="0"/>
    <n v="0"/>
    <n v="12502.3"/>
    <n v="22956.66"/>
    <n v="18098.53"/>
    <n v="1386.19"/>
    <n v="0"/>
    <n v="18107.900000000001"/>
    <n v="39515.089999999997"/>
    <n v="0"/>
    <n v="0"/>
    <n v="0"/>
    <n v="0"/>
    <n v="4386.43"/>
    <n v="7927.03"/>
    <n v="0"/>
    <n v="0"/>
    <n v="2174.0500000000002"/>
    <n v="0"/>
    <n v="0"/>
    <n v="0"/>
    <n v="0"/>
    <n v="0"/>
    <m/>
    <n v="0"/>
    <n v="0"/>
    <n v="0"/>
    <x v="5"/>
    <x v="3"/>
  </r>
  <r>
    <s v="CG&amp;E "/>
    <s v="E"/>
    <x v="12"/>
    <s v="DS07 ON 04/01/2008N"/>
    <n v="138095"/>
    <n v="17585.169999999998"/>
    <n v="0"/>
    <n v="17585.169999999998"/>
    <n v="8067.83"/>
    <n v="0"/>
    <n v="2739.5"/>
    <n v="168.14"/>
    <n v="0.18"/>
    <n v="0"/>
    <n v="0"/>
    <n v="519.92999999999995"/>
    <n v="1071.8599999999999"/>
    <n v="1105.32"/>
    <n v="57.59"/>
    <n v="0"/>
    <n v="1369.08"/>
    <n v="1641.54"/>
    <n v="0"/>
    <n v="0"/>
    <n v="0"/>
    <n v="0"/>
    <n v="269.79000000000002"/>
    <n v="484.1"/>
    <n v="0"/>
    <n v="0"/>
    <n v="90.31"/>
    <n v="0"/>
    <n v="0"/>
    <n v="0"/>
    <n v="0"/>
    <n v="0"/>
    <m/>
    <n v="0"/>
    <n v="0"/>
    <n v="0"/>
    <x v="5"/>
    <x v="3"/>
  </r>
  <r>
    <s v="CG&amp;E "/>
    <s v="E"/>
    <x v="6"/>
    <s v="DS07 ON 04/01/2008N"/>
    <n v="26738"/>
    <n v="1434.23"/>
    <n v="0"/>
    <n v="1434.23"/>
    <n v="0"/>
    <n v="0"/>
    <n v="1013.51"/>
    <n v="32.57"/>
    <n v="0.72"/>
    <n v="0"/>
    <n v="0"/>
    <n v="118.36"/>
    <n v="240.43"/>
    <n v="0"/>
    <n v="11.15"/>
    <n v="0"/>
    <n v="0"/>
    <n v="0"/>
    <n v="0"/>
    <n v="0"/>
    <n v="0"/>
    <n v="0"/>
    <n v="0"/>
    <n v="0"/>
    <n v="0"/>
    <n v="0"/>
    <n v="17.489999999999998"/>
    <n v="0"/>
    <n v="0"/>
    <n v="0"/>
    <n v="0"/>
    <n v="0"/>
    <m/>
    <n v="0"/>
    <n v="0"/>
    <n v="0"/>
    <x v="5"/>
    <x v="3"/>
  </r>
  <r>
    <s v="CG&amp;E "/>
    <s v="E"/>
    <x v="10"/>
    <s v="DS07 ON 04/01/2008N"/>
    <n v="10720"/>
    <n v="300.44"/>
    <n v="0"/>
    <n v="300.44"/>
    <n v="0"/>
    <n v="0"/>
    <n v="143.65"/>
    <n v="13.05"/>
    <n v="0.09"/>
    <n v="0"/>
    <n v="0"/>
    <n v="45.84"/>
    <n v="86.33"/>
    <n v="0"/>
    <n v="4.47"/>
    <n v="0"/>
    <n v="0"/>
    <n v="0"/>
    <n v="0"/>
    <n v="0"/>
    <n v="0"/>
    <n v="0"/>
    <n v="0"/>
    <n v="0"/>
    <n v="0"/>
    <n v="0"/>
    <n v="7.01"/>
    <n v="0"/>
    <n v="0"/>
    <n v="0"/>
    <n v="0"/>
    <n v="0"/>
    <m/>
    <n v="0"/>
    <n v="0"/>
    <n v="0"/>
    <x v="5"/>
    <x v="3"/>
  </r>
  <r>
    <s v="CG&amp;E "/>
    <s v="E"/>
    <x v="11"/>
    <s v="DS07 ON 04/01/2008N"/>
    <n v="117138"/>
    <n v="2895.43"/>
    <n v="0"/>
    <n v="2895.43"/>
    <n v="0"/>
    <n v="0"/>
    <n v="1408.68"/>
    <n v="142.63"/>
    <n v="0.27"/>
    <n v="0"/>
    <n v="0"/>
    <n v="453.16"/>
    <n v="765.24"/>
    <n v="0"/>
    <n v="48.85"/>
    <n v="0"/>
    <n v="0"/>
    <n v="0"/>
    <n v="0"/>
    <n v="0"/>
    <n v="0"/>
    <n v="0"/>
    <n v="0"/>
    <n v="0"/>
    <n v="0"/>
    <n v="0"/>
    <n v="76.599999999999994"/>
    <n v="0"/>
    <n v="0"/>
    <n v="0"/>
    <n v="0"/>
    <n v="0"/>
    <m/>
    <n v="0"/>
    <n v="0"/>
    <n v="0"/>
    <x v="5"/>
    <x v="3"/>
  </r>
  <r>
    <s v="CG&amp;E "/>
    <s v="E"/>
    <x v="18"/>
    <s v="DS07 ON 04/01/2008N"/>
    <n v="69595"/>
    <n v="4048.85"/>
    <n v="0"/>
    <n v="4048.85"/>
    <n v="0"/>
    <n v="0"/>
    <n v="2992.34"/>
    <n v="84.73"/>
    <n v="0.18"/>
    <n v="0"/>
    <n v="0"/>
    <n v="271.27"/>
    <n v="625.79999999999995"/>
    <n v="0"/>
    <n v="29.02"/>
    <n v="0"/>
    <n v="0"/>
    <n v="0"/>
    <n v="0"/>
    <n v="0"/>
    <n v="0"/>
    <n v="0"/>
    <n v="0"/>
    <n v="0"/>
    <n v="0"/>
    <n v="0"/>
    <n v="45.51"/>
    <n v="0"/>
    <n v="0"/>
    <n v="0"/>
    <n v="0"/>
    <n v="0"/>
    <m/>
    <n v="0"/>
    <n v="0"/>
    <n v="0"/>
    <x v="5"/>
    <x v="3"/>
  </r>
  <r>
    <s v="CG&amp;E "/>
    <s v="E"/>
    <x v="13"/>
    <s v="DS07 ON 04/01/2008N"/>
    <n v="170383"/>
    <n v="5046.21"/>
    <n v="0"/>
    <n v="5046.21"/>
    <n v="0"/>
    <n v="0"/>
    <n v="2496.29"/>
    <n v="207.46"/>
    <n v="0.09"/>
    <n v="0"/>
    <n v="0"/>
    <n v="627.80999999999995"/>
    <n v="1532.08"/>
    <n v="0"/>
    <n v="71.05"/>
    <n v="0"/>
    <n v="0"/>
    <n v="0"/>
    <n v="0"/>
    <n v="0"/>
    <n v="0"/>
    <n v="0"/>
    <n v="0"/>
    <n v="0"/>
    <n v="0"/>
    <n v="0"/>
    <n v="111.43"/>
    <n v="0"/>
    <n v="0"/>
    <n v="0"/>
    <n v="0"/>
    <n v="0"/>
    <m/>
    <n v="0"/>
    <n v="0"/>
    <n v="0"/>
    <x v="5"/>
    <x v="3"/>
  </r>
  <r>
    <s v="CG&amp;E "/>
    <s v="E"/>
    <x v="2"/>
    <s v="DS08 ON 01/02/2007N"/>
    <n v="-1630"/>
    <n v="-445.71"/>
    <n v="0"/>
    <n v="-445.71"/>
    <n v="-176.55"/>
    <n v="0"/>
    <n v="-102.04"/>
    <n v="-1.99"/>
    <n v="-0.09"/>
    <n v="0"/>
    <n v="0"/>
    <n v="-7.58"/>
    <n v="-14.66"/>
    <n v="-30.97"/>
    <n v="-0.69"/>
    <n v="-31.16"/>
    <n v="-44.35"/>
    <n v="-14.91"/>
    <n v="0"/>
    <n v="0"/>
    <n v="0"/>
    <n v="0"/>
    <n v="-7.18"/>
    <n v="-12.47"/>
    <n v="0"/>
    <n v="0"/>
    <n v="-1.07"/>
    <n v="0"/>
    <n v="0"/>
    <n v="0"/>
    <n v="0"/>
    <n v="0"/>
    <m/>
    <n v="0"/>
    <n v="0"/>
    <n v="0"/>
    <x v="5"/>
    <x v="3"/>
  </r>
  <r>
    <s v="CG&amp;E "/>
    <s v="E"/>
    <x v="2"/>
    <s v="DS08 ON 02/15/2008N"/>
    <n v="350580"/>
    <n v="47108.800000000003"/>
    <n v="0"/>
    <n v="47108.800000000003"/>
    <n v="18376.599999999999"/>
    <n v="0"/>
    <n v="8226.19"/>
    <n v="426.84"/>
    <n v="3.76"/>
    <n v="0"/>
    <n v="0"/>
    <n v="1446.11"/>
    <n v="2754.06"/>
    <n v="3242.75"/>
    <n v="146.21"/>
    <n v="3242.79"/>
    <n v="3759.55"/>
    <n v="3208.53"/>
    <n v="0"/>
    <n v="0"/>
    <n v="0"/>
    <n v="0"/>
    <n v="748.93"/>
    <n v="1297.21"/>
    <n v="0"/>
    <n v="0"/>
    <n v="229.27"/>
    <n v="0"/>
    <n v="0"/>
    <n v="0"/>
    <n v="0"/>
    <n v="0"/>
    <m/>
    <n v="0"/>
    <n v="0"/>
    <n v="0"/>
    <x v="5"/>
    <x v="3"/>
  </r>
  <r>
    <s v="CG&amp;E "/>
    <s v="E"/>
    <x v="6"/>
    <s v="DS08 ON 02/15/2008N"/>
    <n v="3880"/>
    <n v="232.15"/>
    <n v="0"/>
    <n v="232.15"/>
    <n v="0"/>
    <n v="0"/>
    <n v="140.02000000000001"/>
    <n v="4.72"/>
    <n v="0.09"/>
    <n v="0"/>
    <n v="0"/>
    <n v="17.18"/>
    <n v="34.89"/>
    <n v="0"/>
    <n v="1.62"/>
    <n v="0"/>
    <n v="0"/>
    <n v="0"/>
    <n v="0"/>
    <n v="0"/>
    <n v="0"/>
    <n v="0"/>
    <n v="11.38"/>
    <n v="19.71"/>
    <n v="0"/>
    <n v="0"/>
    <n v="2.54"/>
    <n v="0"/>
    <n v="0"/>
    <n v="0"/>
    <n v="0"/>
    <n v="0"/>
    <m/>
    <n v="0"/>
    <n v="0"/>
    <n v="0"/>
    <x v="5"/>
    <x v="3"/>
  </r>
  <r>
    <s v="CG&amp;E "/>
    <s v="E"/>
    <x v="2"/>
    <s v="DS08 ON 04/01/2008N"/>
    <n v="3371024"/>
    <n v="494170.39"/>
    <n v="0"/>
    <n v="494170.39"/>
    <n v="224828.92"/>
    <n v="0"/>
    <n v="87005.96"/>
    <n v="4104.6099999999997"/>
    <n v="35.28"/>
    <n v="0"/>
    <n v="0"/>
    <n v="13907.51"/>
    <n v="28556.68"/>
    <n v="30802.7"/>
    <n v="1405.74"/>
    <n v="0"/>
    <n v="40230.06"/>
    <n v="40071.43"/>
    <n v="0"/>
    <n v="0"/>
    <n v="0"/>
    <n v="0"/>
    <n v="7526.68"/>
    <n v="13490.19"/>
    <n v="0"/>
    <n v="0"/>
    <n v="2204.63"/>
    <n v="0"/>
    <n v="0"/>
    <n v="0"/>
    <n v="0"/>
    <n v="0"/>
    <m/>
    <n v="0"/>
    <n v="0"/>
    <n v="0"/>
    <x v="5"/>
    <x v="3"/>
  </r>
  <r>
    <s v="CG&amp;E "/>
    <s v="E"/>
    <x v="14"/>
    <s v="DS08 ON 04/01/2008N"/>
    <n v="547977"/>
    <n v="52095.39"/>
    <n v="0"/>
    <n v="52095.39"/>
    <n v="23194.1"/>
    <n v="0"/>
    <n v="6459.28"/>
    <n v="667.21"/>
    <n v="0.54"/>
    <n v="0"/>
    <n v="0"/>
    <n v="2045.08"/>
    <n v="4059"/>
    <n v="3177.65"/>
    <n v="228.51"/>
    <n v="0"/>
    <n v="3226.18"/>
    <n v="6513.8"/>
    <n v="0"/>
    <n v="0"/>
    <n v="0"/>
    <n v="0"/>
    <n v="773.91"/>
    <n v="1391.76"/>
    <n v="0"/>
    <n v="0"/>
    <n v="358.37"/>
    <n v="0"/>
    <n v="0"/>
    <n v="0"/>
    <n v="0"/>
    <n v="0"/>
    <m/>
    <n v="0"/>
    <n v="0"/>
    <n v="0"/>
    <x v="5"/>
    <x v="3"/>
  </r>
  <r>
    <s v="CG&amp;E "/>
    <s v="E"/>
    <x v="6"/>
    <s v="DS08 ON 04/01/2008N"/>
    <n v="322250"/>
    <n v="14323.4"/>
    <n v="0"/>
    <n v="14323.4"/>
    <n v="0"/>
    <n v="0"/>
    <n v="9207.41"/>
    <n v="392.37"/>
    <n v="4.03"/>
    <n v="0"/>
    <n v="0"/>
    <n v="1367.15"/>
    <n v="2881.48"/>
    <n v="0"/>
    <n v="134.35"/>
    <n v="0"/>
    <n v="0"/>
    <n v="0"/>
    <n v="0"/>
    <n v="0"/>
    <n v="0"/>
    <n v="0"/>
    <n v="45.09"/>
    <n v="80.75"/>
    <n v="0"/>
    <n v="0"/>
    <n v="210.77"/>
    <n v="0"/>
    <n v="0"/>
    <n v="0"/>
    <n v="0"/>
    <n v="0"/>
    <m/>
    <n v="0"/>
    <n v="0"/>
    <n v="0"/>
    <x v="5"/>
    <x v="3"/>
  </r>
  <r>
    <s v="CG&amp;E "/>
    <s v="E"/>
    <x v="11"/>
    <s v="DS08 ON 04/01/2008N"/>
    <n v="452848"/>
    <n v="16376.36"/>
    <n v="0"/>
    <n v="16376.36"/>
    <n v="0"/>
    <n v="0"/>
    <n v="9521.61"/>
    <n v="551.4"/>
    <n v="1.53"/>
    <n v="0"/>
    <n v="0"/>
    <n v="1797.03"/>
    <n v="4019.77"/>
    <n v="0"/>
    <n v="188.84"/>
    <n v="0"/>
    <n v="0"/>
    <n v="0"/>
    <n v="0"/>
    <n v="0"/>
    <n v="0"/>
    <n v="0"/>
    <n v="0"/>
    <n v="0"/>
    <n v="0"/>
    <n v="0"/>
    <n v="296.18"/>
    <n v="0"/>
    <n v="0"/>
    <n v="0"/>
    <n v="0"/>
    <n v="0"/>
    <m/>
    <n v="0"/>
    <n v="0"/>
    <n v="0"/>
    <x v="5"/>
    <x v="3"/>
  </r>
  <r>
    <s v="CG&amp;E "/>
    <s v="E"/>
    <x v="15"/>
    <s v="DS12    01/02/2007 "/>
    <n v="-615425"/>
    <n v="-42403.31"/>
    <n v="0"/>
    <n v="-42403.31"/>
    <n v="-10117.84"/>
    <n v="0"/>
    <n v="-3101.75"/>
    <n v="-261.27"/>
    <n v="-0.09"/>
    <n v="0"/>
    <n v="0"/>
    <n v="-788.25"/>
    <n v="-1680.71"/>
    <n v="-1330.53"/>
    <n v="-89.48"/>
    <n v="-1330.56"/>
    <n v="-1479.53"/>
    <n v="-2969.1"/>
    <n v="0"/>
    <n v="0"/>
    <n v="0"/>
    <n v="0"/>
    <n v="-307.31"/>
    <n v="-532.32000000000005"/>
    <n v="0"/>
    <n v="0"/>
    <n v="-140.34"/>
    <n v="0"/>
    <n v="0"/>
    <n v="0"/>
    <n v="0"/>
    <n v="0"/>
    <m/>
    <n v="0"/>
    <n v="0"/>
    <n v="0"/>
    <x v="5"/>
    <x v="3"/>
  </r>
  <r>
    <s v="CG&amp;E "/>
    <s v="E"/>
    <x v="14"/>
    <s v="DS12    04/01/2008 "/>
    <n v="95693"/>
    <n v="7265.28"/>
    <n v="0"/>
    <n v="726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3"/>
  </r>
  <r>
    <s v="CG&amp;E "/>
    <s v="E"/>
    <x v="15"/>
    <s v="DS12    04/01/2008 "/>
    <n v="-54693"/>
    <n v="1794.24"/>
    <n v="0"/>
    <n v="1794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3"/>
  </r>
  <r>
    <s v="CG&amp;E "/>
    <s v="E"/>
    <x v="12"/>
    <s v="DS12    04/01/2008 "/>
    <n v="35246"/>
    <n v="2687.74"/>
    <n v="0"/>
    <n v="268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3"/>
  </r>
  <r>
    <s v="CG&amp;E "/>
    <s v="E"/>
    <x v="15"/>
    <s v="DS14    04/01/2008 "/>
    <n v="96722"/>
    <n v="7392.97"/>
    <n v="0"/>
    <n v="7392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3"/>
  </r>
  <r>
    <s v="CG&amp;E "/>
    <s v="E"/>
    <x v="12"/>
    <s v="DS14    04/01/2008 "/>
    <n v="65921"/>
    <n v="5923.95"/>
    <n v="0"/>
    <n v="592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3"/>
  </r>
  <r>
    <s v="CG&amp;E "/>
    <s v="E"/>
    <x v="14"/>
    <s v="DS51    04/01/2008 "/>
    <n v="30599"/>
    <n v="4134.2700000000004"/>
    <n v="0"/>
    <n v="4134.2700000000004"/>
    <n v="1144.57"/>
    <n v="0"/>
    <n v="655.48"/>
    <n v="37.26"/>
    <n v="0.18"/>
    <n v="0"/>
    <n v="0"/>
    <n v="128.71"/>
    <n v="275.14"/>
    <n v="255.18"/>
    <n v="12.76"/>
    <n v="0"/>
    <n v="318.7"/>
    <n v="206.79"/>
    <n v="0"/>
    <n v="0"/>
    <n v="0"/>
    <n v="0"/>
    <n v="62.36"/>
    <n v="111.75"/>
    <n v="0"/>
    <n v="905.38"/>
    <n v="20.010000000000002"/>
    <n v="0"/>
    <n v="0"/>
    <n v="0"/>
    <n v="0"/>
    <n v="0"/>
    <m/>
    <n v="0"/>
    <n v="0"/>
    <n v="0"/>
    <x v="5"/>
    <x v="3"/>
  </r>
  <r>
    <s v="CG&amp;E "/>
    <s v="E"/>
    <x v="2"/>
    <s v="EH      01/02/2007N"/>
    <n v="-54398"/>
    <n v="-3941.82"/>
    <n v="0"/>
    <n v="-3941.82"/>
    <n v="-1233.9000000000001"/>
    <n v="0"/>
    <n v="-640.25"/>
    <n v="-66.22"/>
    <n v="-0.18"/>
    <n v="0"/>
    <n v="0"/>
    <n v="-214.65"/>
    <n v="-365.49"/>
    <n v="-189.51"/>
    <n v="-22.69"/>
    <n v="-217.76"/>
    <n v="-279.61"/>
    <n v="-497.85"/>
    <n v="0"/>
    <n v="0"/>
    <n v="0"/>
    <n v="0"/>
    <n v="-87.2"/>
    <n v="-87.07"/>
    <n v="0"/>
    <n v="0"/>
    <n v="-39.44"/>
    <n v="0"/>
    <n v="0"/>
    <n v="0"/>
    <n v="0"/>
    <n v="0"/>
    <m/>
    <n v="0"/>
    <n v="0"/>
    <n v="0"/>
    <x v="5"/>
    <x v="4"/>
  </r>
  <r>
    <s v="CG&amp;E "/>
    <s v="E"/>
    <x v="2"/>
    <s v="EH      02/15/2008N"/>
    <n v="68994"/>
    <n v="5139.3599999999997"/>
    <n v="0"/>
    <n v="5139.3599999999997"/>
    <n v="1564.97"/>
    <n v="0"/>
    <n v="896.01"/>
    <n v="83.99"/>
    <n v="0.72"/>
    <n v="0"/>
    <n v="0"/>
    <n v="291.83"/>
    <n v="463.56"/>
    <n v="276.18"/>
    <n v="28.77"/>
    <n v="276.18"/>
    <n v="354.63"/>
    <n v="631.44000000000005"/>
    <n v="0"/>
    <n v="0"/>
    <n v="0"/>
    <n v="0"/>
    <n v="110.62"/>
    <n v="110.44"/>
    <n v="0"/>
    <n v="0"/>
    <n v="50.02"/>
    <n v="0"/>
    <n v="0"/>
    <n v="0"/>
    <n v="0"/>
    <n v="0"/>
    <m/>
    <n v="0"/>
    <n v="0"/>
    <n v="0"/>
    <x v="5"/>
    <x v="4"/>
  </r>
  <r>
    <s v="CG&amp;E "/>
    <s v="E"/>
    <x v="4"/>
    <s v="EH      02/15/2008N"/>
    <n v="153"/>
    <n v="18.8"/>
    <n v="0"/>
    <n v="18.8"/>
    <n v="3.47"/>
    <n v="0"/>
    <n v="9.24"/>
    <n v="0.19"/>
    <n v="0.09"/>
    <n v="0"/>
    <n v="0"/>
    <n v="0.71"/>
    <n v="1.03"/>
    <n v="0.61"/>
    <n v="0.06"/>
    <n v="0.61"/>
    <n v="0.79"/>
    <n v="1.4"/>
    <n v="0"/>
    <n v="0"/>
    <n v="0"/>
    <n v="0"/>
    <n v="0.25"/>
    <n v="0.24"/>
    <n v="0"/>
    <n v="0"/>
    <n v="0.11"/>
    <n v="0"/>
    <n v="0"/>
    <n v="0"/>
    <n v="0"/>
    <n v="0"/>
    <m/>
    <n v="0"/>
    <n v="0"/>
    <n v="0"/>
    <x v="5"/>
    <x v="4"/>
  </r>
  <r>
    <s v="CG&amp;E "/>
    <s v="E"/>
    <x v="1"/>
    <s v="EH      04/01/2008N"/>
    <n v="2600"/>
    <n v="219.06"/>
    <n v="0"/>
    <n v="219.06"/>
    <n v="69.38"/>
    <n v="0"/>
    <n v="52.03"/>
    <n v="3.17"/>
    <n v="0.18"/>
    <n v="0"/>
    <n v="0"/>
    <n v="12.02"/>
    <n v="17.47"/>
    <n v="9.51"/>
    <n v="1.08"/>
    <n v="0"/>
    <n v="13.36"/>
    <n v="30.91"/>
    <n v="0"/>
    <n v="0"/>
    <n v="0"/>
    <n v="0"/>
    <n v="3.9"/>
    <n v="4.16"/>
    <n v="0"/>
    <n v="0"/>
    <n v="1.89"/>
    <n v="0"/>
    <n v="0"/>
    <n v="0"/>
    <n v="0"/>
    <n v="0"/>
    <m/>
    <n v="0"/>
    <n v="0"/>
    <n v="0"/>
    <x v="5"/>
    <x v="4"/>
  </r>
  <r>
    <s v="CG&amp;E "/>
    <s v="E"/>
    <x v="2"/>
    <s v="EH      04/01/2008N"/>
    <n v="2918066"/>
    <n v="224076.97"/>
    <n v="0"/>
    <n v="224076.97"/>
    <n v="77871.460000000006"/>
    <n v="0"/>
    <n v="38128.31"/>
    <n v="3553.1"/>
    <n v="40.47"/>
    <n v="0"/>
    <n v="0"/>
    <n v="12145.76"/>
    <n v="19606.560000000001"/>
    <n v="10668.38"/>
    <n v="1215.1199999999999"/>
    <n v="0"/>
    <n v="14998.92"/>
    <n v="34687.1"/>
    <n v="0"/>
    <n v="0"/>
    <n v="0"/>
    <n v="0"/>
    <n v="4374.21"/>
    <n v="4671.82"/>
    <n v="0"/>
    <n v="0"/>
    <n v="2115.7600000000002"/>
    <n v="0"/>
    <n v="0"/>
    <n v="0"/>
    <n v="0"/>
    <n v="0"/>
    <m/>
    <n v="0"/>
    <n v="0"/>
    <n v="0"/>
    <x v="5"/>
    <x v="4"/>
  </r>
  <r>
    <s v="CG&amp;E "/>
    <s v="E"/>
    <x v="3"/>
    <s v="EH      04/01/2008N"/>
    <n v="9701"/>
    <n v="815.4"/>
    <n v="0"/>
    <n v="815.4"/>
    <n v="258.89"/>
    <n v="0"/>
    <n v="192.67"/>
    <n v="11.82"/>
    <n v="0.54"/>
    <n v="0"/>
    <n v="0"/>
    <n v="44.49"/>
    <n v="65.19"/>
    <n v="35.47"/>
    <n v="4.05"/>
    <n v="0"/>
    <n v="49.85"/>
    <n v="115.31"/>
    <n v="0"/>
    <n v="0"/>
    <n v="0"/>
    <n v="0"/>
    <n v="14.55"/>
    <n v="15.53"/>
    <n v="0"/>
    <n v="0"/>
    <n v="7.04"/>
    <n v="0"/>
    <n v="0"/>
    <n v="0"/>
    <n v="0"/>
    <n v="0"/>
    <m/>
    <n v="0"/>
    <n v="0"/>
    <n v="0"/>
    <x v="5"/>
    <x v="4"/>
  </r>
  <r>
    <s v="CG&amp;E "/>
    <s v="E"/>
    <x v="4"/>
    <s v="EH      04/01/2008N"/>
    <n v="1479850"/>
    <n v="111701.24"/>
    <n v="0"/>
    <n v="111701.24"/>
    <n v="39491.29"/>
    <n v="0"/>
    <n v="17757.7"/>
    <n v="1801.89"/>
    <n v="7.2"/>
    <n v="0"/>
    <n v="0"/>
    <n v="5820.24"/>
    <n v="9943.1299999999992"/>
    <n v="5410.37"/>
    <n v="611.59"/>
    <n v="0"/>
    <n v="7606.43"/>
    <n v="17590.990000000002"/>
    <n v="0"/>
    <n v="0"/>
    <n v="0"/>
    <n v="0"/>
    <n v="2218.2800000000002"/>
    <n v="2369.21"/>
    <n v="0"/>
    <n v="0"/>
    <n v="1072.92"/>
    <n v="0"/>
    <n v="0"/>
    <n v="0"/>
    <n v="0"/>
    <n v="0"/>
    <m/>
    <n v="0"/>
    <n v="0"/>
    <n v="0"/>
    <x v="5"/>
    <x v="4"/>
  </r>
  <r>
    <s v="CG&amp;E "/>
    <s v="E"/>
    <x v="5"/>
    <s v="EH      04/01/2008N"/>
    <n v="886"/>
    <n v="70.400000000000006"/>
    <n v="0"/>
    <n v="70.400000000000006"/>
    <n v="23.64"/>
    <n v="0"/>
    <n v="17.559999999999999"/>
    <n v="1.08"/>
    <n v="0.09"/>
    <n v="0"/>
    <n v="0"/>
    <n v="0"/>
    <n v="5.95"/>
    <n v="3.24"/>
    <n v="0.37"/>
    <n v="0"/>
    <n v="4.55"/>
    <n v="10.53"/>
    <n v="0"/>
    <n v="0"/>
    <n v="0"/>
    <n v="0"/>
    <n v="1.33"/>
    <n v="1.42"/>
    <n v="0"/>
    <n v="0"/>
    <n v="0.64"/>
    <n v="0"/>
    <n v="0"/>
    <n v="0"/>
    <n v="0"/>
    <n v="0"/>
    <m/>
    <n v="0"/>
    <n v="0"/>
    <n v="0"/>
    <x v="5"/>
    <x v="4"/>
  </r>
  <r>
    <s v="CG&amp;E "/>
    <s v="E"/>
    <x v="14"/>
    <s v="EH      04/01/2008N"/>
    <n v="648206"/>
    <n v="48550.69"/>
    <n v="0"/>
    <n v="48550.69"/>
    <n v="17298.02"/>
    <n v="0"/>
    <n v="7511.03"/>
    <n v="789.26"/>
    <n v="0.9"/>
    <n v="0"/>
    <n v="0"/>
    <n v="2439.6799999999998"/>
    <n v="4355.3"/>
    <n v="2369.84"/>
    <n v="270.3"/>
    <n v="0"/>
    <n v="3331.77"/>
    <n v="7705.22"/>
    <n v="0"/>
    <n v="0"/>
    <n v="0"/>
    <n v="0"/>
    <n v="971.67"/>
    <n v="1037.77"/>
    <n v="0"/>
    <n v="0"/>
    <n v="469.93"/>
    <n v="0"/>
    <n v="0"/>
    <n v="0"/>
    <n v="0"/>
    <n v="0"/>
    <m/>
    <n v="0"/>
    <n v="0"/>
    <n v="0"/>
    <x v="5"/>
    <x v="4"/>
  </r>
  <r>
    <s v="CG&amp;E "/>
    <s v="E"/>
    <x v="12"/>
    <s v="EH      04/01/2008N"/>
    <n v="3826405"/>
    <n v="285833.17"/>
    <n v="0"/>
    <n v="285833.17"/>
    <n v="102111.47"/>
    <n v="0"/>
    <n v="43932.639999999999"/>
    <n v="4659.01"/>
    <n v="2.88"/>
    <n v="0"/>
    <n v="0"/>
    <n v="14188.11"/>
    <n v="25709.58"/>
    <n v="13989.34"/>
    <n v="1451.93"/>
    <n v="0"/>
    <n v="19667.7"/>
    <n v="45484.480000000003"/>
    <n v="0"/>
    <n v="0"/>
    <n v="0"/>
    <n v="0"/>
    <n v="5735.79"/>
    <n v="6126.09"/>
    <n v="0"/>
    <n v="0"/>
    <n v="2774.15"/>
    <n v="0"/>
    <n v="0"/>
    <n v="0"/>
    <n v="0"/>
    <n v="0"/>
    <m/>
    <n v="0"/>
    <n v="0"/>
    <n v="0"/>
    <x v="5"/>
    <x v="4"/>
  </r>
  <r>
    <s v="CG&amp;E "/>
    <s v="E"/>
    <x v="6"/>
    <s v="EH      04/01/2008N"/>
    <n v="20568"/>
    <n v="575.32000000000005"/>
    <n v="0"/>
    <n v="575.32000000000005"/>
    <n v="0"/>
    <n v="0"/>
    <n v="278.57"/>
    <n v="25.04"/>
    <n v="0.27"/>
    <n v="0"/>
    <n v="0"/>
    <n v="88.94"/>
    <n v="138.19"/>
    <n v="0"/>
    <n v="8.57"/>
    <n v="0"/>
    <n v="0"/>
    <n v="0"/>
    <n v="0"/>
    <n v="0"/>
    <n v="0"/>
    <n v="0"/>
    <n v="10.07"/>
    <n v="10.76"/>
    <n v="0"/>
    <n v="0"/>
    <n v="14.91"/>
    <n v="0"/>
    <n v="0"/>
    <n v="0"/>
    <n v="0"/>
    <n v="0"/>
    <m/>
    <n v="0"/>
    <n v="0"/>
    <n v="0"/>
    <x v="5"/>
    <x v="4"/>
  </r>
  <r>
    <s v="CG&amp;E "/>
    <s v="E"/>
    <x v="10"/>
    <s v="EH      04/01/2008N"/>
    <n v="17579"/>
    <n v="469.35"/>
    <n v="0"/>
    <n v="469.35"/>
    <n v="0"/>
    <n v="0"/>
    <n v="237.12"/>
    <n v="21.41"/>
    <n v="0.36"/>
    <n v="0"/>
    <n v="0"/>
    <n v="76.42"/>
    <n v="118.11"/>
    <n v="0"/>
    <n v="3.19"/>
    <n v="0"/>
    <n v="0"/>
    <n v="0"/>
    <n v="0"/>
    <n v="0"/>
    <n v="0"/>
    <n v="0"/>
    <n v="0"/>
    <n v="0"/>
    <n v="0"/>
    <n v="0"/>
    <n v="12.74"/>
    <n v="0"/>
    <n v="0"/>
    <n v="0"/>
    <n v="0"/>
    <n v="0"/>
    <m/>
    <n v="0"/>
    <n v="0"/>
    <n v="0"/>
    <x v="5"/>
    <x v="4"/>
  </r>
  <r>
    <s v="CG&amp;E "/>
    <s v="E"/>
    <x v="11"/>
    <s v="EH      04/01/2008N"/>
    <n v="51241"/>
    <n v="1281.93"/>
    <n v="0"/>
    <n v="1281.93"/>
    <n v="0"/>
    <n v="0"/>
    <n v="611.9"/>
    <n v="62.39"/>
    <n v="0.18"/>
    <n v="0"/>
    <n v="0"/>
    <n v="204.65"/>
    <n v="344.29"/>
    <n v="0"/>
    <n v="21.37"/>
    <n v="0"/>
    <n v="0"/>
    <n v="0"/>
    <n v="0"/>
    <n v="0"/>
    <n v="0"/>
    <n v="0"/>
    <n v="0"/>
    <n v="0"/>
    <n v="0"/>
    <n v="0"/>
    <n v="37.15"/>
    <n v="0"/>
    <n v="0"/>
    <n v="0"/>
    <n v="0"/>
    <n v="0"/>
    <m/>
    <n v="0"/>
    <n v="0"/>
    <n v="0"/>
    <x v="5"/>
    <x v="4"/>
  </r>
  <r>
    <s v="CG&amp;E "/>
    <s v="E"/>
    <x v="13"/>
    <s v="EH      04/01/2008N"/>
    <n v="606809"/>
    <n v="14724.65"/>
    <n v="0"/>
    <n v="14724.65"/>
    <n v="0"/>
    <n v="0"/>
    <n v="6965.93"/>
    <n v="738.85"/>
    <n v="0.45"/>
    <n v="0"/>
    <n v="0"/>
    <n v="2249.31"/>
    <n v="4077.15"/>
    <n v="0"/>
    <n v="253.03"/>
    <n v="0"/>
    <n v="0"/>
    <n v="0"/>
    <n v="0"/>
    <n v="0"/>
    <n v="0"/>
    <n v="0"/>
    <n v="0"/>
    <n v="0"/>
    <n v="0"/>
    <n v="0"/>
    <n v="439.93"/>
    <n v="0"/>
    <n v="0"/>
    <n v="0"/>
    <n v="0"/>
    <n v="0"/>
    <m/>
    <n v="0"/>
    <n v="0"/>
    <n v="0"/>
    <x v="5"/>
    <x v="4"/>
  </r>
  <r>
    <s v="CG&amp;E "/>
    <s v="E"/>
    <x v="2"/>
    <s v="GFL1    04/01/2008N"/>
    <n v="4693"/>
    <n v="656.35"/>
    <n v="0"/>
    <n v="656.35"/>
    <n v="351.06"/>
    <n v="0"/>
    <n v="82.56"/>
    <n v="5.86"/>
    <n v="0.27"/>
    <n v="0"/>
    <n v="0"/>
    <n v="21.66"/>
    <n v="31.6"/>
    <n v="48.29"/>
    <n v="1.83"/>
    <n v="0"/>
    <n v="25.69"/>
    <n v="55.93"/>
    <n v="0"/>
    <n v="0"/>
    <n v="0"/>
    <n v="0"/>
    <n v="6.33"/>
    <n v="21.19"/>
    <n v="0"/>
    <n v="0"/>
    <n v="4.08"/>
    <n v="0"/>
    <n v="0"/>
    <n v="0"/>
    <n v="0"/>
    <n v="0"/>
    <m/>
    <n v="0"/>
    <n v="0"/>
    <n v="0"/>
    <x v="5"/>
    <x v="5"/>
  </r>
  <r>
    <s v="CG&amp;E "/>
    <s v="E"/>
    <x v="4"/>
    <s v="GFL1    04/01/2008N"/>
    <n v="410"/>
    <n v="62.44"/>
    <n v="0"/>
    <n v="62.44"/>
    <n v="30.72"/>
    <n v="0"/>
    <n v="7.22"/>
    <n v="0.5"/>
    <n v="0.27"/>
    <n v="0"/>
    <n v="0"/>
    <n v="1.9"/>
    <n v="2.78"/>
    <n v="4.2300000000000004"/>
    <n v="0.18"/>
    <n v="0"/>
    <n v="2.23"/>
    <n v="4.87"/>
    <n v="0"/>
    <n v="0"/>
    <n v="0"/>
    <n v="0"/>
    <n v="0.56000000000000005"/>
    <n v="1.83"/>
    <n v="0"/>
    <n v="0"/>
    <n v="0.37"/>
    <n v="0"/>
    <n v="0"/>
    <n v="0"/>
    <n v="0"/>
    <n v="0"/>
    <m/>
    <n v="0"/>
    <n v="0"/>
    <n v="0"/>
    <x v="5"/>
    <x v="5"/>
  </r>
  <r>
    <s v="CG&amp;E "/>
    <s v="E"/>
    <x v="2"/>
    <s v="GFL2    01/31/2007N"/>
    <n v="0"/>
    <n v="5"/>
    <n v="0"/>
    <n v="5"/>
    <n v="0.06"/>
    <n v="0"/>
    <n v="0.02"/>
    <n v="0"/>
    <n v="0.09"/>
    <n v="0"/>
    <n v="0"/>
    <n v="0"/>
    <n v="0.01"/>
    <n v="0.01"/>
    <n v="0"/>
    <n v="0.01"/>
    <n v="0.01"/>
    <n v="0.01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5"/>
  </r>
  <r>
    <s v="CG&amp;E "/>
    <s v="E"/>
    <x v="2"/>
    <s v="GFL2    02/15/2008N"/>
    <n v="0"/>
    <n v="10"/>
    <n v="0"/>
    <n v="10"/>
    <n v="0.12"/>
    <n v="0"/>
    <n v="0.04"/>
    <n v="0"/>
    <n v="0"/>
    <n v="0"/>
    <n v="0"/>
    <n v="0"/>
    <n v="0.02"/>
    <n v="0.02"/>
    <n v="0"/>
    <n v="0.02"/>
    <n v="0.02"/>
    <n v="0.02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5"/>
  </r>
  <r>
    <s v="CG&amp;E "/>
    <s v="E"/>
    <x v="1"/>
    <s v="GFL2    04/01/2008N"/>
    <n v="3023"/>
    <n v="380.02"/>
    <n v="0"/>
    <n v="380.02"/>
    <n v="196.62"/>
    <n v="0"/>
    <n v="46.34"/>
    <n v="3.67"/>
    <n v="0"/>
    <n v="0"/>
    <n v="0"/>
    <n v="14.07"/>
    <n v="20.3"/>
    <n v="26.94"/>
    <n v="1.26"/>
    <n v="0"/>
    <n v="16.47"/>
    <n v="35.92"/>
    <n v="0"/>
    <n v="0"/>
    <n v="0"/>
    <n v="0"/>
    <n v="3.96"/>
    <n v="11.8"/>
    <n v="0"/>
    <n v="0"/>
    <n v="2.67"/>
    <n v="0"/>
    <n v="0"/>
    <n v="0"/>
    <n v="0"/>
    <n v="0"/>
    <m/>
    <n v="0"/>
    <n v="0"/>
    <n v="0"/>
    <x v="5"/>
    <x v="5"/>
  </r>
  <r>
    <s v="CG&amp;E "/>
    <s v="E"/>
    <x v="2"/>
    <s v="GFL2    04/01/2008N"/>
    <n v="2419421"/>
    <n v="304214.34000000003"/>
    <n v="0"/>
    <n v="304214.34000000003"/>
    <n v="157363.66"/>
    <n v="0"/>
    <n v="37089.360000000001"/>
    <n v="2946.35"/>
    <n v="2.79"/>
    <n v="0"/>
    <n v="0"/>
    <n v="11251.54"/>
    <n v="16257.44"/>
    <n v="21555.040000000001"/>
    <n v="1010.02"/>
    <n v="0"/>
    <n v="13172.19"/>
    <n v="28760.84"/>
    <n v="0"/>
    <n v="0"/>
    <n v="0"/>
    <n v="0"/>
    <n v="3172.99"/>
    <n v="9442.11"/>
    <n v="0"/>
    <n v="0"/>
    <n v="2136.4899999999998"/>
    <n v="0"/>
    <n v="0"/>
    <n v="0"/>
    <n v="0"/>
    <n v="0"/>
    <m/>
    <n v="0"/>
    <n v="0"/>
    <n v="0"/>
    <x v="5"/>
    <x v="5"/>
  </r>
  <r>
    <s v="CG&amp;E "/>
    <s v="E"/>
    <x v="3"/>
    <s v="GFL2    04/01/2008N"/>
    <n v="617"/>
    <n v="77.66"/>
    <n v="0"/>
    <n v="77.66"/>
    <n v="40.130000000000003"/>
    <n v="0"/>
    <n v="9.4600000000000009"/>
    <n v="0.75"/>
    <n v="0.09"/>
    <n v="0"/>
    <n v="0"/>
    <n v="2.87"/>
    <n v="4.1399999999999997"/>
    <n v="5.5"/>
    <n v="0.26"/>
    <n v="0"/>
    <n v="3.35"/>
    <n v="7.34"/>
    <n v="0"/>
    <n v="0"/>
    <n v="0"/>
    <n v="0"/>
    <n v="0.81"/>
    <n v="2.41"/>
    <n v="0"/>
    <n v="0"/>
    <n v="0.55000000000000004"/>
    <n v="0"/>
    <n v="0"/>
    <n v="0"/>
    <n v="0"/>
    <n v="0"/>
    <m/>
    <n v="0"/>
    <n v="0"/>
    <n v="0"/>
    <x v="5"/>
    <x v="5"/>
  </r>
  <r>
    <s v="CG&amp;E "/>
    <s v="E"/>
    <x v="7"/>
    <s v="GFL2    04/01/2008N"/>
    <n v="5876"/>
    <n v="765.21"/>
    <n v="0"/>
    <n v="765.21"/>
    <n v="382.68"/>
    <n v="0"/>
    <n v="90.21"/>
    <n v="7.07"/>
    <n v="1.35"/>
    <n v="0"/>
    <n v="0"/>
    <n v="27.41"/>
    <n v="39.6"/>
    <n v="52.5"/>
    <n v="2.37"/>
    <n v="0"/>
    <n v="32.11"/>
    <n v="69.77"/>
    <n v="0"/>
    <n v="0"/>
    <n v="0"/>
    <n v="0"/>
    <n v="7.85"/>
    <n v="23.09"/>
    <n v="0"/>
    <n v="0"/>
    <n v="5.12"/>
    <n v="0"/>
    <n v="0"/>
    <n v="0"/>
    <n v="0"/>
    <n v="0"/>
    <m/>
    <n v="0"/>
    <n v="0"/>
    <n v="0"/>
    <x v="5"/>
    <x v="5"/>
  </r>
  <r>
    <s v="CG&amp;E "/>
    <s v="E"/>
    <x v="4"/>
    <s v="GFL2    04/01/2008N"/>
    <n v="19700"/>
    <n v="3818.43"/>
    <n v="0"/>
    <n v="3818.43"/>
    <n v="1291.71"/>
    <n v="0"/>
    <n v="304.82"/>
    <n v="23.97"/>
    <n v="2.88"/>
    <n v="0"/>
    <n v="0"/>
    <n v="91.88"/>
    <n v="133.77000000000001"/>
    <n v="177.08"/>
    <n v="8.15"/>
    <n v="0"/>
    <n v="108.66"/>
    <n v="235.61"/>
    <n v="0"/>
    <n v="0"/>
    <n v="0"/>
    <n v="0"/>
    <n v="26.01"/>
    <n v="77.180000000000007"/>
    <n v="0"/>
    <n v="0"/>
    <n v="17.43"/>
    <n v="0"/>
    <n v="0"/>
    <n v="0"/>
    <n v="0"/>
    <n v="0"/>
    <m/>
    <n v="0"/>
    <n v="0"/>
    <n v="0"/>
    <x v="5"/>
    <x v="5"/>
  </r>
  <r>
    <s v="CG&amp;E "/>
    <s v="E"/>
    <x v="5"/>
    <s v="GFL2    04/01/2008N"/>
    <n v="0"/>
    <n v="5"/>
    <n v="0"/>
    <n v="5"/>
    <n v="7.0000000000000007E-2"/>
    <n v="0"/>
    <n v="0.02"/>
    <n v="0"/>
    <n v="0.09"/>
    <n v="0"/>
    <n v="0"/>
    <n v="0"/>
    <n v="0.01"/>
    <n v="0.01"/>
    <n v="0"/>
    <n v="0"/>
    <n v="0.01"/>
    <n v="0.01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5"/>
  </r>
  <r>
    <s v="CG&amp;E "/>
    <s v="E"/>
    <x v="0"/>
    <s v="ID01    08/31/1993 "/>
    <n v="66800"/>
    <n v="89919.5"/>
    <n v="11877"/>
    <n v="780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0"/>
  </r>
  <r>
    <s v="CG&amp;E "/>
    <s v="E"/>
    <x v="2"/>
    <s v="MCEF    07/31/1998 "/>
    <n v="0"/>
    <n v="757.06"/>
    <n v="0"/>
    <n v="75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14"/>
    <s v="MCEF    07/31/1998 "/>
    <n v="0"/>
    <n v="2269.37"/>
    <n v="0"/>
    <n v="226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15"/>
    <s v="MCEF    07/31/1998 "/>
    <n v="0"/>
    <n v="18599.62"/>
    <n v="0"/>
    <n v="185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2"/>
    <s v="MCMP    07/31/1998 "/>
    <n v="0"/>
    <n v="691"/>
    <n v="0"/>
    <n v="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3"/>
    <s v="MCMP    07/31/1998 "/>
    <n v="0"/>
    <n v="117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4"/>
    <s v="MCMP    07/31/1998 "/>
    <n v="0"/>
    <n v="319"/>
    <n v="0"/>
    <n v="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14"/>
    <s v="MCMP    07/31/1998 "/>
    <n v="0"/>
    <n v="1079"/>
    <n v="0"/>
    <n v="10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12"/>
    <s v="MCMP    07/31/1998 "/>
    <n v="0"/>
    <n v="481"/>
    <n v="0"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14"/>
    <s v="MCPC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15"/>
    <s v="MCPC    07/31/1998 "/>
    <n v="0"/>
    <n v="7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14"/>
    <s v="MCRC    05/31/2001 "/>
    <n v="0"/>
    <n v="4405.5"/>
    <n v="0"/>
    <n v="44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6"/>
  </r>
  <r>
    <s v="CG&amp;E "/>
    <s v="E"/>
    <x v="19"/>
    <s v="NSOR    01/02/2007 "/>
    <n v="27"/>
    <n v="6.27"/>
    <n v="0"/>
    <n v="6.27"/>
    <n v="0.67"/>
    <n v="0"/>
    <n v="4.66"/>
    <n v="0.02"/>
    <n v="0.06"/>
    <n v="0"/>
    <n v="0"/>
    <n v="0.13"/>
    <n v="0.06"/>
    <n v="0.06"/>
    <n v="0"/>
    <n v="0.12"/>
    <n v="0.08"/>
    <n v="0.36"/>
    <n v="0"/>
    <n v="0"/>
    <n v="0"/>
    <n v="0"/>
    <n v="0"/>
    <n v="0.05"/>
    <n v="0"/>
    <n v="0"/>
    <n v="0"/>
    <n v="0"/>
    <n v="0"/>
    <n v="0"/>
    <n v="0"/>
    <n v="0"/>
    <m/>
    <n v="0"/>
    <n v="0"/>
    <n v="0"/>
    <x v="5"/>
    <x v="7"/>
  </r>
  <r>
    <s v="CG&amp;E "/>
    <s v="E"/>
    <x v="19"/>
    <s v="NSOR    02/15/2008 "/>
    <n v="30"/>
    <n v="6.65"/>
    <n v="0"/>
    <n v="6.65"/>
    <n v="0.7"/>
    <n v="0"/>
    <n v="4.9000000000000004"/>
    <n v="0.04"/>
    <n v="7.0000000000000007E-2"/>
    <n v="0"/>
    <n v="0"/>
    <n v="0.14000000000000001"/>
    <n v="7.0000000000000007E-2"/>
    <n v="0.13"/>
    <n v="0"/>
    <n v="0.13"/>
    <n v="0.11"/>
    <n v="0.27"/>
    <n v="0"/>
    <n v="0"/>
    <n v="0"/>
    <n v="0"/>
    <n v="0.03"/>
    <n v="0.06"/>
    <n v="0"/>
    <n v="0"/>
    <n v="0"/>
    <n v="0"/>
    <n v="0"/>
    <n v="0"/>
    <n v="0"/>
    <n v="0"/>
    <m/>
    <n v="0"/>
    <n v="0"/>
    <n v="0"/>
    <x v="5"/>
    <x v="7"/>
  </r>
  <r>
    <s v="CG&amp;E "/>
    <s v="E"/>
    <x v="19"/>
    <s v="NSOR    04/01/2008 "/>
    <n v="36175"/>
    <n v="8533.68"/>
    <n v="0"/>
    <n v="8533.68"/>
    <n v="1039.55"/>
    <n v="0"/>
    <n v="6308.63"/>
    <n v="45.14"/>
    <n v="74.260000000000005"/>
    <n v="0"/>
    <n v="0"/>
    <n v="171.57"/>
    <n v="81.28"/>
    <n v="144.49"/>
    <n v="0"/>
    <n v="0"/>
    <n v="135.44999999999999"/>
    <n v="433.99"/>
    <n v="0"/>
    <n v="0"/>
    <n v="0"/>
    <n v="0"/>
    <n v="36.11"/>
    <n v="63.21"/>
    <n v="0"/>
    <n v="0"/>
    <n v="0"/>
    <n v="0"/>
    <n v="0"/>
    <n v="0"/>
    <n v="0"/>
    <n v="0"/>
    <m/>
    <n v="0"/>
    <n v="0"/>
    <n v="0"/>
    <x v="5"/>
    <x v="7"/>
  </r>
  <r>
    <s v="CG&amp;E "/>
    <s v="E"/>
    <x v="24"/>
    <s v="NSOR    04/01/2008 "/>
    <n v="520"/>
    <n v="94.72"/>
    <n v="0"/>
    <n v="94.72"/>
    <n v="0"/>
    <n v="0"/>
    <n v="88.01"/>
    <n v="0.65"/>
    <n v="0.99"/>
    <n v="0"/>
    <n v="0"/>
    <n v="2.4700000000000002"/>
    <n v="1.17"/>
    <n v="0"/>
    <n v="0"/>
    <n v="0"/>
    <n v="0"/>
    <n v="0"/>
    <n v="0"/>
    <n v="0"/>
    <n v="0"/>
    <n v="0"/>
    <n v="0.52"/>
    <n v="0.91"/>
    <n v="0"/>
    <n v="0"/>
    <n v="0"/>
    <n v="0"/>
    <n v="0"/>
    <n v="0"/>
    <n v="0"/>
    <n v="0"/>
    <m/>
    <n v="0"/>
    <n v="0"/>
    <n v="0"/>
    <x v="5"/>
    <x v="7"/>
  </r>
  <r>
    <s v="CG&amp;E "/>
    <s v="E"/>
    <x v="2"/>
    <s v="NSPF    04/01/2008 "/>
    <n v="8786"/>
    <n v="746.33"/>
    <n v="0"/>
    <n v="746.33"/>
    <n v="253"/>
    <n v="0"/>
    <n v="206.65"/>
    <n v="10.81"/>
    <n v="0.9"/>
    <n v="0"/>
    <n v="0"/>
    <n v="37.380000000000003"/>
    <n v="20.010000000000002"/>
    <n v="34.729999999999997"/>
    <n v="0"/>
    <n v="0"/>
    <n v="32.659999999999997"/>
    <n v="104.42"/>
    <n v="0"/>
    <n v="0"/>
    <n v="0"/>
    <n v="0"/>
    <n v="8.2799999999999994"/>
    <n v="15.18"/>
    <n v="0"/>
    <n v="0"/>
    <n v="22.31"/>
    <n v="0"/>
    <n v="0"/>
    <n v="0"/>
    <n v="0"/>
    <n v="0"/>
    <m/>
    <n v="0"/>
    <n v="0"/>
    <n v="0"/>
    <x v="5"/>
    <x v="7"/>
  </r>
  <r>
    <s v="CG&amp;E "/>
    <s v="E"/>
    <x v="3"/>
    <s v="NSPF    04/01/2008 "/>
    <n v="4584"/>
    <n v="373.8"/>
    <n v="0"/>
    <n v="373.8"/>
    <n v="132"/>
    <n v="0"/>
    <n v="94.04"/>
    <n v="5.64"/>
    <n v="0.36"/>
    <n v="0"/>
    <n v="0"/>
    <n v="17.8"/>
    <n v="10.44"/>
    <n v="18.12"/>
    <n v="0"/>
    <n v="0"/>
    <n v="17.04"/>
    <n v="54.48"/>
    <n v="0"/>
    <n v="0"/>
    <n v="0"/>
    <n v="0"/>
    <n v="4.32"/>
    <n v="7.92"/>
    <n v="0"/>
    <n v="0"/>
    <n v="11.64"/>
    <n v="0"/>
    <n v="0"/>
    <n v="0"/>
    <n v="0"/>
    <n v="0"/>
    <m/>
    <n v="0"/>
    <n v="0"/>
    <n v="0"/>
    <x v="5"/>
    <x v="7"/>
  </r>
  <r>
    <s v="CG&amp;E "/>
    <s v="E"/>
    <x v="4"/>
    <s v="NSPF    04/01/2008 "/>
    <n v="2292"/>
    <n v="193.34"/>
    <n v="0"/>
    <n v="193.34"/>
    <n v="66"/>
    <n v="0"/>
    <n v="51.68"/>
    <n v="2.82"/>
    <n v="0.18"/>
    <n v="0"/>
    <n v="0"/>
    <n v="10.68"/>
    <n v="5.22"/>
    <n v="9.06"/>
    <n v="0"/>
    <n v="0"/>
    <n v="8.52"/>
    <n v="27.24"/>
    <n v="0"/>
    <n v="0"/>
    <n v="0"/>
    <n v="0"/>
    <n v="2.16"/>
    <n v="3.96"/>
    <n v="0"/>
    <n v="0"/>
    <n v="5.82"/>
    <n v="0"/>
    <n v="0"/>
    <n v="0"/>
    <n v="0"/>
    <n v="0"/>
    <m/>
    <n v="0"/>
    <n v="0"/>
    <n v="0"/>
    <x v="5"/>
    <x v="7"/>
  </r>
  <r>
    <s v="CG&amp;E "/>
    <s v="E"/>
    <x v="5"/>
    <s v="NSPF    04/01/2008 "/>
    <n v="382"/>
    <n v="26.53"/>
    <n v="0"/>
    <n v="26.53"/>
    <n v="11"/>
    <n v="0"/>
    <n v="4.7300000000000004"/>
    <n v="0.47"/>
    <n v="0"/>
    <n v="0"/>
    <n v="0"/>
    <n v="0"/>
    <n v="0.87"/>
    <n v="1.51"/>
    <n v="0"/>
    <n v="0"/>
    <n v="1.42"/>
    <n v="4.54"/>
    <n v="0"/>
    <n v="0"/>
    <n v="0"/>
    <n v="0"/>
    <n v="0.36"/>
    <n v="0.66"/>
    <n v="0"/>
    <n v="0"/>
    <n v="0.97"/>
    <n v="0"/>
    <n v="0"/>
    <n v="0"/>
    <n v="0"/>
    <n v="0"/>
    <m/>
    <n v="0"/>
    <n v="0"/>
    <n v="0"/>
    <x v="5"/>
    <x v="7"/>
  </r>
  <r>
    <s v="CG&amp;E "/>
    <s v="E"/>
    <x v="6"/>
    <s v="NSPF    04/01/2008 "/>
    <n v="382"/>
    <n v="8.91"/>
    <n v="0"/>
    <n v="8.91"/>
    <n v="0"/>
    <n v="0"/>
    <n v="4.7300000000000004"/>
    <n v="0.47"/>
    <n v="0.09"/>
    <n v="0"/>
    <n v="0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m/>
    <n v="0"/>
    <n v="0"/>
    <n v="0"/>
    <x v="5"/>
    <x v="7"/>
  </r>
  <r>
    <s v="CG&amp;E "/>
    <s v="E"/>
    <x v="10"/>
    <s v="NSPF    04/01/2008 "/>
    <n v="382"/>
    <n v="8.91"/>
    <n v="0"/>
    <n v="8.91"/>
    <n v="0"/>
    <n v="0"/>
    <n v="4.7300000000000004"/>
    <n v="0.47"/>
    <n v="0.09"/>
    <n v="0"/>
    <n v="0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m/>
    <n v="0"/>
    <n v="0"/>
    <n v="0"/>
    <x v="5"/>
    <x v="7"/>
  </r>
  <r>
    <s v="CG&amp;E "/>
    <s v="E"/>
    <x v="1"/>
    <s v="NSPO    02/15/2008 "/>
    <n v="19"/>
    <n v="5.62"/>
    <n v="0"/>
    <n v="5.62"/>
    <n v="0.46"/>
    <n v="0"/>
    <n v="4.47"/>
    <n v="0.02"/>
    <n v="0.04"/>
    <n v="0"/>
    <n v="0"/>
    <n v="0.09"/>
    <n v="0.04"/>
    <n v="0.08"/>
    <n v="0"/>
    <n v="0.08"/>
    <n v="7.0000000000000007E-2"/>
    <n v="0.17"/>
    <n v="0"/>
    <n v="0"/>
    <n v="0"/>
    <n v="0"/>
    <n v="0.02"/>
    <n v="0.03"/>
    <n v="0"/>
    <n v="0"/>
    <n v="0.05"/>
    <n v="0"/>
    <n v="0"/>
    <n v="0"/>
    <n v="0"/>
    <n v="0"/>
    <m/>
    <n v="0"/>
    <n v="0"/>
    <n v="0"/>
    <x v="5"/>
    <x v="7"/>
  </r>
  <r>
    <s v="CG&amp;E "/>
    <s v="E"/>
    <x v="3"/>
    <s v="NSPO    02/15/2008 "/>
    <n v="80"/>
    <n v="23.9"/>
    <n v="0"/>
    <n v="23.9"/>
    <n v="1.96"/>
    <n v="0"/>
    <n v="19.14"/>
    <n v="0.1"/>
    <n v="0"/>
    <n v="0"/>
    <n v="0"/>
    <n v="0.38"/>
    <n v="0.18"/>
    <n v="0.34"/>
    <n v="0"/>
    <n v="0.34"/>
    <n v="0.3"/>
    <n v="0.74"/>
    <n v="0"/>
    <n v="0"/>
    <n v="0"/>
    <n v="0"/>
    <n v="0.08"/>
    <n v="0.14000000000000001"/>
    <n v="0"/>
    <n v="0"/>
    <n v="0.2"/>
    <n v="0"/>
    <n v="0"/>
    <n v="0"/>
    <n v="0"/>
    <n v="0"/>
    <m/>
    <n v="0"/>
    <n v="0"/>
    <n v="0"/>
    <x v="5"/>
    <x v="7"/>
  </r>
  <r>
    <s v="CG&amp;E "/>
    <s v="E"/>
    <x v="19"/>
    <s v="NSPO    04/01/2008 "/>
    <n v="360"/>
    <n v="94.72"/>
    <n v="0"/>
    <n v="94.72"/>
    <n v="10.35"/>
    <n v="0"/>
    <n v="72.13"/>
    <n v="0.45"/>
    <n v="0.27"/>
    <n v="0"/>
    <n v="0"/>
    <n v="1.71"/>
    <n v="0.81"/>
    <n v="1.44"/>
    <n v="0"/>
    <n v="0"/>
    <n v="1.35"/>
    <n v="4.32"/>
    <n v="0"/>
    <n v="0"/>
    <n v="0"/>
    <n v="0"/>
    <n v="0.36"/>
    <n v="0.63"/>
    <n v="0"/>
    <n v="0"/>
    <n v="0.9"/>
    <n v="0"/>
    <n v="0"/>
    <n v="0"/>
    <n v="0"/>
    <n v="0"/>
    <m/>
    <n v="0"/>
    <n v="0"/>
    <n v="0"/>
    <x v="5"/>
    <x v="7"/>
  </r>
  <r>
    <s v="CG&amp;E "/>
    <s v="E"/>
    <x v="1"/>
    <s v="NSPO    04/01/2008 "/>
    <n v="6767"/>
    <n v="1817.56"/>
    <n v="0"/>
    <n v="1817.56"/>
    <n v="193.79"/>
    <n v="0"/>
    <n v="1396.2"/>
    <n v="8.35"/>
    <n v="4.59"/>
    <n v="0"/>
    <n v="0"/>
    <n v="31.73"/>
    <n v="15.03"/>
    <n v="26.72"/>
    <n v="0"/>
    <n v="0"/>
    <n v="25.05"/>
    <n v="81.03"/>
    <n v="0"/>
    <n v="0"/>
    <n v="0"/>
    <n v="0"/>
    <n v="6.68"/>
    <n v="11.69"/>
    <n v="0"/>
    <n v="0"/>
    <n v="16.7"/>
    <n v="0"/>
    <n v="0"/>
    <n v="0"/>
    <n v="0"/>
    <n v="0"/>
    <m/>
    <n v="0"/>
    <n v="0"/>
    <n v="0"/>
    <x v="5"/>
    <x v="7"/>
  </r>
  <r>
    <s v="CG&amp;E "/>
    <s v="E"/>
    <x v="2"/>
    <s v="NSPO    04/01/2008 "/>
    <n v="18818"/>
    <n v="5009.51"/>
    <n v="0"/>
    <n v="5009.51"/>
    <n v="539.46"/>
    <n v="0"/>
    <n v="3836.16"/>
    <n v="23.3"/>
    <n v="12.33"/>
    <n v="0"/>
    <n v="0"/>
    <n v="88.54"/>
    <n v="41.94"/>
    <n v="74.56"/>
    <n v="0"/>
    <n v="0"/>
    <n v="69.900000000000006"/>
    <n v="225.46"/>
    <n v="0"/>
    <n v="0"/>
    <n v="0"/>
    <n v="0"/>
    <n v="18.64"/>
    <n v="32.619999999999997"/>
    <n v="0"/>
    <n v="0"/>
    <n v="46.6"/>
    <n v="0"/>
    <n v="0"/>
    <n v="0"/>
    <n v="0"/>
    <n v="0"/>
    <m/>
    <n v="0"/>
    <n v="0"/>
    <n v="0"/>
    <x v="5"/>
    <x v="7"/>
  </r>
  <r>
    <s v="CG&amp;E "/>
    <s v="E"/>
    <x v="3"/>
    <s v="NSPO    04/01/2008 "/>
    <n v="800"/>
    <n v="211.1"/>
    <n v="0"/>
    <n v="211.1"/>
    <n v="23"/>
    <n v="0"/>
    <n v="160.6"/>
    <n v="1"/>
    <n v="0.9"/>
    <n v="0"/>
    <n v="0"/>
    <n v="3.8"/>
    <n v="1.8"/>
    <n v="3.2"/>
    <n v="0"/>
    <n v="0"/>
    <n v="3"/>
    <n v="9.6"/>
    <n v="0"/>
    <n v="0"/>
    <n v="0"/>
    <n v="0"/>
    <n v="0.8"/>
    <n v="1.4"/>
    <n v="0"/>
    <n v="0"/>
    <n v="2"/>
    <n v="0"/>
    <n v="0"/>
    <n v="0"/>
    <n v="0"/>
    <n v="0"/>
    <m/>
    <n v="0"/>
    <n v="0"/>
    <n v="0"/>
    <x v="5"/>
    <x v="7"/>
  </r>
  <r>
    <s v="CG&amp;E "/>
    <s v="E"/>
    <x v="4"/>
    <s v="NSPO    04/01/2008 "/>
    <n v="680"/>
    <n v="183.35"/>
    <n v="0"/>
    <n v="183.35"/>
    <n v="19.55"/>
    <n v="0"/>
    <n v="140.29"/>
    <n v="0.85"/>
    <n v="0.9"/>
    <n v="0"/>
    <n v="0"/>
    <n v="3.23"/>
    <n v="1.53"/>
    <n v="2.72"/>
    <n v="0"/>
    <n v="0"/>
    <n v="2.5499999999999998"/>
    <n v="8.16"/>
    <n v="0"/>
    <n v="0"/>
    <n v="0"/>
    <n v="0"/>
    <n v="0.68"/>
    <n v="1.19"/>
    <n v="0"/>
    <n v="0"/>
    <n v="1.7"/>
    <n v="0"/>
    <n v="0"/>
    <n v="0"/>
    <n v="0"/>
    <n v="0"/>
    <m/>
    <n v="0"/>
    <n v="0"/>
    <n v="0"/>
    <x v="5"/>
    <x v="7"/>
  </r>
  <r>
    <s v="CG&amp;E "/>
    <s v="E"/>
    <x v="21"/>
    <s v="NSPO    04/01/2008 "/>
    <n v="240"/>
    <n v="60.84"/>
    <n v="0"/>
    <n v="60.84"/>
    <n v="0"/>
    <n v="0"/>
    <n v="57.42"/>
    <n v="0.3"/>
    <n v="0.18"/>
    <n v="0"/>
    <n v="0"/>
    <n v="1.1399999999999999"/>
    <n v="0.54"/>
    <n v="0"/>
    <n v="0"/>
    <n v="0"/>
    <n v="0"/>
    <n v="0"/>
    <n v="0"/>
    <n v="0"/>
    <n v="0"/>
    <n v="0"/>
    <n v="0.24"/>
    <n v="0.42"/>
    <n v="0"/>
    <n v="0"/>
    <n v="0.6"/>
    <n v="0"/>
    <n v="0"/>
    <n v="0"/>
    <n v="0"/>
    <n v="0"/>
    <m/>
    <n v="0"/>
    <n v="0"/>
    <n v="0"/>
    <x v="5"/>
    <x v="7"/>
  </r>
  <r>
    <s v="CG&amp;E "/>
    <s v="E"/>
    <x v="6"/>
    <s v="NSPO    04/01/2008 "/>
    <n v="320"/>
    <n v="61.05"/>
    <n v="0"/>
    <n v="61.05"/>
    <n v="0"/>
    <n v="0"/>
    <n v="56.96"/>
    <n v="0.4"/>
    <n v="0.54"/>
    <n v="0"/>
    <n v="0"/>
    <n v="1.52"/>
    <n v="0.72"/>
    <n v="0"/>
    <n v="0"/>
    <n v="0"/>
    <n v="0"/>
    <n v="0"/>
    <n v="0"/>
    <n v="0"/>
    <n v="0"/>
    <n v="0"/>
    <n v="0.04"/>
    <n v="7.0000000000000007E-2"/>
    <n v="0"/>
    <n v="0"/>
    <n v="0.8"/>
    <n v="0"/>
    <n v="0"/>
    <n v="0"/>
    <n v="0"/>
    <n v="0"/>
    <m/>
    <n v="0"/>
    <n v="0"/>
    <n v="0"/>
    <x v="5"/>
    <x v="7"/>
  </r>
  <r>
    <s v="CG&amp;E "/>
    <s v="E"/>
    <x v="9"/>
    <s v="NSPO    04/01/2008 "/>
    <n v="40"/>
    <n v="7.29"/>
    <n v="0"/>
    <n v="7.29"/>
    <n v="0"/>
    <n v="0"/>
    <n v="6.77"/>
    <n v="0.05"/>
    <n v="0.09"/>
    <n v="0"/>
    <n v="0"/>
    <n v="0.19"/>
    <n v="0.09"/>
    <n v="0"/>
    <n v="0"/>
    <n v="0"/>
    <n v="0"/>
    <n v="0"/>
    <n v="0"/>
    <n v="0"/>
    <n v="0"/>
    <n v="0"/>
    <n v="0"/>
    <n v="0"/>
    <n v="0"/>
    <n v="0"/>
    <n v="0.1"/>
    <n v="0"/>
    <n v="0"/>
    <n v="0"/>
    <n v="0"/>
    <n v="0"/>
    <m/>
    <n v="0"/>
    <n v="0"/>
    <n v="0"/>
    <x v="5"/>
    <x v="7"/>
  </r>
  <r>
    <s v="CG&amp;E "/>
    <s v="E"/>
    <x v="10"/>
    <s v="NSPO    04/01/2008 "/>
    <n v="120"/>
    <n v="24.67"/>
    <n v="0"/>
    <n v="24.67"/>
    <n v="0"/>
    <n v="0"/>
    <n v="23.11"/>
    <n v="0.15"/>
    <n v="0.27"/>
    <n v="0"/>
    <n v="0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m/>
    <n v="0"/>
    <n v="0"/>
    <n v="0"/>
    <x v="5"/>
    <x v="7"/>
  </r>
  <r>
    <s v="CG&amp;E "/>
    <s v="E"/>
    <x v="19"/>
    <s v="NSPU    04/01/2008 "/>
    <n v="1136"/>
    <n v="253.4"/>
    <n v="0"/>
    <n v="253.4"/>
    <n v="32.799999999999997"/>
    <n v="0"/>
    <n v="183.32"/>
    <n v="1.44"/>
    <n v="0"/>
    <n v="0"/>
    <n v="0"/>
    <n v="5.28"/>
    <n v="2.56"/>
    <n v="4.4800000000000004"/>
    <n v="0"/>
    <n v="0"/>
    <n v="4.16"/>
    <n v="13.44"/>
    <n v="0"/>
    <n v="0"/>
    <n v="0"/>
    <n v="0"/>
    <n v="1.1200000000000001"/>
    <n v="1.92"/>
    <n v="0"/>
    <n v="0"/>
    <n v="2.88"/>
    <n v="0"/>
    <n v="0"/>
    <n v="0"/>
    <n v="0"/>
    <n v="0"/>
    <m/>
    <n v="0"/>
    <n v="0"/>
    <n v="0"/>
    <x v="5"/>
    <x v="7"/>
  </r>
  <r>
    <s v="CG&amp;E "/>
    <s v="E"/>
    <x v="1"/>
    <s v="NSPU    04/01/2008 "/>
    <n v="8520"/>
    <n v="1981.51"/>
    <n v="0"/>
    <n v="1981.51"/>
    <n v="246"/>
    <n v="0"/>
    <n v="1454.2"/>
    <n v="10.8"/>
    <n v="1.71"/>
    <n v="0"/>
    <n v="0"/>
    <n v="39.6"/>
    <n v="19.2"/>
    <n v="33.6"/>
    <n v="0"/>
    <n v="0"/>
    <n v="31.2"/>
    <n v="100.8"/>
    <n v="0"/>
    <n v="0"/>
    <n v="0"/>
    <n v="0"/>
    <n v="8.4"/>
    <n v="14.4"/>
    <n v="0"/>
    <n v="0"/>
    <n v="21.6"/>
    <n v="0"/>
    <n v="0"/>
    <n v="0"/>
    <n v="0"/>
    <n v="0"/>
    <m/>
    <n v="0"/>
    <n v="0"/>
    <n v="0"/>
    <x v="5"/>
    <x v="7"/>
  </r>
  <r>
    <s v="CG&amp;E "/>
    <s v="E"/>
    <x v="2"/>
    <s v="NSPU    04/01/2008 "/>
    <n v="25844"/>
    <n v="5940.05"/>
    <n v="0"/>
    <n v="5940.05"/>
    <n v="746.2"/>
    <n v="0"/>
    <n v="4344.38"/>
    <n v="32.76"/>
    <n v="1.35"/>
    <n v="0"/>
    <n v="0"/>
    <n v="120.12"/>
    <n v="58.24"/>
    <n v="101.92"/>
    <n v="0"/>
    <n v="0"/>
    <n v="94.64"/>
    <n v="305.76"/>
    <n v="0"/>
    <n v="0"/>
    <n v="0"/>
    <n v="0"/>
    <n v="25.48"/>
    <n v="43.68"/>
    <n v="0"/>
    <n v="0"/>
    <n v="65.52"/>
    <n v="0"/>
    <n v="0"/>
    <n v="0"/>
    <n v="0"/>
    <n v="0"/>
    <m/>
    <n v="0"/>
    <n v="0"/>
    <n v="0"/>
    <x v="5"/>
    <x v="7"/>
  </r>
  <r>
    <s v="CG&amp;E "/>
    <s v="E"/>
    <x v="19"/>
    <s v="NSUR    04/01/2008 "/>
    <n v="7100"/>
    <n v="1565.76"/>
    <n v="0"/>
    <n v="1565.76"/>
    <n v="205"/>
    <n v="0"/>
    <n v="1144.77"/>
    <n v="9"/>
    <n v="0.99"/>
    <n v="0"/>
    <n v="0"/>
    <n v="33"/>
    <n v="16"/>
    <n v="28"/>
    <n v="0"/>
    <n v="0"/>
    <n v="26"/>
    <n v="84"/>
    <n v="0"/>
    <n v="0"/>
    <n v="0"/>
    <n v="0"/>
    <n v="7"/>
    <n v="12"/>
    <n v="0"/>
    <n v="0"/>
    <n v="0"/>
    <n v="0"/>
    <n v="0"/>
    <n v="0"/>
    <n v="0"/>
    <n v="0"/>
    <m/>
    <n v="0"/>
    <n v="0"/>
    <n v="0"/>
    <x v="5"/>
    <x v="7"/>
  </r>
  <r>
    <s v="CG&amp;E "/>
    <s v="E"/>
    <x v="7"/>
    <s v="NSU1    04/01/2008N"/>
    <n v="1146"/>
    <n v="176.01"/>
    <n v="0"/>
    <n v="176.01"/>
    <n v="33.020000000000003"/>
    <n v="0"/>
    <n v="105.01"/>
    <n v="1.4"/>
    <n v="0.27"/>
    <n v="0"/>
    <n v="0"/>
    <n v="5.33"/>
    <n v="2.62"/>
    <n v="4.5199999999999996"/>
    <n v="0"/>
    <n v="0"/>
    <n v="4.25"/>
    <n v="13.61"/>
    <n v="0"/>
    <n v="0"/>
    <n v="0"/>
    <n v="0"/>
    <n v="1.07"/>
    <n v="1.98"/>
    <n v="0"/>
    <n v="0"/>
    <n v="2.93"/>
    <n v="0"/>
    <n v="0"/>
    <n v="0"/>
    <n v="0"/>
    <n v="0"/>
    <m/>
    <n v="0"/>
    <n v="0"/>
    <n v="0"/>
    <x v="5"/>
    <x v="7"/>
  </r>
  <r>
    <s v="CG&amp;E "/>
    <s v="E"/>
    <x v="7"/>
    <s v="NSU2    04/01/2008N"/>
    <n v="67232"/>
    <n v="10757.75"/>
    <n v="0"/>
    <n v="10757.75"/>
    <n v="1935.05"/>
    <n v="0"/>
    <n v="6621.25"/>
    <n v="81.92"/>
    <n v="1.53"/>
    <n v="0"/>
    <n v="0"/>
    <n v="300.22000000000003"/>
    <n v="153.86000000000001"/>
    <n v="265.38"/>
    <n v="0"/>
    <n v="0"/>
    <n v="249.1"/>
    <n v="799.29"/>
    <n v="0"/>
    <n v="0"/>
    <n v="0"/>
    <n v="0"/>
    <n v="62.59"/>
    <n v="116.2"/>
    <n v="0"/>
    <n v="0"/>
    <n v="171.36"/>
    <n v="0"/>
    <n v="0"/>
    <n v="0"/>
    <n v="0"/>
    <n v="0"/>
    <m/>
    <n v="0"/>
    <n v="0"/>
    <n v="0"/>
    <x v="5"/>
    <x v="7"/>
  </r>
  <r>
    <s v="CG&amp;E "/>
    <s v="E"/>
    <x v="7"/>
    <s v="NSU3    04/01/2008N"/>
    <n v="4146"/>
    <n v="258.16000000000003"/>
    <n v="0"/>
    <n v="258.16000000000003"/>
    <n v="119.44"/>
    <n v="0"/>
    <n v="3.3"/>
    <n v="5.05"/>
    <n v="0"/>
    <n v="0"/>
    <n v="0"/>
    <n v="18.29"/>
    <n v="9.49"/>
    <n v="16.36"/>
    <n v="0"/>
    <n v="0"/>
    <n v="15.36"/>
    <n v="49.28"/>
    <n v="0"/>
    <n v="0"/>
    <n v="0"/>
    <n v="0"/>
    <n v="3.86"/>
    <n v="7.16"/>
    <n v="0"/>
    <n v="0"/>
    <n v="10.57"/>
    <n v="0"/>
    <n v="0"/>
    <n v="0"/>
    <n v="0"/>
    <n v="0"/>
    <m/>
    <n v="0"/>
    <n v="0"/>
    <n v="0"/>
    <x v="5"/>
    <x v="7"/>
  </r>
  <r>
    <s v="CG&amp;E "/>
    <s v="E"/>
    <x v="7"/>
    <s v="NSU4    04/01/2008N"/>
    <n v="2232"/>
    <n v="139.63"/>
    <n v="0"/>
    <n v="139.63"/>
    <n v="64.319999999999993"/>
    <n v="0"/>
    <n v="1.78"/>
    <n v="2.72"/>
    <n v="0.09"/>
    <n v="0"/>
    <n v="0"/>
    <n v="10.38"/>
    <n v="5.12"/>
    <n v="8.8000000000000007"/>
    <n v="0"/>
    <n v="0"/>
    <n v="8.26"/>
    <n v="26.54"/>
    <n v="0"/>
    <n v="0"/>
    <n v="0"/>
    <n v="0"/>
    <n v="2.08"/>
    <n v="3.86"/>
    <n v="0"/>
    <n v="0"/>
    <n v="5.68"/>
    <n v="0"/>
    <n v="0"/>
    <n v="0"/>
    <n v="0"/>
    <n v="0"/>
    <m/>
    <n v="0"/>
    <n v="0"/>
    <n v="0"/>
    <x v="5"/>
    <x v="7"/>
  </r>
  <r>
    <s v="CG&amp;E "/>
    <s v="E"/>
    <x v="7"/>
    <s v="NSU5    04/01/2008N"/>
    <n v="2711"/>
    <n v="338.2"/>
    <n v="0"/>
    <n v="338.2"/>
    <n v="78.099999999999994"/>
    <n v="0"/>
    <n v="171.14"/>
    <n v="3.3"/>
    <n v="0.09"/>
    <n v="0"/>
    <n v="0"/>
    <n v="12.28"/>
    <n v="6.21"/>
    <n v="10.7"/>
    <n v="0"/>
    <n v="0"/>
    <n v="10.039999999999999"/>
    <n v="32.229999999999997"/>
    <n v="0"/>
    <n v="0"/>
    <n v="0"/>
    <n v="0"/>
    <n v="2.52"/>
    <n v="4.68"/>
    <n v="0"/>
    <n v="0"/>
    <n v="6.91"/>
    <n v="0"/>
    <n v="0"/>
    <n v="0"/>
    <n v="0"/>
    <n v="0"/>
    <m/>
    <n v="0"/>
    <n v="0"/>
    <n v="0"/>
    <x v="5"/>
    <x v="7"/>
  </r>
  <r>
    <s v="CG&amp;E "/>
    <s v="E"/>
    <x v="2"/>
    <s v="OLF     01/03/2006 "/>
    <n v="52"/>
    <n v="7.19"/>
    <n v="0"/>
    <n v="7.19"/>
    <n v="1.26"/>
    <n v="0"/>
    <n v="4.34"/>
    <n v="0.04"/>
    <n v="0.03"/>
    <n v="0"/>
    <n v="0"/>
    <n v="0.24"/>
    <n v="0.12"/>
    <n v="0.12"/>
    <n v="0"/>
    <n v="0.22"/>
    <n v="0.28000000000000003"/>
    <n v="0.44"/>
    <n v="0"/>
    <n v="0"/>
    <n v="0"/>
    <n v="0"/>
    <n v="-0.06"/>
    <n v="0.06"/>
    <n v="0"/>
    <n v="0"/>
    <n v="0.14000000000000001"/>
    <n v="0"/>
    <n v="-0.02"/>
    <n v="-0.02"/>
    <n v="0"/>
    <n v="0"/>
    <m/>
    <n v="0"/>
    <n v="0"/>
    <n v="0"/>
    <x v="5"/>
    <x v="8"/>
  </r>
  <r>
    <s v="CG&amp;E "/>
    <s v="E"/>
    <x v="2"/>
    <s v="OLF     02/15/2008 "/>
    <n v="4065"/>
    <n v="458.65"/>
    <n v="0"/>
    <n v="458.65"/>
    <n v="99.66"/>
    <n v="0"/>
    <n v="216.19"/>
    <n v="4.88"/>
    <n v="0.83"/>
    <n v="0"/>
    <n v="0"/>
    <n v="18.899999999999999"/>
    <n v="9.2899999999999991"/>
    <n v="17.600000000000001"/>
    <n v="0"/>
    <n v="17.600000000000001"/>
    <n v="15.13"/>
    <n v="37.25"/>
    <n v="0"/>
    <n v="0"/>
    <n v="0"/>
    <n v="0"/>
    <n v="3.88"/>
    <n v="7.11"/>
    <n v="0"/>
    <n v="0"/>
    <n v="10.33"/>
    <n v="0"/>
    <n v="0"/>
    <n v="0"/>
    <n v="0"/>
    <n v="0"/>
    <m/>
    <n v="0"/>
    <n v="0"/>
    <n v="0"/>
    <x v="5"/>
    <x v="8"/>
  </r>
  <r>
    <s v="CG&amp;E "/>
    <s v="E"/>
    <x v="3"/>
    <s v="OLF     02/15/2008 "/>
    <n v="80"/>
    <n v="8.66"/>
    <n v="0"/>
    <n v="8.66"/>
    <n v="2"/>
    <n v="0"/>
    <n v="3.8"/>
    <n v="0.1"/>
    <n v="0.01"/>
    <n v="0"/>
    <n v="0"/>
    <n v="0.35"/>
    <n v="0.2"/>
    <n v="0.35"/>
    <n v="0"/>
    <n v="0.35"/>
    <n v="0.3"/>
    <n v="0.75"/>
    <n v="0"/>
    <n v="0"/>
    <n v="0"/>
    <n v="0"/>
    <n v="0.1"/>
    <n v="0.15"/>
    <n v="0"/>
    <n v="0"/>
    <n v="0.2"/>
    <n v="0"/>
    <n v="0"/>
    <n v="0"/>
    <n v="0"/>
    <n v="0"/>
    <m/>
    <n v="0"/>
    <n v="0"/>
    <n v="0"/>
    <x v="5"/>
    <x v="8"/>
  </r>
  <r>
    <s v="CG&amp;E "/>
    <s v="E"/>
    <x v="6"/>
    <s v="OLF     02/15/2008 "/>
    <n v="63"/>
    <n v="3.68"/>
    <n v="0"/>
    <n v="3.68"/>
    <n v="0"/>
    <n v="0"/>
    <n v="2.98"/>
    <n v="0.08"/>
    <n v="0.03"/>
    <n v="0"/>
    <n v="0"/>
    <n v="0.28999999999999998"/>
    <n v="0.14000000000000001"/>
    <n v="0"/>
    <n v="0"/>
    <n v="0"/>
    <n v="0"/>
    <n v="0"/>
    <n v="0"/>
    <n v="0"/>
    <n v="0"/>
    <n v="0"/>
    <n v="0"/>
    <n v="0"/>
    <n v="0"/>
    <n v="0"/>
    <n v="0.16"/>
    <n v="0"/>
    <n v="0"/>
    <n v="0"/>
    <n v="0"/>
    <n v="0"/>
    <m/>
    <n v="0"/>
    <n v="0"/>
    <n v="0"/>
    <x v="5"/>
    <x v="8"/>
  </r>
  <r>
    <s v="CG&amp;E "/>
    <s v="E"/>
    <x v="19"/>
    <s v="OLF     04/01/2008 "/>
    <n v="9418"/>
    <n v="1094.25"/>
    <n v="0"/>
    <n v="1094.25"/>
    <n v="271.87"/>
    <n v="0"/>
    <n v="510.57"/>
    <n v="11.3"/>
    <n v="1.98"/>
    <n v="0"/>
    <n v="0"/>
    <n v="43.78"/>
    <n v="21.46"/>
    <n v="37.44"/>
    <n v="0"/>
    <n v="0"/>
    <n v="35.04"/>
    <n v="111.82"/>
    <n v="0"/>
    <n v="0"/>
    <n v="0"/>
    <n v="0"/>
    <n v="8.6300000000000008"/>
    <n v="16.37"/>
    <n v="0"/>
    <n v="0"/>
    <n v="23.99"/>
    <n v="0"/>
    <n v="0"/>
    <n v="0"/>
    <n v="0"/>
    <n v="0"/>
    <m/>
    <n v="0"/>
    <n v="0"/>
    <n v="0"/>
    <x v="5"/>
    <x v="8"/>
  </r>
  <r>
    <s v="CG&amp;E "/>
    <s v="E"/>
    <x v="1"/>
    <s v="OLF     04/01/2008 "/>
    <n v="35593"/>
    <n v="4232.67"/>
    <n v="0"/>
    <n v="4232.67"/>
    <n v="1027.46"/>
    <n v="0"/>
    <n v="2025.92"/>
    <n v="42.68"/>
    <n v="8.3699999999999992"/>
    <n v="0"/>
    <n v="0"/>
    <n v="165.57"/>
    <n v="81.02"/>
    <n v="141.6"/>
    <n v="0"/>
    <n v="0"/>
    <n v="132.26"/>
    <n v="422.59"/>
    <n v="0"/>
    <n v="0"/>
    <n v="0"/>
    <n v="0"/>
    <n v="32.54"/>
    <n v="62.15"/>
    <n v="0"/>
    <n v="0"/>
    <n v="90.51"/>
    <n v="0"/>
    <n v="0"/>
    <n v="0"/>
    <n v="0"/>
    <n v="0"/>
    <m/>
    <n v="0"/>
    <n v="0"/>
    <n v="0"/>
    <x v="5"/>
    <x v="8"/>
  </r>
  <r>
    <s v="CG&amp;E "/>
    <s v="E"/>
    <x v="2"/>
    <s v="OLF     04/01/2008 "/>
    <n v="649638"/>
    <n v="74780.240000000005"/>
    <n v="0"/>
    <n v="74780.240000000005"/>
    <n v="18748.62"/>
    <n v="0"/>
    <n v="34514.86"/>
    <n v="780.55"/>
    <n v="148.97999999999999"/>
    <n v="0"/>
    <n v="0"/>
    <n v="3016.2"/>
    <n v="1481.93"/>
    <n v="2581.91"/>
    <n v="0"/>
    <n v="0"/>
    <n v="2419.0500000000002"/>
    <n v="7712.6"/>
    <n v="0"/>
    <n v="0"/>
    <n v="0"/>
    <n v="0"/>
    <n v="593.49"/>
    <n v="1131.1600000000001"/>
    <n v="0"/>
    <n v="0"/>
    <n v="1650.89"/>
    <n v="0"/>
    <n v="0"/>
    <n v="0"/>
    <n v="0"/>
    <n v="0"/>
    <m/>
    <n v="0"/>
    <n v="0"/>
    <n v="0"/>
    <x v="5"/>
    <x v="8"/>
  </r>
  <r>
    <s v="CG&amp;E "/>
    <s v="E"/>
    <x v="3"/>
    <s v="OLF     04/01/2008 "/>
    <n v="89694"/>
    <n v="9938.07"/>
    <n v="0"/>
    <n v="9938.07"/>
    <n v="2588.36"/>
    <n v="0"/>
    <n v="4387.37"/>
    <n v="107.98"/>
    <n v="12.03"/>
    <n v="0"/>
    <n v="0"/>
    <n v="416.26"/>
    <n v="205.12"/>
    <n v="356.62"/>
    <n v="0"/>
    <n v="0"/>
    <n v="334.7"/>
    <n v="1064.54"/>
    <n v="0"/>
    <n v="0"/>
    <n v="0"/>
    <n v="0"/>
    <n v="81.27"/>
    <n v="156.59"/>
    <n v="0"/>
    <n v="0"/>
    <n v="227.23"/>
    <n v="0"/>
    <n v="0"/>
    <n v="0"/>
    <n v="0"/>
    <n v="0"/>
    <m/>
    <n v="0"/>
    <n v="0"/>
    <n v="0"/>
    <x v="5"/>
    <x v="8"/>
  </r>
  <r>
    <s v="CG&amp;E "/>
    <s v="E"/>
    <x v="7"/>
    <s v="OLF     04/01/2008 "/>
    <n v="1660"/>
    <n v="181.47"/>
    <n v="0"/>
    <n v="181.47"/>
    <n v="47.9"/>
    <n v="0"/>
    <n v="78.7"/>
    <n v="2"/>
    <n v="0.27"/>
    <n v="0"/>
    <n v="0"/>
    <n v="7.7"/>
    <n v="3.8"/>
    <n v="6.6"/>
    <n v="0"/>
    <n v="0"/>
    <n v="6.2"/>
    <n v="19.7"/>
    <n v="0"/>
    <n v="0"/>
    <n v="0"/>
    <n v="0"/>
    <n v="1.5"/>
    <n v="2.9"/>
    <n v="0"/>
    <n v="0"/>
    <n v="4.2"/>
    <n v="0"/>
    <n v="0"/>
    <n v="0"/>
    <n v="0"/>
    <n v="0"/>
    <m/>
    <n v="0"/>
    <n v="0"/>
    <n v="0"/>
    <x v="5"/>
    <x v="8"/>
  </r>
  <r>
    <s v="CG&amp;E "/>
    <s v="E"/>
    <x v="4"/>
    <s v="OLF     04/01/2008 "/>
    <n v="65956"/>
    <n v="7761.76"/>
    <n v="0"/>
    <n v="7761.76"/>
    <n v="1904"/>
    <n v="0"/>
    <n v="3673.32"/>
    <n v="79.099999999999994"/>
    <n v="16.11"/>
    <n v="0"/>
    <n v="0"/>
    <n v="305.25"/>
    <n v="150.18"/>
    <n v="262.27999999999997"/>
    <n v="0"/>
    <n v="0"/>
    <n v="245.2"/>
    <n v="783.11"/>
    <n v="0"/>
    <n v="0"/>
    <n v="0"/>
    <n v="0"/>
    <n v="60.42"/>
    <n v="114.88"/>
    <n v="0"/>
    <n v="0"/>
    <n v="167.91"/>
    <n v="0"/>
    <n v="0"/>
    <n v="0"/>
    <n v="0"/>
    <n v="0"/>
    <m/>
    <n v="0"/>
    <n v="0"/>
    <n v="0"/>
    <x v="5"/>
    <x v="8"/>
  </r>
  <r>
    <s v="CG&amp;E "/>
    <s v="E"/>
    <x v="5"/>
    <s v="OLF     04/01/2008 "/>
    <n v="410"/>
    <n v="48.29"/>
    <n v="0"/>
    <n v="48.29"/>
    <n v="11.84"/>
    <n v="0"/>
    <n v="24.69"/>
    <n v="0.49"/>
    <n v="0.18"/>
    <n v="0"/>
    <n v="0"/>
    <n v="0"/>
    <n v="0.93"/>
    <n v="1.63"/>
    <n v="0"/>
    <n v="0"/>
    <n v="1.52"/>
    <n v="4.87"/>
    <n v="0"/>
    <n v="0"/>
    <n v="0"/>
    <n v="0"/>
    <n v="0.38"/>
    <n v="0.71"/>
    <n v="0"/>
    <n v="0"/>
    <n v="1.05"/>
    <n v="0"/>
    <n v="0"/>
    <n v="0"/>
    <n v="0"/>
    <n v="0"/>
    <m/>
    <n v="0"/>
    <n v="0"/>
    <n v="0"/>
    <x v="5"/>
    <x v="8"/>
  </r>
  <r>
    <s v="CG&amp;E "/>
    <s v="E"/>
    <x v="24"/>
    <s v="OLF     04/01/2008 "/>
    <n v="207"/>
    <n v="17.11"/>
    <n v="0"/>
    <n v="17.11"/>
    <n v="0"/>
    <n v="0"/>
    <n v="14.62"/>
    <n v="0.25"/>
    <n v="0.18"/>
    <n v="0"/>
    <n v="0"/>
    <n v="0.96"/>
    <n v="0.47"/>
    <n v="0"/>
    <n v="0"/>
    <n v="0"/>
    <n v="0"/>
    <n v="0"/>
    <n v="0"/>
    <n v="0"/>
    <n v="0"/>
    <n v="0"/>
    <n v="0.04"/>
    <n v="7.0000000000000007E-2"/>
    <n v="0"/>
    <n v="0"/>
    <n v="0.52"/>
    <n v="0"/>
    <n v="0"/>
    <n v="0"/>
    <n v="0"/>
    <n v="0"/>
    <m/>
    <n v="0"/>
    <n v="0"/>
    <n v="0"/>
    <x v="5"/>
    <x v="8"/>
  </r>
  <r>
    <s v="CG&amp;E "/>
    <s v="E"/>
    <x v="21"/>
    <s v="OLF     04/01/2008 "/>
    <n v="1332"/>
    <n v="84.42"/>
    <n v="0"/>
    <n v="84.42"/>
    <n v="0"/>
    <n v="0"/>
    <n v="69.39"/>
    <n v="1.6"/>
    <n v="0.36"/>
    <n v="0"/>
    <n v="0"/>
    <n v="6.19"/>
    <n v="3.04"/>
    <n v="0"/>
    <n v="0"/>
    <n v="0"/>
    <n v="0"/>
    <n v="0"/>
    <n v="0"/>
    <n v="0"/>
    <n v="0"/>
    <n v="0"/>
    <n v="0.16"/>
    <n v="0.3"/>
    <n v="0"/>
    <n v="0"/>
    <n v="3.38"/>
    <n v="0"/>
    <n v="0"/>
    <n v="0"/>
    <n v="0"/>
    <n v="0"/>
    <m/>
    <n v="0"/>
    <n v="0"/>
    <n v="0"/>
    <x v="5"/>
    <x v="8"/>
  </r>
  <r>
    <s v="CG&amp;E "/>
    <s v="E"/>
    <x v="6"/>
    <s v="OLF     04/01/2008 "/>
    <n v="22943"/>
    <n v="1527.96"/>
    <n v="0"/>
    <n v="1527.96"/>
    <n v="0"/>
    <n v="0"/>
    <n v="1275.8499999999999"/>
    <n v="27.53"/>
    <n v="4.5"/>
    <n v="0"/>
    <n v="0"/>
    <n v="106.56"/>
    <n v="52.25"/>
    <n v="0"/>
    <n v="0"/>
    <n v="0"/>
    <n v="0"/>
    <n v="0"/>
    <n v="0"/>
    <n v="0"/>
    <n v="0"/>
    <n v="0"/>
    <n v="0.98"/>
    <n v="1.87"/>
    <n v="0"/>
    <n v="0"/>
    <n v="58.42"/>
    <n v="0"/>
    <n v="0"/>
    <n v="0"/>
    <n v="0"/>
    <n v="0"/>
    <m/>
    <n v="0"/>
    <n v="0"/>
    <n v="0"/>
    <x v="5"/>
    <x v="8"/>
  </r>
  <r>
    <s v="CG&amp;E "/>
    <s v="E"/>
    <x v="9"/>
    <s v="OLF     04/01/2008 "/>
    <n v="1159"/>
    <n v="76.14"/>
    <n v="0"/>
    <n v="76.14"/>
    <n v="0"/>
    <n v="0"/>
    <n v="63.32"/>
    <n v="1.39"/>
    <n v="0.45"/>
    <n v="0"/>
    <n v="0"/>
    <n v="5.39"/>
    <n v="2.64"/>
    <n v="0"/>
    <n v="0"/>
    <n v="0"/>
    <n v="0"/>
    <n v="0"/>
    <n v="0"/>
    <n v="0"/>
    <n v="0"/>
    <n v="0"/>
    <n v="0"/>
    <n v="0"/>
    <n v="0"/>
    <n v="0"/>
    <n v="2.95"/>
    <n v="0"/>
    <n v="0"/>
    <n v="0"/>
    <n v="0"/>
    <n v="0"/>
    <m/>
    <n v="0"/>
    <n v="0"/>
    <n v="0"/>
    <x v="5"/>
    <x v="8"/>
  </r>
  <r>
    <s v="CG&amp;E "/>
    <s v="E"/>
    <x v="10"/>
    <s v="OLF     04/01/2008 "/>
    <n v="7170"/>
    <n v="482.11"/>
    <n v="0"/>
    <n v="482.11"/>
    <n v="0"/>
    <n v="0"/>
    <n v="403.94"/>
    <n v="8.59"/>
    <n v="1.62"/>
    <n v="0"/>
    <n v="0"/>
    <n v="33.36"/>
    <n v="16.309999999999999"/>
    <n v="0"/>
    <n v="0"/>
    <n v="0"/>
    <n v="0"/>
    <n v="0"/>
    <n v="0"/>
    <n v="0"/>
    <n v="0"/>
    <n v="0"/>
    <n v="0"/>
    <n v="0"/>
    <n v="0"/>
    <n v="0"/>
    <n v="18.29"/>
    <n v="0"/>
    <n v="0"/>
    <n v="0"/>
    <n v="0"/>
    <n v="0"/>
    <m/>
    <n v="0"/>
    <n v="0"/>
    <n v="0"/>
    <x v="5"/>
    <x v="8"/>
  </r>
  <r>
    <s v="CG&amp;E "/>
    <s v="E"/>
    <x v="1"/>
    <s v="OLF     04/01/2008N"/>
    <n v="0"/>
    <n v="-155.9"/>
    <n v="0"/>
    <n v="-1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8"/>
  </r>
  <r>
    <s v="CG&amp;E "/>
    <s v="E"/>
    <x v="21"/>
    <s v="OLF     04/01/2008N"/>
    <n v="0"/>
    <n v="-935.4"/>
    <n v="0"/>
    <n v="-9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8"/>
  </r>
  <r>
    <s v="CG&amp;E "/>
    <s v="E"/>
    <x v="19"/>
    <s v="OLFR    04/01/2008 "/>
    <n v="19495"/>
    <n v="2458.36"/>
    <n v="0"/>
    <n v="2458.36"/>
    <n v="562.62"/>
    <n v="0"/>
    <n v="1292.32"/>
    <n v="23.37"/>
    <n v="11.86"/>
    <n v="0"/>
    <n v="0"/>
    <n v="90.75"/>
    <n v="44.21"/>
    <n v="77.48"/>
    <n v="0"/>
    <n v="0"/>
    <n v="72.209999999999994"/>
    <n v="231.58"/>
    <n v="0"/>
    <n v="0"/>
    <n v="0"/>
    <n v="0"/>
    <n v="18.010000000000002"/>
    <n v="33.950000000000003"/>
    <n v="0"/>
    <n v="0"/>
    <n v="0"/>
    <n v="0"/>
    <n v="0"/>
    <n v="0"/>
    <n v="0"/>
    <n v="0"/>
    <m/>
    <n v="0"/>
    <n v="0"/>
    <n v="0"/>
    <x v="5"/>
    <x v="8"/>
  </r>
  <r>
    <s v="CG&amp;E "/>
    <s v="E"/>
    <x v="24"/>
    <s v="OLFR    04/01/2008 "/>
    <n v="329"/>
    <n v="27.7"/>
    <n v="0"/>
    <n v="27.7"/>
    <n v="0"/>
    <n v="0"/>
    <n v="23.97"/>
    <n v="0.39"/>
    <n v="0.18"/>
    <n v="0"/>
    <n v="0"/>
    <n v="1.54"/>
    <n v="0.74"/>
    <n v="0"/>
    <n v="0"/>
    <n v="0"/>
    <n v="0"/>
    <n v="0"/>
    <n v="0"/>
    <n v="0"/>
    <n v="0"/>
    <n v="0"/>
    <n v="0.31"/>
    <n v="0.56999999999999995"/>
    <n v="0"/>
    <n v="0"/>
    <n v="0"/>
    <n v="0"/>
    <n v="0"/>
    <n v="0"/>
    <n v="0"/>
    <n v="0"/>
    <m/>
    <n v="0"/>
    <n v="0"/>
    <n v="0"/>
    <x v="5"/>
    <x v="8"/>
  </r>
  <r>
    <s v="CG&amp;E "/>
    <s v="E"/>
    <x v="2"/>
    <s v="OLO     01/02/2007 "/>
    <n v="708"/>
    <n v="88.12"/>
    <n v="0"/>
    <n v="88.12"/>
    <n v="17.399999999999999"/>
    <n v="0"/>
    <n v="46.56"/>
    <n v="0.82"/>
    <n v="0.2"/>
    <n v="0"/>
    <n v="0"/>
    <n v="3.3"/>
    <n v="1.6"/>
    <n v="2.08"/>
    <n v="0"/>
    <n v="3.08"/>
    <n v="2.62"/>
    <n v="6.84"/>
    <n v="0"/>
    <n v="0"/>
    <n v="0"/>
    <n v="0"/>
    <n v="0.6"/>
    <n v="1.2"/>
    <n v="0"/>
    <n v="0"/>
    <n v="1.82"/>
    <n v="0"/>
    <n v="0"/>
    <n v="0"/>
    <n v="0"/>
    <n v="0"/>
    <m/>
    <n v="0"/>
    <n v="0"/>
    <n v="0"/>
    <x v="5"/>
    <x v="8"/>
  </r>
  <r>
    <s v="CG&amp;E "/>
    <s v="E"/>
    <x v="1"/>
    <s v="OLO     02/15/2008 "/>
    <n v="200"/>
    <n v="34.049999999999997"/>
    <n v="0"/>
    <n v="34.049999999999997"/>
    <n v="5.01"/>
    <n v="0"/>
    <n v="21.91"/>
    <n v="0.25"/>
    <n v="0.02"/>
    <n v="0"/>
    <n v="0"/>
    <n v="0.88"/>
    <n v="0.5"/>
    <n v="0.87"/>
    <n v="0"/>
    <n v="0.87"/>
    <n v="0.75"/>
    <n v="1.87"/>
    <n v="0"/>
    <n v="0"/>
    <n v="0"/>
    <n v="0"/>
    <n v="0.25"/>
    <n v="0.37"/>
    <n v="0"/>
    <n v="0"/>
    <n v="0.5"/>
    <n v="0"/>
    <n v="0"/>
    <n v="0"/>
    <n v="0"/>
    <n v="0"/>
    <m/>
    <n v="0"/>
    <n v="0"/>
    <n v="0"/>
    <x v="5"/>
    <x v="8"/>
  </r>
  <r>
    <s v="CG&amp;E "/>
    <s v="E"/>
    <x v="2"/>
    <s v="OLO     02/15/2008 "/>
    <n v="2156"/>
    <n v="316.51"/>
    <n v="0"/>
    <n v="316.51"/>
    <n v="52.84"/>
    <n v="0"/>
    <n v="187.38"/>
    <n v="2.58"/>
    <n v="1.05"/>
    <n v="0"/>
    <n v="0"/>
    <n v="10.039999999999999"/>
    <n v="4.88"/>
    <n v="9.36"/>
    <n v="0"/>
    <n v="9.36"/>
    <n v="7.94"/>
    <n v="19.760000000000002"/>
    <n v="0"/>
    <n v="0"/>
    <n v="0"/>
    <n v="0"/>
    <n v="2.09"/>
    <n v="3.71"/>
    <n v="0"/>
    <n v="0"/>
    <n v="5.52"/>
    <n v="0"/>
    <n v="0"/>
    <n v="0"/>
    <n v="0"/>
    <n v="0"/>
    <m/>
    <n v="0"/>
    <n v="0"/>
    <n v="0"/>
    <x v="5"/>
    <x v="8"/>
  </r>
  <r>
    <s v="CG&amp;E "/>
    <s v="E"/>
    <x v="3"/>
    <s v="OLO     02/15/2008 "/>
    <n v="318"/>
    <n v="40.020000000000003"/>
    <n v="0"/>
    <n v="40.020000000000003"/>
    <n v="7.82"/>
    <n v="0"/>
    <n v="20.92"/>
    <n v="0.38"/>
    <n v="0.18"/>
    <n v="0"/>
    <n v="0"/>
    <n v="1.48"/>
    <n v="0.72"/>
    <n v="1.38"/>
    <n v="0"/>
    <n v="1.38"/>
    <n v="1.18"/>
    <n v="2.92"/>
    <n v="0"/>
    <n v="0"/>
    <n v="0"/>
    <n v="0"/>
    <n v="0.3"/>
    <n v="0.54"/>
    <n v="0"/>
    <n v="0"/>
    <n v="0.82"/>
    <n v="0"/>
    <n v="0"/>
    <n v="0"/>
    <n v="0"/>
    <n v="0"/>
    <m/>
    <n v="0"/>
    <n v="0"/>
    <n v="0"/>
    <x v="5"/>
    <x v="8"/>
  </r>
  <r>
    <s v="CG&amp;E "/>
    <s v="E"/>
    <x v="19"/>
    <s v="OLO     04/01/2008 "/>
    <n v="12130"/>
    <n v="2074.16"/>
    <n v="0"/>
    <n v="2074.16"/>
    <n v="348.81"/>
    <n v="0"/>
    <n v="1320.64"/>
    <n v="14.97"/>
    <n v="6.31"/>
    <n v="0"/>
    <n v="0"/>
    <n v="56.4"/>
    <n v="27.34"/>
    <n v="47.67"/>
    <n v="0"/>
    <n v="0"/>
    <n v="44.57"/>
    <n v="144.35"/>
    <n v="0"/>
    <n v="0"/>
    <n v="0"/>
    <n v="0"/>
    <n v="11.58"/>
    <n v="20.84"/>
    <n v="0"/>
    <n v="0"/>
    <n v="30.68"/>
    <n v="0"/>
    <n v="0"/>
    <n v="0"/>
    <n v="0"/>
    <n v="0"/>
    <m/>
    <n v="0"/>
    <n v="0"/>
    <n v="0"/>
    <x v="5"/>
    <x v="8"/>
  </r>
  <r>
    <s v="CG&amp;E "/>
    <s v="E"/>
    <x v="1"/>
    <s v="OLO     04/01/2008 "/>
    <n v="121409"/>
    <n v="18162.13"/>
    <n v="0"/>
    <n v="18162.13"/>
    <n v="3499.72"/>
    <n v="0"/>
    <n v="10636.94"/>
    <n v="149.49"/>
    <n v="34.35"/>
    <n v="0"/>
    <n v="0"/>
    <n v="565.33000000000004"/>
    <n v="275.74"/>
    <n v="477.89"/>
    <n v="0"/>
    <n v="0"/>
    <n v="446.67"/>
    <n v="1443.85"/>
    <n v="0"/>
    <n v="0"/>
    <n v="0"/>
    <n v="0"/>
    <n v="113.04"/>
    <n v="209.05"/>
    <n v="0"/>
    <n v="0"/>
    <n v="310.06"/>
    <n v="0"/>
    <n v="0"/>
    <n v="0"/>
    <n v="0"/>
    <n v="0"/>
    <m/>
    <n v="0"/>
    <n v="0"/>
    <n v="0"/>
    <x v="5"/>
    <x v="8"/>
  </r>
  <r>
    <s v="CG&amp;E "/>
    <s v="E"/>
    <x v="2"/>
    <s v="OLO     04/01/2008 "/>
    <n v="425845"/>
    <n v="62187.02"/>
    <n v="0"/>
    <n v="62187.02"/>
    <n v="12273.92"/>
    <n v="0"/>
    <n v="35754.410000000003"/>
    <n v="521.21"/>
    <n v="163.81"/>
    <n v="0"/>
    <n v="0"/>
    <n v="1982.55"/>
    <n v="964.56"/>
    <n v="1677.01"/>
    <n v="0"/>
    <n v="0"/>
    <n v="1568.53"/>
    <n v="5065.1099999999997"/>
    <n v="0"/>
    <n v="0"/>
    <n v="0"/>
    <n v="0"/>
    <n v="397.73"/>
    <n v="730.69"/>
    <n v="0"/>
    <n v="0"/>
    <n v="1087.49"/>
    <n v="0"/>
    <n v="0"/>
    <n v="0"/>
    <n v="0"/>
    <n v="0"/>
    <m/>
    <n v="0"/>
    <n v="0"/>
    <n v="0"/>
    <x v="5"/>
    <x v="8"/>
  </r>
  <r>
    <s v="CG&amp;E "/>
    <s v="E"/>
    <x v="3"/>
    <s v="OLO     04/01/2008 "/>
    <n v="72251"/>
    <n v="9352.9"/>
    <n v="0"/>
    <n v="9352.9"/>
    <n v="2084.3000000000002"/>
    <n v="0"/>
    <n v="4882.84"/>
    <n v="87.63"/>
    <n v="12.42"/>
    <n v="0"/>
    <n v="0"/>
    <n v="332.83"/>
    <n v="164.08"/>
    <n v="285.26"/>
    <n v="0"/>
    <n v="0"/>
    <n v="266.95"/>
    <n v="859.35"/>
    <n v="0"/>
    <n v="0"/>
    <n v="0"/>
    <n v="0"/>
    <n v="67.400000000000006"/>
    <n v="123.81"/>
    <n v="0"/>
    <n v="0"/>
    <n v="186.03"/>
    <n v="0"/>
    <n v="0"/>
    <n v="0"/>
    <n v="0"/>
    <n v="0"/>
    <m/>
    <n v="0"/>
    <n v="0"/>
    <n v="0"/>
    <x v="5"/>
    <x v="8"/>
  </r>
  <r>
    <s v="CG&amp;E "/>
    <s v="E"/>
    <x v="7"/>
    <s v="OLO     04/01/2008 "/>
    <n v="327"/>
    <n v="56.74"/>
    <n v="0"/>
    <n v="56.74"/>
    <n v="9.3800000000000008"/>
    <n v="0"/>
    <n v="36.369999999999997"/>
    <n v="0.4"/>
    <n v="0.27"/>
    <n v="0"/>
    <n v="0"/>
    <n v="1.52"/>
    <n v="0.73"/>
    <n v="1.28"/>
    <n v="0"/>
    <n v="0"/>
    <n v="1.2"/>
    <n v="3.9"/>
    <n v="0"/>
    <n v="0"/>
    <n v="0"/>
    <n v="0"/>
    <n v="0.31"/>
    <n v="0.56000000000000005"/>
    <n v="0"/>
    <n v="0"/>
    <n v="0.82"/>
    <n v="0"/>
    <n v="0"/>
    <n v="0"/>
    <n v="0"/>
    <n v="0"/>
    <m/>
    <n v="0"/>
    <n v="0"/>
    <n v="0"/>
    <x v="5"/>
    <x v="8"/>
  </r>
  <r>
    <s v="CG&amp;E "/>
    <s v="E"/>
    <x v="4"/>
    <s v="OLO     04/01/2008 "/>
    <n v="40110"/>
    <n v="5955.57"/>
    <n v="0"/>
    <n v="5955.57"/>
    <n v="1156.45"/>
    <n v="0"/>
    <n v="3469.95"/>
    <n v="49.13"/>
    <n v="12.33"/>
    <n v="0"/>
    <n v="0"/>
    <n v="184.44"/>
    <n v="91.12"/>
    <n v="158.13999999999999"/>
    <n v="0"/>
    <n v="0"/>
    <n v="147.88"/>
    <n v="477.1"/>
    <n v="0"/>
    <n v="0"/>
    <n v="0"/>
    <n v="0"/>
    <n v="37.32"/>
    <n v="69.13"/>
    <n v="0"/>
    <n v="0"/>
    <n v="102.58"/>
    <n v="0"/>
    <n v="0"/>
    <n v="0"/>
    <n v="0"/>
    <n v="0"/>
    <m/>
    <n v="0"/>
    <n v="0"/>
    <n v="0"/>
    <x v="5"/>
    <x v="8"/>
  </r>
  <r>
    <s v="CG&amp;E "/>
    <s v="E"/>
    <x v="8"/>
    <s v="OLO     04/01/2008 "/>
    <n v="545"/>
    <n v="77.790000000000006"/>
    <n v="0"/>
    <n v="77.790000000000006"/>
    <n v="15.74"/>
    <n v="0"/>
    <n v="43.98"/>
    <n v="0.66"/>
    <n v="0.18"/>
    <n v="0"/>
    <n v="0"/>
    <n v="2.54"/>
    <n v="1.24"/>
    <n v="2.15"/>
    <n v="0"/>
    <n v="0"/>
    <n v="2"/>
    <n v="6.48"/>
    <n v="0"/>
    <n v="0"/>
    <n v="0"/>
    <n v="0"/>
    <n v="0.49"/>
    <n v="0.93"/>
    <n v="0"/>
    <n v="0"/>
    <n v="1.4"/>
    <n v="0"/>
    <n v="0"/>
    <n v="0"/>
    <n v="0"/>
    <n v="0"/>
    <m/>
    <n v="0"/>
    <n v="0"/>
    <n v="0"/>
    <x v="5"/>
    <x v="8"/>
  </r>
  <r>
    <s v="CG&amp;E "/>
    <s v="E"/>
    <x v="5"/>
    <s v="OLO     04/01/2008 "/>
    <n v="1805"/>
    <n v="241.18"/>
    <n v="0"/>
    <n v="241.18"/>
    <n v="52.09"/>
    <n v="0"/>
    <n v="137.55000000000001"/>
    <n v="2.1800000000000002"/>
    <n v="0.54"/>
    <n v="0"/>
    <n v="0"/>
    <n v="0"/>
    <n v="4.0999999999999996"/>
    <n v="7.15"/>
    <n v="0"/>
    <n v="0"/>
    <n v="6.68"/>
    <n v="21.45"/>
    <n v="0"/>
    <n v="0"/>
    <n v="0"/>
    <n v="0"/>
    <n v="1.71"/>
    <n v="3.08"/>
    <n v="0"/>
    <n v="0"/>
    <n v="4.6500000000000004"/>
    <n v="0"/>
    <n v="0"/>
    <n v="0"/>
    <n v="0"/>
    <n v="0"/>
    <m/>
    <n v="0"/>
    <n v="0"/>
    <n v="0"/>
    <x v="5"/>
    <x v="8"/>
  </r>
  <r>
    <s v="CG&amp;E "/>
    <s v="E"/>
    <x v="24"/>
    <s v="OLO     04/01/2008 "/>
    <n v="464"/>
    <n v="39.21"/>
    <n v="0"/>
    <n v="39.21"/>
    <n v="0"/>
    <n v="0"/>
    <n v="32.85"/>
    <n v="0.56000000000000005"/>
    <n v="0.18"/>
    <n v="0"/>
    <n v="0"/>
    <n v="2.16"/>
    <n v="1.05"/>
    <n v="0"/>
    <n v="0"/>
    <n v="0"/>
    <n v="0"/>
    <n v="0"/>
    <n v="0"/>
    <n v="0"/>
    <n v="0"/>
    <n v="0"/>
    <n v="0.43"/>
    <n v="0.79"/>
    <n v="0"/>
    <n v="0"/>
    <n v="1.19"/>
    <n v="0"/>
    <n v="0"/>
    <n v="0"/>
    <n v="0"/>
    <n v="0"/>
    <m/>
    <n v="0"/>
    <n v="0"/>
    <n v="0"/>
    <x v="5"/>
    <x v="8"/>
  </r>
  <r>
    <s v="CG&amp;E "/>
    <s v="E"/>
    <x v="21"/>
    <s v="OLO     04/01/2008 "/>
    <n v="1908"/>
    <n v="218.1"/>
    <n v="0"/>
    <n v="218.1"/>
    <n v="0"/>
    <n v="0"/>
    <n v="192.93"/>
    <n v="2.38"/>
    <n v="0.36"/>
    <n v="0"/>
    <n v="0"/>
    <n v="8.89"/>
    <n v="4.33"/>
    <n v="0"/>
    <n v="0"/>
    <n v="0"/>
    <n v="0"/>
    <n v="0"/>
    <n v="0"/>
    <n v="0"/>
    <n v="0"/>
    <n v="0"/>
    <n v="1.54"/>
    <n v="2.82"/>
    <n v="0"/>
    <n v="0"/>
    <n v="4.8499999999999996"/>
    <n v="0"/>
    <n v="0"/>
    <n v="0"/>
    <n v="0"/>
    <n v="0"/>
    <m/>
    <n v="0"/>
    <n v="0"/>
    <n v="0"/>
    <x v="5"/>
    <x v="8"/>
  </r>
  <r>
    <s v="CG&amp;E "/>
    <s v="E"/>
    <x v="6"/>
    <s v="OLO     04/01/2008 "/>
    <n v="18238"/>
    <n v="1704.33"/>
    <n v="0"/>
    <n v="1704.33"/>
    <n v="0"/>
    <n v="0"/>
    <n v="1497.07"/>
    <n v="22.37"/>
    <n v="5.85"/>
    <n v="0"/>
    <n v="0"/>
    <n v="84.96"/>
    <n v="41.37"/>
    <n v="0"/>
    <n v="0"/>
    <n v="0"/>
    <n v="0"/>
    <n v="0"/>
    <n v="0"/>
    <n v="0"/>
    <n v="0"/>
    <n v="0"/>
    <n v="2.12"/>
    <n v="4.01"/>
    <n v="0"/>
    <n v="0"/>
    <n v="46.58"/>
    <n v="0"/>
    <n v="0"/>
    <n v="0"/>
    <n v="0"/>
    <n v="0"/>
    <m/>
    <n v="0"/>
    <n v="0"/>
    <n v="0"/>
    <x v="5"/>
    <x v="8"/>
  </r>
  <r>
    <s v="CG&amp;E "/>
    <s v="E"/>
    <x v="9"/>
    <s v="OLO     04/01/2008 "/>
    <n v="1945"/>
    <n v="178.09"/>
    <n v="0"/>
    <n v="178.09"/>
    <n v="0"/>
    <n v="0"/>
    <n v="156.37"/>
    <n v="2.36"/>
    <n v="0.72"/>
    <n v="0"/>
    <n v="0"/>
    <n v="9.0500000000000007"/>
    <n v="4.4000000000000004"/>
    <n v="0"/>
    <n v="0"/>
    <n v="0"/>
    <n v="0"/>
    <n v="0"/>
    <n v="0"/>
    <n v="0"/>
    <n v="0"/>
    <n v="0"/>
    <n v="7.0000000000000007E-2"/>
    <n v="0.14000000000000001"/>
    <n v="0"/>
    <n v="0"/>
    <n v="4.9800000000000004"/>
    <n v="0"/>
    <n v="0"/>
    <n v="0"/>
    <n v="0"/>
    <n v="0"/>
    <m/>
    <n v="0"/>
    <n v="0"/>
    <n v="0"/>
    <x v="5"/>
    <x v="8"/>
  </r>
  <r>
    <s v="CG&amp;E "/>
    <s v="E"/>
    <x v="10"/>
    <s v="OLO     04/01/2008 "/>
    <n v="5079"/>
    <n v="509.47"/>
    <n v="0"/>
    <n v="509.47"/>
    <n v="0"/>
    <n v="0"/>
    <n v="452.82"/>
    <n v="6.24"/>
    <n v="1.89"/>
    <n v="0"/>
    <n v="0"/>
    <n v="23.65"/>
    <n v="11.51"/>
    <n v="0"/>
    <n v="0"/>
    <n v="0"/>
    <n v="0"/>
    <n v="0"/>
    <n v="0"/>
    <n v="0"/>
    <n v="0"/>
    <n v="0"/>
    <n v="0.14000000000000001"/>
    <n v="0.26"/>
    <n v="0"/>
    <n v="0"/>
    <n v="12.96"/>
    <n v="0"/>
    <n v="0"/>
    <n v="0"/>
    <n v="0"/>
    <n v="0"/>
    <m/>
    <n v="0"/>
    <n v="0"/>
    <n v="0"/>
    <x v="5"/>
    <x v="8"/>
  </r>
  <r>
    <s v="CG&amp;E "/>
    <s v="E"/>
    <x v="2"/>
    <s v="OLO     04/01/2008N"/>
    <n v="0"/>
    <n v="-425.46"/>
    <n v="0"/>
    <n v="-425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8"/>
  </r>
  <r>
    <s v="CG&amp;E "/>
    <s v="E"/>
    <x v="19"/>
    <s v="OLOR    01/02/2007 "/>
    <n v="29"/>
    <n v="5.7"/>
    <n v="0"/>
    <n v="5.7"/>
    <n v="0.7"/>
    <n v="0"/>
    <n v="3.95"/>
    <n v="0.03"/>
    <n v="0.06"/>
    <n v="0"/>
    <n v="0"/>
    <n v="0.13"/>
    <n v="7.0000000000000007E-2"/>
    <n v="7.0000000000000007E-2"/>
    <n v="0"/>
    <n v="0.13"/>
    <n v="0.11"/>
    <n v="0.4"/>
    <n v="0"/>
    <n v="0"/>
    <n v="0"/>
    <n v="0"/>
    <n v="0"/>
    <n v="0.05"/>
    <n v="0"/>
    <n v="0"/>
    <n v="0"/>
    <n v="0"/>
    <n v="0"/>
    <n v="0"/>
    <n v="0"/>
    <n v="0"/>
    <m/>
    <n v="0"/>
    <n v="0"/>
    <n v="0"/>
    <x v="5"/>
    <x v="8"/>
  </r>
  <r>
    <s v="CG&amp;E "/>
    <s v="E"/>
    <x v="19"/>
    <s v="OLOR    01/02/2007N"/>
    <n v="-81"/>
    <n v="-15.86"/>
    <n v="0"/>
    <n v="-15.86"/>
    <n v="-1.98"/>
    <n v="0"/>
    <n v="-11.2"/>
    <n v="-0.1"/>
    <n v="-0.18"/>
    <n v="0"/>
    <n v="0"/>
    <n v="-0.37"/>
    <n v="-0.18"/>
    <n v="-0.24"/>
    <n v="0"/>
    <n v="-0.35"/>
    <n v="-0.28999999999999998"/>
    <n v="-0.75"/>
    <n v="0"/>
    <n v="0"/>
    <n v="0"/>
    <n v="0"/>
    <n v="-0.08"/>
    <n v="-0.14000000000000001"/>
    <n v="0"/>
    <n v="0"/>
    <n v="0"/>
    <n v="0"/>
    <n v="0"/>
    <n v="0"/>
    <n v="0"/>
    <n v="0"/>
    <m/>
    <n v="0"/>
    <n v="0"/>
    <n v="0"/>
    <x v="5"/>
    <x v="8"/>
  </r>
  <r>
    <s v="CG&amp;E "/>
    <s v="E"/>
    <x v="19"/>
    <s v="OLOR    02/15/2008 "/>
    <n v="497"/>
    <n v="82.98"/>
    <n v="0"/>
    <n v="82.98"/>
    <n v="12.11"/>
    <n v="0"/>
    <n v="53.96"/>
    <n v="0.6"/>
    <n v="0.79"/>
    <n v="0"/>
    <n v="0"/>
    <n v="2.31"/>
    <n v="1.1399999999999999"/>
    <n v="2.15"/>
    <n v="0"/>
    <n v="2.15"/>
    <n v="1.85"/>
    <n v="4.5599999999999996"/>
    <n v="0"/>
    <n v="0"/>
    <n v="0"/>
    <n v="0"/>
    <n v="0.5"/>
    <n v="0.86"/>
    <n v="0"/>
    <n v="0"/>
    <n v="0"/>
    <n v="0"/>
    <n v="0"/>
    <n v="0"/>
    <n v="0"/>
    <n v="0"/>
    <m/>
    <n v="0"/>
    <n v="0"/>
    <n v="0"/>
    <x v="5"/>
    <x v="8"/>
  </r>
  <r>
    <s v="CG&amp;E "/>
    <s v="E"/>
    <x v="19"/>
    <s v="OLOR    02/15/2008N"/>
    <n v="-82"/>
    <n v="-48"/>
    <n v="0"/>
    <n v="-48"/>
    <n v="-1.98"/>
    <n v="0"/>
    <n v="-11.2"/>
    <n v="-0.1"/>
    <n v="-0.18"/>
    <n v="0"/>
    <n v="0"/>
    <n v="-0.38"/>
    <n v="-0.18"/>
    <n v="-0.36"/>
    <n v="0"/>
    <n v="-0.36"/>
    <n v="-0.3"/>
    <n v="-0.76"/>
    <n v="0"/>
    <n v="0"/>
    <n v="0"/>
    <n v="0"/>
    <n v="-0.08"/>
    <n v="-0.14000000000000001"/>
    <n v="0"/>
    <n v="0"/>
    <n v="0"/>
    <n v="0"/>
    <n v="0"/>
    <n v="0"/>
    <n v="0"/>
    <n v="0"/>
    <m/>
    <n v="0"/>
    <n v="0"/>
    <n v="0"/>
    <x v="5"/>
    <x v="8"/>
  </r>
  <r>
    <s v="CG&amp;E "/>
    <s v="E"/>
    <x v="19"/>
    <s v="OLOR    04/01/2008 "/>
    <n v="283741"/>
    <n v="47119.95"/>
    <n v="0"/>
    <n v="47119.95"/>
    <n v="8154.11"/>
    <n v="0"/>
    <n v="29959.34"/>
    <n v="352.78"/>
    <n v="415.53"/>
    <n v="0"/>
    <n v="0"/>
    <n v="1317.46"/>
    <n v="634.4"/>
    <n v="1114.3800000000001"/>
    <n v="0"/>
    <n v="0"/>
    <n v="1039.82"/>
    <n v="3372.74"/>
    <n v="0"/>
    <n v="0"/>
    <n v="0"/>
    <n v="0"/>
    <n v="276.3"/>
    <n v="483.09"/>
    <n v="0"/>
    <n v="0"/>
    <n v="0"/>
    <n v="0"/>
    <n v="0"/>
    <n v="0"/>
    <n v="0"/>
    <n v="0"/>
    <m/>
    <n v="0"/>
    <n v="0"/>
    <n v="0"/>
    <x v="5"/>
    <x v="8"/>
  </r>
  <r>
    <s v="CG&amp;E "/>
    <s v="E"/>
    <x v="24"/>
    <s v="OLOR    04/01/2008 "/>
    <n v="5159"/>
    <n v="583.75"/>
    <n v="0"/>
    <n v="583.75"/>
    <n v="0"/>
    <n v="0"/>
    <n v="519.89"/>
    <n v="6.45"/>
    <n v="8.1"/>
    <n v="0"/>
    <n v="0"/>
    <n v="23.96"/>
    <n v="11.53"/>
    <n v="0"/>
    <n v="0"/>
    <n v="0"/>
    <n v="0"/>
    <n v="0"/>
    <n v="0"/>
    <n v="0"/>
    <n v="0"/>
    <n v="0"/>
    <n v="5.05"/>
    <n v="8.77"/>
    <n v="0"/>
    <n v="0"/>
    <n v="0"/>
    <n v="0"/>
    <n v="0"/>
    <n v="0"/>
    <n v="0"/>
    <n v="0"/>
    <m/>
    <n v="0"/>
    <n v="0"/>
    <n v="0"/>
    <x v="5"/>
    <x v="8"/>
  </r>
  <r>
    <s v="CG&amp;E "/>
    <s v="E"/>
    <x v="19"/>
    <s v="OLOR    04/01/2008N"/>
    <n v="-41"/>
    <n v="-229.05"/>
    <n v="0"/>
    <n v="-229.05"/>
    <n v="-1.17"/>
    <n v="0"/>
    <n v="-5.6"/>
    <n v="-0.05"/>
    <n v="-0.09"/>
    <n v="0"/>
    <n v="0"/>
    <n v="-0.19"/>
    <n v="-0.09"/>
    <n v="-0.16"/>
    <n v="0"/>
    <n v="0"/>
    <n v="-0.15"/>
    <n v="-0.49"/>
    <n v="0"/>
    <n v="0"/>
    <n v="0"/>
    <n v="0"/>
    <n v="-0.04"/>
    <n v="-7.0000000000000007E-2"/>
    <n v="0"/>
    <n v="0"/>
    <n v="0"/>
    <n v="0"/>
    <n v="0"/>
    <n v="0"/>
    <n v="0"/>
    <n v="0"/>
    <m/>
    <n v="0"/>
    <n v="0"/>
    <n v="0"/>
    <x v="5"/>
    <x v="8"/>
  </r>
  <r>
    <s v="CG&amp;E "/>
    <s v="E"/>
    <x v="2"/>
    <s v="OLU     04/01/2008 "/>
    <n v="71"/>
    <n v="16.93"/>
    <n v="0"/>
    <n v="16.93"/>
    <n v="2.0499999999999998"/>
    <n v="0"/>
    <n v="12.46"/>
    <n v="0.09"/>
    <n v="0.09"/>
    <n v="0"/>
    <n v="0"/>
    <n v="0.33"/>
    <n v="0.16"/>
    <n v="0.28000000000000003"/>
    <n v="0"/>
    <n v="0"/>
    <n v="0.26"/>
    <n v="0.84"/>
    <n v="0"/>
    <n v="0"/>
    <n v="0"/>
    <n v="0"/>
    <n v="7.0000000000000007E-2"/>
    <n v="0.12"/>
    <n v="0"/>
    <n v="0"/>
    <n v="0.18"/>
    <n v="0"/>
    <n v="0"/>
    <n v="0"/>
    <n v="0"/>
    <n v="0"/>
    <m/>
    <n v="0"/>
    <n v="0"/>
    <n v="0"/>
    <x v="5"/>
    <x v="8"/>
  </r>
  <r>
    <s v="CG&amp;E "/>
    <s v="E"/>
    <x v="6"/>
    <s v="OLU     04/01/2008 "/>
    <n v="82"/>
    <n v="39.19"/>
    <n v="0"/>
    <n v="39.19"/>
    <n v="0"/>
    <n v="0"/>
    <n v="38.020000000000003"/>
    <n v="0.1"/>
    <n v="0.09"/>
    <n v="0"/>
    <n v="0"/>
    <n v="0.38"/>
    <n v="0.18"/>
    <n v="0"/>
    <n v="0"/>
    <n v="0"/>
    <n v="0"/>
    <n v="0"/>
    <n v="0"/>
    <n v="0"/>
    <n v="0"/>
    <n v="0"/>
    <n v="0.08"/>
    <n v="0.14000000000000001"/>
    <n v="0"/>
    <n v="0"/>
    <n v="0.2"/>
    <n v="0"/>
    <n v="0"/>
    <n v="0"/>
    <n v="0"/>
    <n v="0"/>
    <m/>
    <n v="0"/>
    <n v="0"/>
    <n v="0"/>
    <x v="5"/>
    <x v="8"/>
  </r>
  <r>
    <s v="CG&amp;E "/>
    <s v="E"/>
    <x v="19"/>
    <s v="OLUR    04/01/2008 "/>
    <n v="41"/>
    <n v="21.42"/>
    <n v="0"/>
    <n v="21.42"/>
    <n v="1.17"/>
    <n v="0"/>
    <n v="19.010000000000002"/>
    <n v="0.05"/>
    <n v="0"/>
    <n v="0"/>
    <n v="0"/>
    <n v="0.19"/>
    <n v="0.09"/>
    <n v="0.16"/>
    <n v="0"/>
    <n v="0"/>
    <n v="0.15"/>
    <n v="0.49"/>
    <n v="0"/>
    <n v="0"/>
    <n v="0"/>
    <n v="0"/>
    <n v="0.04"/>
    <n v="7.0000000000000007E-2"/>
    <n v="0"/>
    <n v="0"/>
    <n v="0"/>
    <n v="0"/>
    <n v="0"/>
    <n v="0"/>
    <n v="0"/>
    <n v="0"/>
    <m/>
    <n v="0"/>
    <n v="0"/>
    <n v="0"/>
    <x v="5"/>
    <x v="8"/>
  </r>
  <r>
    <s v="CG&amp;E "/>
    <s v="E"/>
    <x v="19"/>
    <s v="ORH S   01/02/2007N"/>
    <n v="-45520"/>
    <n v="-2816.26"/>
    <n v="0"/>
    <n v="-2816.26"/>
    <n v="-699.95"/>
    <n v="0"/>
    <n v="-548.59"/>
    <n v="-55.42"/>
    <n v="-0.36"/>
    <n v="0"/>
    <n v="0"/>
    <n v="-192.16"/>
    <n v="-193.84"/>
    <n v="-119.46"/>
    <n v="-79.34"/>
    <n v="-123.57"/>
    <n v="-291.24"/>
    <n v="-397.85"/>
    <n v="0"/>
    <n v="0"/>
    <n v="0"/>
    <n v="0"/>
    <n v="-65.05"/>
    <n v="-49.43"/>
    <n v="0"/>
    <n v="0"/>
    <n v="0"/>
    <n v="0"/>
    <n v="0"/>
    <n v="0"/>
    <n v="0"/>
    <n v="0"/>
    <m/>
    <n v="0"/>
    <n v="0"/>
    <n v="0"/>
    <x v="5"/>
    <x v="9"/>
  </r>
  <r>
    <s v="CG&amp;E "/>
    <s v="E"/>
    <x v="19"/>
    <s v="ORH S   02/15/2008N"/>
    <n v="-26320"/>
    <n v="-1805.1"/>
    <n v="0"/>
    <n v="-1805.1"/>
    <n v="-473.59"/>
    <n v="0"/>
    <n v="-369.48"/>
    <n v="-32.04"/>
    <n v="-0.36"/>
    <n v="0"/>
    <n v="0"/>
    <n v="-113.92"/>
    <n v="-125.36"/>
    <n v="-91.38"/>
    <n v="-45.88"/>
    <n v="-83.61"/>
    <n v="-168.39"/>
    <n v="-230.03"/>
    <n v="0"/>
    <n v="0"/>
    <n v="0"/>
    <n v="0"/>
    <n v="-37.61"/>
    <n v="-33.450000000000003"/>
    <n v="0"/>
    <n v="0"/>
    <n v="0"/>
    <n v="0"/>
    <n v="0"/>
    <n v="0"/>
    <n v="0"/>
    <n v="0"/>
    <m/>
    <n v="0"/>
    <n v="0"/>
    <n v="0"/>
    <x v="5"/>
    <x v="9"/>
  </r>
  <r>
    <s v="CG&amp;E "/>
    <s v="E"/>
    <x v="19"/>
    <s v="ORH S   04/01/2008N"/>
    <n v="-3685"/>
    <n v="-284.76"/>
    <n v="0"/>
    <n v="-284.76"/>
    <n v="-87.44"/>
    <n v="0"/>
    <n v="-58.91"/>
    <n v="-4.49"/>
    <n v="-0.09"/>
    <n v="0"/>
    <n v="0"/>
    <n v="-16.36"/>
    <n v="-19.100000000000001"/>
    <n v="-13.21"/>
    <n v="-6.42"/>
    <n v="0"/>
    <n v="-23.58"/>
    <n v="-44.94"/>
    <n v="0"/>
    <n v="0"/>
    <n v="0"/>
    <n v="0"/>
    <n v="-4.97"/>
    <n v="-5.25"/>
    <n v="0"/>
    <n v="0"/>
    <n v="0"/>
    <n v="0"/>
    <n v="0"/>
    <n v="0"/>
    <n v="0"/>
    <n v="0"/>
    <m/>
    <n v="0"/>
    <n v="0"/>
    <n v="0"/>
    <x v="5"/>
    <x v="9"/>
  </r>
  <r>
    <s v="CG&amp;E "/>
    <s v="E"/>
    <x v="19"/>
    <s v="ORH W   01/02/2007N"/>
    <n v="15160"/>
    <n v="1061.18"/>
    <n v="0"/>
    <n v="1061.18"/>
    <n v="287.41000000000003"/>
    <n v="0"/>
    <n v="225.44"/>
    <n v="18.45"/>
    <n v="0.27"/>
    <n v="0"/>
    <n v="0"/>
    <n v="66.05"/>
    <n v="75.05"/>
    <n v="39.880000000000003"/>
    <n v="26.43"/>
    <n v="50.75"/>
    <n v="96.99"/>
    <n v="132.49"/>
    <n v="0"/>
    <n v="0"/>
    <n v="0"/>
    <n v="0"/>
    <n v="21.67"/>
    <n v="20.3"/>
    <n v="0"/>
    <n v="0"/>
    <n v="0"/>
    <n v="0"/>
    <n v="0"/>
    <n v="0"/>
    <n v="0"/>
    <n v="0"/>
    <m/>
    <n v="0"/>
    <n v="0"/>
    <n v="0"/>
    <x v="5"/>
    <x v="9"/>
  </r>
  <r>
    <s v="CG&amp;E "/>
    <s v="E"/>
    <x v="19"/>
    <s v="ORH W   02/15/2008N"/>
    <n v="35440"/>
    <n v="2446.6"/>
    <n v="0"/>
    <n v="2446.6"/>
    <n v="645.69000000000005"/>
    <n v="0"/>
    <n v="500.96"/>
    <n v="43.16"/>
    <n v="0.45"/>
    <n v="0"/>
    <n v="0"/>
    <n v="152.94"/>
    <n v="170.35"/>
    <n v="124.58"/>
    <n v="61.77"/>
    <n v="113.98"/>
    <n v="226.75"/>
    <n v="309.74"/>
    <n v="0"/>
    <n v="0"/>
    <n v="0"/>
    <n v="0"/>
    <n v="50.64"/>
    <n v="45.59"/>
    <n v="0"/>
    <n v="0"/>
    <n v="0"/>
    <n v="0"/>
    <n v="0"/>
    <n v="0"/>
    <n v="0"/>
    <n v="0"/>
    <m/>
    <n v="0"/>
    <n v="0"/>
    <n v="0"/>
    <x v="5"/>
    <x v="9"/>
  </r>
  <r>
    <s v="CG&amp;E "/>
    <s v="E"/>
    <x v="19"/>
    <s v="ORH W   04/01/2008N"/>
    <n v="565471"/>
    <n v="45998.41"/>
    <n v="0"/>
    <n v="45998.41"/>
    <n v="14484.75"/>
    <n v="0"/>
    <n v="9848.77"/>
    <n v="688.57"/>
    <n v="18.22"/>
    <n v="0"/>
    <n v="0"/>
    <n v="2531.73"/>
    <n v="3105.96"/>
    <n v="2188.09"/>
    <n v="985.59"/>
    <n v="0"/>
    <n v="3617.86"/>
    <n v="6896.54"/>
    <n v="0"/>
    <n v="0"/>
    <n v="0"/>
    <n v="0"/>
    <n v="762.67"/>
    <n v="869.66"/>
    <n v="0"/>
    <n v="0"/>
    <n v="0"/>
    <n v="0"/>
    <n v="0"/>
    <n v="0"/>
    <n v="0"/>
    <n v="0"/>
    <m/>
    <n v="0"/>
    <n v="0"/>
    <n v="0"/>
    <x v="5"/>
    <x v="9"/>
  </r>
  <r>
    <s v="CG&amp;E "/>
    <s v="E"/>
    <x v="24"/>
    <s v="ORH W   04/01/2008N"/>
    <n v="4506"/>
    <n v="163.01"/>
    <n v="0"/>
    <n v="163.01"/>
    <n v="0"/>
    <n v="0"/>
    <n v="87.94"/>
    <n v="5.48"/>
    <n v="0.18"/>
    <n v="0"/>
    <n v="0"/>
    <n v="20.66"/>
    <n v="27.05"/>
    <n v="0"/>
    <n v="7.85"/>
    <n v="0"/>
    <n v="0"/>
    <n v="0"/>
    <n v="0"/>
    <n v="0"/>
    <n v="0"/>
    <n v="0"/>
    <n v="6.08"/>
    <n v="7.77"/>
    <n v="0"/>
    <n v="0"/>
    <n v="0"/>
    <n v="0"/>
    <n v="0"/>
    <n v="0"/>
    <n v="0"/>
    <n v="0"/>
    <m/>
    <n v="0"/>
    <n v="0"/>
    <n v="0"/>
    <x v="5"/>
    <x v="9"/>
  </r>
  <r>
    <s v="CG&amp;E "/>
    <s v="E"/>
    <x v="19"/>
    <s v="RS  S   01/02/2007 "/>
    <n v="23340"/>
    <n v="3947.86"/>
    <n v="0"/>
    <n v="394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10"/>
  </r>
  <r>
    <s v="CG&amp;E "/>
    <s v="E"/>
    <x v="19"/>
    <s v="RS  S   01/02/2007N"/>
    <n v="-9357315"/>
    <n v="-916165.45"/>
    <n v="0"/>
    <n v="-916165.45"/>
    <n v="-288468.36"/>
    <n v="0"/>
    <n v="-234366.51"/>
    <n v="-10241.36"/>
    <n v="-953.91"/>
    <n v="0"/>
    <n v="0"/>
    <n v="-42854.33"/>
    <n v="-53643.53"/>
    <n v="-35647.919999999998"/>
    <n v="-15566.9"/>
    <n v="-50918.14"/>
    <n v="-56070.09"/>
    <n v="-98903.45"/>
    <n v="0"/>
    <n v="0"/>
    <n v="0"/>
    <n v="0"/>
    <n v="-8268.56"/>
    <n v="-20363.02"/>
    <n v="0"/>
    <n v="0"/>
    <n v="0"/>
    <n v="0"/>
    <n v="49.75"/>
    <n v="50.88"/>
    <n v="0"/>
    <n v="0"/>
    <m/>
    <n v="0"/>
    <n v="0"/>
    <n v="0"/>
    <x v="5"/>
    <x v="10"/>
  </r>
  <r>
    <s v="CG&amp;E "/>
    <s v="E"/>
    <x v="1"/>
    <s v="RS  S   01/02/2007N"/>
    <n v="-5104"/>
    <n v="-572.08000000000004"/>
    <n v="0"/>
    <n v="-572.08000000000004"/>
    <n v="-191.65"/>
    <n v="0"/>
    <n v="-142.35"/>
    <n v="-5.12"/>
    <n v="-0.81"/>
    <n v="0"/>
    <n v="0"/>
    <n v="-23.75"/>
    <n v="-33.1"/>
    <n v="-18.03"/>
    <n v="-7.59"/>
    <n v="-33.86"/>
    <n v="-29.22"/>
    <n v="-70.709999999999994"/>
    <n v="0"/>
    <n v="0"/>
    <n v="0"/>
    <n v="0"/>
    <n v="-2.33"/>
    <n v="-13.56"/>
    <n v="0"/>
    <n v="0"/>
    <n v="0"/>
    <n v="0"/>
    <n v="0"/>
    <n v="0"/>
    <n v="0"/>
    <n v="0"/>
    <m/>
    <n v="0"/>
    <n v="0"/>
    <n v="0"/>
    <x v="5"/>
    <x v="10"/>
  </r>
  <r>
    <s v="CG&amp;E "/>
    <s v="E"/>
    <x v="2"/>
    <s v="RS  S   01/02/2007N"/>
    <n v="-44564"/>
    <n v="-5483.01"/>
    <n v="0"/>
    <n v="-5483.01"/>
    <n v="-1759.2"/>
    <n v="0"/>
    <n v="-1445.95"/>
    <n v="-43.4"/>
    <n v="-3.54"/>
    <n v="0"/>
    <n v="0"/>
    <n v="-203.53"/>
    <n v="-434.95"/>
    <n v="-183"/>
    <n v="-13.7"/>
    <n v="-310.44"/>
    <n v="-255.79"/>
    <n v="-639.4"/>
    <n v="0"/>
    <n v="0"/>
    <n v="0"/>
    <n v="0"/>
    <n v="-14.83"/>
    <n v="-124.2"/>
    <n v="0"/>
    <n v="0"/>
    <n v="-51.41"/>
    <n v="0"/>
    <n v="0.17"/>
    <n v="0.16"/>
    <n v="0"/>
    <n v="0"/>
    <m/>
    <n v="0"/>
    <n v="0"/>
    <n v="0"/>
    <x v="5"/>
    <x v="10"/>
  </r>
  <r>
    <s v="CG&amp;E "/>
    <s v="E"/>
    <x v="24"/>
    <s v="RS  S   01/02/2007N"/>
    <n v="-88880"/>
    <n v="-3498.63"/>
    <n v="0"/>
    <n v="-3498.63"/>
    <n v="0"/>
    <n v="0"/>
    <n v="-2101.54"/>
    <n v="-96.5"/>
    <n v="-6.57"/>
    <n v="0"/>
    <n v="0"/>
    <n v="-408.47"/>
    <n v="-491.44"/>
    <n v="0"/>
    <n v="-141.02000000000001"/>
    <n v="0"/>
    <n v="0"/>
    <n v="0"/>
    <n v="0"/>
    <n v="0"/>
    <n v="0"/>
    <n v="0"/>
    <n v="-75.2"/>
    <n v="-182"/>
    <n v="0"/>
    <n v="0"/>
    <n v="0"/>
    <n v="0"/>
    <n v="2.0299999999999998"/>
    <n v="2.08"/>
    <n v="0"/>
    <n v="0"/>
    <m/>
    <n v="0"/>
    <n v="0"/>
    <n v="0"/>
    <x v="5"/>
    <x v="10"/>
  </r>
  <r>
    <s v="CG&amp;E "/>
    <s v="E"/>
    <x v="19"/>
    <s v="RS  S   01/03/2006N"/>
    <n v="-60007"/>
    <n v="-5127.09"/>
    <n v="0"/>
    <n v="-5127.09"/>
    <n v="-1703.41"/>
    <n v="0"/>
    <n v="-1537.01"/>
    <n v="-53.77"/>
    <n v="-6.79"/>
    <n v="0"/>
    <n v="0"/>
    <n v="-269.14999999999998"/>
    <n v="-327.73"/>
    <n v="-120.25"/>
    <n v="0"/>
    <n v="-300.62"/>
    <n v="-181.7"/>
    <n v="-628.91999999999996"/>
    <n v="0"/>
    <n v="0"/>
    <n v="0"/>
    <n v="0"/>
    <n v="27.76"/>
    <n v="-88.99"/>
    <n v="0"/>
    <n v="0"/>
    <n v="0"/>
    <n v="0"/>
    <n v="30.62"/>
    <n v="32.869999999999997"/>
    <n v="0"/>
    <n v="0"/>
    <m/>
    <n v="0"/>
    <n v="0"/>
    <n v="0"/>
    <x v="5"/>
    <x v="10"/>
  </r>
  <r>
    <s v="CG&amp;E "/>
    <s v="E"/>
    <x v="2"/>
    <s v="RS  S   01/03/2006N"/>
    <n v="-1731"/>
    <n v="-231.78"/>
    <n v="0"/>
    <n v="-231.78"/>
    <n v="-68.39"/>
    <n v="0"/>
    <n v="-81.569999999999993"/>
    <n v="-1.55"/>
    <n v="-0.45"/>
    <n v="0"/>
    <n v="0"/>
    <n v="-8.0399999999999991"/>
    <n v="-17"/>
    <n v="-6.44"/>
    <n v="0"/>
    <n v="-12.06"/>
    <n v="-15.43"/>
    <n v="-18.62"/>
    <n v="0"/>
    <n v="0"/>
    <n v="0"/>
    <n v="0"/>
    <n v="2.37"/>
    <n v="-3.4"/>
    <n v="0"/>
    <n v="0"/>
    <n v="-1.99"/>
    <n v="0"/>
    <n v="0.38"/>
    <n v="0.41"/>
    <n v="0"/>
    <n v="0"/>
    <m/>
    <n v="0"/>
    <n v="0"/>
    <n v="0"/>
    <x v="5"/>
    <x v="10"/>
  </r>
  <r>
    <s v="CG&amp;E "/>
    <s v="E"/>
    <x v="24"/>
    <s v="RS  S   01/03/2006N"/>
    <n v="-3434"/>
    <n v="-110.52"/>
    <n v="0"/>
    <n v="-110.52"/>
    <n v="0"/>
    <n v="0"/>
    <n v="-73.010000000000005"/>
    <n v="-3.08"/>
    <n v="-0.09"/>
    <n v="0"/>
    <n v="0"/>
    <n v="-15.31"/>
    <n v="-15.91"/>
    <n v="0"/>
    <n v="0"/>
    <n v="0"/>
    <n v="0"/>
    <n v="0"/>
    <n v="0"/>
    <n v="0"/>
    <n v="0"/>
    <n v="0"/>
    <n v="1.07"/>
    <n v="-4.1900000000000004"/>
    <n v="0"/>
    <n v="0"/>
    <n v="0"/>
    <n v="0"/>
    <n v="0"/>
    <n v="0"/>
    <n v="0"/>
    <n v="0"/>
    <m/>
    <n v="0"/>
    <n v="0"/>
    <n v="0"/>
    <x v="5"/>
    <x v="10"/>
  </r>
  <r>
    <s v="CG&amp;E "/>
    <s v="E"/>
    <x v="19"/>
    <s v="RS  S   02/15/2008 "/>
    <n v="148466"/>
    <n v="15931.73"/>
    <n v="0"/>
    <n v="159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10"/>
  </r>
  <r>
    <s v="CG&amp;E "/>
    <s v="E"/>
    <x v="19"/>
    <s v="RS  S   02/15/2008N"/>
    <n v="-6657690"/>
    <n v="-635604.12"/>
    <n v="0"/>
    <n v="-635604.12"/>
    <n v="-191934.45"/>
    <n v="0"/>
    <n v="-161489.22"/>
    <n v="-8106.44"/>
    <n v="-573.49"/>
    <n v="0"/>
    <n v="0"/>
    <n v="-30455.99"/>
    <n v="-36683.06"/>
    <n v="-37037.800000000003"/>
    <n v="-11604.73"/>
    <n v="-33862.01"/>
    <n v="-42596.05"/>
    <n v="-58199.23"/>
    <n v="0"/>
    <n v="0"/>
    <n v="0"/>
    <n v="0"/>
    <n v="-9514.77"/>
    <n v="-13546.88"/>
    <n v="0"/>
    <n v="0"/>
    <n v="0"/>
    <n v="0"/>
    <n v="0"/>
    <n v="0"/>
    <n v="0"/>
    <n v="0"/>
    <m/>
    <n v="0"/>
    <n v="0"/>
    <n v="0"/>
    <x v="5"/>
    <x v="10"/>
  </r>
  <r>
    <s v="CG&amp;E "/>
    <s v="E"/>
    <x v="1"/>
    <s v="RS  S   02/15/2008N"/>
    <n v="-780"/>
    <n v="-100.03"/>
    <n v="0"/>
    <n v="-100.03"/>
    <n v="-29.29"/>
    <n v="0"/>
    <n v="-33.57"/>
    <n v="-0.95"/>
    <n v="-0.36"/>
    <n v="0"/>
    <n v="0"/>
    <n v="-3.63"/>
    <n v="-5.0599999999999996"/>
    <n v="-5.65"/>
    <n v="-1.36"/>
    <n v="-5.17"/>
    <n v="-4.99"/>
    <n v="-6.82"/>
    <n v="0"/>
    <n v="0"/>
    <n v="0"/>
    <n v="0"/>
    <n v="-1.1100000000000001"/>
    <n v="-2.0699999999999998"/>
    <n v="0"/>
    <n v="0"/>
    <n v="0"/>
    <n v="0"/>
    <n v="0"/>
    <n v="0"/>
    <n v="0"/>
    <n v="0"/>
    <m/>
    <n v="0"/>
    <n v="0"/>
    <n v="0"/>
    <x v="5"/>
    <x v="10"/>
  </r>
  <r>
    <s v="CG&amp;E "/>
    <s v="E"/>
    <x v="2"/>
    <s v="RS  S   02/15/2008N"/>
    <n v="-2284"/>
    <n v="-278.77"/>
    <n v="0"/>
    <n v="-278.77"/>
    <n v="-90.23"/>
    <n v="0"/>
    <n v="-73.16"/>
    <n v="-2.79"/>
    <n v="-0.18"/>
    <n v="0"/>
    <n v="0"/>
    <n v="-10.62"/>
    <n v="-22.44"/>
    <n v="-15.92"/>
    <n v="-0.95"/>
    <n v="-15.92"/>
    <n v="-13.53"/>
    <n v="-20.9"/>
    <n v="0"/>
    <n v="0"/>
    <n v="0"/>
    <n v="0"/>
    <n v="-3.12"/>
    <n v="-6.37"/>
    <n v="0"/>
    <n v="0"/>
    <n v="-2.64"/>
    <n v="0"/>
    <n v="0"/>
    <n v="0"/>
    <n v="0"/>
    <n v="0"/>
    <m/>
    <n v="0"/>
    <n v="0"/>
    <n v="0"/>
    <x v="5"/>
    <x v="10"/>
  </r>
  <r>
    <s v="CG&amp;E "/>
    <s v="E"/>
    <x v="24"/>
    <s v="RS  S   02/15/2008N"/>
    <n v="-83849"/>
    <n v="-3357.21"/>
    <n v="0"/>
    <n v="-3357.21"/>
    <n v="0"/>
    <n v="0"/>
    <n v="-1978.69"/>
    <n v="-102.07"/>
    <n v="-6.12"/>
    <n v="0"/>
    <n v="0"/>
    <n v="-384.54"/>
    <n v="-454.08"/>
    <n v="0"/>
    <n v="-146.18"/>
    <n v="0"/>
    <n v="0"/>
    <n v="0"/>
    <n v="0"/>
    <n v="0"/>
    <n v="0"/>
    <n v="0"/>
    <n v="-119.89"/>
    <n v="-165.64"/>
    <n v="0"/>
    <n v="0"/>
    <n v="0"/>
    <n v="0"/>
    <n v="0"/>
    <n v="0"/>
    <n v="0"/>
    <n v="0"/>
    <m/>
    <n v="0"/>
    <n v="0"/>
    <n v="0"/>
    <x v="5"/>
    <x v="10"/>
  </r>
  <r>
    <s v="CG&amp;E "/>
    <s v="E"/>
    <x v="19"/>
    <s v="RS  S   04/01/2008N"/>
    <n v="-1588404"/>
    <n v="-155749.88"/>
    <n v="0"/>
    <n v="-155749.88"/>
    <n v="-49389.88"/>
    <n v="0"/>
    <n v="-37864.559999999998"/>
    <n v="-1903.4"/>
    <n v="-133.52000000000001"/>
    <n v="0"/>
    <n v="0"/>
    <n v="-6937.12"/>
    <n v="-8297.98"/>
    <n v="-7527.23"/>
    <n v="-2724.78"/>
    <n v="-291.98"/>
    <n v="-10001.41"/>
    <n v="-18866.189999999999"/>
    <n v="0"/>
    <n v="0"/>
    <n v="0"/>
    <n v="0"/>
    <n v="-2112.54"/>
    <n v="-2980.9"/>
    <n v="0"/>
    <n v="0"/>
    <n v="0"/>
    <n v="0"/>
    <n v="0"/>
    <n v="0"/>
    <n v="0"/>
    <n v="0"/>
    <m/>
    <n v="0"/>
    <n v="0"/>
    <n v="0"/>
    <x v="5"/>
    <x v="10"/>
  </r>
  <r>
    <s v="CG&amp;E "/>
    <s v="E"/>
    <x v="24"/>
    <s v="RS  S   04/01/2008N"/>
    <n v="-20244"/>
    <n v="-41707.72"/>
    <n v="0"/>
    <n v="-41707.72"/>
    <n v="0"/>
    <n v="0"/>
    <n v="-485.08"/>
    <n v="-24.65"/>
    <n v="-1.63"/>
    <n v="0"/>
    <n v="0"/>
    <n v="-92.31"/>
    <n v="-110.74"/>
    <n v="0"/>
    <n v="-35.299999999999997"/>
    <n v="0"/>
    <n v="0"/>
    <n v="0"/>
    <n v="0"/>
    <n v="0"/>
    <n v="0"/>
    <n v="0"/>
    <n v="-27.32"/>
    <n v="-40.69"/>
    <n v="0"/>
    <n v="0"/>
    <n v="0"/>
    <n v="0"/>
    <n v="0"/>
    <n v="0"/>
    <n v="0"/>
    <n v="0"/>
    <m/>
    <n v="0"/>
    <n v="0"/>
    <n v="0"/>
    <x v="5"/>
    <x v="10"/>
  </r>
  <r>
    <s v="CG&amp;E "/>
    <s v="E"/>
    <x v="19"/>
    <s v="RS  W   01/02/2007 "/>
    <n v="115411"/>
    <n v="9652.7800000000007"/>
    <n v="0"/>
    <n v="9652.78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10"/>
  </r>
  <r>
    <s v="CG&amp;E "/>
    <s v="E"/>
    <x v="1"/>
    <s v="RS  W   01/02/2007 "/>
    <n v="879"/>
    <n v="90.65"/>
    <n v="0"/>
    <n v="90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10"/>
  </r>
  <r>
    <s v="CG&amp;E "/>
    <s v="E"/>
    <x v="19"/>
    <s v="RS  W   01/02/2007N"/>
    <n v="7383925"/>
    <n v="736006.73"/>
    <n v="0"/>
    <n v="736006.73"/>
    <n v="234995.87"/>
    <n v="0"/>
    <n v="189377.56"/>
    <n v="7833.18"/>
    <n v="841.47"/>
    <n v="0"/>
    <n v="0"/>
    <n v="33946.1"/>
    <n v="43154.42"/>
    <n v="24685.16"/>
    <n v="12093.57"/>
    <n v="41480.06"/>
    <n v="43467.86"/>
    <n v="82202.850000000006"/>
    <n v="0"/>
    <n v="0"/>
    <n v="0"/>
    <n v="0"/>
    <n v="5423.58"/>
    <n v="16587.48"/>
    <n v="0"/>
    <n v="0"/>
    <n v="0"/>
    <n v="0"/>
    <n v="-40.76"/>
    <n v="-41.67"/>
    <n v="0"/>
    <n v="0"/>
    <m/>
    <n v="0"/>
    <n v="0"/>
    <n v="0"/>
    <x v="5"/>
    <x v="10"/>
  </r>
  <r>
    <s v="CG&amp;E "/>
    <s v="E"/>
    <x v="1"/>
    <s v="RS  W   01/02/2007N"/>
    <n v="2406"/>
    <n v="330.27"/>
    <n v="0"/>
    <n v="330.27"/>
    <n v="90.36"/>
    <n v="0"/>
    <n v="130.08000000000001"/>
    <n v="2.39"/>
    <n v="1.64"/>
    <n v="0"/>
    <n v="0"/>
    <n v="11.16"/>
    <n v="15.59"/>
    <n v="8.33"/>
    <n v="4.1500000000000004"/>
    <n v="15.94"/>
    <n v="13.88"/>
    <n v="29.28"/>
    <n v="0"/>
    <n v="0"/>
    <n v="0"/>
    <n v="0"/>
    <n v="1.0900000000000001"/>
    <n v="6.38"/>
    <n v="0"/>
    <n v="0"/>
    <n v="0"/>
    <n v="0"/>
    <n v="0"/>
    <n v="0"/>
    <n v="0"/>
    <n v="0"/>
    <m/>
    <n v="0"/>
    <n v="0"/>
    <n v="0"/>
    <x v="5"/>
    <x v="10"/>
  </r>
  <r>
    <s v="CG&amp;E "/>
    <s v="E"/>
    <x v="24"/>
    <s v="RS  W   01/02/2007N"/>
    <n v="64423"/>
    <n v="2549.52"/>
    <n v="0"/>
    <n v="2549.52"/>
    <n v="0"/>
    <n v="0"/>
    <n v="1548.31"/>
    <n v="67.73"/>
    <n v="5.26"/>
    <n v="0"/>
    <n v="0"/>
    <n v="297.27999999999997"/>
    <n v="357.45"/>
    <n v="0"/>
    <n v="99.39"/>
    <n v="0"/>
    <n v="0"/>
    <n v="0"/>
    <n v="0"/>
    <n v="0"/>
    <n v="0"/>
    <n v="0"/>
    <n v="44.7"/>
    <n v="132.69"/>
    <n v="0"/>
    <n v="0"/>
    <n v="0"/>
    <n v="0"/>
    <n v="-1.63"/>
    <n v="-1.66"/>
    <n v="0"/>
    <n v="0"/>
    <m/>
    <n v="0"/>
    <n v="0"/>
    <n v="0"/>
    <x v="5"/>
    <x v="10"/>
  </r>
  <r>
    <s v="CG&amp;E "/>
    <s v="E"/>
    <x v="19"/>
    <s v="RS  W   01/03/2006N"/>
    <n v="45120"/>
    <n v="3844.81"/>
    <n v="0"/>
    <n v="3844.81"/>
    <n v="1293.18"/>
    <n v="0"/>
    <n v="1179.93"/>
    <n v="40.5"/>
    <n v="5.58"/>
    <n v="0"/>
    <n v="0"/>
    <n v="205.27"/>
    <n v="247.77"/>
    <n v="91.29"/>
    <n v="0"/>
    <n v="228.32"/>
    <n v="154.74"/>
    <n v="433.33"/>
    <n v="0"/>
    <n v="0"/>
    <n v="0"/>
    <n v="0"/>
    <n v="-26.46"/>
    <n v="60.85"/>
    <n v="0"/>
    <n v="0"/>
    <n v="0"/>
    <n v="0"/>
    <n v="-33.51"/>
    <n v="-35.979999999999997"/>
    <n v="0"/>
    <n v="0"/>
    <m/>
    <n v="0"/>
    <n v="0"/>
    <n v="0"/>
    <x v="5"/>
    <x v="10"/>
  </r>
  <r>
    <s v="CG&amp;E "/>
    <s v="E"/>
    <x v="24"/>
    <s v="RS  W   01/03/2006N"/>
    <n v="1453"/>
    <n v="47.01"/>
    <n v="0"/>
    <n v="47.01"/>
    <n v="0"/>
    <n v="0"/>
    <n v="31.37"/>
    <n v="1.3"/>
    <n v="0.05"/>
    <n v="0"/>
    <n v="0"/>
    <n v="6.58"/>
    <n v="7.01"/>
    <n v="0"/>
    <n v="0"/>
    <n v="0"/>
    <n v="0"/>
    <n v="0"/>
    <n v="0"/>
    <n v="0"/>
    <n v="0"/>
    <n v="0"/>
    <n v="-0.85"/>
    <n v="1.55"/>
    <n v="0"/>
    <n v="0"/>
    <n v="0"/>
    <n v="0"/>
    <n v="0"/>
    <n v="0"/>
    <n v="0"/>
    <n v="0"/>
    <m/>
    <n v="0"/>
    <n v="0"/>
    <n v="0"/>
    <x v="5"/>
    <x v="10"/>
  </r>
  <r>
    <s v="CG&amp;E "/>
    <s v="E"/>
    <x v="19"/>
    <s v="RS  W   02/15/2008 "/>
    <n v="7596"/>
    <n v="705.21"/>
    <n v="0"/>
    <n v="70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10"/>
  </r>
  <r>
    <s v="CG&amp;E "/>
    <s v="E"/>
    <x v="19"/>
    <s v="RS  W   02/15/2008N"/>
    <n v="7459240"/>
    <n v="751254.7"/>
    <n v="0"/>
    <n v="751254.7"/>
    <n v="232146.52"/>
    <n v="0"/>
    <n v="193162.83"/>
    <n v="9081.19"/>
    <n v="887.23"/>
    <n v="0"/>
    <n v="0"/>
    <n v="34221.589999999997"/>
    <n v="43009.93"/>
    <n v="44801.41"/>
    <n v="13001.57"/>
    <n v="40977.449999999997"/>
    <n v="47724.46"/>
    <n v="65193.81"/>
    <n v="0"/>
    <n v="0"/>
    <n v="0"/>
    <n v="0"/>
    <n v="10659.2"/>
    <n v="16387.509999999998"/>
    <n v="0"/>
    <n v="0"/>
    <n v="0"/>
    <n v="0"/>
    <n v="0"/>
    <n v="0"/>
    <n v="0"/>
    <n v="0"/>
    <m/>
    <n v="0"/>
    <n v="0"/>
    <n v="0"/>
    <x v="5"/>
    <x v="10"/>
  </r>
  <r>
    <s v="CG&amp;E "/>
    <s v="E"/>
    <x v="1"/>
    <s v="RS  W   02/15/2008N"/>
    <n v="1512"/>
    <n v="202.38"/>
    <n v="0"/>
    <n v="202.38"/>
    <n v="56.79"/>
    <n v="0"/>
    <n v="73.36"/>
    <n v="1.84"/>
    <n v="0.86"/>
    <n v="0"/>
    <n v="0"/>
    <n v="7.02"/>
    <n v="9.8000000000000007"/>
    <n v="10.97"/>
    <n v="2.63"/>
    <n v="10.02"/>
    <n v="9.69"/>
    <n v="13.23"/>
    <n v="0"/>
    <n v="0"/>
    <n v="0"/>
    <n v="0"/>
    <n v="2.15"/>
    <n v="4.0199999999999996"/>
    <n v="0"/>
    <n v="0"/>
    <n v="0"/>
    <n v="0"/>
    <n v="0"/>
    <n v="0"/>
    <n v="0"/>
    <n v="0"/>
    <m/>
    <n v="0"/>
    <n v="0"/>
    <n v="0"/>
    <x v="5"/>
    <x v="10"/>
  </r>
  <r>
    <s v="CG&amp;E "/>
    <s v="E"/>
    <x v="24"/>
    <s v="RS  W   02/15/2008N"/>
    <n v="80708"/>
    <n v="3401.2"/>
    <n v="0"/>
    <n v="3401.2"/>
    <n v="0"/>
    <n v="0"/>
    <n v="2025.54"/>
    <n v="98.24"/>
    <n v="8.32"/>
    <n v="0"/>
    <n v="0"/>
    <n v="373.02"/>
    <n v="463.77"/>
    <n v="0"/>
    <n v="140.68"/>
    <n v="0"/>
    <n v="0"/>
    <n v="0"/>
    <n v="0"/>
    <n v="0"/>
    <n v="0"/>
    <n v="0"/>
    <n v="115.38"/>
    <n v="176.25"/>
    <n v="0"/>
    <n v="0"/>
    <n v="0"/>
    <n v="0"/>
    <n v="0"/>
    <n v="0"/>
    <n v="0"/>
    <n v="0"/>
    <m/>
    <n v="0"/>
    <n v="0"/>
    <n v="0"/>
    <x v="5"/>
    <x v="10"/>
  </r>
  <r>
    <s v="CG&amp;E "/>
    <s v="E"/>
    <x v="19"/>
    <s v="RS  W   04/01/2008 "/>
    <n v="17393"/>
    <n v="1636.66"/>
    <n v="0"/>
    <n v="163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10"/>
  </r>
  <r>
    <s v="CG&amp;E "/>
    <s v="E"/>
    <x v="19"/>
    <s v="RS  W   04/01/2008N"/>
    <n v="524913836"/>
    <n v="54562998.859999999"/>
    <n v="0"/>
    <n v="54562998.859999999"/>
    <n v="19635528.41"/>
    <n v="0"/>
    <n v="13214986.810000001"/>
    <n v="639131.11"/>
    <n v="54871.19"/>
    <n v="0"/>
    <n v="0"/>
    <n v="2426467.12"/>
    <n v="3065909.19"/>
    <n v="2964877.48"/>
    <n v="914920.77"/>
    <n v="0"/>
    <n v="3358402.14"/>
    <n v="6401851.5300000003"/>
    <n v="0"/>
    <n v="0"/>
    <n v="0"/>
    <n v="0"/>
    <n v="707952.46"/>
    <n v="1178100.6499999999"/>
    <n v="0"/>
    <n v="0"/>
    <n v="0"/>
    <n v="0"/>
    <n v="0"/>
    <n v="0"/>
    <n v="0"/>
    <n v="0"/>
    <m/>
    <n v="0"/>
    <n v="0"/>
    <n v="0"/>
    <x v="5"/>
    <x v="10"/>
  </r>
  <r>
    <s v="CG&amp;E "/>
    <s v="E"/>
    <x v="1"/>
    <s v="RS  W   04/01/2008N"/>
    <n v="38548"/>
    <n v="4600.07"/>
    <n v="0"/>
    <n v="4600.07"/>
    <n v="1633.85"/>
    <n v="0"/>
    <n v="1305.5999999999999"/>
    <n v="46.91"/>
    <n v="10.73"/>
    <n v="0"/>
    <n v="0"/>
    <n v="179"/>
    <n v="243.39"/>
    <n v="246.7"/>
    <n v="67.19"/>
    <n v="0"/>
    <n v="246.63"/>
    <n v="470.09"/>
    <n v="0"/>
    <n v="0"/>
    <n v="0"/>
    <n v="0"/>
    <n v="51.98"/>
    <n v="98"/>
    <n v="0"/>
    <n v="0"/>
    <n v="0"/>
    <n v="0"/>
    <n v="0"/>
    <n v="0"/>
    <n v="0"/>
    <n v="0"/>
    <m/>
    <n v="0"/>
    <n v="0"/>
    <n v="0"/>
    <x v="5"/>
    <x v="10"/>
  </r>
  <r>
    <s v="CG&amp;E "/>
    <s v="E"/>
    <x v="4"/>
    <s v="RS  W   04/01/2008N"/>
    <n v="13011"/>
    <n v="1232.6300000000001"/>
    <n v="0"/>
    <n v="1232.6300000000001"/>
    <n v="391.86"/>
    <n v="0"/>
    <n v="332.8"/>
    <n v="15.84"/>
    <n v="1.46"/>
    <n v="0"/>
    <n v="0"/>
    <n v="58.82"/>
    <n v="67.010000000000005"/>
    <n v="59.15"/>
    <n v="22.69"/>
    <n v="0"/>
    <n v="83.25"/>
    <n v="158.69"/>
    <n v="0"/>
    <n v="0"/>
    <n v="0"/>
    <n v="0"/>
    <n v="17.55"/>
    <n v="23.51"/>
    <n v="0"/>
    <n v="0"/>
    <n v="0"/>
    <n v="0"/>
    <n v="0"/>
    <n v="0"/>
    <n v="0"/>
    <n v="0"/>
    <m/>
    <n v="0"/>
    <n v="0"/>
    <n v="0"/>
    <x v="5"/>
    <x v="10"/>
  </r>
  <r>
    <s v="CG&amp;E "/>
    <s v="E"/>
    <x v="24"/>
    <s v="RS  W   04/01/2008N"/>
    <n v="8984170"/>
    <n v="375588.71"/>
    <n v="0"/>
    <n v="375588.71"/>
    <n v="0"/>
    <n v="0"/>
    <n v="221518.38"/>
    <n v="10939.57"/>
    <n v="845.84"/>
    <n v="0"/>
    <n v="0"/>
    <n v="41564.78"/>
    <n v="52660.93"/>
    <n v="0"/>
    <n v="15659.07"/>
    <n v="0"/>
    <n v="0"/>
    <n v="0"/>
    <n v="0"/>
    <n v="0"/>
    <n v="0"/>
    <n v="0"/>
    <n v="12118.09"/>
    <n v="20282.05"/>
    <n v="0"/>
    <n v="0"/>
    <n v="0"/>
    <n v="0"/>
    <n v="0"/>
    <n v="0"/>
    <n v="0"/>
    <n v="0"/>
    <m/>
    <n v="0"/>
    <n v="0"/>
    <n v="0"/>
    <x v="5"/>
    <x v="10"/>
  </r>
  <r>
    <s v="CG&amp;E "/>
    <s v="E"/>
    <x v="19"/>
    <s v="RS01S   01/02/2007N"/>
    <n v="-4832"/>
    <n v="-375.07"/>
    <n v="0"/>
    <n v="-375.07"/>
    <n v="-95.78"/>
    <n v="0"/>
    <n v="-104.46"/>
    <n v="-5.88"/>
    <n v="-0.16"/>
    <n v="0"/>
    <n v="0"/>
    <n v="-21.24"/>
    <n v="-21.78"/>
    <n v="-13.64"/>
    <n v="-8.42"/>
    <n v="-16.899999999999999"/>
    <n v="-30.91"/>
    <n v="-42.23"/>
    <n v="0"/>
    <n v="0"/>
    <n v="0"/>
    <n v="0"/>
    <n v="-6.91"/>
    <n v="-6.76"/>
    <n v="0"/>
    <n v="0"/>
    <n v="0"/>
    <n v="0"/>
    <n v="0"/>
    <n v="0"/>
    <n v="0"/>
    <n v="0"/>
    <m/>
    <n v="0"/>
    <n v="0"/>
    <n v="0"/>
    <x v="5"/>
    <x v="10"/>
  </r>
  <r>
    <s v="CG&amp;E "/>
    <s v="E"/>
    <x v="1"/>
    <s v="RS01S   01/02/2007N"/>
    <n v="-174354"/>
    <n v="-17004.14"/>
    <n v="0"/>
    <n v="-17004.14"/>
    <n v="-5280.32"/>
    <n v="0"/>
    <n v="-4441.51"/>
    <n v="-198.37"/>
    <n v="-19.27"/>
    <n v="0"/>
    <n v="0"/>
    <n v="-796.13"/>
    <n v="-989.15"/>
    <n v="-647.67999999999995"/>
    <n v="-71.819999999999993"/>
    <n v="-931.86"/>
    <n v="-1096.96"/>
    <n v="-1781.75"/>
    <n v="0"/>
    <n v="0"/>
    <n v="0"/>
    <n v="0"/>
    <n v="-187.27"/>
    <n v="-372.73"/>
    <n v="0"/>
    <n v="0"/>
    <n v="-189.34"/>
    <n v="0"/>
    <n v="0.01"/>
    <n v="0.01"/>
    <n v="0"/>
    <n v="0"/>
    <m/>
    <n v="0"/>
    <n v="0"/>
    <n v="0"/>
    <x v="5"/>
    <x v="10"/>
  </r>
  <r>
    <s v="CG&amp;E "/>
    <s v="E"/>
    <x v="21"/>
    <s v="RS01S   01/02/2007N"/>
    <n v="-248"/>
    <n v="-20.04"/>
    <n v="0"/>
    <n v="-20.04"/>
    <n v="0"/>
    <n v="0"/>
    <n v="-13.94"/>
    <n v="-0.3"/>
    <n v="-0.18"/>
    <n v="0"/>
    <n v="0"/>
    <n v="-1.1499999999999999"/>
    <n v="-1.61"/>
    <n v="-0.61"/>
    <n v="-0.11"/>
    <n v="-0.88"/>
    <n v="0"/>
    <n v="0"/>
    <n v="0"/>
    <n v="0"/>
    <n v="0"/>
    <n v="0"/>
    <n v="-0.35"/>
    <n v="-0.65"/>
    <n v="0"/>
    <n v="0"/>
    <n v="-0.26"/>
    <n v="0"/>
    <n v="0"/>
    <n v="0"/>
    <n v="0"/>
    <n v="0"/>
    <m/>
    <n v="0"/>
    <n v="0"/>
    <n v="0"/>
    <x v="5"/>
    <x v="10"/>
  </r>
  <r>
    <s v="CG&amp;E "/>
    <s v="E"/>
    <x v="1"/>
    <s v="RS01S   02/15/2008N"/>
    <n v="-120832"/>
    <n v="-11700.96"/>
    <n v="0"/>
    <n v="-11700.96"/>
    <n v="-3592.16"/>
    <n v="0"/>
    <n v="-2965.91"/>
    <n v="-147.11000000000001"/>
    <n v="-11.11"/>
    <n v="0"/>
    <n v="0"/>
    <n v="-551.79999999999995"/>
    <n v="-678.06"/>
    <n v="-634"/>
    <n v="-50.38"/>
    <n v="-634.01"/>
    <n v="-773.09"/>
    <n v="-1105.8900000000001"/>
    <n v="0"/>
    <n v="0"/>
    <n v="0"/>
    <n v="0"/>
    <n v="-172.67"/>
    <n v="-253.51"/>
    <n v="0"/>
    <n v="0"/>
    <n v="-131.26"/>
    <n v="0"/>
    <n v="0"/>
    <n v="0"/>
    <n v="0"/>
    <n v="0"/>
    <m/>
    <n v="0"/>
    <n v="0"/>
    <n v="0"/>
    <x v="5"/>
    <x v="10"/>
  </r>
  <r>
    <s v="CG&amp;E "/>
    <s v="E"/>
    <x v="21"/>
    <s v="RS01S   02/15/2008N"/>
    <n v="-118"/>
    <n v="-9.06"/>
    <n v="0"/>
    <n v="-9.06"/>
    <n v="0"/>
    <n v="0"/>
    <n v="-6.85"/>
    <n v="-0.14000000000000001"/>
    <n v="-0.09"/>
    <n v="0"/>
    <n v="0"/>
    <n v="-0.55000000000000004"/>
    <n v="-0.77"/>
    <n v="0"/>
    <n v="-0.05"/>
    <n v="0"/>
    <n v="0"/>
    <n v="0"/>
    <n v="0"/>
    <n v="0"/>
    <n v="0"/>
    <n v="0"/>
    <n v="-0.17"/>
    <n v="-0.31"/>
    <n v="0"/>
    <n v="0"/>
    <n v="-0.13"/>
    <n v="0"/>
    <n v="0"/>
    <n v="0"/>
    <n v="0"/>
    <n v="0"/>
    <m/>
    <n v="0"/>
    <n v="0"/>
    <n v="0"/>
    <x v="5"/>
    <x v="10"/>
  </r>
  <r>
    <s v="CG&amp;E "/>
    <s v="E"/>
    <x v="1"/>
    <s v="RS01S   04/01/2008N"/>
    <n v="-31859"/>
    <n v="-2905.77"/>
    <n v="0"/>
    <n v="-2905.77"/>
    <n v="-939.24"/>
    <n v="0"/>
    <n v="-760.04"/>
    <n v="-38.81"/>
    <n v="-2.4900000000000002"/>
    <n v="0"/>
    <n v="0"/>
    <n v="-142.01"/>
    <n v="-162.57"/>
    <n v="-129.6"/>
    <n v="-13.28"/>
    <n v="-4.17"/>
    <n v="-203.84"/>
    <n v="-375.48"/>
    <n v="0"/>
    <n v="0"/>
    <n v="0"/>
    <n v="0"/>
    <n v="-43.04"/>
    <n v="-56.61"/>
    <n v="0"/>
    <n v="0"/>
    <n v="-34.590000000000003"/>
    <n v="0"/>
    <n v="0"/>
    <n v="0"/>
    <n v="0"/>
    <n v="0"/>
    <m/>
    <n v="0"/>
    <n v="0"/>
    <n v="0"/>
    <x v="5"/>
    <x v="10"/>
  </r>
  <r>
    <s v="CG&amp;E "/>
    <s v="E"/>
    <x v="1"/>
    <s v="RS01W   01/02/2007N"/>
    <n v="274462"/>
    <n v="22865.39"/>
    <n v="0"/>
    <n v="22865.39"/>
    <n v="6102.77"/>
    <n v="0"/>
    <n v="6459.12"/>
    <n v="306.33999999999997"/>
    <n v="19.68"/>
    <n v="0"/>
    <n v="0"/>
    <n v="1169.53"/>
    <n v="1310.86"/>
    <n v="686.3"/>
    <n v="113.34"/>
    <n v="1077.04"/>
    <n v="1714.05"/>
    <n v="2909.36"/>
    <n v="0"/>
    <n v="0"/>
    <n v="0"/>
    <n v="0"/>
    <n v="268.56"/>
    <n v="430.72"/>
    <n v="0"/>
    <n v="0"/>
    <n v="298.08999999999997"/>
    <n v="0"/>
    <n v="-0.18"/>
    <n v="-0.19"/>
    <n v="0"/>
    <n v="0"/>
    <m/>
    <n v="0"/>
    <n v="0"/>
    <n v="0"/>
    <x v="5"/>
    <x v="10"/>
  </r>
  <r>
    <s v="CG&amp;E "/>
    <s v="E"/>
    <x v="21"/>
    <s v="RS01W   01/02/2007N"/>
    <n v="79"/>
    <n v="8.4700000000000006"/>
    <n v="0"/>
    <n v="8.4700000000000006"/>
    <n v="0"/>
    <n v="0"/>
    <n v="6.08"/>
    <n v="0.1"/>
    <n v="0.09"/>
    <n v="0"/>
    <n v="0"/>
    <n v="0.37"/>
    <n v="0.51"/>
    <n v="0.36"/>
    <n v="0.03"/>
    <n v="0.52"/>
    <n v="0"/>
    <n v="0"/>
    <n v="0"/>
    <n v="0"/>
    <n v="0"/>
    <n v="0"/>
    <n v="0.11"/>
    <n v="0.21"/>
    <n v="0"/>
    <n v="0"/>
    <n v="0.09"/>
    <n v="0"/>
    <n v="0"/>
    <n v="0"/>
    <n v="0"/>
    <n v="0"/>
    <m/>
    <n v="0"/>
    <n v="0"/>
    <n v="0"/>
    <x v="5"/>
    <x v="10"/>
  </r>
  <r>
    <s v="CG&amp;E "/>
    <s v="E"/>
    <x v="1"/>
    <s v="RS01W   01/03/2006N"/>
    <n v="642"/>
    <n v="69.13"/>
    <n v="0"/>
    <n v="69.13"/>
    <n v="24.11"/>
    <n v="0"/>
    <n v="21.38"/>
    <n v="0.57999999999999996"/>
    <n v="0.17"/>
    <n v="0"/>
    <n v="0"/>
    <n v="2.99"/>
    <n v="4.16"/>
    <n v="2.27"/>
    <n v="0"/>
    <n v="4.25"/>
    <n v="1.48"/>
    <n v="7.09"/>
    <n v="0"/>
    <n v="0"/>
    <n v="0"/>
    <n v="0"/>
    <n v="-0.37"/>
    <n v="1.1399999999999999"/>
    <n v="0"/>
    <n v="0"/>
    <n v="0.69"/>
    <n v="0"/>
    <n v="-0.39"/>
    <n v="-0.42"/>
    <n v="0"/>
    <n v="0"/>
    <m/>
    <n v="0"/>
    <n v="0"/>
    <n v="0"/>
    <x v="5"/>
    <x v="10"/>
  </r>
  <r>
    <s v="CG&amp;E "/>
    <s v="E"/>
    <x v="1"/>
    <s v="RS01W   02/15/2008N"/>
    <n v="148320"/>
    <n v="13626.56"/>
    <n v="0"/>
    <n v="13626.56"/>
    <n v="3875.59"/>
    <n v="0"/>
    <n v="3745.2"/>
    <n v="180.65"/>
    <n v="15.75"/>
    <n v="0"/>
    <n v="0"/>
    <n v="653.48"/>
    <n v="772.74"/>
    <n v="684.13"/>
    <n v="61.88"/>
    <n v="684.07"/>
    <n v="948.97"/>
    <n v="1357.44"/>
    <n v="0"/>
    <n v="0"/>
    <n v="0"/>
    <n v="0"/>
    <n v="211.97"/>
    <n v="273.56"/>
    <n v="0"/>
    <n v="0"/>
    <n v="161.13"/>
    <n v="0"/>
    <n v="0"/>
    <n v="0"/>
    <n v="0"/>
    <n v="0"/>
    <m/>
    <n v="0"/>
    <n v="0"/>
    <n v="0"/>
    <x v="5"/>
    <x v="10"/>
  </r>
  <r>
    <s v="CG&amp;E "/>
    <s v="E"/>
    <x v="21"/>
    <s v="RS01W   02/15/2008N"/>
    <n v="139"/>
    <n v="14.46"/>
    <n v="0"/>
    <n v="14.46"/>
    <n v="0"/>
    <n v="0"/>
    <n v="11.78"/>
    <n v="0.17"/>
    <n v="0.18"/>
    <n v="0"/>
    <n v="0"/>
    <n v="0.65"/>
    <n v="0.9"/>
    <n v="0"/>
    <n v="0.06"/>
    <n v="0"/>
    <n v="0"/>
    <n v="0"/>
    <n v="0"/>
    <n v="0"/>
    <n v="0"/>
    <n v="0"/>
    <n v="0.2"/>
    <n v="0.37"/>
    <n v="0"/>
    <n v="0"/>
    <n v="0.15"/>
    <n v="0"/>
    <n v="0"/>
    <n v="0"/>
    <n v="0"/>
    <n v="0"/>
    <m/>
    <n v="0"/>
    <n v="0"/>
    <n v="0"/>
    <x v="5"/>
    <x v="10"/>
  </r>
  <r>
    <s v="CG&amp;E "/>
    <s v="E"/>
    <x v="1"/>
    <s v="RS01W   04/01/2008N"/>
    <n v="7923406"/>
    <n v="829507.88"/>
    <n v="0"/>
    <n v="829507.88"/>
    <n v="293332.65999999997"/>
    <n v="0"/>
    <n v="217795.71"/>
    <n v="9647.77"/>
    <n v="1194.57"/>
    <n v="0"/>
    <n v="0"/>
    <n v="36287.67"/>
    <n v="45994.559999999998"/>
    <n v="40181.06"/>
    <n v="3305.3"/>
    <n v="0"/>
    <n v="50694.12"/>
    <n v="94185.58"/>
    <n v="0"/>
    <n v="0"/>
    <n v="0"/>
    <n v="0"/>
    <n v="10683.96"/>
    <n v="17600.009999999998"/>
    <n v="0"/>
    <n v="0"/>
    <n v="8604.91"/>
    <n v="0"/>
    <n v="0"/>
    <n v="0"/>
    <n v="0"/>
    <n v="0"/>
    <m/>
    <n v="0"/>
    <n v="0"/>
    <n v="0"/>
    <x v="5"/>
    <x v="10"/>
  </r>
  <r>
    <s v="CG&amp;E "/>
    <s v="E"/>
    <x v="4"/>
    <s v="RS01W   04/01/2008N"/>
    <n v="3081"/>
    <n v="329.93"/>
    <n v="0"/>
    <n v="329.93"/>
    <n v="116.62"/>
    <n v="0"/>
    <n v="88.46"/>
    <n v="3.75"/>
    <n v="0.54"/>
    <n v="0"/>
    <n v="0"/>
    <n v="14.32"/>
    <n v="18.13"/>
    <n v="15.98"/>
    <n v="1.29"/>
    <n v="0"/>
    <n v="19.71"/>
    <n v="36.619999999999997"/>
    <n v="0"/>
    <n v="0"/>
    <n v="0"/>
    <n v="0"/>
    <n v="4.16"/>
    <n v="7"/>
    <n v="0"/>
    <n v="0"/>
    <n v="3.35"/>
    <n v="0"/>
    <n v="0"/>
    <n v="0"/>
    <n v="0"/>
    <n v="0"/>
    <m/>
    <n v="0"/>
    <n v="0"/>
    <n v="0"/>
    <x v="5"/>
    <x v="10"/>
  </r>
  <r>
    <s v="CG&amp;E "/>
    <s v="E"/>
    <x v="21"/>
    <s v="RS01W   04/01/2008N"/>
    <n v="56305"/>
    <n v="2597.4"/>
    <n v="0"/>
    <n v="2597.4"/>
    <n v="0"/>
    <n v="0"/>
    <n v="1611.88"/>
    <n v="68.5"/>
    <n v="9.77"/>
    <n v="0"/>
    <n v="0"/>
    <n v="260.85000000000002"/>
    <n v="347.58"/>
    <n v="0"/>
    <n v="23.49"/>
    <n v="0"/>
    <n v="0"/>
    <n v="0"/>
    <n v="0"/>
    <n v="0"/>
    <n v="0"/>
    <n v="0"/>
    <n v="75.989999999999995"/>
    <n v="138.22999999999999"/>
    <n v="0"/>
    <n v="0"/>
    <n v="61.11"/>
    <n v="0"/>
    <n v="0"/>
    <n v="0"/>
    <n v="0"/>
    <n v="0"/>
    <m/>
    <n v="0"/>
    <n v="0"/>
    <n v="0"/>
    <x v="5"/>
    <x v="10"/>
  </r>
  <r>
    <s v="CG&amp;E "/>
    <s v="E"/>
    <x v="19"/>
    <s v="RS3PS   02/15/2008N"/>
    <n v="-83076"/>
    <n v="-6868.96"/>
    <n v="0"/>
    <n v="-6868.96"/>
    <n v="-1831.8"/>
    <n v="0"/>
    <n v="-1839.27"/>
    <n v="-101.18"/>
    <n v="-2.52"/>
    <n v="0"/>
    <n v="0"/>
    <n v="-371.86"/>
    <n v="-394.97"/>
    <n v="-353.52"/>
    <n v="-144.79"/>
    <n v="-323.36"/>
    <n v="-531.54"/>
    <n v="-726.11"/>
    <n v="0"/>
    <n v="0"/>
    <n v="0"/>
    <n v="0"/>
    <n v="-118.74"/>
    <n v="-129.30000000000001"/>
    <n v="0"/>
    <n v="0"/>
    <n v="0"/>
    <n v="0"/>
    <n v="0"/>
    <n v="0"/>
    <n v="0"/>
    <n v="0"/>
    <m/>
    <n v="0"/>
    <n v="0"/>
    <n v="0"/>
    <x v="5"/>
    <x v="10"/>
  </r>
  <r>
    <s v="CG&amp;E "/>
    <s v="E"/>
    <x v="19"/>
    <s v="RS3PW   02/15/2008N"/>
    <n v="32151"/>
    <n v="3223.61"/>
    <n v="0"/>
    <n v="3223.61"/>
    <n v="997.29"/>
    <n v="0"/>
    <n v="823.35"/>
    <n v="39.15"/>
    <n v="2.52"/>
    <n v="0"/>
    <n v="0"/>
    <n v="148.59"/>
    <n v="185.03"/>
    <n v="192.51"/>
    <n v="56.08"/>
    <n v="176.05"/>
    <n v="205.7"/>
    <n v="281"/>
    <n v="0"/>
    <n v="0"/>
    <n v="0"/>
    <n v="0"/>
    <n v="45.93"/>
    <n v="70.41"/>
    <n v="0"/>
    <n v="0"/>
    <n v="0"/>
    <n v="0"/>
    <n v="0"/>
    <n v="0"/>
    <n v="0"/>
    <n v="0"/>
    <m/>
    <n v="0"/>
    <n v="0"/>
    <n v="0"/>
    <x v="5"/>
    <x v="10"/>
  </r>
  <r>
    <s v="CG&amp;E "/>
    <s v="E"/>
    <x v="19"/>
    <s v="RS3PW   04/01/2008N"/>
    <n v="37000"/>
    <n v="3983.88"/>
    <n v="0"/>
    <n v="3983.88"/>
    <n v="1423.09"/>
    <n v="0"/>
    <n v="1017.62"/>
    <n v="45.06"/>
    <n v="3.87"/>
    <n v="0"/>
    <n v="0"/>
    <n v="171.75"/>
    <n v="219.83"/>
    <n v="214.91"/>
    <n v="64.5"/>
    <n v="0"/>
    <n v="236.72"/>
    <n v="451.25"/>
    <n v="0"/>
    <n v="0"/>
    <n v="0"/>
    <n v="0"/>
    <n v="49.91"/>
    <n v="85.37"/>
    <n v="0"/>
    <n v="0"/>
    <n v="0"/>
    <n v="0"/>
    <n v="0"/>
    <n v="0"/>
    <n v="0"/>
    <n v="0"/>
    <m/>
    <n v="0"/>
    <n v="0"/>
    <n v="0"/>
    <x v="5"/>
    <x v="10"/>
  </r>
  <r>
    <s v="CG&amp;E "/>
    <s v="E"/>
    <x v="7"/>
    <s v="SC01    04/01/2008N"/>
    <n v="81"/>
    <n v="16.52"/>
    <n v="0"/>
    <n v="16.52"/>
    <n v="2.34"/>
    <n v="0"/>
    <n v="11.5"/>
    <n v="0.1"/>
    <n v="0"/>
    <n v="0"/>
    <n v="0"/>
    <n v="0.38"/>
    <n v="0.19"/>
    <n v="0.32"/>
    <n v="0"/>
    <n v="0"/>
    <n v="0.3"/>
    <n v="0.96"/>
    <n v="0"/>
    <n v="0"/>
    <n v="0"/>
    <n v="0"/>
    <n v="0.08"/>
    <n v="0.14000000000000001"/>
    <n v="0"/>
    <n v="0"/>
    <n v="0.21"/>
    <n v="0"/>
    <n v="0"/>
    <n v="0"/>
    <n v="0"/>
    <n v="0"/>
    <m/>
    <n v="0"/>
    <n v="0"/>
    <n v="0"/>
    <x v="5"/>
    <x v="11"/>
  </r>
  <r>
    <s v="CG&amp;E "/>
    <s v="E"/>
    <x v="7"/>
    <s v="SC02    04/01/2008N"/>
    <n v="1161192"/>
    <n v="92754.12"/>
    <n v="0"/>
    <n v="92754.12"/>
    <n v="33450.639999999999"/>
    <n v="0"/>
    <n v="22196.16"/>
    <n v="1413.92"/>
    <n v="0.36"/>
    <n v="0"/>
    <n v="0"/>
    <n v="4299.07"/>
    <n v="2659.12"/>
    <n v="4582.0600000000004"/>
    <n v="0"/>
    <n v="0"/>
    <n v="4302.2"/>
    <n v="13803.13"/>
    <n v="0"/>
    <n v="0"/>
    <n v="0"/>
    <n v="0"/>
    <n v="1081.07"/>
    <n v="2006.55"/>
    <n v="0"/>
    <n v="0"/>
    <n v="2959.84"/>
    <n v="0"/>
    <n v="0"/>
    <n v="0"/>
    <n v="0"/>
    <n v="0"/>
    <m/>
    <n v="0"/>
    <n v="0"/>
    <n v="0"/>
    <x v="5"/>
    <x v="11"/>
  </r>
  <r>
    <s v="CG&amp;E "/>
    <s v="E"/>
    <x v="2"/>
    <s v="SC03    04/01/2008N"/>
    <n v="399"/>
    <n v="18.12"/>
    <n v="0"/>
    <n v="18.12"/>
    <n v="4.58"/>
    <n v="0"/>
    <n v="1.71"/>
    <n v="0.48"/>
    <n v="0.09"/>
    <n v="0"/>
    <n v="0"/>
    <n v="1.85"/>
    <n v="0.91"/>
    <n v="0.62"/>
    <n v="0"/>
    <n v="0"/>
    <n v="1.48"/>
    <n v="4.74"/>
    <n v="0"/>
    <n v="0"/>
    <n v="0"/>
    <n v="0"/>
    <n v="0.37"/>
    <n v="0.28000000000000003"/>
    <n v="0"/>
    <n v="0"/>
    <n v="1.01"/>
    <n v="0"/>
    <n v="0"/>
    <n v="0"/>
    <n v="0"/>
    <n v="0"/>
    <m/>
    <n v="0"/>
    <n v="0"/>
    <n v="0"/>
    <x v="5"/>
    <x v="11"/>
  </r>
  <r>
    <s v="CG&amp;E "/>
    <s v="E"/>
    <x v="7"/>
    <s v="SC03    04/01/2008N"/>
    <n v="1637838"/>
    <n v="73158.13"/>
    <n v="0"/>
    <n v="73158.13"/>
    <n v="18768.099999999999"/>
    <n v="0"/>
    <n v="7026.37"/>
    <n v="1994.35"/>
    <n v="2.52"/>
    <n v="0"/>
    <n v="0"/>
    <n v="6680.93"/>
    <n v="3750.65"/>
    <n v="2571.4299999999998"/>
    <n v="0"/>
    <n v="0"/>
    <n v="6068.31"/>
    <n v="19468.990000000002"/>
    <n v="0"/>
    <n v="0"/>
    <n v="0"/>
    <n v="0"/>
    <n v="1524.76"/>
    <n v="1126.8900000000001"/>
    <n v="0"/>
    <n v="0"/>
    <n v="4174.83"/>
    <n v="0"/>
    <n v="0"/>
    <n v="0"/>
    <n v="0"/>
    <n v="0"/>
    <m/>
    <n v="0"/>
    <n v="0"/>
    <n v="0"/>
    <x v="5"/>
    <x v="11"/>
  </r>
  <r>
    <s v="CG&amp;E "/>
    <s v="E"/>
    <x v="7"/>
    <s v="SC04    04/01/2008N"/>
    <n v="14245"/>
    <n v="641.64"/>
    <n v="0"/>
    <n v="641.64"/>
    <n v="163.24"/>
    <n v="0"/>
    <n v="61.11"/>
    <n v="17.34"/>
    <n v="0.09"/>
    <n v="0"/>
    <n v="0"/>
    <n v="63.38"/>
    <n v="32.619999999999997"/>
    <n v="22.36"/>
    <n v="0"/>
    <n v="0"/>
    <n v="52.78"/>
    <n v="169.34"/>
    <n v="0"/>
    <n v="0"/>
    <n v="0"/>
    <n v="0"/>
    <n v="13.26"/>
    <n v="9.8000000000000007"/>
    <n v="0"/>
    <n v="0"/>
    <n v="36.32"/>
    <n v="0"/>
    <n v="0"/>
    <n v="0"/>
    <n v="0"/>
    <n v="0"/>
    <m/>
    <n v="0"/>
    <n v="0"/>
    <n v="0"/>
    <x v="5"/>
    <x v="11"/>
  </r>
  <r>
    <s v="CG&amp;E "/>
    <s v="E"/>
    <x v="7"/>
    <s v="SC05    04/01/2008N"/>
    <n v="5883"/>
    <n v="265.23"/>
    <n v="0"/>
    <n v="265.23"/>
    <n v="67.41"/>
    <n v="0"/>
    <n v="25.24"/>
    <n v="7.16"/>
    <n v="0"/>
    <n v="0"/>
    <n v="0"/>
    <n v="26.49"/>
    <n v="13.47"/>
    <n v="9.23"/>
    <n v="0"/>
    <n v="0"/>
    <n v="21.79"/>
    <n v="69.930000000000007"/>
    <n v="0"/>
    <n v="0"/>
    <n v="0"/>
    <n v="0"/>
    <n v="5.47"/>
    <n v="4.05"/>
    <n v="0"/>
    <n v="0"/>
    <n v="14.99"/>
    <n v="0"/>
    <n v="0"/>
    <n v="0"/>
    <n v="0"/>
    <n v="0"/>
    <m/>
    <n v="0"/>
    <n v="0"/>
    <n v="0"/>
    <x v="5"/>
    <x v="11"/>
  </r>
  <r>
    <s v="CG&amp;E "/>
    <s v="E"/>
    <x v="7"/>
    <s v="SC06    04/01/2008N"/>
    <n v="774"/>
    <n v="35.01"/>
    <n v="0"/>
    <n v="35.01"/>
    <n v="8.8699999999999992"/>
    <n v="0"/>
    <n v="3.32"/>
    <n v="0.94"/>
    <n v="0"/>
    <n v="0"/>
    <n v="0"/>
    <n v="3.6"/>
    <n v="1.77"/>
    <n v="1.22"/>
    <n v="0"/>
    <n v="0"/>
    <n v="2.87"/>
    <n v="9.1999999999999993"/>
    <n v="0"/>
    <n v="0"/>
    <n v="0"/>
    <n v="0"/>
    <n v="0.72"/>
    <n v="0.53"/>
    <n v="0"/>
    <n v="0"/>
    <n v="1.97"/>
    <n v="0"/>
    <n v="0"/>
    <n v="0"/>
    <n v="0"/>
    <n v="0"/>
    <m/>
    <n v="0"/>
    <n v="0"/>
    <n v="0"/>
    <x v="5"/>
    <x v="11"/>
  </r>
  <r>
    <s v="CG&amp;E "/>
    <s v="E"/>
    <x v="2"/>
    <s v="SC07    04/01/2008N"/>
    <n v="980"/>
    <n v="112.26"/>
    <n v="0"/>
    <n v="112.26"/>
    <n v="28.21"/>
    <n v="0"/>
    <n v="51.41"/>
    <n v="1.2"/>
    <n v="0.36"/>
    <n v="0"/>
    <n v="0"/>
    <n v="4.57"/>
    <n v="2.2400000000000002"/>
    <n v="3.88"/>
    <n v="0"/>
    <n v="0"/>
    <n v="3.63"/>
    <n v="11.65"/>
    <n v="0"/>
    <n v="0"/>
    <n v="0"/>
    <n v="0"/>
    <n v="0.91"/>
    <n v="1.7"/>
    <n v="0"/>
    <n v="0"/>
    <n v="2.5"/>
    <n v="0"/>
    <n v="0"/>
    <n v="0"/>
    <n v="0"/>
    <n v="0"/>
    <m/>
    <n v="0"/>
    <n v="0"/>
    <n v="0"/>
    <x v="5"/>
    <x v="11"/>
  </r>
  <r>
    <s v="CG&amp;E "/>
    <s v="E"/>
    <x v="7"/>
    <s v="SC07    04/01/2008N"/>
    <n v="328"/>
    <n v="34.450000000000003"/>
    <n v="0"/>
    <n v="34.450000000000003"/>
    <n v="9.44"/>
    <n v="0"/>
    <n v="14.15"/>
    <n v="0.4"/>
    <n v="0.09"/>
    <n v="0"/>
    <n v="0"/>
    <n v="1.53"/>
    <n v="0.75"/>
    <n v="1.29"/>
    <n v="0"/>
    <n v="0"/>
    <n v="1.21"/>
    <n v="3.89"/>
    <n v="0"/>
    <n v="0"/>
    <n v="0"/>
    <n v="0"/>
    <n v="0.3"/>
    <n v="0.56000000000000005"/>
    <n v="0"/>
    <n v="0"/>
    <n v="0.84"/>
    <n v="0"/>
    <n v="0"/>
    <n v="0"/>
    <n v="0"/>
    <n v="0"/>
    <m/>
    <n v="0"/>
    <n v="0"/>
    <n v="0"/>
    <x v="5"/>
    <x v="11"/>
  </r>
  <r>
    <s v="CG&amp;E "/>
    <s v="E"/>
    <x v="7"/>
    <s v="SC08    04/01/2008N"/>
    <n v="6596"/>
    <n v="425.92"/>
    <n v="0"/>
    <n v="425.92"/>
    <n v="189.92"/>
    <n v="0"/>
    <n v="49.64"/>
    <n v="8.0299999999999994"/>
    <n v="0"/>
    <n v="0"/>
    <n v="0"/>
    <n v="0"/>
    <n v="15.1"/>
    <n v="26.03"/>
    <n v="0"/>
    <n v="0"/>
    <n v="24.44"/>
    <n v="78.41"/>
    <n v="0"/>
    <n v="0"/>
    <n v="0"/>
    <n v="0"/>
    <n v="6.14"/>
    <n v="11.4"/>
    <n v="0"/>
    <n v="0"/>
    <n v="16.809999999999999"/>
    <n v="0"/>
    <n v="0"/>
    <n v="0"/>
    <n v="0"/>
    <n v="0"/>
    <m/>
    <n v="0"/>
    <n v="0"/>
    <n v="0"/>
    <x v="5"/>
    <x v="11"/>
  </r>
  <r>
    <s v="CG&amp;E "/>
    <s v="E"/>
    <x v="7"/>
    <s v="SC09    04/01/2008N"/>
    <n v="296"/>
    <n v="21.79"/>
    <n v="0"/>
    <n v="21.79"/>
    <n v="8.5399999999999991"/>
    <n v="0"/>
    <n v="3.41"/>
    <n v="0.36"/>
    <n v="0.09"/>
    <n v="0"/>
    <n v="0"/>
    <n v="1.38"/>
    <n v="0.68"/>
    <n v="1.17"/>
    <n v="0"/>
    <n v="0"/>
    <n v="1.1000000000000001"/>
    <n v="3.52"/>
    <n v="0"/>
    <n v="0"/>
    <n v="0"/>
    <n v="0"/>
    <n v="0.28000000000000003"/>
    <n v="0.51"/>
    <n v="0"/>
    <n v="0"/>
    <n v="0.75"/>
    <n v="0"/>
    <n v="0"/>
    <n v="0"/>
    <n v="0"/>
    <n v="0"/>
    <m/>
    <n v="0"/>
    <n v="0"/>
    <n v="0"/>
    <x v="5"/>
    <x v="11"/>
  </r>
  <r>
    <s v="CG&amp;E "/>
    <s v="E"/>
    <x v="7"/>
    <s v="SC10    04/01/2008N"/>
    <n v="6126"/>
    <n v="420.09"/>
    <n v="0"/>
    <n v="420.09"/>
    <n v="176.51"/>
    <n v="0"/>
    <n v="70.489999999999995"/>
    <n v="7.46"/>
    <n v="0"/>
    <n v="0"/>
    <n v="0"/>
    <n v="0"/>
    <n v="14.03"/>
    <n v="24.17"/>
    <n v="0"/>
    <n v="0"/>
    <n v="22.7"/>
    <n v="72.819999999999993"/>
    <n v="0"/>
    <n v="0"/>
    <n v="0"/>
    <n v="0"/>
    <n v="5.7"/>
    <n v="10.59"/>
    <n v="0"/>
    <n v="0"/>
    <n v="15.62"/>
    <n v="0"/>
    <n v="0"/>
    <n v="0"/>
    <n v="0"/>
    <n v="0"/>
    <m/>
    <n v="0"/>
    <n v="0"/>
    <n v="0"/>
    <x v="5"/>
    <x v="11"/>
  </r>
  <r>
    <s v="CG&amp;E "/>
    <s v="E"/>
    <x v="7"/>
    <s v="SE      01/31/2007N"/>
    <n v="6531"/>
    <n v="709.38"/>
    <n v="0"/>
    <n v="709.38"/>
    <n v="159.88"/>
    <n v="0"/>
    <n v="296.31"/>
    <n v="6.18"/>
    <n v="0"/>
    <n v="0"/>
    <n v="0"/>
    <n v="30.38"/>
    <n v="14.98"/>
    <n v="15.69"/>
    <n v="0"/>
    <n v="28.21"/>
    <n v="20.57"/>
    <n v="108.35"/>
    <n v="0"/>
    <n v="0"/>
    <n v="0"/>
    <n v="0"/>
    <n v="0.9"/>
    <n v="11.27"/>
    <n v="0"/>
    <n v="0"/>
    <n v="16.66"/>
    <n v="0"/>
    <n v="0"/>
    <n v="0"/>
    <n v="0"/>
    <n v="0"/>
    <m/>
    <n v="0"/>
    <n v="0"/>
    <n v="0"/>
    <x v="5"/>
    <x v="12"/>
  </r>
  <r>
    <s v="CG&amp;E "/>
    <s v="E"/>
    <x v="7"/>
    <s v="SE      02/15/2008N"/>
    <n v="1866"/>
    <n v="195.48"/>
    <n v="0"/>
    <n v="195.48"/>
    <n v="45.68"/>
    <n v="0"/>
    <n v="84.66"/>
    <n v="2.2799999999999998"/>
    <n v="0"/>
    <n v="0"/>
    <n v="0"/>
    <n v="8.68"/>
    <n v="4.28"/>
    <n v="8.06"/>
    <n v="0"/>
    <n v="8.06"/>
    <n v="6.92"/>
    <n v="17.079999999999998"/>
    <n v="0"/>
    <n v="0"/>
    <n v="0"/>
    <n v="0"/>
    <n v="1.8"/>
    <n v="3.22"/>
    <n v="0"/>
    <n v="0"/>
    <n v="4.76"/>
    <n v="0"/>
    <n v="0"/>
    <n v="0"/>
    <n v="0"/>
    <n v="0"/>
    <m/>
    <n v="0"/>
    <n v="0"/>
    <n v="0"/>
    <x v="5"/>
    <x v="12"/>
  </r>
  <r>
    <s v="CG&amp;E "/>
    <s v="E"/>
    <x v="2"/>
    <s v="SE      04/01/2008N"/>
    <n v="40409"/>
    <n v="5244.4"/>
    <n v="0"/>
    <n v="5244.4"/>
    <n v="1164.32"/>
    <n v="0"/>
    <n v="2745.17"/>
    <n v="49.25"/>
    <n v="6.12"/>
    <n v="0"/>
    <n v="0"/>
    <n v="187.11"/>
    <n v="92.55"/>
    <n v="159.46"/>
    <n v="0"/>
    <n v="0"/>
    <n v="149.74"/>
    <n v="480.36"/>
    <n v="0"/>
    <n v="0"/>
    <n v="0"/>
    <n v="0"/>
    <n v="37.549999999999997"/>
    <n v="69.819999999999993"/>
    <n v="0"/>
    <n v="0"/>
    <n v="102.95"/>
    <n v="0"/>
    <n v="0"/>
    <n v="0"/>
    <n v="0"/>
    <n v="0"/>
    <m/>
    <n v="0"/>
    <n v="0"/>
    <n v="0"/>
    <x v="5"/>
    <x v="12"/>
  </r>
  <r>
    <s v="CG&amp;E "/>
    <s v="E"/>
    <x v="7"/>
    <s v="SE      04/01/2008N"/>
    <n v="363578"/>
    <n v="46226.25"/>
    <n v="0"/>
    <n v="46226.25"/>
    <n v="10474.26"/>
    <n v="0"/>
    <n v="23793.26"/>
    <n v="442.92"/>
    <n v="29.7"/>
    <n v="0"/>
    <n v="0"/>
    <n v="1656.65"/>
    <n v="832.75"/>
    <n v="1434.68"/>
    <n v="0"/>
    <n v="0"/>
    <n v="1346.94"/>
    <n v="4321.82"/>
    <n v="0"/>
    <n v="0"/>
    <n v="0"/>
    <n v="0"/>
    <n v="338.41"/>
    <n v="628.27"/>
    <n v="0"/>
    <n v="0"/>
    <n v="926.59"/>
    <n v="0"/>
    <n v="0"/>
    <n v="0"/>
    <n v="0"/>
    <n v="0"/>
    <m/>
    <n v="0"/>
    <n v="0"/>
    <n v="0"/>
    <x v="5"/>
    <x v="12"/>
  </r>
  <r>
    <s v="CG&amp;E "/>
    <s v="E"/>
    <x v="2"/>
    <s v="SFL2    02/15/2008N"/>
    <n v="17"/>
    <n v="2.21"/>
    <n v="0"/>
    <n v="2.21"/>
    <n v="1.02"/>
    <n v="0"/>
    <n v="0.34"/>
    <n v="0"/>
    <n v="0"/>
    <n v="0"/>
    <n v="0"/>
    <n v="0"/>
    <n v="0.17"/>
    <n v="0.17"/>
    <n v="0"/>
    <n v="0.17"/>
    <n v="0.17"/>
    <n v="0.17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13"/>
  </r>
  <r>
    <s v="CG&amp;E "/>
    <s v="E"/>
    <x v="1"/>
    <s v="SFL2    04/01/2008N"/>
    <n v="45"/>
    <n v="5.67"/>
    <n v="0"/>
    <n v="5.67"/>
    <n v="2.97"/>
    <n v="0"/>
    <n v="0.72"/>
    <n v="0.09"/>
    <n v="0"/>
    <n v="0"/>
    <n v="0"/>
    <n v="0.18"/>
    <n v="0.27"/>
    <n v="0.36"/>
    <n v="0"/>
    <n v="0"/>
    <n v="0.27"/>
    <n v="0.54"/>
    <n v="0"/>
    <n v="0"/>
    <n v="0"/>
    <n v="0"/>
    <n v="0.09"/>
    <n v="0.18"/>
    <n v="0"/>
    <n v="0"/>
    <n v="0"/>
    <n v="0"/>
    <n v="0"/>
    <n v="0"/>
    <n v="0"/>
    <n v="0"/>
    <m/>
    <n v="0"/>
    <n v="0"/>
    <n v="0"/>
    <x v="5"/>
    <x v="13"/>
  </r>
  <r>
    <s v="CG&amp;E "/>
    <s v="E"/>
    <x v="2"/>
    <s v="SFL2    04/01/2008N"/>
    <n v="51365"/>
    <n v="6472.26"/>
    <n v="0"/>
    <n v="6472.26"/>
    <n v="3390.09"/>
    <n v="0"/>
    <n v="821.84"/>
    <n v="102.73"/>
    <n v="0.27"/>
    <n v="0"/>
    <n v="0"/>
    <n v="205.46"/>
    <n v="308.19"/>
    <n v="410.92"/>
    <n v="0"/>
    <n v="0"/>
    <n v="308.19"/>
    <n v="616.38"/>
    <n v="0"/>
    <n v="0"/>
    <n v="0"/>
    <n v="0"/>
    <n v="102.73"/>
    <n v="205.46"/>
    <n v="0"/>
    <n v="0"/>
    <n v="0"/>
    <n v="0"/>
    <n v="0"/>
    <n v="0"/>
    <n v="0"/>
    <n v="0"/>
    <m/>
    <n v="0"/>
    <n v="0"/>
    <n v="0"/>
    <x v="5"/>
    <x v="13"/>
  </r>
  <r>
    <s v="CG&amp;E "/>
    <s v="E"/>
    <x v="7"/>
    <s v="SL01    04/01/2008N"/>
    <n v="2879"/>
    <n v="613.64"/>
    <n v="0"/>
    <n v="613.64"/>
    <n v="82.82"/>
    <n v="0"/>
    <n v="436.08"/>
    <n v="3.5"/>
    <n v="0.09"/>
    <n v="0"/>
    <n v="0"/>
    <n v="13.37"/>
    <n v="6.57"/>
    <n v="11.34"/>
    <n v="0"/>
    <n v="0"/>
    <n v="10.66"/>
    <n v="34.24"/>
    <n v="0"/>
    <n v="0"/>
    <n v="0"/>
    <n v="0"/>
    <n v="2.66"/>
    <n v="4.99"/>
    <n v="0"/>
    <n v="0"/>
    <n v="7.32"/>
    <n v="0"/>
    <n v="0"/>
    <n v="0"/>
    <n v="0"/>
    <n v="0"/>
    <m/>
    <n v="0"/>
    <n v="0"/>
    <n v="0"/>
    <x v="5"/>
    <x v="14"/>
  </r>
  <r>
    <s v="CG&amp;E "/>
    <s v="E"/>
    <x v="2"/>
    <s v="SL02    04/01/2008N"/>
    <n v="41"/>
    <n v="8.2899999999999991"/>
    <n v="0"/>
    <n v="8.2899999999999991"/>
    <n v="1.17"/>
    <n v="0"/>
    <n v="5.69"/>
    <n v="0.05"/>
    <n v="0.09"/>
    <n v="0"/>
    <n v="0"/>
    <n v="0.19"/>
    <n v="0.09"/>
    <n v="0.16"/>
    <n v="0"/>
    <n v="0"/>
    <n v="0.15"/>
    <n v="0.49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5"/>
    <x v="14"/>
  </r>
  <r>
    <s v="CG&amp;E "/>
    <s v="E"/>
    <x v="7"/>
    <s v="SL02    04/01/2008N"/>
    <n v="13354"/>
    <n v="1813.74"/>
    <n v="0"/>
    <n v="1813.74"/>
    <n v="384.61"/>
    <n v="0"/>
    <n v="989.23"/>
    <n v="16.350000000000001"/>
    <n v="0.63"/>
    <n v="0"/>
    <n v="0"/>
    <n v="62.15"/>
    <n v="30.48"/>
    <n v="52.59"/>
    <n v="0"/>
    <n v="0"/>
    <n v="49.38"/>
    <n v="158.82"/>
    <n v="0"/>
    <n v="0"/>
    <n v="0"/>
    <n v="0"/>
    <n v="12.37"/>
    <n v="23.16"/>
    <n v="0"/>
    <n v="0"/>
    <n v="33.97"/>
    <n v="0"/>
    <n v="0"/>
    <n v="0"/>
    <n v="0"/>
    <n v="0"/>
    <m/>
    <n v="0"/>
    <n v="0"/>
    <n v="0"/>
    <x v="5"/>
    <x v="14"/>
  </r>
  <r>
    <s v="CG&amp;E "/>
    <s v="E"/>
    <x v="2"/>
    <s v="SL03    04/01/2008N"/>
    <n v="449"/>
    <n v="81"/>
    <n v="0"/>
    <n v="81"/>
    <n v="12.91"/>
    <n v="0"/>
    <n v="53.23"/>
    <n v="0.55000000000000004"/>
    <n v="0.09"/>
    <n v="0"/>
    <n v="0"/>
    <n v="2.09"/>
    <n v="1.03"/>
    <n v="1.77"/>
    <n v="0"/>
    <n v="0"/>
    <n v="1.66"/>
    <n v="5.34"/>
    <n v="0"/>
    <n v="0"/>
    <n v="0"/>
    <n v="0"/>
    <n v="0.41"/>
    <n v="0.78"/>
    <n v="0"/>
    <n v="0"/>
    <n v="1.1399999999999999"/>
    <n v="0"/>
    <n v="0"/>
    <n v="0"/>
    <n v="0"/>
    <n v="0"/>
    <m/>
    <n v="0"/>
    <n v="0"/>
    <n v="0"/>
    <x v="5"/>
    <x v="14"/>
  </r>
  <r>
    <s v="CG&amp;E "/>
    <s v="E"/>
    <x v="7"/>
    <s v="SL03    04/01/2008N"/>
    <n v="46516"/>
    <n v="7765.19"/>
    <n v="0"/>
    <n v="7765.19"/>
    <n v="1339.75"/>
    <n v="0"/>
    <n v="4896.68"/>
    <n v="56.72"/>
    <n v="0.81"/>
    <n v="0"/>
    <n v="0"/>
    <n v="214.15"/>
    <n v="106.29"/>
    <n v="183.31"/>
    <n v="0"/>
    <n v="0"/>
    <n v="172.26"/>
    <n v="553.08000000000004"/>
    <n v="0"/>
    <n v="0"/>
    <n v="0"/>
    <n v="0"/>
    <n v="43.28"/>
    <n v="80.42"/>
    <n v="0"/>
    <n v="0"/>
    <n v="118.44"/>
    <n v="0"/>
    <n v="0"/>
    <n v="0"/>
    <n v="0"/>
    <n v="0"/>
    <m/>
    <n v="0"/>
    <n v="0"/>
    <n v="0"/>
    <x v="5"/>
    <x v="14"/>
  </r>
  <r>
    <s v="CG&amp;E "/>
    <s v="E"/>
    <x v="2"/>
    <s v="SL04    04/01/2008N"/>
    <n v="1644"/>
    <n v="230.54"/>
    <n v="0"/>
    <n v="230.54"/>
    <n v="47.3"/>
    <n v="0"/>
    <n v="128.52000000000001"/>
    <n v="2.0099999999999998"/>
    <n v="0.72"/>
    <n v="0"/>
    <n v="0"/>
    <n v="7.64"/>
    <n v="3.74"/>
    <n v="6.46"/>
    <n v="0"/>
    <n v="0"/>
    <n v="6.07"/>
    <n v="19.57"/>
    <n v="0"/>
    <n v="0"/>
    <n v="0"/>
    <n v="0"/>
    <n v="1.51"/>
    <n v="2.84"/>
    <n v="0"/>
    <n v="0"/>
    <n v="4.16"/>
    <n v="0"/>
    <n v="0"/>
    <n v="0"/>
    <n v="0"/>
    <n v="0"/>
    <m/>
    <n v="0"/>
    <n v="0"/>
    <n v="0"/>
    <x v="5"/>
    <x v="14"/>
  </r>
  <r>
    <s v="CG&amp;E "/>
    <s v="E"/>
    <x v="7"/>
    <s v="SL04    04/01/2008N"/>
    <n v="2214896"/>
    <n v="237279.13"/>
    <n v="0"/>
    <n v="237279.13"/>
    <n v="63798.66"/>
    <n v="0"/>
    <n v="101522.71"/>
    <n v="2697.03"/>
    <n v="23.13"/>
    <n v="0"/>
    <n v="0"/>
    <n v="9358.56"/>
    <n v="5071.18"/>
    <n v="8738.67"/>
    <n v="0"/>
    <n v="0"/>
    <n v="8205.4500000000007"/>
    <n v="26329.47"/>
    <n v="0"/>
    <n v="0"/>
    <n v="0"/>
    <n v="0"/>
    <n v="2061.91"/>
    <n v="3827.36"/>
    <n v="0"/>
    <n v="0"/>
    <n v="5645"/>
    <n v="0"/>
    <n v="0"/>
    <n v="0"/>
    <n v="0"/>
    <n v="0"/>
    <m/>
    <n v="0"/>
    <n v="0"/>
    <n v="0"/>
    <x v="5"/>
    <x v="14"/>
  </r>
  <r>
    <s v="CG&amp;E "/>
    <s v="E"/>
    <x v="2"/>
    <s v="SL05    01/31/2007N"/>
    <n v="-14620"/>
    <n v="-4226.7"/>
    <n v="0"/>
    <n v="-4226.7"/>
    <n v="-357.8"/>
    <n v="0"/>
    <n v="-3361.25"/>
    <n v="-14.98"/>
    <n v="-0.45"/>
    <n v="0"/>
    <n v="0"/>
    <n v="-65.849999999999994"/>
    <n v="-33.5"/>
    <n v="-37.74"/>
    <n v="0"/>
    <n v="-63.15"/>
    <n v="-49.61"/>
    <n v="-174.21"/>
    <n v="0"/>
    <n v="0"/>
    <n v="0"/>
    <n v="0"/>
    <n v="-5.66"/>
    <n v="-25.25"/>
    <n v="0"/>
    <n v="0"/>
    <n v="-37.25"/>
    <n v="0"/>
    <n v="0"/>
    <n v="0"/>
    <n v="0"/>
    <n v="0"/>
    <m/>
    <n v="0"/>
    <n v="0"/>
    <n v="0"/>
    <x v="5"/>
    <x v="14"/>
  </r>
  <r>
    <s v="CG&amp;E "/>
    <s v="E"/>
    <x v="2"/>
    <s v="SL05    02/15/2008N"/>
    <n v="-2924"/>
    <n v="-845.51"/>
    <n v="0"/>
    <n v="-845.51"/>
    <n v="-71.56"/>
    <n v="0"/>
    <n v="-672.25"/>
    <n v="-3.56"/>
    <n v="-0.09"/>
    <n v="0"/>
    <n v="0"/>
    <n v="-13.17"/>
    <n v="-6.7"/>
    <n v="-12.63"/>
    <n v="0"/>
    <n v="-12.63"/>
    <n v="-10.83"/>
    <n v="-26.76"/>
    <n v="0"/>
    <n v="0"/>
    <n v="0"/>
    <n v="0"/>
    <n v="-2.83"/>
    <n v="-5.05"/>
    <n v="0"/>
    <n v="0"/>
    <n v="-7.45"/>
    <n v="0"/>
    <n v="0"/>
    <n v="0"/>
    <n v="0"/>
    <n v="0"/>
    <m/>
    <n v="0"/>
    <n v="0"/>
    <n v="0"/>
    <x v="5"/>
    <x v="14"/>
  </r>
  <r>
    <s v="CG&amp;E "/>
    <s v="E"/>
    <x v="7"/>
    <s v="SL05    02/15/2008N"/>
    <n v="528"/>
    <n v="406.53"/>
    <n v="0"/>
    <n v="406.53"/>
    <n v="12.92"/>
    <n v="0"/>
    <n v="375.17"/>
    <n v="0.65"/>
    <n v="0"/>
    <n v="0"/>
    <n v="0"/>
    <n v="2.46"/>
    <n v="1.21"/>
    <n v="2.2799999999999998"/>
    <n v="0"/>
    <n v="2.2799999999999998"/>
    <n v="1.96"/>
    <n v="4.83"/>
    <n v="0"/>
    <n v="0"/>
    <n v="0"/>
    <n v="0"/>
    <n v="0.51"/>
    <n v="0.91"/>
    <n v="0"/>
    <n v="0"/>
    <n v="1.35"/>
    <n v="0"/>
    <n v="0"/>
    <n v="0"/>
    <n v="0"/>
    <n v="0"/>
    <m/>
    <n v="0"/>
    <n v="0"/>
    <n v="0"/>
    <x v="5"/>
    <x v="14"/>
  </r>
  <r>
    <s v="CG&amp;E "/>
    <s v="E"/>
    <x v="2"/>
    <s v="SL05    04/01/2008N"/>
    <n v="50423"/>
    <n v="22188.639999999999"/>
    <n v="0"/>
    <n v="22188.639999999999"/>
    <n v="1452.74"/>
    <n v="0"/>
    <n v="19072.599999999999"/>
    <n v="61.41"/>
    <n v="6.3"/>
    <n v="0"/>
    <n v="0"/>
    <n v="232.66"/>
    <n v="115.44"/>
    <n v="198.88"/>
    <n v="0"/>
    <n v="0"/>
    <n v="186.77"/>
    <n v="599.37"/>
    <n v="0"/>
    <n v="0"/>
    <n v="0"/>
    <n v="0"/>
    <n v="46.84"/>
    <n v="87.18"/>
    <n v="0"/>
    <n v="0"/>
    <n v="128.44999999999999"/>
    <n v="0"/>
    <n v="0"/>
    <n v="0"/>
    <n v="0"/>
    <n v="0"/>
    <m/>
    <n v="0"/>
    <n v="0"/>
    <n v="0"/>
    <x v="5"/>
    <x v="14"/>
  </r>
  <r>
    <s v="CG&amp;E "/>
    <s v="E"/>
    <x v="7"/>
    <s v="SL05    04/01/2008N"/>
    <n v="129669"/>
    <n v="60222.3"/>
    <n v="0"/>
    <n v="60222.3"/>
    <n v="3735.11"/>
    <n v="0"/>
    <n v="52212.39"/>
    <n v="158.15"/>
    <n v="12.96"/>
    <n v="0"/>
    <n v="0"/>
    <n v="598.6"/>
    <n v="296.61"/>
    <n v="511.5"/>
    <n v="0"/>
    <n v="0"/>
    <n v="480.34"/>
    <n v="1541.32"/>
    <n v="0"/>
    <n v="0"/>
    <n v="0"/>
    <n v="0"/>
    <n v="120.64"/>
    <n v="224.19"/>
    <n v="0"/>
    <n v="0"/>
    <n v="330.49"/>
    <n v="0"/>
    <n v="0"/>
    <n v="0"/>
    <n v="0"/>
    <n v="0"/>
    <m/>
    <n v="0"/>
    <n v="0"/>
    <n v="0"/>
    <x v="5"/>
    <x v="14"/>
  </r>
  <r>
    <s v="CG&amp;E "/>
    <s v="E"/>
    <x v="7"/>
    <s v="SL06    04/01/2008N"/>
    <n v="112"/>
    <n v="23.72"/>
    <n v="0"/>
    <n v="23.72"/>
    <n v="3.22"/>
    <n v="0"/>
    <n v="16.829999999999998"/>
    <n v="0.14000000000000001"/>
    <n v="0"/>
    <n v="0"/>
    <n v="0"/>
    <n v="0.52"/>
    <n v="0.25"/>
    <n v="0.44"/>
    <n v="0"/>
    <n v="0"/>
    <n v="0.41"/>
    <n v="1.33"/>
    <n v="0"/>
    <n v="0"/>
    <n v="0"/>
    <n v="0"/>
    <n v="0.11"/>
    <n v="0.19"/>
    <n v="0"/>
    <n v="0"/>
    <n v="0.28000000000000003"/>
    <n v="0"/>
    <n v="0"/>
    <n v="0"/>
    <n v="0"/>
    <n v="0"/>
    <m/>
    <n v="0"/>
    <n v="0"/>
    <n v="0"/>
    <x v="5"/>
    <x v="14"/>
  </r>
  <r>
    <s v="CG&amp;E "/>
    <s v="E"/>
    <x v="7"/>
    <s v="SL07    02/15/2008N"/>
    <n v="58"/>
    <n v="41.56"/>
    <n v="0"/>
    <n v="41.56"/>
    <n v="1.44"/>
    <n v="0"/>
    <n v="38.11"/>
    <n v="7.0000000000000007E-2"/>
    <n v="0"/>
    <n v="0"/>
    <n v="0"/>
    <n v="0.27"/>
    <n v="0.13"/>
    <n v="0.25"/>
    <n v="0"/>
    <n v="0.25"/>
    <n v="0.21"/>
    <n v="0.53"/>
    <n v="0"/>
    <n v="0"/>
    <n v="0"/>
    <n v="0"/>
    <n v="0.05"/>
    <n v="0.1"/>
    <n v="0"/>
    <n v="0"/>
    <n v="0.15"/>
    <n v="0"/>
    <n v="0"/>
    <n v="0"/>
    <n v="0"/>
    <n v="0"/>
    <m/>
    <n v="0"/>
    <n v="0"/>
    <n v="0"/>
    <x v="5"/>
    <x v="14"/>
  </r>
  <r>
    <s v="CG&amp;E "/>
    <s v="E"/>
    <x v="2"/>
    <s v="SL07    04/01/2008N"/>
    <n v="79026"/>
    <n v="32312.400000000001"/>
    <n v="0"/>
    <n v="32312.400000000001"/>
    <n v="2276.4699999999998"/>
    <n v="0"/>
    <n v="27424.06"/>
    <n v="96.35"/>
    <n v="12.78"/>
    <n v="0"/>
    <n v="0"/>
    <n v="366.16"/>
    <n v="180.95"/>
    <n v="311.81"/>
    <n v="0"/>
    <n v="0"/>
    <n v="292.83"/>
    <n v="939.38"/>
    <n v="0"/>
    <n v="0"/>
    <n v="0"/>
    <n v="0"/>
    <n v="73.55"/>
    <n v="136.54"/>
    <n v="0"/>
    <n v="0"/>
    <n v="201.52"/>
    <n v="0"/>
    <n v="0"/>
    <n v="0"/>
    <n v="0"/>
    <n v="0"/>
    <m/>
    <n v="0"/>
    <n v="0"/>
    <n v="0"/>
    <x v="5"/>
    <x v="14"/>
  </r>
  <r>
    <s v="CG&amp;E "/>
    <s v="E"/>
    <x v="7"/>
    <s v="SL07    04/01/2008N"/>
    <n v="399767"/>
    <n v="136884.32"/>
    <n v="0"/>
    <n v="136884.32"/>
    <n v="11515.96"/>
    <n v="0"/>
    <n v="115829.88"/>
    <n v="487.12"/>
    <n v="45.54"/>
    <n v="0"/>
    <n v="0"/>
    <n v="1835.56"/>
    <n v="915.36"/>
    <n v="1577.47"/>
    <n v="0"/>
    <n v="0"/>
    <n v="1481.22"/>
    <n v="4752.07"/>
    <n v="0"/>
    <n v="0"/>
    <n v="0"/>
    <n v="0"/>
    <n v="371.79"/>
    <n v="690.82"/>
    <n v="0"/>
    <n v="0"/>
    <n v="1019.02"/>
    <n v="0"/>
    <n v="0"/>
    <n v="0"/>
    <n v="0"/>
    <n v="0"/>
    <m/>
    <n v="0"/>
    <n v="0"/>
    <n v="0"/>
    <x v="5"/>
    <x v="14"/>
  </r>
  <r>
    <s v="CG&amp;E "/>
    <s v="E"/>
    <x v="2"/>
    <s v="SL08    04/01/2008N"/>
    <n v="2901"/>
    <n v="494.18"/>
    <n v="0"/>
    <n v="494.18"/>
    <n v="83.28"/>
    <n v="0"/>
    <n v="315.05"/>
    <n v="3.55"/>
    <n v="0.45"/>
    <n v="0"/>
    <n v="0"/>
    <n v="13.48"/>
    <n v="6.62"/>
    <n v="11.44"/>
    <n v="0"/>
    <n v="0"/>
    <n v="10.73"/>
    <n v="34.47"/>
    <n v="0"/>
    <n v="0"/>
    <n v="0"/>
    <n v="0"/>
    <n v="2.71"/>
    <n v="5.01"/>
    <n v="0"/>
    <n v="0"/>
    <n v="7.39"/>
    <n v="0"/>
    <n v="0"/>
    <n v="0"/>
    <n v="0"/>
    <n v="0"/>
    <m/>
    <n v="0"/>
    <n v="0"/>
    <n v="0"/>
    <x v="5"/>
    <x v="14"/>
  </r>
  <r>
    <s v="CG&amp;E "/>
    <s v="E"/>
    <x v="7"/>
    <s v="SL08    04/01/2008N"/>
    <n v="203602"/>
    <n v="27840.74"/>
    <n v="0"/>
    <n v="27840.74"/>
    <n v="5865.22"/>
    <n v="0"/>
    <n v="15313.99"/>
    <n v="248"/>
    <n v="1.62"/>
    <n v="0"/>
    <n v="0"/>
    <n v="907.37"/>
    <n v="466.22"/>
    <n v="803.43"/>
    <n v="0"/>
    <n v="0"/>
    <n v="754.28"/>
    <n v="2420.2399999999998"/>
    <n v="0"/>
    <n v="0"/>
    <n v="0"/>
    <n v="0"/>
    <n v="189.61"/>
    <n v="351.78"/>
    <n v="0"/>
    <n v="0"/>
    <n v="518.98"/>
    <n v="0"/>
    <n v="0"/>
    <n v="0"/>
    <n v="0"/>
    <n v="0"/>
    <m/>
    <n v="0"/>
    <n v="0"/>
    <n v="0"/>
    <x v="5"/>
    <x v="14"/>
  </r>
  <r>
    <s v="CG&amp;E "/>
    <s v="E"/>
    <x v="19"/>
    <s v="SOLU    04/01/2008 "/>
    <n v="151"/>
    <n v="13.24"/>
    <n v="0"/>
    <n v="13.24"/>
    <n v="1.79"/>
    <n v="0"/>
    <n v="0.64"/>
    <n v="0.18"/>
    <n v="0.18"/>
    <n v="0"/>
    <n v="0"/>
    <n v="0.7"/>
    <n v="0.35"/>
    <n v="0.25"/>
    <n v="0"/>
    <n v="0"/>
    <n v="0.56000000000000005"/>
    <n v="1.79"/>
    <n v="0"/>
    <n v="0"/>
    <n v="0"/>
    <n v="0"/>
    <n v="0.14000000000000001"/>
    <n v="0.11"/>
    <n v="0"/>
    <n v="0"/>
    <n v="0.39"/>
    <n v="0"/>
    <n v="0"/>
    <n v="0"/>
    <n v="0"/>
    <n v="0"/>
    <m/>
    <n v="0"/>
    <n v="0"/>
    <n v="0"/>
    <x v="5"/>
    <x v="15"/>
  </r>
  <r>
    <s v="CG&amp;E "/>
    <s v="E"/>
    <x v="2"/>
    <s v="SOLU    04/01/2008 "/>
    <n v="268"/>
    <n v="22.01"/>
    <n v="0"/>
    <n v="22.01"/>
    <n v="3.18"/>
    <n v="0"/>
    <n v="1.1599999999999999"/>
    <n v="0.33"/>
    <n v="0.18"/>
    <n v="0"/>
    <n v="0"/>
    <n v="1.24"/>
    <n v="0.61"/>
    <n v="0.43"/>
    <n v="0"/>
    <n v="0"/>
    <n v="0.99"/>
    <n v="3.19"/>
    <n v="0"/>
    <n v="0"/>
    <n v="0"/>
    <n v="0"/>
    <n v="0.25"/>
    <n v="0.2"/>
    <n v="0"/>
    <n v="0"/>
    <n v="0.68"/>
    <n v="0"/>
    <n v="0"/>
    <n v="0"/>
    <n v="0"/>
    <n v="0"/>
    <m/>
    <n v="0"/>
    <n v="0"/>
    <n v="0"/>
    <x v="5"/>
    <x v="15"/>
  </r>
  <r>
    <s v="CG&amp;E "/>
    <s v="E"/>
    <x v="7"/>
    <s v="SSLU    02/15/2008N"/>
    <n v="55"/>
    <n v="6.42"/>
    <n v="0"/>
    <n v="6.42"/>
    <n v="0.55000000000000004"/>
    <n v="0"/>
    <n v="0.24"/>
    <n v="7.0000000000000007E-2"/>
    <n v="0"/>
    <n v="0"/>
    <n v="0"/>
    <n v="0.26"/>
    <n v="0.13"/>
    <n v="0.1"/>
    <n v="0"/>
    <n v="0.1"/>
    <n v="0.2"/>
    <n v="0.5"/>
    <n v="0"/>
    <n v="0"/>
    <n v="0"/>
    <n v="0"/>
    <n v="0.05"/>
    <n v="0.04"/>
    <n v="0"/>
    <n v="0"/>
    <n v="0.14000000000000001"/>
    <n v="0"/>
    <n v="0"/>
    <n v="0"/>
    <n v="0"/>
    <n v="0"/>
    <m/>
    <n v="0"/>
    <n v="0"/>
    <n v="0"/>
    <x v="5"/>
    <x v="16"/>
  </r>
  <r>
    <s v="CG&amp;E "/>
    <s v="E"/>
    <x v="7"/>
    <s v="SSLU    04/01/2008N"/>
    <n v="537"/>
    <n v="58.92"/>
    <n v="0"/>
    <n v="58.92"/>
    <n v="6.37"/>
    <n v="0"/>
    <n v="2.27"/>
    <n v="0.64"/>
    <n v="0"/>
    <n v="0"/>
    <n v="0"/>
    <n v="2.5"/>
    <n v="1.24"/>
    <n v="0.88"/>
    <n v="0"/>
    <n v="0"/>
    <n v="1.99"/>
    <n v="6.37"/>
    <n v="0"/>
    <n v="0"/>
    <n v="0"/>
    <n v="0"/>
    <n v="0.5"/>
    <n v="0.38"/>
    <n v="0"/>
    <n v="0"/>
    <n v="1.38"/>
    <n v="0"/>
    <n v="0"/>
    <n v="0"/>
    <n v="0"/>
    <n v="0"/>
    <m/>
    <n v="0"/>
    <n v="0"/>
    <n v="0"/>
    <x v="5"/>
    <x v="16"/>
  </r>
  <r>
    <s v="CG&amp;E "/>
    <s v="E"/>
    <x v="7"/>
    <s v="SXLU    04/01/2008N"/>
    <n v="151"/>
    <n v="13.91"/>
    <n v="0"/>
    <n v="13.91"/>
    <n v="1.79"/>
    <n v="0"/>
    <n v="0.64"/>
    <n v="0.18"/>
    <n v="0"/>
    <n v="0"/>
    <n v="0"/>
    <n v="0.7"/>
    <n v="0.35"/>
    <n v="0.25"/>
    <n v="0"/>
    <n v="0"/>
    <n v="0.56000000000000005"/>
    <n v="1.79"/>
    <n v="0"/>
    <n v="0"/>
    <n v="0"/>
    <n v="0"/>
    <n v="0.14000000000000001"/>
    <n v="0.11"/>
    <n v="0"/>
    <n v="0"/>
    <n v="0.39"/>
    <n v="0"/>
    <n v="0"/>
    <n v="0"/>
    <n v="0"/>
    <n v="0"/>
    <m/>
    <n v="0"/>
    <n v="0"/>
    <n v="0"/>
    <x v="5"/>
    <x v="17"/>
  </r>
  <r>
    <s v="CG&amp;E "/>
    <s v="E"/>
    <x v="19"/>
    <s v="TD  WOFF04/01/2008N"/>
    <n v="26284"/>
    <n v="718.55"/>
    <n v="0"/>
    <n v="718.55"/>
    <n v="345.92"/>
    <n v="0"/>
    <n v="170.18"/>
    <n v="0"/>
    <n v="0"/>
    <n v="0"/>
    <n v="0"/>
    <n v="0"/>
    <n v="94.02"/>
    <n v="52.25"/>
    <n v="0"/>
    <n v="0"/>
    <n v="0"/>
    <n v="0"/>
    <n v="0"/>
    <n v="0"/>
    <n v="0"/>
    <n v="0"/>
    <n v="35.43"/>
    <n v="20.75"/>
    <n v="0"/>
    <n v="0"/>
    <n v="0"/>
    <n v="0"/>
    <n v="0"/>
    <n v="0"/>
    <n v="0"/>
    <n v="0"/>
    <m/>
    <n v="0"/>
    <n v="0"/>
    <n v="0"/>
    <x v="5"/>
    <x v="18"/>
  </r>
  <r>
    <s v="CG&amp;E "/>
    <s v="E"/>
    <x v="19"/>
    <s v="TD  WON 04/01/2008N"/>
    <n v="6308"/>
    <n v="1918.67"/>
    <n v="0"/>
    <n v="1918.67"/>
    <n v="446.67"/>
    <n v="0"/>
    <n v="433.16"/>
    <n v="39.65"/>
    <n v="1.71"/>
    <n v="0"/>
    <n v="0"/>
    <n v="148.21"/>
    <n v="83.66"/>
    <n v="67.459999999999994"/>
    <n v="56.83"/>
    <n v="0"/>
    <n v="208.53"/>
    <n v="397.49"/>
    <n v="0"/>
    <n v="0"/>
    <n v="0"/>
    <n v="0"/>
    <n v="8.51"/>
    <n v="26.79"/>
    <n v="0"/>
    <n v="0"/>
    <n v="0"/>
    <n v="0"/>
    <n v="0"/>
    <n v="0"/>
    <n v="0"/>
    <n v="0"/>
    <m/>
    <n v="0"/>
    <n v="0"/>
    <n v="0"/>
    <x v="5"/>
    <x v="18"/>
  </r>
  <r>
    <s v="CG&amp;E "/>
    <s v="E"/>
    <x v="7"/>
    <s v="TL01    01/31/2007N"/>
    <n v="1090"/>
    <n v="52.48"/>
    <n v="0"/>
    <n v="52.48"/>
    <n v="15.5"/>
    <n v="0"/>
    <n v="3.73"/>
    <n v="1.0900000000000001"/>
    <n v="0.09"/>
    <n v="0"/>
    <n v="0"/>
    <n v="4.66"/>
    <n v="2.34"/>
    <n v="1.65"/>
    <n v="0"/>
    <n v="2.59"/>
    <n v="3.53"/>
    <n v="13.07"/>
    <n v="0"/>
    <n v="0"/>
    <n v="0"/>
    <n v="0"/>
    <n v="0.32"/>
    <n v="1.32"/>
    <n v="0"/>
    <n v="0"/>
    <n v="2.59"/>
    <n v="0"/>
    <n v="0"/>
    <n v="0"/>
    <n v="0"/>
    <n v="0"/>
    <m/>
    <n v="0"/>
    <n v="0"/>
    <n v="0"/>
    <x v="5"/>
    <x v="19"/>
  </r>
  <r>
    <s v="CG&amp;E "/>
    <s v="E"/>
    <x v="7"/>
    <s v="TL01    02/15/2008N"/>
    <n v="710"/>
    <n v="34.14"/>
    <n v="0"/>
    <n v="34.14"/>
    <n v="10.199999999999999"/>
    <n v="0"/>
    <n v="2.52"/>
    <n v="0.9"/>
    <n v="0"/>
    <n v="0"/>
    <n v="0"/>
    <n v="3.14"/>
    <n v="1.6"/>
    <n v="1.76"/>
    <n v="0"/>
    <n v="1.76"/>
    <n v="2.52"/>
    <n v="6.46"/>
    <n v="0"/>
    <n v="0"/>
    <n v="0"/>
    <n v="0"/>
    <n v="0.64"/>
    <n v="0.88"/>
    <n v="0"/>
    <n v="0"/>
    <n v="1.76"/>
    <n v="0"/>
    <n v="0"/>
    <n v="0"/>
    <n v="0"/>
    <n v="0"/>
    <m/>
    <n v="0"/>
    <n v="0"/>
    <n v="0"/>
    <x v="5"/>
    <x v="19"/>
  </r>
  <r>
    <s v="CG&amp;E "/>
    <s v="E"/>
    <x v="2"/>
    <s v="TL01    04/01/2008N"/>
    <n v="6020"/>
    <n v="307.20999999999998"/>
    <n v="0"/>
    <n v="307.20999999999998"/>
    <n v="101.3"/>
    <n v="0"/>
    <n v="21.89"/>
    <n v="7.21"/>
    <n v="0.63"/>
    <n v="0"/>
    <n v="0"/>
    <n v="27.89"/>
    <n v="13.57"/>
    <n v="13.69"/>
    <n v="0"/>
    <n v="0"/>
    <n v="22.32"/>
    <n v="71.55"/>
    <n v="0"/>
    <n v="0"/>
    <n v="0"/>
    <n v="0"/>
    <n v="5.65"/>
    <n v="6.1"/>
    <n v="0"/>
    <n v="0"/>
    <n v="15.41"/>
    <n v="0"/>
    <n v="0"/>
    <n v="0"/>
    <n v="0"/>
    <n v="0"/>
    <m/>
    <n v="0"/>
    <n v="0"/>
    <n v="0"/>
    <x v="5"/>
    <x v="19"/>
  </r>
  <r>
    <s v="CG&amp;E "/>
    <s v="E"/>
    <x v="7"/>
    <s v="TL01    04/01/2008N"/>
    <n v="1394878"/>
    <n v="71101.38"/>
    <n v="0"/>
    <n v="71101.38"/>
    <n v="23482.02"/>
    <n v="0"/>
    <n v="5080.25"/>
    <n v="1685.32"/>
    <n v="4.5"/>
    <n v="0"/>
    <n v="0"/>
    <n v="6487.58"/>
    <n v="3166.7"/>
    <n v="3200.78"/>
    <n v="0"/>
    <n v="0"/>
    <n v="5149.12"/>
    <n v="16570.060000000001"/>
    <n v="0"/>
    <n v="0"/>
    <n v="0"/>
    <n v="0"/>
    <n v="1315.53"/>
    <n v="1413.82"/>
    <n v="0"/>
    <n v="0"/>
    <n v="3545.7"/>
    <n v="0"/>
    <n v="0"/>
    <n v="0"/>
    <n v="0"/>
    <n v="0"/>
    <m/>
    <n v="0"/>
    <n v="0"/>
    <n v="0"/>
    <x v="5"/>
    <x v="19"/>
  </r>
  <r>
    <s v="CG&amp;E "/>
    <s v="E"/>
    <x v="4"/>
    <s v="TL01    04/01/2008N"/>
    <n v="89"/>
    <n v="4.74"/>
    <n v="0"/>
    <n v="4.74"/>
    <n v="1.49"/>
    <n v="0"/>
    <n v="0.31"/>
    <n v="0.1"/>
    <n v="0.27"/>
    <n v="0"/>
    <n v="0"/>
    <n v="0.4"/>
    <n v="0.2"/>
    <n v="0.2"/>
    <n v="0"/>
    <n v="0"/>
    <n v="0.31"/>
    <n v="1.07"/>
    <n v="0"/>
    <n v="0"/>
    <n v="0"/>
    <n v="0"/>
    <n v="0.09"/>
    <n v="0.09"/>
    <n v="0"/>
    <n v="0"/>
    <n v="0.21"/>
    <n v="0"/>
    <n v="0"/>
    <n v="0"/>
    <n v="0"/>
    <n v="0"/>
    <m/>
    <n v="0"/>
    <n v="0"/>
    <n v="0"/>
    <x v="5"/>
    <x v="19"/>
  </r>
  <r>
    <s v="CG&amp;E "/>
    <s v="E"/>
    <x v="2"/>
    <s v="TL03    04/01/2008N"/>
    <n v="253"/>
    <n v="18.690000000000001"/>
    <n v="0"/>
    <n v="18.690000000000001"/>
    <n v="4.28"/>
    <n v="0"/>
    <n v="6.51"/>
    <n v="0.3"/>
    <n v="0.09"/>
    <n v="0"/>
    <n v="0"/>
    <n v="1.2"/>
    <n v="0.6"/>
    <n v="0.6"/>
    <n v="0"/>
    <n v="0"/>
    <n v="0.96"/>
    <n v="3.01"/>
    <n v="0"/>
    <n v="0"/>
    <n v="0"/>
    <n v="0"/>
    <n v="0.24"/>
    <n v="0.24"/>
    <n v="0"/>
    <n v="0"/>
    <n v="0.66"/>
    <n v="0"/>
    <n v="0"/>
    <n v="0"/>
    <n v="0"/>
    <n v="0"/>
    <m/>
    <n v="0"/>
    <n v="0"/>
    <n v="0"/>
    <x v="5"/>
    <x v="19"/>
  </r>
  <r>
    <s v="CG&amp;E "/>
    <s v="E"/>
    <x v="7"/>
    <s v="TL03    04/01/2008N"/>
    <n v="315000"/>
    <n v="22989.759999999998"/>
    <n v="0"/>
    <n v="22989.759999999998"/>
    <n v="5300.55"/>
    <n v="0"/>
    <n v="8069.48"/>
    <n v="377.99"/>
    <n v="3.06"/>
    <n v="0"/>
    <n v="0"/>
    <n v="1463.82"/>
    <n v="710.59"/>
    <n v="730.55"/>
    <n v="0"/>
    <n v="0"/>
    <n v="1166.75"/>
    <n v="3737.53"/>
    <n v="0"/>
    <n v="0"/>
    <n v="0"/>
    <n v="0"/>
    <n v="300.52999999999997"/>
    <n v="319.64999999999998"/>
    <n v="0"/>
    <n v="0"/>
    <n v="809.26"/>
    <n v="0"/>
    <n v="0"/>
    <n v="0"/>
    <n v="0"/>
    <n v="0"/>
    <m/>
    <n v="0"/>
    <n v="0"/>
    <n v="0"/>
    <x v="5"/>
    <x v="19"/>
  </r>
  <r>
    <s v="CG&amp;E "/>
    <s v="E"/>
    <x v="15"/>
    <s v="TSGE    01/02/2007 "/>
    <n v="13759954"/>
    <n v="797450.46"/>
    <n v="0"/>
    <n v="797450.46"/>
    <n v="358536.44"/>
    <n v="0"/>
    <n v="5241.75"/>
    <n v="7077"/>
    <n v="0.09"/>
    <n v="0"/>
    <n v="0"/>
    <n v="0"/>
    <n v="42901.81"/>
    <n v="63258.36"/>
    <n v="0"/>
    <n v="63274.64"/>
    <n v="67676.73"/>
    <n v="149763.34"/>
    <n v="0"/>
    <n v="0"/>
    <n v="0"/>
    <n v="0"/>
    <n v="14412.23"/>
    <n v="25308.07"/>
    <n v="0"/>
    <n v="0"/>
    <n v="0"/>
    <n v="0"/>
    <n v="0"/>
    <n v="0"/>
    <n v="0"/>
    <n v="0"/>
    <m/>
    <n v="0"/>
    <n v="0"/>
    <n v="0"/>
    <x v="5"/>
    <x v="20"/>
  </r>
  <r>
    <s v="CG&amp;E "/>
    <s v="E"/>
    <x v="15"/>
    <s v="TSGE    04/01/2008 "/>
    <n v="14138430"/>
    <n v="829317.15"/>
    <n v="0"/>
    <n v="829317.15"/>
    <n v="436086.5"/>
    <n v="0"/>
    <n v="5445"/>
    <n v="7254.51"/>
    <n v="0.09"/>
    <n v="0"/>
    <n v="0"/>
    <n v="0"/>
    <n v="44647.59"/>
    <n v="59731.75"/>
    <n v="0"/>
    <n v="0"/>
    <n v="70460.25"/>
    <n v="165136.85999999999"/>
    <n v="0"/>
    <n v="0"/>
    <n v="0"/>
    <n v="0"/>
    <n v="14389.9"/>
    <n v="26164.7"/>
    <n v="0"/>
    <n v="0"/>
    <n v="0"/>
    <n v="0"/>
    <n v="0"/>
    <n v="0"/>
    <n v="0"/>
    <n v="0"/>
    <m/>
    <n v="0"/>
    <n v="0"/>
    <n v="0"/>
    <x v="5"/>
    <x v="20"/>
  </r>
  <r>
    <s v="CG&amp;E "/>
    <s v="E"/>
    <x v="12"/>
    <s v="TSGS    01/02/2007 "/>
    <n v="6947139"/>
    <n v="357580.69"/>
    <n v="0"/>
    <n v="357580.69"/>
    <n v="162001.42000000001"/>
    <n v="0"/>
    <n v="3256.2"/>
    <n v="3881.79"/>
    <n v="0.09"/>
    <n v="0"/>
    <n v="0"/>
    <n v="0"/>
    <n v="15515.22"/>
    <n v="27749.62"/>
    <n v="0"/>
    <n v="27757.47"/>
    <n v="24651.35"/>
    <n v="75341.67"/>
    <n v="0"/>
    <n v="0"/>
    <n v="0"/>
    <n v="0"/>
    <n v="6323.11"/>
    <n v="11102.75"/>
    <n v="0"/>
    <n v="0"/>
    <n v="0"/>
    <n v="0"/>
    <n v="0"/>
    <n v="0"/>
    <n v="0"/>
    <n v="0"/>
    <m/>
    <n v="0"/>
    <n v="0"/>
    <n v="0"/>
    <x v="5"/>
    <x v="20"/>
  </r>
  <r>
    <s v="CG&amp;E "/>
    <s v="E"/>
    <x v="12"/>
    <s v="TSGS    04/01/2008 "/>
    <n v="7228901"/>
    <n v="363323.99"/>
    <n v="0"/>
    <n v="363323.99"/>
    <n v="188564.16"/>
    <n v="0"/>
    <n v="3256.2"/>
    <n v="4013.94"/>
    <n v="0.09"/>
    <n v="0"/>
    <n v="0"/>
    <n v="0"/>
    <n v="15545.87"/>
    <n v="25820.68"/>
    <n v="0"/>
    <n v="0"/>
    <n v="24157.8"/>
    <n v="84431.74"/>
    <n v="0"/>
    <n v="0"/>
    <n v="0"/>
    <n v="0"/>
    <n v="6221.95"/>
    <n v="11311.56"/>
    <n v="0"/>
    <n v="0"/>
    <n v="0"/>
    <n v="0"/>
    <n v="0"/>
    <n v="0"/>
    <n v="0"/>
    <n v="0"/>
    <m/>
    <n v="0"/>
    <n v="0"/>
    <n v="0"/>
    <x v="5"/>
    <x v="20"/>
  </r>
  <r>
    <s v="CG&amp;E "/>
    <s v="E"/>
    <x v="15"/>
    <s v="TS01    04/01/2008 "/>
    <n v="866392"/>
    <n v="63866.400000000001"/>
    <n v="0"/>
    <n v="63866.400000000001"/>
    <n v="29024.33"/>
    <n v="0"/>
    <n v="706.18"/>
    <n v="1059.57"/>
    <n v="0.09"/>
    <n v="0"/>
    <n v="0"/>
    <n v="3383.78"/>
    <n v="5196.49"/>
    <n v="5519.33"/>
    <n v="0"/>
    <n v="0"/>
    <n v="5110.72"/>
    <n v="10119.459999999999"/>
    <n v="0"/>
    <n v="0"/>
    <n v="0"/>
    <n v="0"/>
    <n v="1329.14"/>
    <n v="2417.31"/>
    <n v="0"/>
    <n v="0"/>
    <n v="0"/>
    <n v="0"/>
    <n v="0"/>
    <n v="0"/>
    <n v="0"/>
    <n v="0"/>
    <m/>
    <n v="0"/>
    <n v="0"/>
    <n v="0"/>
    <x v="5"/>
    <x v="20"/>
  </r>
  <r>
    <s v="CG&amp;E "/>
    <s v="E"/>
    <x v="15"/>
    <s v="TS01    04/01/2008N"/>
    <n v="5999055"/>
    <n v="409196.45"/>
    <n v="0"/>
    <n v="409196.45"/>
    <n v="204524.75"/>
    <n v="0"/>
    <n v="3230.81"/>
    <n v="4385.84"/>
    <n v="0.34"/>
    <n v="0"/>
    <n v="0"/>
    <n v="21808.09"/>
    <n v="21689.42"/>
    <n v="28015.01"/>
    <n v="0"/>
    <n v="0"/>
    <n v="36453.879999999997"/>
    <n v="70068.97"/>
    <n v="0"/>
    <n v="0"/>
    <n v="0"/>
    <n v="0"/>
    <n v="6748.2"/>
    <n v="12271.14"/>
    <n v="0"/>
    <n v="0"/>
    <n v="0"/>
    <n v="0"/>
    <n v="0"/>
    <n v="0"/>
    <n v="0"/>
    <n v="0"/>
    <m/>
    <n v="0"/>
    <n v="0"/>
    <n v="0"/>
    <x v="5"/>
    <x v="20"/>
  </r>
  <r>
    <s v="CG&amp;E "/>
    <s v="E"/>
    <x v="12"/>
    <s v="TS01    04/01/2008N"/>
    <n v="967554"/>
    <n v="58420.79"/>
    <n v="0"/>
    <n v="58420.79"/>
    <n v="28427.07"/>
    <n v="0"/>
    <n v="466.46"/>
    <n v="1077.3699999999999"/>
    <n v="0.09"/>
    <n v="0"/>
    <n v="0"/>
    <n v="3521.54"/>
    <n v="2756"/>
    <n v="3893.65"/>
    <n v="0"/>
    <n v="0"/>
    <n v="4333.91"/>
    <n v="11301.03"/>
    <n v="0"/>
    <n v="0"/>
    <n v="0"/>
    <n v="0"/>
    <n v="938.07"/>
    <n v="1705.6"/>
    <n v="0"/>
    <n v="0"/>
    <n v="0"/>
    <n v="0"/>
    <n v="0"/>
    <n v="0"/>
    <n v="0"/>
    <n v="0"/>
    <m/>
    <n v="0"/>
    <n v="0"/>
    <n v="0"/>
    <x v="5"/>
    <x v="20"/>
  </r>
  <r>
    <s v="CG&amp;E "/>
    <s v="E"/>
    <x v="14"/>
    <s v="TS02    04/01/2008N"/>
    <n v="1430176"/>
    <n v="89917.25"/>
    <n v="0"/>
    <n v="89917.25"/>
    <n v="44193.24"/>
    <n v="0"/>
    <n v="672.48"/>
    <n v="1294.3399999999999"/>
    <n v="0.09"/>
    <n v="0"/>
    <n v="0"/>
    <n v="5200.8599999999997"/>
    <n v="4533.43"/>
    <n v="6053.26"/>
    <n v="0"/>
    <n v="0"/>
    <n v="7155.27"/>
    <n v="16704.46"/>
    <n v="0"/>
    <n v="0"/>
    <n v="0"/>
    <n v="0"/>
    <n v="1458.27"/>
    <n v="2651.55"/>
    <n v="0"/>
    <n v="0"/>
    <n v="0"/>
    <n v="0"/>
    <n v="0"/>
    <n v="0"/>
    <n v="0"/>
    <n v="0"/>
    <m/>
    <n v="0"/>
    <n v="0"/>
    <n v="0"/>
    <x v="5"/>
    <x v="20"/>
  </r>
  <r>
    <s v="CG&amp;E "/>
    <s v="E"/>
    <x v="15"/>
    <s v="TS04    04/01/2008N"/>
    <n v="544000"/>
    <n v="96449.02"/>
    <n v="0"/>
    <n v="96449.02"/>
    <n v="55257.57"/>
    <n v="0"/>
    <n v="1258.75"/>
    <n v="662.37"/>
    <n v="0.09"/>
    <n v="0"/>
    <n v="0"/>
    <n v="1984.04"/>
    <n v="3040.96"/>
    <n v="7569.69"/>
    <n v="0"/>
    <n v="0"/>
    <n v="15184.25"/>
    <n v="6353.92"/>
    <n v="0"/>
    <n v="0"/>
    <n v="0"/>
    <n v="0"/>
    <n v="1821.94"/>
    <n v="3315.44"/>
    <n v="0"/>
    <n v="0"/>
    <n v="0"/>
    <n v="0"/>
    <n v="0"/>
    <n v="0"/>
    <n v="0"/>
    <n v="0"/>
    <m/>
    <n v="0"/>
    <n v="0"/>
    <n v="0"/>
    <x v="5"/>
    <x v="20"/>
  </r>
  <r>
    <s v="CG&amp;E "/>
    <s v="E"/>
    <x v="15"/>
    <s v="TS05    04/01/2008 "/>
    <n v="63212"/>
    <n v="5042.4399999999996"/>
    <n v="0"/>
    <n v="5042.43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0"/>
  </r>
  <r>
    <s v="CG&amp;E "/>
    <s v="E"/>
    <x v="15"/>
    <s v="TS07    04/01/2008 "/>
    <n v="4858526"/>
    <n v="331966.19"/>
    <n v="0"/>
    <n v="331966.19"/>
    <n v="138470.12"/>
    <n v="0"/>
    <n v="2407.98"/>
    <n v="4409.7700000000004"/>
    <n v="0.18"/>
    <n v="0"/>
    <n v="0"/>
    <n v="24496.76"/>
    <n v="29226.720000000001"/>
    <n v="33629.65"/>
    <n v="0"/>
    <n v="0"/>
    <n v="19747.66"/>
    <n v="56747.58"/>
    <n v="0"/>
    <n v="0"/>
    <n v="0"/>
    <n v="0"/>
    <n v="8100.01"/>
    <n v="14729.76"/>
    <n v="0"/>
    <n v="0"/>
    <n v="0"/>
    <n v="0"/>
    <n v="0"/>
    <n v="0"/>
    <n v="0"/>
    <n v="0"/>
    <m/>
    <n v="0"/>
    <n v="0"/>
    <n v="0"/>
    <x v="5"/>
    <x v="20"/>
  </r>
  <r>
    <s v="CG&amp;E "/>
    <s v="E"/>
    <x v="14"/>
    <s v="TS07    04/01/2008N"/>
    <n v="114454"/>
    <n v="18059.55"/>
    <n v="0"/>
    <n v="18059.55"/>
    <n v="10031.6"/>
    <n v="0"/>
    <n v="496"/>
    <n v="139.36000000000001"/>
    <n v="0.09"/>
    <n v="0"/>
    <n v="0"/>
    <n v="424.79"/>
    <n v="639.79999999999995"/>
    <n v="1374.22"/>
    <n v="0"/>
    <n v="0"/>
    <n v="2684.2"/>
    <n v="1336.82"/>
    <n v="0"/>
    <n v="0"/>
    <n v="0"/>
    <n v="0"/>
    <n v="330.78"/>
    <n v="601.89"/>
    <n v="0"/>
    <n v="0"/>
    <n v="0"/>
    <n v="0"/>
    <n v="0"/>
    <n v="0"/>
    <n v="0"/>
    <n v="0"/>
    <m/>
    <n v="0"/>
    <n v="0"/>
    <n v="0"/>
    <x v="5"/>
    <x v="20"/>
  </r>
  <r>
    <s v="CG&amp;E "/>
    <s v="E"/>
    <x v="15"/>
    <s v="TS07    04/01/2008N"/>
    <n v="26539144"/>
    <n v="1626692.79"/>
    <n v="0"/>
    <n v="1626692.79"/>
    <n v="841441.09"/>
    <n v="0"/>
    <n v="12628.52"/>
    <n v="16671.439999999999"/>
    <n v="0.72"/>
    <n v="0"/>
    <n v="0"/>
    <n v="24278.83"/>
    <n v="88111.24"/>
    <n v="115255.15"/>
    <n v="0"/>
    <n v="0"/>
    <n v="140078.34"/>
    <n v="309977.21000000002"/>
    <n v="0"/>
    <n v="0"/>
    <n v="0"/>
    <n v="0"/>
    <n v="27764.94"/>
    <n v="50485.31"/>
    <n v="0"/>
    <n v="0"/>
    <n v="0"/>
    <n v="0"/>
    <n v="0"/>
    <n v="0"/>
    <n v="0"/>
    <n v="0"/>
    <m/>
    <n v="0"/>
    <n v="0"/>
    <n v="0"/>
    <x v="5"/>
    <x v="20"/>
  </r>
  <r>
    <s v="CG&amp;E "/>
    <s v="E"/>
    <x v="18"/>
    <s v="TS07    04/01/2008N"/>
    <n v="155268"/>
    <n v="2213.35"/>
    <n v="0"/>
    <n v="2213.35"/>
    <n v="0"/>
    <n v="0"/>
    <n v="583.32000000000005"/>
    <n v="189.05"/>
    <n v="0.09"/>
    <n v="0"/>
    <n v="0"/>
    <n v="572.94000000000005"/>
    <n v="86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0"/>
  </r>
  <r>
    <s v="CG&amp;E "/>
    <s v="E"/>
    <x v="15"/>
    <s v="TS08    02/15/2008 "/>
    <n v="0"/>
    <n v="140373.48000000001"/>
    <n v="0"/>
    <n v="140373.48000000001"/>
    <n v="43466.16"/>
    <n v="0"/>
    <n v="1678.6"/>
    <n v="1064.18"/>
    <n v="0.09"/>
    <n v="0"/>
    <n v="0"/>
    <n v="0"/>
    <n v="5251.47"/>
    <n v="27603.45"/>
    <n v="0"/>
    <n v="27606.42"/>
    <n v="16373.62"/>
    <n v="0"/>
    <n v="0"/>
    <n v="0"/>
    <n v="0"/>
    <n v="0"/>
    <n v="6287.29"/>
    <n v="11042.2"/>
    <n v="0"/>
    <n v="0"/>
    <n v="0"/>
    <n v="0"/>
    <n v="0"/>
    <n v="0"/>
    <n v="0"/>
    <n v="0"/>
    <m/>
    <n v="0"/>
    <n v="0"/>
    <n v="0"/>
    <x v="5"/>
    <x v="20"/>
  </r>
  <r>
    <s v="CG&amp;E "/>
    <s v="E"/>
    <x v="15"/>
    <s v="TS08    02/15/2008N"/>
    <n v="2719194"/>
    <n v="58994.96"/>
    <n v="0"/>
    <n v="58994.96"/>
    <n v="25026.01"/>
    <n v="0"/>
    <n v="-379.96"/>
    <n v="1275.3"/>
    <n v="0"/>
    <n v="0"/>
    <n v="0"/>
    <n v="0"/>
    <n v="-2920.95"/>
    <n v="4412.8900000000003"/>
    <n v="0"/>
    <n v="4415.41"/>
    <n v="-5203.59"/>
    <n v="29595.71"/>
    <n v="0"/>
    <n v="0"/>
    <n v="0"/>
    <n v="0"/>
    <n v="1007.08"/>
    <n v="1767.06"/>
    <n v="0"/>
    <n v="0"/>
    <n v="0"/>
    <n v="0"/>
    <n v="0"/>
    <n v="0"/>
    <n v="0"/>
    <n v="0"/>
    <m/>
    <n v="0"/>
    <n v="0"/>
    <n v="0"/>
    <x v="5"/>
    <x v="20"/>
  </r>
  <r>
    <s v="CG&amp;E "/>
    <s v="E"/>
    <x v="15"/>
    <s v="TS08    04/01/2008 "/>
    <n v="0"/>
    <n v="168428.65"/>
    <n v="0"/>
    <n v="168428.65"/>
    <n v="51136.3"/>
    <n v="0"/>
    <n v="1678.6"/>
    <n v="1688.44"/>
    <n v="0.09"/>
    <n v="0"/>
    <n v="0"/>
    <n v="0"/>
    <n v="12692.06"/>
    <n v="50552.34"/>
    <n v="0"/>
    <n v="0"/>
    <n v="16373.62"/>
    <n v="0"/>
    <n v="0"/>
    <n v="0"/>
    <n v="0"/>
    <n v="0"/>
    <n v="12165.63"/>
    <n v="22141.57"/>
    <n v="0"/>
    <n v="0"/>
    <n v="0"/>
    <n v="0"/>
    <n v="0"/>
    <n v="0"/>
    <n v="0"/>
    <n v="0"/>
    <m/>
    <n v="0"/>
    <n v="0"/>
    <n v="0"/>
    <x v="5"/>
    <x v="20"/>
  </r>
  <r>
    <s v="CG&amp;E "/>
    <s v="E"/>
    <x v="15"/>
    <s v="TS08    04/01/2008N"/>
    <n v="41851806"/>
    <n v="2568182.29"/>
    <n v="0"/>
    <n v="2568182.29"/>
    <n v="1333782.1399999999"/>
    <n v="0"/>
    <n v="17209.41"/>
    <n v="21499.24"/>
    <n v="0.27"/>
    <n v="0"/>
    <n v="0"/>
    <n v="35543.39"/>
    <n v="141234.19"/>
    <n v="182693.34"/>
    <n v="0"/>
    <n v="0"/>
    <n v="223355.77"/>
    <n v="488829.1"/>
    <n v="0"/>
    <n v="0"/>
    <n v="0"/>
    <n v="0"/>
    <n v="44010.48"/>
    <n v="80024.960000000006"/>
    <n v="0"/>
    <n v="0"/>
    <n v="0"/>
    <n v="0"/>
    <n v="0"/>
    <n v="0"/>
    <n v="0"/>
    <n v="0"/>
    <m/>
    <n v="0"/>
    <n v="0"/>
    <n v="0"/>
    <x v="5"/>
    <x v="20"/>
  </r>
  <r>
    <s v="CG&amp;E "/>
    <s v="E"/>
    <x v="17"/>
    <s v="TS08    04/01/2008N"/>
    <n v="3056402"/>
    <n v="180176.88"/>
    <n v="0"/>
    <n v="180176.88"/>
    <n v="88236.73"/>
    <n v="0"/>
    <n v="1260.3800000000001"/>
    <n v="2057.04"/>
    <n v="0.09"/>
    <n v="0"/>
    <n v="0"/>
    <n v="11104.06"/>
    <n v="8375.7900000000009"/>
    <n v="12085.68"/>
    <n v="0"/>
    <n v="0"/>
    <n v="13152.34"/>
    <n v="35698.78"/>
    <n v="0"/>
    <n v="0"/>
    <n v="0"/>
    <n v="0"/>
    <n v="2911.82"/>
    <n v="5294.17"/>
    <n v="0"/>
    <n v="0"/>
    <n v="0"/>
    <n v="0"/>
    <n v="0"/>
    <n v="0"/>
    <n v="0"/>
    <n v="0"/>
    <m/>
    <n v="0"/>
    <n v="0"/>
    <n v="0"/>
    <x v="5"/>
    <x v="20"/>
  </r>
  <r>
    <s v="CG&amp;E "/>
    <s v="E"/>
    <x v="15"/>
    <s v="TS09    04/01/2008N"/>
    <n v="31393533"/>
    <n v="1785632.96"/>
    <n v="0"/>
    <n v="1785632.96"/>
    <n v="937088.18"/>
    <n v="0"/>
    <n v="11538.75"/>
    <n v="16594.32"/>
    <n v="0.27"/>
    <n v="0"/>
    <n v="0"/>
    <n v="0"/>
    <n v="92537.44"/>
    <n v="128353.47"/>
    <n v="0"/>
    <n v="0"/>
    <n v="145696.63"/>
    <n v="366676.46"/>
    <n v="0"/>
    <n v="0"/>
    <n v="0"/>
    <n v="0"/>
    <n v="30922.85"/>
    <n v="56224.59"/>
    <n v="0"/>
    <n v="0"/>
    <n v="0"/>
    <n v="0"/>
    <n v="0"/>
    <n v="0"/>
    <n v="0"/>
    <n v="0"/>
    <m/>
    <n v="0"/>
    <n v="0"/>
    <n v="0"/>
    <x v="5"/>
    <x v="20"/>
  </r>
  <r>
    <s v="CG&amp;E "/>
    <s v="E"/>
    <x v="12"/>
    <s v="TS09    04/01/2008N"/>
    <n v="4736603"/>
    <n v="274844.51"/>
    <n v="0"/>
    <n v="274844.51"/>
    <n v="144105.91"/>
    <n v="0"/>
    <n v="1973.59"/>
    <n v="2845.05"/>
    <n v="0.09"/>
    <n v="0"/>
    <n v="0"/>
    <n v="0"/>
    <n v="14536.9"/>
    <n v="19738.41"/>
    <n v="0"/>
    <n v="0"/>
    <n v="22919.58"/>
    <n v="55323.519999999997"/>
    <n v="0"/>
    <n v="0"/>
    <n v="0"/>
    <n v="0"/>
    <n v="4755.24"/>
    <n v="8646.2199999999993"/>
    <n v="0"/>
    <n v="0"/>
    <n v="0"/>
    <n v="0"/>
    <n v="0"/>
    <n v="0"/>
    <n v="0"/>
    <n v="0"/>
    <m/>
    <n v="0"/>
    <n v="0"/>
    <n v="0"/>
    <x v="5"/>
    <x v="20"/>
  </r>
  <r>
    <s v="CG&amp;E "/>
    <s v="E"/>
    <x v="15"/>
    <s v="TS10    04/01/2008N"/>
    <n v="110802024"/>
    <n v="5993626.8600000003"/>
    <n v="0"/>
    <n v="5993626.8600000003"/>
    <n v="3028395.08"/>
    <n v="0"/>
    <n v="39728.99"/>
    <n v="52589.73"/>
    <n v="0.09"/>
    <n v="0"/>
    <n v="0"/>
    <n v="0"/>
    <n v="342404.39"/>
    <n v="414791.43"/>
    <n v="0"/>
    <n v="0"/>
    <n v="539975.94999999995"/>
    <n v="1294167.6399999999"/>
    <n v="0"/>
    <n v="0"/>
    <n v="0"/>
    <n v="0"/>
    <n v="99873.25"/>
    <n v="181700.31"/>
    <n v="0"/>
    <n v="0"/>
    <n v="0"/>
    <n v="0"/>
    <n v="0"/>
    <n v="0"/>
    <n v="0"/>
    <n v="0"/>
    <m/>
    <n v="0"/>
    <n v="0"/>
    <n v="0"/>
    <x v="5"/>
    <x v="20"/>
  </r>
  <r>
    <s v="CG&amp;E "/>
    <s v="E"/>
    <x v="15"/>
    <s v="TS12    04/01/2008 "/>
    <n v="1884759"/>
    <n v="175131.1"/>
    <n v="0"/>
    <n v="17513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0"/>
  </r>
  <r>
    <s v="CG&amp;E "/>
    <s v="E"/>
    <x v="15"/>
    <s v="TS13    01/02/2007 "/>
    <n v="939440"/>
    <n v="66938.12"/>
    <n v="0"/>
    <n v="6693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0"/>
  </r>
  <r>
    <s v="CG&amp;E "/>
    <s v="E"/>
    <x v="15"/>
    <s v="TS13    04/01/2008 "/>
    <n v="2270493"/>
    <n v="160326.32999999999"/>
    <n v="0"/>
    <n v="160326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0"/>
  </r>
  <r>
    <s v="CG&amp;E "/>
    <s v="E"/>
    <x v="7"/>
    <s v="UOLC    04/01/2008N"/>
    <n v="23603"/>
    <n v="1071.24"/>
    <n v="0"/>
    <n v="1071.24"/>
    <n v="279.89"/>
    <n v="0"/>
    <n v="101.33"/>
    <n v="28.74"/>
    <n v="0.09"/>
    <n v="0"/>
    <n v="0"/>
    <n v="101.85"/>
    <n v="54.05"/>
    <n v="38.35"/>
    <n v="0"/>
    <n v="0"/>
    <n v="87.44"/>
    <n v="280.57"/>
    <n v="0"/>
    <n v="0"/>
    <n v="0"/>
    <n v="0"/>
    <n v="21.97"/>
    <n v="16.8"/>
    <n v="0"/>
    <n v="0"/>
    <n v="60.16"/>
    <n v="0"/>
    <n v="0"/>
    <n v="0"/>
    <n v="0"/>
    <n v="0"/>
    <m/>
    <n v="0"/>
    <n v="0"/>
    <n v="0"/>
    <x v="5"/>
    <x v="21"/>
  </r>
  <r>
    <s v="CG&amp;E "/>
    <s v="E"/>
    <x v="2"/>
    <s v="UOLP    01/31/2007N"/>
    <n v="4661"/>
    <n v="223.86"/>
    <n v="0"/>
    <n v="223.86"/>
    <n v="46.95"/>
    <n v="0"/>
    <n v="20.02"/>
    <n v="4.3899999999999997"/>
    <n v="0"/>
    <n v="0"/>
    <n v="0"/>
    <n v="21.67"/>
    <n v="10.66"/>
    <n v="4.63"/>
    <n v="0"/>
    <n v="8.27"/>
    <n v="14.72"/>
    <n v="76.72"/>
    <n v="0"/>
    <n v="0"/>
    <n v="0"/>
    <n v="0"/>
    <n v="0.66"/>
    <n v="3.28"/>
    <n v="0"/>
    <n v="0"/>
    <n v="11.89"/>
    <n v="0"/>
    <n v="0"/>
    <n v="0"/>
    <n v="0"/>
    <n v="0"/>
    <m/>
    <n v="0"/>
    <n v="0"/>
    <n v="0"/>
    <x v="5"/>
    <x v="21"/>
  </r>
  <r>
    <s v="CG&amp;E "/>
    <s v="E"/>
    <x v="19"/>
    <s v="UOLP    02/15/2008 "/>
    <n v="148"/>
    <n v="6.66"/>
    <n v="0"/>
    <n v="6.66"/>
    <n v="1.48"/>
    <n v="0"/>
    <n v="0.62"/>
    <n v="0.17"/>
    <n v="0.31"/>
    <n v="0"/>
    <n v="0"/>
    <n v="0.69"/>
    <n v="0.34"/>
    <n v="0.27"/>
    <n v="0"/>
    <n v="0.27"/>
    <n v="0.55000000000000004"/>
    <n v="1.34"/>
    <n v="0"/>
    <n v="0"/>
    <n v="0"/>
    <n v="0"/>
    <n v="0.14000000000000001"/>
    <n v="0.1"/>
    <n v="0"/>
    <n v="0"/>
    <n v="0.38"/>
    <n v="0"/>
    <n v="0"/>
    <n v="0"/>
    <n v="0"/>
    <n v="0"/>
    <m/>
    <n v="0"/>
    <n v="0"/>
    <n v="0"/>
    <x v="5"/>
    <x v="21"/>
  </r>
  <r>
    <s v="CG&amp;E "/>
    <s v="E"/>
    <x v="2"/>
    <s v="UOLP    02/15/2008 "/>
    <n v="13"/>
    <n v="0.57999999999999996"/>
    <n v="0"/>
    <n v="0.57999999999999996"/>
    <n v="0.13"/>
    <n v="0"/>
    <n v="0.06"/>
    <n v="0.01"/>
    <n v="0.02"/>
    <n v="0"/>
    <n v="0"/>
    <n v="0.06"/>
    <n v="0.03"/>
    <n v="0.03"/>
    <n v="0"/>
    <n v="0.03"/>
    <n v="0.04"/>
    <n v="0.12"/>
    <n v="0"/>
    <n v="0"/>
    <n v="0"/>
    <n v="0"/>
    <n v="0.01"/>
    <n v="0.01"/>
    <n v="0"/>
    <n v="0"/>
    <n v="0.03"/>
    <n v="0"/>
    <n v="0"/>
    <n v="0"/>
    <n v="0"/>
    <n v="0"/>
    <m/>
    <n v="0"/>
    <n v="0"/>
    <n v="0"/>
    <x v="5"/>
    <x v="21"/>
  </r>
  <r>
    <s v="CG&amp;E "/>
    <s v="E"/>
    <x v="2"/>
    <s v="UOLP    02/15/2008N"/>
    <n v="1623"/>
    <n v="69.95"/>
    <n v="0"/>
    <n v="69.95"/>
    <n v="16.350000000000001"/>
    <n v="0"/>
    <n v="6.97"/>
    <n v="1.97"/>
    <n v="-0.09"/>
    <n v="0"/>
    <n v="0"/>
    <n v="7.54"/>
    <n v="3.72"/>
    <n v="2.88"/>
    <n v="0"/>
    <n v="2.88"/>
    <n v="6.02"/>
    <n v="14.85"/>
    <n v="0"/>
    <n v="0"/>
    <n v="0"/>
    <n v="0"/>
    <n v="1.57"/>
    <n v="1.1499999999999999"/>
    <n v="0"/>
    <n v="0"/>
    <n v="4.1399999999999997"/>
    <n v="0"/>
    <n v="0"/>
    <n v="0"/>
    <n v="0"/>
    <n v="0"/>
    <m/>
    <n v="0"/>
    <n v="0"/>
    <n v="0"/>
    <x v="5"/>
    <x v="21"/>
  </r>
  <r>
    <s v="CG&amp;E "/>
    <s v="E"/>
    <x v="7"/>
    <s v="UOLP    02/15/2008N"/>
    <n v="296"/>
    <n v="12.78"/>
    <n v="0"/>
    <n v="12.78"/>
    <n v="2.98"/>
    <n v="0"/>
    <n v="1.26"/>
    <n v="0.36"/>
    <n v="0"/>
    <n v="0"/>
    <n v="0"/>
    <n v="1.38"/>
    <n v="0.68"/>
    <n v="0.53"/>
    <n v="0"/>
    <n v="0.53"/>
    <n v="1.1000000000000001"/>
    <n v="2.71"/>
    <n v="0"/>
    <n v="0"/>
    <n v="0"/>
    <n v="0"/>
    <n v="0.28999999999999998"/>
    <n v="0.21"/>
    <n v="0"/>
    <n v="0"/>
    <n v="0.75"/>
    <n v="0"/>
    <n v="0"/>
    <n v="0"/>
    <n v="0"/>
    <n v="0"/>
    <m/>
    <n v="0"/>
    <n v="0"/>
    <n v="0"/>
    <x v="5"/>
    <x v="21"/>
  </r>
  <r>
    <s v="CG&amp;E "/>
    <s v="E"/>
    <x v="19"/>
    <s v="UOLP    04/01/2008 "/>
    <n v="1483"/>
    <n v="69.989999999999995"/>
    <n v="0"/>
    <n v="69.989999999999995"/>
    <n v="17.59"/>
    <n v="0"/>
    <n v="6.23"/>
    <n v="1.75"/>
    <n v="2.34"/>
    <n v="0"/>
    <n v="0"/>
    <n v="6.9"/>
    <n v="3.44"/>
    <n v="2.41"/>
    <n v="0"/>
    <n v="0"/>
    <n v="5.52"/>
    <n v="17.59"/>
    <n v="0"/>
    <n v="0"/>
    <n v="0"/>
    <n v="0"/>
    <n v="1.38"/>
    <n v="1.05"/>
    <n v="0"/>
    <n v="0"/>
    <n v="3.79"/>
    <n v="0"/>
    <n v="0"/>
    <n v="0"/>
    <n v="0"/>
    <n v="0"/>
    <m/>
    <n v="0"/>
    <n v="0"/>
    <n v="0"/>
    <x v="5"/>
    <x v="21"/>
  </r>
  <r>
    <s v="CG&amp;E "/>
    <s v="E"/>
    <x v="2"/>
    <s v="UOLP    04/01/2008 "/>
    <n v="16687"/>
    <n v="767.07"/>
    <n v="0"/>
    <n v="767.07"/>
    <n v="197.64"/>
    <n v="0"/>
    <n v="71.84"/>
    <n v="20.27"/>
    <n v="4.09"/>
    <n v="0"/>
    <n v="0"/>
    <n v="77.239999999999995"/>
    <n v="38.130000000000003"/>
    <n v="27.25"/>
    <n v="0"/>
    <n v="0"/>
    <n v="62.09"/>
    <n v="198.55"/>
    <n v="0"/>
    <n v="0"/>
    <n v="0"/>
    <n v="0"/>
    <n v="15.7"/>
    <n v="11.94"/>
    <n v="0"/>
    <n v="0"/>
    <n v="42.33"/>
    <n v="0"/>
    <n v="0"/>
    <n v="0"/>
    <n v="0"/>
    <n v="0"/>
    <m/>
    <n v="0"/>
    <n v="0"/>
    <n v="0"/>
    <x v="5"/>
    <x v="21"/>
  </r>
  <r>
    <s v="CG&amp;E "/>
    <s v="E"/>
    <x v="3"/>
    <s v="UOLP    04/01/2008 "/>
    <n v="802"/>
    <n v="36.94"/>
    <n v="0"/>
    <n v="36.94"/>
    <n v="9.5"/>
    <n v="0"/>
    <n v="3.46"/>
    <n v="0.98"/>
    <n v="0.27"/>
    <n v="0"/>
    <n v="0"/>
    <n v="3.71"/>
    <n v="1.83"/>
    <n v="1.3"/>
    <n v="0"/>
    <n v="0"/>
    <n v="2.98"/>
    <n v="9.5500000000000007"/>
    <n v="0"/>
    <n v="0"/>
    <n v="0"/>
    <n v="0"/>
    <n v="0.75"/>
    <n v="0.57999999999999996"/>
    <n v="0"/>
    <n v="0"/>
    <n v="2.0299999999999998"/>
    <n v="0"/>
    <n v="0"/>
    <n v="0"/>
    <n v="0"/>
    <n v="0"/>
    <m/>
    <n v="0"/>
    <n v="0"/>
    <n v="0"/>
    <x v="5"/>
    <x v="21"/>
  </r>
  <r>
    <s v="CG&amp;E "/>
    <s v="E"/>
    <x v="4"/>
    <s v="UOLP    04/01/2008 "/>
    <n v="806"/>
    <n v="37.130000000000003"/>
    <n v="0"/>
    <n v="37.130000000000003"/>
    <n v="9.5500000000000007"/>
    <n v="0"/>
    <n v="3.46"/>
    <n v="0.98"/>
    <n v="0.27"/>
    <n v="0"/>
    <n v="0"/>
    <n v="3.73"/>
    <n v="1.85"/>
    <n v="1.32"/>
    <n v="0"/>
    <n v="0"/>
    <n v="2.99"/>
    <n v="9.58"/>
    <n v="0"/>
    <n v="0"/>
    <n v="0"/>
    <n v="0"/>
    <n v="0.75"/>
    <n v="0.59"/>
    <n v="0"/>
    <n v="0"/>
    <n v="2.06"/>
    <n v="0"/>
    <n v="0"/>
    <n v="0"/>
    <n v="0"/>
    <n v="0"/>
    <m/>
    <n v="0"/>
    <n v="0"/>
    <n v="0"/>
    <x v="5"/>
    <x v="21"/>
  </r>
  <r>
    <s v="CG&amp;E "/>
    <s v="E"/>
    <x v="2"/>
    <s v="UOLP    04/01/2008N"/>
    <n v="10036"/>
    <n v="460.9"/>
    <n v="0"/>
    <n v="460.9"/>
    <n v="119"/>
    <n v="0"/>
    <n v="43.05"/>
    <n v="12.19"/>
    <n v="2.16"/>
    <n v="0"/>
    <n v="0"/>
    <n v="46.63"/>
    <n v="22.99"/>
    <n v="16.34"/>
    <n v="0"/>
    <n v="0"/>
    <n v="37.200000000000003"/>
    <n v="119.28"/>
    <n v="0"/>
    <n v="0"/>
    <n v="0"/>
    <n v="0"/>
    <n v="9.33"/>
    <n v="7.13"/>
    <n v="0"/>
    <n v="0"/>
    <n v="25.6"/>
    <n v="0"/>
    <n v="0"/>
    <n v="0"/>
    <n v="0"/>
    <n v="0"/>
    <m/>
    <n v="0"/>
    <n v="0"/>
    <n v="0"/>
    <x v="5"/>
    <x v="21"/>
  </r>
  <r>
    <s v="CG&amp;E "/>
    <s v="E"/>
    <x v="7"/>
    <s v="UOLP    04/01/2008N"/>
    <n v="12442"/>
    <n v="570.12"/>
    <n v="0"/>
    <n v="570.12"/>
    <n v="147.55000000000001"/>
    <n v="0"/>
    <n v="53.31"/>
    <n v="15.11"/>
    <n v="1.43"/>
    <n v="0"/>
    <n v="0"/>
    <n v="57.87"/>
    <n v="28.44"/>
    <n v="20.27"/>
    <n v="0"/>
    <n v="0"/>
    <n v="46.07"/>
    <n v="147.86000000000001"/>
    <n v="0"/>
    <n v="0"/>
    <n v="0"/>
    <n v="0"/>
    <n v="11.6"/>
    <n v="8.84"/>
    <n v="0"/>
    <n v="0"/>
    <n v="31.77"/>
    <n v="0"/>
    <n v="0"/>
    <n v="0"/>
    <n v="0"/>
    <n v="0"/>
    <m/>
    <n v="0"/>
    <n v="0"/>
    <n v="0"/>
    <x v="5"/>
    <x v="21"/>
  </r>
  <r>
    <s v="CG&amp;E "/>
    <s v="E"/>
    <x v="19"/>
    <s v="UORP    04/01/2008 "/>
    <n v="129"/>
    <n v="5.82"/>
    <n v="0"/>
    <n v="5.82"/>
    <n v="1.53"/>
    <n v="0"/>
    <n v="0.54"/>
    <n v="0.15"/>
    <n v="0.27"/>
    <n v="0"/>
    <n v="0"/>
    <n v="0.6"/>
    <n v="0.3"/>
    <n v="0.21"/>
    <n v="0"/>
    <n v="0"/>
    <n v="0.48"/>
    <n v="1.53"/>
    <n v="0"/>
    <n v="0"/>
    <n v="0"/>
    <n v="0"/>
    <n v="0.12"/>
    <n v="0.09"/>
    <n v="0"/>
    <n v="0"/>
    <n v="0"/>
    <n v="0"/>
    <n v="0"/>
    <n v="0"/>
    <n v="0"/>
    <n v="0"/>
    <m/>
    <n v="0"/>
    <n v="0"/>
    <n v="0"/>
    <x v="5"/>
    <x v="21"/>
  </r>
  <r>
    <s v="CG&amp;E "/>
    <s v="E"/>
    <x v="12"/>
    <s v="WS02    08/31/1993N"/>
    <n v="496865"/>
    <n v="7353.91"/>
    <n v="6353.91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6353.91"/>
    <n v="0"/>
    <n v="0"/>
    <n v="0"/>
    <n v="0"/>
    <n v="0"/>
    <n v="0"/>
    <n v="0"/>
    <n v="0"/>
    <n v="0"/>
    <n v="0"/>
    <m/>
    <n v="0"/>
    <n v="0"/>
    <n v="0"/>
    <x v="5"/>
    <x v="22"/>
  </r>
  <r>
    <s v="CG&amp;E "/>
    <s v="E"/>
    <x v="4"/>
    <s v="WS04    08/31/1993N"/>
    <n v="1800"/>
    <n v="152.72"/>
    <n v="23.02"/>
    <n v="129.6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5"/>
    <x v="22"/>
  </r>
  <r>
    <s v="CG&amp;E "/>
    <s v="E"/>
    <x v="0"/>
    <s v="ID        01/01/2001 "/>
    <n v="551393"/>
    <n v="40740.79"/>
    <n v="0"/>
    <n v="40740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0"/>
  </r>
  <r>
    <s v="CG&amp;E "/>
    <s v="E"/>
    <x v="1"/>
    <s v="DM01S   01/02/2007N"/>
    <n v="-13916"/>
    <n v="-1552.65"/>
    <n v="0"/>
    <n v="-1552.65"/>
    <n v="-493.73"/>
    <n v="0"/>
    <n v="-404.72"/>
    <n v="-16.61"/>
    <n v="-0.9"/>
    <n v="0"/>
    <n v="0"/>
    <n v="-63.36"/>
    <n v="-122.82"/>
    <n v="-74.569999999999993"/>
    <n v="-5.8"/>
    <n v="-87.12"/>
    <n v="-82.42"/>
    <n v="-132.08000000000001"/>
    <n v="0"/>
    <n v="0"/>
    <n v="0"/>
    <n v="0"/>
    <n v="-17.61"/>
    <n v="-34.86"/>
    <n v="0"/>
    <n v="0"/>
    <n v="-16.05"/>
    <n v="0"/>
    <n v="0"/>
    <n v="0"/>
    <n v="0"/>
    <n v="0"/>
    <m/>
    <n v="0"/>
    <n v="0"/>
    <n v="0"/>
    <x v="6"/>
    <x v="1"/>
  </r>
  <r>
    <s v="CG&amp;E "/>
    <s v="E"/>
    <x v="2"/>
    <s v="DM01S   01/02/2007N"/>
    <n v="-453878"/>
    <n v="-51660.42"/>
    <n v="0"/>
    <n v="-51660.42"/>
    <n v="-15989.4"/>
    <n v="0"/>
    <n v="-14283.78"/>
    <n v="-493.31"/>
    <n v="-41.59"/>
    <n v="0"/>
    <n v="0"/>
    <n v="-2056.37"/>
    <n v="-3990.86"/>
    <n v="-1963.52"/>
    <n v="-177.57"/>
    <n v="-2821.54"/>
    <n v="-2600.75"/>
    <n v="-5221.6499999999996"/>
    <n v="0"/>
    <n v="0"/>
    <n v="0"/>
    <n v="0"/>
    <n v="-369.08"/>
    <n v="-1128.83"/>
    <n v="0"/>
    <n v="0"/>
    <n v="-523.79999999999995"/>
    <n v="0"/>
    <n v="0.85"/>
    <n v="0.78"/>
    <n v="0"/>
    <n v="0"/>
    <m/>
    <n v="0"/>
    <n v="0"/>
    <n v="0"/>
    <x v="6"/>
    <x v="1"/>
  </r>
  <r>
    <s v="CG&amp;E "/>
    <s v="E"/>
    <x v="3"/>
    <s v="DM01S   01/02/2007N"/>
    <n v="-27345"/>
    <n v="-3047.81"/>
    <n v="0"/>
    <n v="-3047.81"/>
    <n v="-907.86"/>
    <n v="0"/>
    <n v="-922.86"/>
    <n v="-30.18"/>
    <n v="-3.87"/>
    <n v="0"/>
    <n v="0"/>
    <n v="-123.14"/>
    <n v="-226.45"/>
    <n v="-105.36"/>
    <n v="-11.8"/>
    <n v="-160.22999999999999"/>
    <n v="-157.22999999999999"/>
    <n v="-279.14"/>
    <n v="0"/>
    <n v="0"/>
    <n v="0"/>
    <n v="0"/>
    <n v="-24.07"/>
    <n v="-64.08"/>
    <n v="0"/>
    <n v="0"/>
    <n v="-31.54"/>
    <n v="0"/>
    <n v="0"/>
    <n v="0"/>
    <n v="0"/>
    <n v="0"/>
    <m/>
    <n v="0"/>
    <n v="0"/>
    <n v="0"/>
    <x v="6"/>
    <x v="1"/>
  </r>
  <r>
    <s v="CG&amp;E "/>
    <s v="E"/>
    <x v="4"/>
    <s v="DM01S   01/02/2007N"/>
    <n v="-3403"/>
    <n v="-450.57"/>
    <n v="0"/>
    <n v="-450.57"/>
    <n v="-134.44999999999999"/>
    <n v="0"/>
    <n v="-146.65"/>
    <n v="-3.73"/>
    <n v="-0.54"/>
    <n v="0"/>
    <n v="0"/>
    <n v="-15.82"/>
    <n v="-33.42"/>
    <n v="-18.12"/>
    <n v="-1.42"/>
    <n v="-23.73"/>
    <n v="-19.32"/>
    <n v="-37.049999999999997"/>
    <n v="0"/>
    <n v="0"/>
    <n v="0"/>
    <n v="0"/>
    <n v="-2.9"/>
    <n v="-9.49"/>
    <n v="0"/>
    <n v="0"/>
    <n v="-3.93"/>
    <n v="0"/>
    <n v="0"/>
    <n v="0"/>
    <n v="0"/>
    <n v="0"/>
    <m/>
    <n v="0"/>
    <n v="0"/>
    <n v="0"/>
    <x v="6"/>
    <x v="1"/>
  </r>
  <r>
    <s v="CG&amp;E "/>
    <s v="E"/>
    <x v="8"/>
    <s v="DM01S   01/02/2007N"/>
    <n v="-10226"/>
    <n v="-629.16999999999996"/>
    <n v="0"/>
    <n v="-629.16999999999996"/>
    <n v="-173.58"/>
    <n v="0"/>
    <n v="-93.52"/>
    <n v="-12.45"/>
    <n v="-0.09"/>
    <n v="0"/>
    <n v="0"/>
    <n v="-43.77"/>
    <n v="-48.07"/>
    <n v="-30.63"/>
    <n v="-4.26"/>
    <n v="-30.63"/>
    <n v="-60.57"/>
    <n v="-93.59"/>
    <n v="0"/>
    <n v="0"/>
    <n v="0"/>
    <n v="0"/>
    <n v="-13.96"/>
    <n v="-12.25"/>
    <n v="0"/>
    <n v="0"/>
    <n v="-11.8"/>
    <n v="0"/>
    <n v="0"/>
    <n v="0"/>
    <n v="0"/>
    <n v="0"/>
    <m/>
    <n v="0"/>
    <n v="0"/>
    <n v="0"/>
    <x v="6"/>
    <x v="1"/>
  </r>
  <r>
    <s v="CG&amp;E "/>
    <s v="E"/>
    <x v="6"/>
    <s v="DM01S   01/02/2007N"/>
    <n v="-109"/>
    <n v="-12.25"/>
    <n v="0"/>
    <n v="-12.25"/>
    <n v="0"/>
    <n v="0"/>
    <n v="-10.27"/>
    <n v="-0.13"/>
    <n v="-0.09"/>
    <n v="0"/>
    <n v="0"/>
    <n v="-0.51"/>
    <n v="-1.08"/>
    <n v="0"/>
    <n v="-0.04"/>
    <n v="0"/>
    <n v="0"/>
    <n v="0"/>
    <n v="0"/>
    <n v="0"/>
    <n v="0"/>
    <n v="0"/>
    <n v="0"/>
    <n v="0"/>
    <n v="0"/>
    <n v="0"/>
    <n v="-0.13"/>
    <n v="0"/>
    <n v="0"/>
    <n v="0"/>
    <n v="0"/>
    <n v="0"/>
    <m/>
    <n v="0"/>
    <n v="0"/>
    <n v="0"/>
    <x v="6"/>
    <x v="1"/>
  </r>
  <r>
    <s v="CG&amp;E "/>
    <s v="E"/>
    <x v="2"/>
    <s v="DM01S   01/03/2006N"/>
    <n v="-120"/>
    <n v="-74.25"/>
    <n v="0"/>
    <n v="-74.25"/>
    <n v="-4.74"/>
    <n v="0"/>
    <n v="-63.06"/>
    <n v="-0.1"/>
    <n v="-0.72"/>
    <n v="0"/>
    <n v="0"/>
    <n v="-0.56000000000000005"/>
    <n v="-1.18"/>
    <n v="-0.45"/>
    <n v="0"/>
    <n v="-0.84"/>
    <n v="-1.1000000000000001"/>
    <n v="-1.3"/>
    <n v="0"/>
    <n v="0"/>
    <n v="0"/>
    <n v="0"/>
    <n v="0.13"/>
    <n v="-0.25"/>
    <n v="0"/>
    <n v="0"/>
    <n v="-0.14000000000000001"/>
    <n v="0"/>
    <n v="0.03"/>
    <n v="0.03"/>
    <n v="0"/>
    <n v="0"/>
    <m/>
    <n v="0"/>
    <n v="0"/>
    <n v="0"/>
    <x v="6"/>
    <x v="1"/>
  </r>
  <r>
    <s v="CG&amp;E "/>
    <s v="E"/>
    <x v="1"/>
    <s v="DM01S   02/15/2008N"/>
    <n v="-12544"/>
    <n v="-1276.6300000000001"/>
    <n v="0"/>
    <n v="-1276.6300000000001"/>
    <n v="-407.28"/>
    <n v="0"/>
    <n v="-297.67"/>
    <n v="-15.27"/>
    <n v="-0.54"/>
    <n v="0"/>
    <n v="0"/>
    <n v="-56.08"/>
    <n v="-101.38"/>
    <n v="-71.86"/>
    <n v="-5.23"/>
    <n v="-71.87"/>
    <n v="-74.3"/>
    <n v="-114.81"/>
    <n v="0"/>
    <n v="0"/>
    <n v="0"/>
    <n v="0"/>
    <n v="-17.12"/>
    <n v="-28.75"/>
    <n v="0"/>
    <n v="0"/>
    <n v="-14.47"/>
    <n v="0"/>
    <n v="0"/>
    <n v="0"/>
    <n v="0"/>
    <n v="0"/>
    <m/>
    <n v="0"/>
    <n v="0"/>
    <n v="0"/>
    <x v="6"/>
    <x v="1"/>
  </r>
  <r>
    <s v="CG&amp;E "/>
    <s v="E"/>
    <x v="2"/>
    <s v="DM01S   02/15/2008N"/>
    <n v="-233420"/>
    <n v="-27156.66"/>
    <n v="0"/>
    <n v="-27156.66"/>
    <n v="-8397.2000000000007"/>
    <n v="0"/>
    <n v="-7537.8"/>
    <n v="-284.23"/>
    <n v="-21.45"/>
    <n v="0"/>
    <n v="0"/>
    <n v="-1061.17"/>
    <n v="-2094.15"/>
    <n v="-1481.67"/>
    <n v="-97.36"/>
    <n v="-1481.83"/>
    <n v="-1382.53"/>
    <n v="-2136.25"/>
    <n v="0"/>
    <n v="0"/>
    <n v="0"/>
    <n v="0"/>
    <n v="-318.77999999999997"/>
    <n v="-592.80999999999995"/>
    <n v="0"/>
    <n v="0"/>
    <n v="-269.43"/>
    <n v="0"/>
    <n v="0"/>
    <n v="0"/>
    <n v="0"/>
    <n v="0"/>
    <m/>
    <n v="0"/>
    <n v="0"/>
    <n v="0"/>
    <x v="6"/>
    <x v="1"/>
  </r>
  <r>
    <s v="CG&amp;E "/>
    <s v="E"/>
    <x v="3"/>
    <s v="DM01S   02/15/2008N"/>
    <n v="-9442"/>
    <n v="-1142.1600000000001"/>
    <n v="0"/>
    <n v="-1142.1600000000001"/>
    <n v="-340.09"/>
    <n v="0"/>
    <n v="-347.71"/>
    <n v="-11.49"/>
    <n v="-1.17"/>
    <n v="0"/>
    <n v="0"/>
    <n v="-42.97"/>
    <n v="-84.61"/>
    <n v="-60"/>
    <n v="-3.95"/>
    <n v="-60"/>
    <n v="-55.94"/>
    <n v="-86.42"/>
    <n v="0"/>
    <n v="0"/>
    <n v="0"/>
    <n v="0"/>
    <n v="-12.9"/>
    <n v="-24.02"/>
    <n v="0"/>
    <n v="0"/>
    <n v="-10.89"/>
    <n v="0"/>
    <n v="0"/>
    <n v="0"/>
    <n v="0"/>
    <n v="0"/>
    <m/>
    <n v="0"/>
    <n v="0"/>
    <n v="0"/>
    <x v="6"/>
    <x v="1"/>
  </r>
  <r>
    <s v="CG&amp;E "/>
    <s v="E"/>
    <x v="4"/>
    <s v="DM01S   02/15/2008N"/>
    <n v="-8853"/>
    <n v="-1089.28"/>
    <n v="0"/>
    <n v="-1089.28"/>
    <n v="-349.76"/>
    <n v="0"/>
    <n v="-292.92"/>
    <n v="-10.78"/>
    <n v="-0.63"/>
    <n v="0"/>
    <n v="0"/>
    <n v="-40.630000000000003"/>
    <n v="-86.96"/>
    <n v="-61.71"/>
    <n v="-3.7"/>
    <n v="-61.72"/>
    <n v="-52.43"/>
    <n v="-81.03"/>
    <n v="0"/>
    <n v="0"/>
    <n v="0"/>
    <n v="0"/>
    <n v="-12.1"/>
    <n v="-24.69"/>
    <n v="0"/>
    <n v="0"/>
    <n v="-10.220000000000001"/>
    <n v="0"/>
    <n v="0"/>
    <n v="0"/>
    <n v="0"/>
    <n v="0"/>
    <m/>
    <n v="0"/>
    <n v="0"/>
    <n v="0"/>
    <x v="6"/>
    <x v="1"/>
  </r>
  <r>
    <s v="CG&amp;E "/>
    <s v="E"/>
    <x v="8"/>
    <s v="DM01S   02/15/2008N"/>
    <n v="-944"/>
    <n v="-116.53"/>
    <n v="0"/>
    <n v="-116.53"/>
    <n v="-37.299999999999997"/>
    <n v="0"/>
    <n v="-31.54"/>
    <n v="-1.1499999999999999"/>
    <n v="-0.09"/>
    <n v="0"/>
    <n v="0"/>
    <n v="-4.3899999999999997"/>
    <n v="-9.27"/>
    <n v="-6.58"/>
    <n v="-0.39"/>
    <n v="-6.58"/>
    <n v="-5.59"/>
    <n v="-8.64"/>
    <n v="0"/>
    <n v="0"/>
    <n v="0"/>
    <n v="0"/>
    <n v="-1.29"/>
    <n v="-2.63"/>
    <n v="0"/>
    <n v="0"/>
    <n v="-1.0900000000000001"/>
    <n v="0"/>
    <n v="0"/>
    <n v="0"/>
    <n v="0"/>
    <n v="0"/>
    <m/>
    <n v="0"/>
    <n v="0"/>
    <n v="0"/>
    <x v="6"/>
    <x v="1"/>
  </r>
  <r>
    <s v="CG&amp;E "/>
    <s v="E"/>
    <x v="6"/>
    <s v="DM01S   02/15/2008N"/>
    <n v="-7"/>
    <n v="-7.89"/>
    <n v="0"/>
    <n v="-7.89"/>
    <n v="0"/>
    <n v="0"/>
    <n v="-7.68"/>
    <n v="-0.01"/>
    <n v="-0.09"/>
    <n v="0"/>
    <n v="0"/>
    <n v="-0.03"/>
    <n v="-7.0000000000000007E-2"/>
    <n v="0"/>
    <n v="0"/>
    <n v="0"/>
    <n v="0"/>
    <n v="0"/>
    <n v="0"/>
    <n v="0"/>
    <n v="0"/>
    <n v="0"/>
    <n v="0"/>
    <n v="0"/>
    <n v="0"/>
    <n v="0"/>
    <n v="-0.01"/>
    <n v="0"/>
    <n v="0"/>
    <n v="0"/>
    <n v="0"/>
    <n v="0"/>
    <m/>
    <n v="0"/>
    <n v="0"/>
    <n v="0"/>
    <x v="6"/>
    <x v="1"/>
  </r>
  <r>
    <s v="CG&amp;E "/>
    <s v="E"/>
    <x v="2"/>
    <s v="DM01S   04/01/2008 "/>
    <n v="9229"/>
    <n v="1009.73"/>
    <n v="0"/>
    <n v="100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1"/>
  </r>
  <r>
    <s v="CG&amp;E "/>
    <s v="E"/>
    <x v="1"/>
    <s v="DM01S   04/01/2008N"/>
    <n v="-21015"/>
    <n v="-2321.83"/>
    <n v="0"/>
    <n v="-2321.83"/>
    <n v="-846.85"/>
    <n v="0"/>
    <n v="-543.95000000000005"/>
    <n v="-25.6"/>
    <n v="-0.95"/>
    <n v="0"/>
    <n v="0"/>
    <n v="-95.27"/>
    <n v="-193.9"/>
    <n v="-125.65"/>
    <n v="-8.77"/>
    <n v="0"/>
    <n v="-124.47"/>
    <n v="-249.8"/>
    <n v="0"/>
    <n v="0"/>
    <n v="0"/>
    <n v="0"/>
    <n v="-27.34"/>
    <n v="-55.03"/>
    <n v="0"/>
    <n v="0"/>
    <n v="-24.25"/>
    <n v="0"/>
    <n v="0"/>
    <n v="0"/>
    <n v="0"/>
    <n v="0"/>
    <m/>
    <n v="0"/>
    <n v="0"/>
    <n v="0"/>
    <x v="6"/>
    <x v="1"/>
  </r>
  <r>
    <s v="CG&amp;E "/>
    <s v="E"/>
    <x v="2"/>
    <s v="DM01S   04/01/2008N"/>
    <n v="-480312"/>
    <n v="-54813.37"/>
    <n v="0"/>
    <n v="-54813.37"/>
    <n v="-19431.310000000001"/>
    <n v="0"/>
    <n v="-14207.62"/>
    <n v="-578.97"/>
    <n v="-38.11"/>
    <n v="0"/>
    <n v="0"/>
    <n v="-2166.17"/>
    <n v="-4113.66"/>
    <n v="-2661.95"/>
    <n v="-193.35"/>
    <n v="0"/>
    <n v="-2819.25"/>
    <n v="-5652.38"/>
    <n v="0"/>
    <n v="0"/>
    <n v="0"/>
    <n v="0"/>
    <n v="-618.17999999999995"/>
    <n v="-1165.75"/>
    <n v="0"/>
    <n v="0"/>
    <n v="-548.9"/>
    <n v="0"/>
    <n v="0"/>
    <n v="0"/>
    <n v="0"/>
    <n v="0"/>
    <m/>
    <n v="0"/>
    <n v="0"/>
    <n v="0"/>
    <x v="6"/>
    <x v="1"/>
  </r>
  <r>
    <s v="CG&amp;E "/>
    <s v="E"/>
    <x v="3"/>
    <s v="DM01S   04/01/2008N"/>
    <n v="-13434"/>
    <n v="-1628.76"/>
    <n v="0"/>
    <n v="-1628.76"/>
    <n v="-572.12"/>
    <n v="0"/>
    <n v="-465.76"/>
    <n v="-16.36"/>
    <n v="-1.37"/>
    <n v="0"/>
    <n v="0"/>
    <n v="-61.34"/>
    <n v="-121.27"/>
    <n v="-78.36"/>
    <n v="-5.61"/>
    <n v="0"/>
    <n v="-79.569999999999993"/>
    <n v="-159.69"/>
    <n v="0"/>
    <n v="0"/>
    <n v="0"/>
    <n v="0"/>
    <n v="-17.48"/>
    <n v="-34.32"/>
    <n v="0"/>
    <n v="0"/>
    <n v="-15.51"/>
    <n v="0"/>
    <n v="0"/>
    <n v="0"/>
    <n v="0"/>
    <n v="0"/>
    <m/>
    <n v="0"/>
    <n v="0"/>
    <n v="0"/>
    <x v="6"/>
    <x v="1"/>
  </r>
  <r>
    <s v="CG&amp;E "/>
    <s v="E"/>
    <x v="4"/>
    <s v="DM01S   04/01/2008N"/>
    <n v="-22723"/>
    <n v="-2323.1799999999998"/>
    <n v="0"/>
    <n v="-2323.1799999999998"/>
    <n v="-800.57"/>
    <n v="0"/>
    <n v="-574.9"/>
    <n v="-27.67"/>
    <n v="-1.67"/>
    <n v="0"/>
    <n v="0"/>
    <n v="-102.13"/>
    <n v="-173.53"/>
    <n v="-109.68"/>
    <n v="-9.4499999999999993"/>
    <n v="0"/>
    <n v="-134.59"/>
    <n v="-270.08999999999997"/>
    <n v="0"/>
    <n v="0"/>
    <n v="0"/>
    <n v="0"/>
    <n v="-29.56"/>
    <n v="-48.03"/>
    <n v="0"/>
    <n v="0"/>
    <n v="-26.22"/>
    <n v="0"/>
    <n v="0"/>
    <n v="0"/>
    <n v="0"/>
    <n v="0"/>
    <m/>
    <n v="0"/>
    <n v="0"/>
    <n v="0"/>
    <x v="6"/>
    <x v="1"/>
  </r>
  <r>
    <s v="CG&amp;E "/>
    <s v="E"/>
    <x v="8"/>
    <s v="DM01S   04/01/2008N"/>
    <n v="-218"/>
    <n v="-33.19"/>
    <n v="0"/>
    <n v="-33.19"/>
    <n v="-10.130000000000001"/>
    <n v="0"/>
    <n v="-13.05"/>
    <n v="-0.27"/>
    <n v="-0.09"/>
    <n v="0"/>
    <n v="0"/>
    <n v="-1.01"/>
    <n v="-2.14"/>
    <n v="-1.39"/>
    <n v="-0.09"/>
    <n v="0"/>
    <n v="-1.29"/>
    <n v="-2.59"/>
    <n v="0"/>
    <n v="0"/>
    <n v="0"/>
    <n v="0"/>
    <n v="-0.28000000000000003"/>
    <n v="-0.61"/>
    <n v="0"/>
    <n v="0"/>
    <n v="-0.25"/>
    <n v="0"/>
    <n v="0"/>
    <n v="0"/>
    <n v="0"/>
    <n v="0"/>
    <m/>
    <n v="0"/>
    <n v="0"/>
    <n v="0"/>
    <x v="6"/>
    <x v="1"/>
  </r>
  <r>
    <s v="CG&amp;E "/>
    <s v="E"/>
    <x v="5"/>
    <s v="DM01S   04/01/2008N"/>
    <n v="-254"/>
    <n v="-36.25"/>
    <n v="0"/>
    <n v="-36.25"/>
    <n v="-11.81"/>
    <n v="0"/>
    <n v="-13.97"/>
    <n v="-0.31"/>
    <n v="-0.09"/>
    <n v="0"/>
    <n v="0"/>
    <n v="0"/>
    <n v="-2.4900000000000002"/>
    <n v="-1.62"/>
    <n v="-0.11"/>
    <n v="0"/>
    <n v="-1.5"/>
    <n v="-3.02"/>
    <n v="0"/>
    <n v="0"/>
    <n v="0"/>
    <n v="0"/>
    <n v="-0.33"/>
    <n v="-0.71"/>
    <n v="0"/>
    <n v="0"/>
    <n v="-0.28999999999999998"/>
    <n v="0"/>
    <n v="0"/>
    <n v="0"/>
    <n v="0"/>
    <n v="0"/>
    <m/>
    <n v="0"/>
    <n v="0"/>
    <n v="0"/>
    <x v="6"/>
    <x v="1"/>
  </r>
  <r>
    <s v="CG&amp;E "/>
    <s v="E"/>
    <x v="24"/>
    <s v="DM01S   04/01/2008N"/>
    <n v="0"/>
    <n v="-25"/>
    <n v="0"/>
    <n v="-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1"/>
  </r>
  <r>
    <s v="CG&amp;E "/>
    <s v="E"/>
    <x v="6"/>
    <s v="DM01S   04/01/2008N"/>
    <n v="-4112"/>
    <n v="-205.78"/>
    <n v="0"/>
    <n v="-205.78"/>
    <n v="0"/>
    <n v="0"/>
    <n v="-134.69999999999999"/>
    <n v="-5.01"/>
    <n v="-0.27"/>
    <n v="0"/>
    <n v="0"/>
    <n v="-18.96"/>
    <n v="-40.39"/>
    <n v="0"/>
    <n v="-1.71"/>
    <n v="0"/>
    <n v="0"/>
    <n v="0"/>
    <n v="0"/>
    <n v="0"/>
    <n v="0"/>
    <n v="0"/>
    <n v="0"/>
    <n v="0"/>
    <n v="0"/>
    <n v="0"/>
    <n v="-4.74"/>
    <n v="0"/>
    <n v="0"/>
    <n v="0"/>
    <n v="0"/>
    <n v="0"/>
    <m/>
    <n v="0"/>
    <n v="0"/>
    <n v="0"/>
    <x v="6"/>
    <x v="1"/>
  </r>
  <r>
    <s v="CG&amp;E "/>
    <s v="E"/>
    <x v="1"/>
    <s v="DM01W   01/02/2007N"/>
    <n v="3291"/>
    <n v="426.18"/>
    <n v="0"/>
    <n v="426.18"/>
    <n v="130.02000000000001"/>
    <n v="0"/>
    <n v="136.29"/>
    <n v="3.92"/>
    <n v="0.45"/>
    <n v="0"/>
    <n v="0"/>
    <n v="15.32"/>
    <n v="32.32"/>
    <n v="15.6"/>
    <n v="1.37"/>
    <n v="22.94"/>
    <n v="19.5"/>
    <n v="31.37"/>
    <n v="0"/>
    <n v="0"/>
    <n v="0"/>
    <n v="0"/>
    <n v="4.12"/>
    <n v="9.17"/>
    <n v="0"/>
    <n v="0"/>
    <n v="3.79"/>
    <n v="0"/>
    <n v="0"/>
    <n v="0"/>
    <n v="0"/>
    <n v="0"/>
    <m/>
    <n v="0"/>
    <n v="0"/>
    <n v="0"/>
    <x v="6"/>
    <x v="1"/>
  </r>
  <r>
    <s v="CG&amp;E "/>
    <s v="E"/>
    <x v="2"/>
    <s v="DM01W   01/02/2007N"/>
    <n v="299592"/>
    <n v="32763.45"/>
    <n v="0"/>
    <n v="32763.45"/>
    <n v="9709.7199999999993"/>
    <n v="0"/>
    <n v="9636.34"/>
    <n v="311.95"/>
    <n v="34.369999999999997"/>
    <n v="0"/>
    <n v="0"/>
    <n v="1350.98"/>
    <n v="2459.25"/>
    <n v="1045.06"/>
    <n v="122.6"/>
    <n v="1713.33"/>
    <n v="1670.04"/>
    <n v="3493.7"/>
    <n v="0"/>
    <n v="0"/>
    <n v="0"/>
    <n v="0"/>
    <n v="185.59"/>
    <n v="685.41"/>
    <n v="0"/>
    <n v="0"/>
    <n v="345.76"/>
    <n v="0"/>
    <n v="-0.34"/>
    <n v="-0.31"/>
    <n v="0"/>
    <n v="0"/>
    <m/>
    <n v="0"/>
    <n v="0"/>
    <n v="0"/>
    <x v="6"/>
    <x v="1"/>
  </r>
  <r>
    <s v="CG&amp;E "/>
    <s v="E"/>
    <x v="3"/>
    <s v="DM01W   01/02/2007N"/>
    <n v="29424"/>
    <n v="3237.64"/>
    <n v="0"/>
    <n v="3237.64"/>
    <n v="966.97"/>
    <n v="0"/>
    <n v="952.38"/>
    <n v="30.94"/>
    <n v="3.78"/>
    <n v="0"/>
    <n v="0"/>
    <n v="131.94999999999999"/>
    <n v="240.7"/>
    <n v="103.81"/>
    <n v="12.28"/>
    <n v="170.66"/>
    <n v="163.38"/>
    <n v="339.06"/>
    <n v="0"/>
    <n v="0"/>
    <n v="0"/>
    <n v="0"/>
    <n v="19.510000000000002"/>
    <n v="68.260000000000005"/>
    <n v="0"/>
    <n v="0"/>
    <n v="33.96"/>
    <n v="0"/>
    <n v="0"/>
    <n v="0"/>
    <n v="0"/>
    <n v="0"/>
    <m/>
    <n v="0"/>
    <n v="0"/>
    <n v="0"/>
    <x v="6"/>
    <x v="1"/>
  </r>
  <r>
    <s v="CG&amp;E "/>
    <s v="E"/>
    <x v="4"/>
    <s v="DM01W   01/02/2007N"/>
    <n v="1626"/>
    <n v="223.29"/>
    <n v="0"/>
    <n v="223.29"/>
    <n v="64.239999999999995"/>
    <n v="0"/>
    <n v="78.900000000000006"/>
    <n v="1.63"/>
    <n v="0.36"/>
    <n v="0"/>
    <n v="0"/>
    <n v="7.56"/>
    <n v="15.97"/>
    <n v="6.65"/>
    <n v="0.68"/>
    <n v="11.34"/>
    <n v="8.92"/>
    <n v="19.88"/>
    <n v="0"/>
    <n v="0"/>
    <n v="0"/>
    <n v="0"/>
    <n v="0.74"/>
    <n v="4.54"/>
    <n v="0"/>
    <n v="0"/>
    <n v="1.88"/>
    <n v="0"/>
    <n v="0"/>
    <n v="0"/>
    <n v="0"/>
    <n v="0"/>
    <m/>
    <n v="0"/>
    <n v="0"/>
    <n v="0"/>
    <x v="6"/>
    <x v="1"/>
  </r>
  <r>
    <s v="CG&amp;E "/>
    <s v="E"/>
    <x v="6"/>
    <s v="DM01W   01/02/2007N"/>
    <n v="6"/>
    <n v="7.85"/>
    <n v="0"/>
    <n v="7.85"/>
    <n v="0"/>
    <n v="0"/>
    <n v="7.65"/>
    <n v="0.01"/>
    <n v="0.09"/>
    <n v="0"/>
    <n v="0"/>
    <n v="0.03"/>
    <n v="0.06"/>
    <n v="0"/>
    <n v="0"/>
    <n v="0"/>
    <n v="0"/>
    <n v="0"/>
    <n v="0"/>
    <n v="0"/>
    <n v="0"/>
    <n v="0"/>
    <n v="0"/>
    <n v="0"/>
    <n v="0"/>
    <n v="0"/>
    <n v="0.01"/>
    <n v="0"/>
    <n v="0"/>
    <n v="0"/>
    <n v="0"/>
    <n v="0"/>
    <m/>
    <n v="0"/>
    <n v="0"/>
    <n v="0"/>
    <x v="6"/>
    <x v="1"/>
  </r>
  <r>
    <s v="CG&amp;E "/>
    <s v="E"/>
    <x v="2"/>
    <s v="DM01W   01/03/2006N"/>
    <n v="364"/>
    <n v="61.01"/>
    <n v="0"/>
    <n v="61.01"/>
    <n v="14.38"/>
    <n v="0"/>
    <n v="29.79"/>
    <n v="0.33"/>
    <n v="0.18"/>
    <n v="0"/>
    <n v="0"/>
    <n v="1.69"/>
    <n v="3.57"/>
    <n v="1.36"/>
    <n v="0"/>
    <n v="2.5299999999999998"/>
    <n v="3.32"/>
    <n v="3.55"/>
    <n v="0"/>
    <n v="0"/>
    <n v="0"/>
    <n v="0"/>
    <n v="-0.56999999999999995"/>
    <n v="0.68"/>
    <n v="0"/>
    <n v="0"/>
    <n v="0.43"/>
    <n v="0"/>
    <n v="-0.11"/>
    <n v="-0.12"/>
    <n v="0"/>
    <n v="0"/>
    <m/>
    <n v="0"/>
    <n v="0"/>
    <n v="0"/>
    <x v="6"/>
    <x v="1"/>
  </r>
  <r>
    <s v="CG&amp;E "/>
    <s v="E"/>
    <x v="1"/>
    <s v="DM01W   02/15/2008N"/>
    <n v="18014"/>
    <n v="1877.71"/>
    <n v="0"/>
    <n v="1877.71"/>
    <n v="593.62"/>
    <n v="0"/>
    <n v="456.93"/>
    <n v="21.91"/>
    <n v="0.99"/>
    <n v="0"/>
    <n v="0"/>
    <n v="80.62"/>
    <n v="147.76"/>
    <n v="104.75"/>
    <n v="7.53"/>
    <n v="104.76"/>
    <n v="106.7"/>
    <n v="164.87"/>
    <n v="0"/>
    <n v="0"/>
    <n v="0"/>
    <n v="0"/>
    <n v="24.59"/>
    <n v="41.9"/>
    <n v="0"/>
    <n v="0"/>
    <n v="20.78"/>
    <n v="0"/>
    <n v="0"/>
    <n v="0"/>
    <n v="0"/>
    <n v="0"/>
    <m/>
    <n v="0"/>
    <n v="0"/>
    <n v="0"/>
    <x v="6"/>
    <x v="1"/>
  </r>
  <r>
    <s v="CG&amp;E "/>
    <s v="E"/>
    <x v="2"/>
    <s v="DM01W   02/15/2008N"/>
    <n v="270519"/>
    <n v="31482.61"/>
    <n v="0"/>
    <n v="31482.61"/>
    <n v="9472.16"/>
    <n v="0"/>
    <n v="9163.3700000000008"/>
    <n v="329.44"/>
    <n v="29.38"/>
    <n v="0"/>
    <n v="0"/>
    <n v="1229.06"/>
    <n v="2375.41"/>
    <n v="1671.27"/>
    <n v="112.86"/>
    <n v="1671.51"/>
    <n v="1602.25"/>
    <n v="2475.8200000000002"/>
    <n v="0"/>
    <n v="0"/>
    <n v="0"/>
    <n v="0"/>
    <n v="369.42"/>
    <n v="668.57"/>
    <n v="0"/>
    <n v="0"/>
    <n v="312.08999999999997"/>
    <n v="0"/>
    <n v="0"/>
    <n v="0"/>
    <n v="0"/>
    <n v="0"/>
    <m/>
    <n v="0"/>
    <n v="0"/>
    <n v="0"/>
    <x v="6"/>
    <x v="1"/>
  </r>
  <r>
    <s v="CG&amp;E "/>
    <s v="E"/>
    <x v="3"/>
    <s v="DM01W   02/15/2008N"/>
    <n v="10017"/>
    <n v="1186.27"/>
    <n v="0"/>
    <n v="1186.27"/>
    <n v="351.02"/>
    <n v="0"/>
    <n v="359.95"/>
    <n v="12.2"/>
    <n v="1.26"/>
    <n v="0"/>
    <n v="0"/>
    <n v="45.44"/>
    <n v="87.32"/>
    <n v="61.94"/>
    <n v="4.18"/>
    <n v="61.94"/>
    <n v="59.33"/>
    <n v="91.68"/>
    <n v="0"/>
    <n v="0"/>
    <n v="0"/>
    <n v="0"/>
    <n v="13.67"/>
    <n v="24.79"/>
    <n v="0"/>
    <n v="0"/>
    <n v="11.55"/>
    <n v="0"/>
    <n v="0"/>
    <n v="0"/>
    <n v="0"/>
    <n v="0"/>
    <m/>
    <n v="0"/>
    <n v="0"/>
    <n v="0"/>
    <x v="6"/>
    <x v="1"/>
  </r>
  <r>
    <s v="CG&amp;E "/>
    <s v="E"/>
    <x v="4"/>
    <s v="DM01W   02/15/2008N"/>
    <n v="6151"/>
    <n v="800.62"/>
    <n v="0"/>
    <n v="800.62"/>
    <n v="243.02"/>
    <n v="0"/>
    <n v="246.62"/>
    <n v="7.51"/>
    <n v="0.81"/>
    <n v="0"/>
    <n v="0"/>
    <n v="28.6"/>
    <n v="60.41"/>
    <n v="42.87"/>
    <n v="2.56"/>
    <n v="42.88"/>
    <n v="36.42"/>
    <n v="56.28"/>
    <n v="0"/>
    <n v="0"/>
    <n v="0"/>
    <n v="0"/>
    <n v="8.4"/>
    <n v="17.14"/>
    <n v="0"/>
    <n v="0"/>
    <n v="7.1"/>
    <n v="0"/>
    <n v="0"/>
    <n v="0"/>
    <n v="0"/>
    <n v="0"/>
    <m/>
    <n v="0"/>
    <n v="0"/>
    <n v="0"/>
    <x v="6"/>
    <x v="1"/>
  </r>
  <r>
    <s v="CG&amp;E "/>
    <s v="E"/>
    <x v="8"/>
    <s v="DM01W   02/15/2008N"/>
    <n v="1515"/>
    <n v="190"/>
    <n v="0"/>
    <n v="190"/>
    <n v="59.85"/>
    <n v="0"/>
    <n v="53.57"/>
    <n v="1.84"/>
    <n v="0.18"/>
    <n v="0"/>
    <n v="0"/>
    <n v="7.05"/>
    <n v="14.88"/>
    <n v="10.56"/>
    <n v="0.63"/>
    <n v="10.56"/>
    <n v="8.98"/>
    <n v="13.86"/>
    <n v="0"/>
    <n v="0"/>
    <n v="0"/>
    <n v="0"/>
    <n v="2.0699999999999998"/>
    <n v="4.22"/>
    <n v="0"/>
    <n v="0"/>
    <n v="1.75"/>
    <n v="0"/>
    <n v="0"/>
    <n v="0"/>
    <n v="0"/>
    <n v="0"/>
    <m/>
    <n v="0"/>
    <n v="0"/>
    <n v="0"/>
    <x v="6"/>
    <x v="1"/>
  </r>
  <r>
    <s v="CG&amp;E "/>
    <s v="E"/>
    <x v="6"/>
    <s v="DM01W   02/15/2008N"/>
    <n v="6"/>
    <n v="7.85"/>
    <n v="0"/>
    <n v="7.85"/>
    <n v="0"/>
    <n v="0"/>
    <n v="7.65"/>
    <n v="0.01"/>
    <n v="0.09"/>
    <n v="0"/>
    <n v="0"/>
    <n v="0.03"/>
    <n v="0.06"/>
    <n v="0"/>
    <n v="0"/>
    <n v="0"/>
    <n v="0"/>
    <n v="0"/>
    <n v="0"/>
    <n v="0"/>
    <n v="0"/>
    <n v="0"/>
    <n v="0"/>
    <n v="0"/>
    <n v="0"/>
    <n v="0"/>
    <n v="0.01"/>
    <n v="0"/>
    <n v="0"/>
    <n v="0"/>
    <n v="0"/>
    <n v="0"/>
    <m/>
    <n v="0"/>
    <n v="0"/>
    <n v="0"/>
    <x v="6"/>
    <x v="1"/>
  </r>
  <r>
    <s v="CG&amp;E "/>
    <s v="E"/>
    <x v="1"/>
    <s v="DM01W   04/01/2008N"/>
    <n v="425061"/>
    <n v="52379.85"/>
    <n v="0"/>
    <n v="52379.85"/>
    <n v="18615.650000000001"/>
    <n v="0"/>
    <n v="14831.43"/>
    <n v="517.53"/>
    <n v="46.22"/>
    <n v="0"/>
    <n v="0"/>
    <n v="1945.32"/>
    <n v="3951.48"/>
    <n v="2560.09"/>
    <n v="177.35"/>
    <n v="0"/>
    <n v="2517.6"/>
    <n v="5052.66"/>
    <n v="0"/>
    <n v="0"/>
    <n v="0"/>
    <n v="0"/>
    <n v="552.66"/>
    <n v="1121.3499999999999"/>
    <n v="0"/>
    <n v="0"/>
    <n v="490.51"/>
    <n v="0"/>
    <n v="0"/>
    <n v="0"/>
    <n v="0"/>
    <n v="0"/>
    <m/>
    <n v="0"/>
    <n v="0"/>
    <n v="0"/>
    <x v="6"/>
    <x v="1"/>
  </r>
  <r>
    <s v="CG&amp;E "/>
    <s v="E"/>
    <x v="2"/>
    <s v="DM01W   04/01/2008N"/>
    <n v="33834258"/>
    <n v="4069223.36"/>
    <n v="0"/>
    <n v="4069223.36"/>
    <n v="1453119.04"/>
    <n v="0"/>
    <n v="1123603.76"/>
    <n v="41195.279999999999"/>
    <n v="3256.83"/>
    <n v="0"/>
    <n v="0"/>
    <n v="154208.06"/>
    <n v="307827.01"/>
    <n v="199080.47"/>
    <n v="14109.73"/>
    <n v="0"/>
    <n v="200402.1"/>
    <n v="402188.3"/>
    <n v="0"/>
    <n v="0"/>
    <n v="0"/>
    <n v="0"/>
    <n v="43986.87"/>
    <n v="87200.55"/>
    <n v="0"/>
    <n v="0"/>
    <n v="39045.360000000001"/>
    <n v="0"/>
    <n v="0"/>
    <n v="0"/>
    <n v="0"/>
    <n v="0"/>
    <m/>
    <n v="0"/>
    <n v="0"/>
    <n v="0"/>
    <x v="6"/>
    <x v="1"/>
  </r>
  <r>
    <s v="CG&amp;E "/>
    <s v="E"/>
    <x v="3"/>
    <s v="DM01W   04/01/2008N"/>
    <n v="756006"/>
    <n v="92607.38"/>
    <n v="0"/>
    <n v="92607.38"/>
    <n v="32761.38"/>
    <n v="0"/>
    <n v="26371.77"/>
    <n v="920.49"/>
    <n v="71"/>
    <n v="0"/>
    <n v="0"/>
    <n v="3451.4"/>
    <n v="6942.44"/>
    <n v="4488.07"/>
    <n v="315.35000000000002"/>
    <n v="0"/>
    <n v="4477.76"/>
    <n v="8986.7099999999991"/>
    <n v="0"/>
    <n v="0"/>
    <n v="0"/>
    <n v="0"/>
    <n v="982.86"/>
    <n v="1965.83"/>
    <n v="0"/>
    <n v="0"/>
    <n v="872.32"/>
    <n v="0"/>
    <n v="0"/>
    <n v="0"/>
    <n v="0"/>
    <n v="0"/>
    <m/>
    <n v="0"/>
    <n v="0"/>
    <n v="0"/>
    <x v="6"/>
    <x v="1"/>
  </r>
  <r>
    <s v="CG&amp;E "/>
    <s v="E"/>
    <x v="7"/>
    <s v="DM01W   04/01/2008N"/>
    <n v="6257"/>
    <n v="863.28"/>
    <n v="0"/>
    <n v="863.28"/>
    <n v="290.83"/>
    <n v="0"/>
    <n v="286.82"/>
    <n v="7.62"/>
    <n v="0.99"/>
    <n v="0"/>
    <n v="0"/>
    <n v="28.88"/>
    <n v="61.47"/>
    <n v="39.83"/>
    <n v="2.61"/>
    <n v="0"/>
    <n v="37.06"/>
    <n v="74.37"/>
    <n v="0"/>
    <n v="0"/>
    <n v="0"/>
    <n v="0"/>
    <n v="8.1300000000000008"/>
    <n v="17.440000000000001"/>
    <n v="0"/>
    <n v="0"/>
    <n v="7.23"/>
    <n v="0"/>
    <n v="0"/>
    <n v="0"/>
    <n v="0"/>
    <n v="0"/>
    <m/>
    <n v="0"/>
    <n v="0"/>
    <n v="0"/>
    <x v="6"/>
    <x v="1"/>
  </r>
  <r>
    <s v="CG&amp;E "/>
    <s v="E"/>
    <x v="4"/>
    <s v="DM01W   04/01/2008N"/>
    <n v="1493814"/>
    <n v="182424.67"/>
    <n v="0"/>
    <n v="182424.67"/>
    <n v="64710.89"/>
    <n v="0"/>
    <n v="51587.54"/>
    <n v="1818.97"/>
    <n v="161.94999999999999"/>
    <n v="0"/>
    <n v="0"/>
    <n v="6799.96"/>
    <n v="13704.2"/>
    <n v="8864.75"/>
    <n v="622.57000000000005"/>
    <n v="0"/>
    <n v="8848.09"/>
    <n v="17756.84"/>
    <n v="0"/>
    <n v="0"/>
    <n v="0"/>
    <n v="0"/>
    <n v="1942.07"/>
    <n v="3883.03"/>
    <n v="0"/>
    <n v="0"/>
    <n v="1723.81"/>
    <n v="0"/>
    <n v="0"/>
    <n v="0"/>
    <n v="0"/>
    <n v="0"/>
    <m/>
    <n v="0"/>
    <n v="0"/>
    <n v="0"/>
    <x v="6"/>
    <x v="1"/>
  </r>
  <r>
    <s v="CG&amp;E "/>
    <s v="E"/>
    <x v="8"/>
    <s v="DM01W   04/01/2008N"/>
    <n v="25500"/>
    <n v="2977.5"/>
    <n v="0"/>
    <n v="2977.5"/>
    <n v="994.53"/>
    <n v="0"/>
    <n v="899.02"/>
    <n v="31.03"/>
    <n v="3.33"/>
    <n v="0"/>
    <n v="0"/>
    <n v="115.11"/>
    <n v="211.22"/>
    <n v="136.24"/>
    <n v="10.62"/>
    <n v="0"/>
    <n v="151.06"/>
    <n v="303.13"/>
    <n v="0"/>
    <n v="0"/>
    <n v="0"/>
    <n v="0"/>
    <n v="33.15"/>
    <n v="59.64"/>
    <n v="0"/>
    <n v="0"/>
    <n v="29.42"/>
    <n v="0"/>
    <n v="0"/>
    <n v="0"/>
    <n v="0"/>
    <n v="0"/>
    <m/>
    <n v="0"/>
    <n v="0"/>
    <n v="0"/>
    <x v="6"/>
    <x v="1"/>
  </r>
  <r>
    <s v="CG&amp;E "/>
    <s v="E"/>
    <x v="5"/>
    <s v="DM01W   04/01/2008N"/>
    <n v="102163"/>
    <n v="11726.08"/>
    <n v="0"/>
    <n v="11726.08"/>
    <n v="4497.12"/>
    <n v="0"/>
    <n v="3119.16"/>
    <n v="124.42"/>
    <n v="6.93"/>
    <n v="0"/>
    <n v="0"/>
    <n v="29.05"/>
    <n v="950.6"/>
    <n v="616.04"/>
    <n v="42.64"/>
    <n v="0"/>
    <n v="605.1"/>
    <n v="1214.46"/>
    <n v="0"/>
    <n v="0"/>
    <n v="0"/>
    <n v="0"/>
    <n v="132.81"/>
    <n v="269.83999999999997"/>
    <n v="0"/>
    <n v="0"/>
    <n v="117.91"/>
    <n v="0"/>
    <n v="0"/>
    <n v="0"/>
    <n v="0"/>
    <n v="0"/>
    <m/>
    <n v="0"/>
    <n v="0"/>
    <n v="0"/>
    <x v="6"/>
    <x v="1"/>
  </r>
  <r>
    <s v="CG&amp;E "/>
    <s v="E"/>
    <x v="6"/>
    <s v="DM01W   04/01/2008N"/>
    <n v="210991"/>
    <n v="10325.290000000001"/>
    <n v="0"/>
    <n v="10325.290000000001"/>
    <n v="0"/>
    <n v="0"/>
    <n v="6689.16"/>
    <n v="256.89999999999998"/>
    <n v="15.57"/>
    <n v="0"/>
    <n v="0"/>
    <n v="963.85"/>
    <n v="1965.59"/>
    <n v="0"/>
    <n v="72.150000000000006"/>
    <n v="0"/>
    <n v="0"/>
    <n v="0"/>
    <n v="0"/>
    <n v="0"/>
    <n v="0"/>
    <n v="0"/>
    <n v="37.729999999999997"/>
    <n v="80.86"/>
    <n v="0"/>
    <n v="0"/>
    <n v="243.48"/>
    <n v="0"/>
    <n v="0"/>
    <n v="0"/>
    <n v="0"/>
    <n v="0"/>
    <m/>
    <n v="0"/>
    <n v="0"/>
    <n v="0"/>
    <x v="6"/>
    <x v="1"/>
  </r>
  <r>
    <s v="CG&amp;E "/>
    <s v="E"/>
    <x v="9"/>
    <s v="DM01W   04/01/2008N"/>
    <n v="10344"/>
    <n v="567.92999999999995"/>
    <n v="0"/>
    <n v="567.92999999999995"/>
    <n v="0"/>
    <n v="0"/>
    <n v="383.38"/>
    <n v="12.6"/>
    <n v="1.17"/>
    <n v="0"/>
    <n v="0"/>
    <n v="48"/>
    <n v="101.61"/>
    <n v="0"/>
    <n v="4.3099999999999996"/>
    <n v="0"/>
    <n v="0"/>
    <n v="0"/>
    <n v="0"/>
    <n v="0"/>
    <n v="0"/>
    <n v="0"/>
    <n v="1.56"/>
    <n v="3.35"/>
    <n v="0"/>
    <n v="0"/>
    <n v="11.95"/>
    <n v="0"/>
    <n v="0"/>
    <n v="0"/>
    <n v="0"/>
    <n v="0"/>
    <m/>
    <n v="0"/>
    <n v="0"/>
    <n v="0"/>
    <x v="6"/>
    <x v="1"/>
  </r>
  <r>
    <s v="CG&amp;E "/>
    <s v="E"/>
    <x v="10"/>
    <s v="DM01W   04/01/2008N"/>
    <n v="68224"/>
    <n v="3252.01"/>
    <n v="0"/>
    <n v="3252.01"/>
    <n v="0"/>
    <n v="0"/>
    <n v="2028.09"/>
    <n v="83.06"/>
    <n v="3.69"/>
    <n v="0"/>
    <n v="0"/>
    <n v="311.60000000000002"/>
    <n v="640.97"/>
    <n v="0"/>
    <n v="27.36"/>
    <n v="0"/>
    <n v="0"/>
    <n v="0"/>
    <n v="0"/>
    <n v="0"/>
    <n v="0"/>
    <n v="0"/>
    <n v="26.36"/>
    <n v="52.15"/>
    <n v="0"/>
    <n v="0"/>
    <n v="78.73"/>
    <n v="0"/>
    <n v="0"/>
    <n v="0"/>
    <n v="0"/>
    <n v="0"/>
    <m/>
    <n v="0"/>
    <n v="0"/>
    <n v="0"/>
    <x v="6"/>
    <x v="1"/>
  </r>
  <r>
    <s v="CG&amp;E "/>
    <s v="E"/>
    <x v="11"/>
    <s v="DM01W   04/01/2008N"/>
    <n v="15925"/>
    <n v="281.77999999999997"/>
    <n v="0"/>
    <n v="281.77999999999997"/>
    <n v="0"/>
    <n v="0"/>
    <n v="108.16"/>
    <n v="19.39"/>
    <n v="0.09"/>
    <n v="0"/>
    <n v="0"/>
    <n v="67.13"/>
    <n v="61.99"/>
    <n v="0"/>
    <n v="6.64"/>
    <n v="0"/>
    <n v="0"/>
    <n v="0"/>
    <n v="0"/>
    <n v="0"/>
    <n v="0"/>
    <n v="0"/>
    <n v="0"/>
    <n v="0"/>
    <n v="0"/>
    <n v="0"/>
    <n v="18.38"/>
    <n v="0"/>
    <n v="0"/>
    <n v="0"/>
    <n v="0"/>
    <n v="0"/>
    <m/>
    <n v="0"/>
    <n v="0"/>
    <n v="0"/>
    <x v="6"/>
    <x v="1"/>
  </r>
  <r>
    <s v="CG&amp;E "/>
    <s v="E"/>
    <x v="2"/>
    <s v="DM02S   04/01/2008N"/>
    <n v="-3619"/>
    <n v="-447.62"/>
    <n v="0"/>
    <n v="-447.62"/>
    <n v="-168.21"/>
    <n v="0"/>
    <n v="-114.65"/>
    <n v="-4.41"/>
    <n v="-0.18"/>
    <n v="0"/>
    <n v="0"/>
    <n v="-16.63"/>
    <n v="-35.549999999999997"/>
    <n v="-23.04"/>
    <n v="-1.51"/>
    <n v="0"/>
    <n v="-21.44"/>
    <n v="-43.02"/>
    <n v="0"/>
    <n v="0"/>
    <n v="0"/>
    <n v="0"/>
    <n v="-4.71"/>
    <n v="-10.09"/>
    <n v="0"/>
    <n v="0"/>
    <n v="-4.18"/>
    <n v="0"/>
    <n v="0"/>
    <n v="0"/>
    <n v="0"/>
    <n v="0"/>
    <m/>
    <n v="0"/>
    <n v="0"/>
    <n v="0"/>
    <x v="6"/>
    <x v="1"/>
  </r>
  <r>
    <s v="CG&amp;E "/>
    <s v="E"/>
    <x v="1"/>
    <s v="DM02W   04/01/2008N"/>
    <n v="5981"/>
    <n v="777.97"/>
    <n v="0"/>
    <n v="777.97"/>
    <n v="270.91000000000003"/>
    <n v="0"/>
    <n v="237.22"/>
    <n v="7.28"/>
    <n v="0.9"/>
    <n v="0"/>
    <n v="0"/>
    <n v="27.34"/>
    <n v="57.25"/>
    <n v="37.119999999999997"/>
    <n v="2.4900000000000002"/>
    <n v="0"/>
    <n v="35.42"/>
    <n v="71.099999999999994"/>
    <n v="0"/>
    <n v="0"/>
    <n v="0"/>
    <n v="0"/>
    <n v="7.77"/>
    <n v="16.27"/>
    <n v="0"/>
    <n v="0"/>
    <n v="6.9"/>
    <n v="0"/>
    <n v="0"/>
    <n v="0"/>
    <n v="0"/>
    <n v="0"/>
    <m/>
    <n v="0"/>
    <n v="0"/>
    <n v="0"/>
    <x v="6"/>
    <x v="1"/>
  </r>
  <r>
    <s v="CG&amp;E "/>
    <s v="E"/>
    <x v="2"/>
    <s v="DM02W   04/01/2008N"/>
    <n v="246094"/>
    <n v="24160.46"/>
    <n v="0"/>
    <n v="24160.46"/>
    <n v="8444.69"/>
    <n v="0"/>
    <n v="5733.21"/>
    <n v="299.67"/>
    <n v="12.56"/>
    <n v="0"/>
    <n v="0"/>
    <n v="1093.24"/>
    <n v="1823.99"/>
    <n v="1156.94"/>
    <n v="102.61"/>
    <n v="0"/>
    <n v="1457.61"/>
    <n v="2925.33"/>
    <n v="0"/>
    <n v="0"/>
    <n v="0"/>
    <n v="0"/>
    <n v="319.94"/>
    <n v="506.71"/>
    <n v="0"/>
    <n v="0"/>
    <n v="283.95999999999998"/>
    <n v="0"/>
    <n v="0"/>
    <n v="0"/>
    <n v="0"/>
    <n v="0"/>
    <m/>
    <n v="0"/>
    <n v="0"/>
    <n v="0"/>
    <x v="6"/>
    <x v="1"/>
  </r>
  <r>
    <s v="CG&amp;E "/>
    <s v="E"/>
    <x v="7"/>
    <s v="DM02W   04/01/2008N"/>
    <n v="1040"/>
    <n v="129.75"/>
    <n v="0"/>
    <n v="129.75"/>
    <n v="48.34"/>
    <n v="0"/>
    <n v="33.979999999999997"/>
    <n v="1.27"/>
    <n v="0.09"/>
    <n v="0"/>
    <n v="0"/>
    <n v="4.84"/>
    <n v="10.210000000000001"/>
    <n v="6.62"/>
    <n v="0.43"/>
    <n v="0"/>
    <n v="6.16"/>
    <n v="12.36"/>
    <n v="0"/>
    <n v="0"/>
    <n v="0"/>
    <n v="0"/>
    <n v="1.35"/>
    <n v="2.9"/>
    <n v="0"/>
    <n v="0"/>
    <n v="1.2"/>
    <n v="0"/>
    <n v="0"/>
    <n v="0"/>
    <n v="0"/>
    <n v="0"/>
    <m/>
    <n v="0"/>
    <n v="0"/>
    <n v="0"/>
    <x v="6"/>
    <x v="1"/>
  </r>
  <r>
    <s v="CG&amp;E "/>
    <s v="E"/>
    <x v="4"/>
    <s v="DM02W   04/01/2008N"/>
    <n v="257736"/>
    <n v="23328.9"/>
    <n v="0"/>
    <n v="23328.9"/>
    <n v="7935.49"/>
    <n v="0"/>
    <n v="5305.17"/>
    <n v="313.77999999999997"/>
    <n v="11.79"/>
    <n v="0"/>
    <n v="0"/>
    <n v="1132.97"/>
    <n v="1741.66"/>
    <n v="1087.23"/>
    <n v="101.94"/>
    <n v="0"/>
    <n v="1526.62"/>
    <n v="3063.67"/>
    <n v="0"/>
    <n v="0"/>
    <n v="0"/>
    <n v="0"/>
    <n v="335.05"/>
    <n v="476.1"/>
    <n v="0"/>
    <n v="0"/>
    <n v="297.43"/>
    <n v="0"/>
    <n v="0"/>
    <n v="0"/>
    <n v="0"/>
    <n v="0"/>
    <m/>
    <n v="0"/>
    <n v="0"/>
    <n v="0"/>
    <x v="6"/>
    <x v="1"/>
  </r>
  <r>
    <s v="CG&amp;E "/>
    <s v="E"/>
    <x v="12"/>
    <s v="DM02W   04/01/2008N"/>
    <n v="5249"/>
    <n v="589.55999999999995"/>
    <n v="0"/>
    <n v="589.55999999999995"/>
    <n v="220.87"/>
    <n v="0"/>
    <n v="139.63999999999999"/>
    <n v="6.39"/>
    <n v="0.18"/>
    <n v="0"/>
    <n v="0"/>
    <n v="23.7"/>
    <n v="46.7"/>
    <n v="30.26"/>
    <n v="2.19"/>
    <n v="0"/>
    <n v="31.09"/>
    <n v="62.4"/>
    <n v="0"/>
    <n v="0"/>
    <n v="0"/>
    <n v="0"/>
    <n v="6.82"/>
    <n v="13.26"/>
    <n v="0"/>
    <n v="0"/>
    <n v="6.06"/>
    <n v="0"/>
    <n v="0"/>
    <n v="0"/>
    <n v="0"/>
    <n v="0"/>
    <m/>
    <n v="0"/>
    <n v="0"/>
    <n v="0"/>
    <x v="6"/>
    <x v="1"/>
  </r>
  <r>
    <s v="CG&amp;E "/>
    <s v="E"/>
    <x v="6"/>
    <s v="DM02W   04/01/2008N"/>
    <n v="4315"/>
    <n v="244.73"/>
    <n v="0"/>
    <n v="244.73"/>
    <n v="0"/>
    <n v="0"/>
    <n v="169.87"/>
    <n v="5.25"/>
    <n v="0.54"/>
    <n v="0"/>
    <n v="0"/>
    <n v="19.920000000000002"/>
    <n v="42.38"/>
    <n v="0"/>
    <n v="1.79"/>
    <n v="0"/>
    <n v="0"/>
    <n v="0"/>
    <n v="0"/>
    <n v="0"/>
    <n v="0"/>
    <n v="0"/>
    <n v="0"/>
    <n v="0"/>
    <n v="0"/>
    <n v="0"/>
    <n v="4.9800000000000004"/>
    <n v="0"/>
    <n v="0"/>
    <n v="0"/>
    <n v="0"/>
    <n v="0"/>
    <m/>
    <n v="0"/>
    <n v="0"/>
    <n v="0"/>
    <x v="6"/>
    <x v="1"/>
  </r>
  <r>
    <s v="CG&amp;E "/>
    <s v="E"/>
    <x v="10"/>
    <s v="DM02W   04/01/2008N"/>
    <n v="2400"/>
    <n v="132.86000000000001"/>
    <n v="0"/>
    <n v="132.86000000000001"/>
    <n v="0"/>
    <n v="0"/>
    <n v="91.11"/>
    <n v="2.92"/>
    <n v="0.36"/>
    <n v="0"/>
    <n v="0"/>
    <n v="11.13"/>
    <n v="23.57"/>
    <n v="0"/>
    <n v="1"/>
    <n v="0"/>
    <n v="0"/>
    <n v="0"/>
    <n v="0"/>
    <n v="0"/>
    <n v="0"/>
    <n v="0"/>
    <n v="0"/>
    <n v="0"/>
    <n v="0"/>
    <n v="0"/>
    <n v="2.77"/>
    <n v="0"/>
    <n v="0"/>
    <n v="0"/>
    <n v="0"/>
    <n v="0"/>
    <m/>
    <n v="0"/>
    <n v="0"/>
    <n v="0"/>
    <x v="6"/>
    <x v="1"/>
  </r>
  <r>
    <s v="CG&amp;E "/>
    <s v="E"/>
    <x v="11"/>
    <s v="DM02W   04/01/2008N"/>
    <n v="2540"/>
    <n v="133.72999999999999"/>
    <n v="0"/>
    <n v="133.72999999999999"/>
    <n v="0"/>
    <n v="0"/>
    <n v="79.67"/>
    <n v="3.09"/>
    <n v="0.09"/>
    <n v="0"/>
    <n v="0"/>
    <n v="11.56"/>
    <n v="24.95"/>
    <n v="0"/>
    <n v="1.06"/>
    <n v="0"/>
    <n v="0"/>
    <n v="0"/>
    <n v="0"/>
    <n v="0"/>
    <n v="0"/>
    <n v="0"/>
    <n v="3.3"/>
    <n v="7.08"/>
    <n v="0"/>
    <n v="0"/>
    <n v="2.93"/>
    <n v="0"/>
    <n v="0"/>
    <n v="0"/>
    <n v="0"/>
    <n v="0"/>
    <m/>
    <n v="0"/>
    <n v="0"/>
    <n v="0"/>
    <x v="6"/>
    <x v="1"/>
  </r>
  <r>
    <s v="CG&amp;E "/>
    <s v="E"/>
    <x v="13"/>
    <s v="DM02W   04/01/2008N"/>
    <n v="29236"/>
    <n v="909.07"/>
    <n v="0"/>
    <n v="909.07"/>
    <n v="0"/>
    <n v="0"/>
    <n v="508.2"/>
    <n v="35.6"/>
    <n v="0.54"/>
    <n v="0"/>
    <n v="0"/>
    <n v="127.87"/>
    <n v="194.74"/>
    <n v="0"/>
    <n v="8.3699999999999992"/>
    <n v="0"/>
    <n v="0"/>
    <n v="0"/>
    <n v="0"/>
    <n v="0"/>
    <n v="0"/>
    <n v="0"/>
    <n v="0"/>
    <n v="0"/>
    <n v="0"/>
    <n v="0"/>
    <n v="33.75"/>
    <n v="0"/>
    <n v="0"/>
    <n v="0"/>
    <n v="0"/>
    <n v="0"/>
    <m/>
    <n v="0"/>
    <n v="0"/>
    <n v="0"/>
    <x v="6"/>
    <x v="1"/>
  </r>
  <r>
    <s v="CG&amp;E "/>
    <s v="E"/>
    <x v="4"/>
    <s v="DM51W   04/01/2008 "/>
    <n v="1925"/>
    <n v="241.31"/>
    <n v="0"/>
    <n v="241.31"/>
    <n v="89.47"/>
    <n v="0"/>
    <n v="64.02"/>
    <n v="2.35"/>
    <n v="0.18"/>
    <n v="0"/>
    <n v="0"/>
    <n v="8.9499999999999993"/>
    <n v="18.91"/>
    <n v="12.25"/>
    <n v="0.8"/>
    <n v="0"/>
    <n v="11.4"/>
    <n v="22.88"/>
    <n v="0"/>
    <n v="0"/>
    <n v="0"/>
    <n v="0"/>
    <n v="2.5099999999999998"/>
    <n v="5.36"/>
    <n v="0"/>
    <n v="0"/>
    <n v="2.23"/>
    <n v="0"/>
    <n v="0"/>
    <n v="0"/>
    <n v="0"/>
    <n v="0"/>
    <m/>
    <n v="0"/>
    <n v="0"/>
    <n v="0"/>
    <x v="6"/>
    <x v="1"/>
  </r>
  <r>
    <s v="CG&amp;E "/>
    <s v="E"/>
    <x v="2"/>
    <s v="DP01    04/01/2008N"/>
    <n v="174780"/>
    <n v="16731.919999999998"/>
    <n v="0"/>
    <n v="16731.919999999998"/>
    <n v="7471.34"/>
    <n v="0"/>
    <n v="2215.35"/>
    <n v="212.81"/>
    <n v="0.36"/>
    <n v="0"/>
    <n v="0"/>
    <n v="653.84"/>
    <n v="910.51"/>
    <n v="1023.68"/>
    <n v="72.88"/>
    <n v="0"/>
    <n v="1310.43"/>
    <n v="2077.61"/>
    <n v="0"/>
    <n v="0"/>
    <n v="0"/>
    <n v="0"/>
    <n v="249.18"/>
    <n v="448.29"/>
    <n v="0"/>
    <n v="0"/>
    <n v="85.64"/>
    <n v="0"/>
    <n v="0"/>
    <n v="0"/>
    <n v="0"/>
    <n v="0"/>
    <m/>
    <n v="0"/>
    <n v="0"/>
    <n v="0"/>
    <x v="6"/>
    <x v="2"/>
  </r>
  <r>
    <s v="CG&amp;E "/>
    <s v="E"/>
    <x v="14"/>
    <s v="DP01    04/01/2008N"/>
    <n v="623150"/>
    <n v="60674.7"/>
    <n v="0"/>
    <n v="60674.7"/>
    <n v="27689.16"/>
    <n v="0"/>
    <n v="6776.37"/>
    <n v="758.74"/>
    <n v="0.45"/>
    <n v="0"/>
    <n v="0"/>
    <n v="2308.63"/>
    <n v="3899.38"/>
    <n v="3793.78"/>
    <n v="259.85000000000002"/>
    <n v="0"/>
    <n v="4888.8"/>
    <n v="7407.39"/>
    <n v="0"/>
    <n v="0"/>
    <n v="0"/>
    <n v="0"/>
    <n v="925.35"/>
    <n v="1661.44"/>
    <n v="0"/>
    <n v="0"/>
    <n v="305.36"/>
    <n v="0"/>
    <n v="0"/>
    <n v="0"/>
    <n v="0"/>
    <n v="0"/>
    <m/>
    <n v="0"/>
    <n v="0"/>
    <n v="0"/>
    <x v="6"/>
    <x v="2"/>
  </r>
  <r>
    <s v="CG&amp;E "/>
    <s v="E"/>
    <x v="15"/>
    <s v="DP01    04/01/2008N"/>
    <n v="2043141"/>
    <n v="152225"/>
    <n v="0"/>
    <n v="152225"/>
    <n v="68572.570000000007"/>
    <n v="0"/>
    <n v="13394.59"/>
    <n v="1843.37"/>
    <n v="0.27"/>
    <n v="0"/>
    <n v="0"/>
    <n v="7444.24"/>
    <n v="8572.09"/>
    <n v="9395.44"/>
    <n v="851.99"/>
    <n v="0"/>
    <n v="10501.11"/>
    <n v="24286.82"/>
    <n v="0"/>
    <n v="0"/>
    <n v="0"/>
    <n v="0"/>
    <n v="2246.79"/>
    <n v="4114.58"/>
    <n v="0"/>
    <n v="0"/>
    <n v="1001.14"/>
    <n v="0"/>
    <n v="0"/>
    <n v="0"/>
    <n v="0"/>
    <n v="0"/>
    <m/>
    <n v="0"/>
    <n v="0"/>
    <n v="0"/>
    <x v="6"/>
    <x v="2"/>
  </r>
  <r>
    <s v="CG&amp;E "/>
    <s v="E"/>
    <x v="12"/>
    <s v="DP01    04/01/2008N"/>
    <n v="91178"/>
    <n v="9738.42"/>
    <n v="0"/>
    <n v="9738.42"/>
    <n v="4446.6499999999996"/>
    <n v="0"/>
    <n v="1184.79"/>
    <n v="111.02"/>
    <n v="0.09"/>
    <n v="0"/>
    <n v="0"/>
    <n v="340.3"/>
    <n v="624.57000000000005"/>
    <n v="609.25"/>
    <n v="38.020000000000003"/>
    <n v="0"/>
    <n v="839.46"/>
    <n v="1083.83"/>
    <n v="0"/>
    <n v="0"/>
    <n v="0"/>
    <n v="0"/>
    <n v="148.94999999999999"/>
    <n v="266.81"/>
    <n v="0"/>
    <n v="0"/>
    <n v="44.68"/>
    <n v="0"/>
    <n v="0"/>
    <n v="0"/>
    <n v="0"/>
    <n v="0"/>
    <m/>
    <n v="0"/>
    <n v="0"/>
    <n v="0"/>
    <x v="6"/>
    <x v="2"/>
  </r>
  <r>
    <s v="CG&amp;E "/>
    <s v="E"/>
    <x v="16"/>
    <s v="DP01    04/01/2008N"/>
    <n v="1862900"/>
    <n v="134072.6"/>
    <n v="0"/>
    <n v="134072.6"/>
    <n v="63717.27"/>
    <n v="0"/>
    <n v="12132.14"/>
    <n v="2241.91"/>
    <n v="0.36"/>
    <n v="0"/>
    <n v="0"/>
    <n v="0"/>
    <n v="8137.45"/>
    <n v="8730.23"/>
    <n v="776.83"/>
    <n v="0"/>
    <n v="9355.27"/>
    <n v="22144.29"/>
    <n v="0"/>
    <n v="0"/>
    <n v="0"/>
    <n v="0"/>
    <n v="2100.81"/>
    <n v="3823.23"/>
    <n v="0"/>
    <n v="0"/>
    <n v="912.81"/>
    <n v="0"/>
    <n v="0"/>
    <n v="0"/>
    <n v="0"/>
    <n v="0"/>
    <m/>
    <n v="0"/>
    <n v="0"/>
    <n v="0"/>
    <x v="6"/>
    <x v="2"/>
  </r>
  <r>
    <s v="CG&amp;E "/>
    <s v="E"/>
    <x v="11"/>
    <s v="DP01    04/01/2008N"/>
    <n v="7289684"/>
    <n v="121690.94"/>
    <n v="0"/>
    <n v="121690.94"/>
    <n v="0"/>
    <n v="0"/>
    <n v="50078.36"/>
    <n v="8875.92"/>
    <n v="2.79"/>
    <n v="0"/>
    <n v="0"/>
    <n v="26750.46"/>
    <n v="31705.8"/>
    <n v="0"/>
    <n v="0"/>
    <n v="0"/>
    <n v="0"/>
    <n v="0"/>
    <n v="0"/>
    <n v="0"/>
    <n v="0"/>
    <n v="0"/>
    <n v="251.13"/>
    <n v="454.53"/>
    <n v="0"/>
    <n v="0"/>
    <n v="3571.95"/>
    <n v="0"/>
    <n v="0"/>
    <n v="0"/>
    <n v="0"/>
    <n v="0"/>
    <m/>
    <n v="0"/>
    <n v="0"/>
    <n v="0"/>
    <x v="6"/>
    <x v="2"/>
  </r>
  <r>
    <s v="CG&amp;E "/>
    <s v="E"/>
    <x v="15"/>
    <s v="DP02    01/02/2007N"/>
    <n v="0"/>
    <n v="0"/>
    <n v="0"/>
    <n v="0"/>
    <n v="0"/>
    <n v="0"/>
    <n v="-11073.34"/>
    <n v="0"/>
    <n v="0"/>
    <n v="0"/>
    <n v="0"/>
    <n v="-7102.42"/>
    <n v="-7252.14"/>
    <n v="0"/>
    <n v="0"/>
    <n v="0"/>
    <n v="0"/>
    <n v="0"/>
    <n v="0"/>
    <n v="0"/>
    <n v="0"/>
    <n v="0"/>
    <n v="0"/>
    <n v="-3694.12"/>
    <n v="0"/>
    <n v="0"/>
    <n v="-955.48"/>
    <n v="0"/>
    <n v="0"/>
    <n v="0"/>
    <n v="0"/>
    <n v="0"/>
    <m/>
    <n v="0"/>
    <n v="0"/>
    <n v="0"/>
    <x v="6"/>
    <x v="2"/>
  </r>
  <r>
    <s v="CG&amp;E "/>
    <s v="E"/>
    <x v="14"/>
    <s v="DP02    04/01/2008 "/>
    <n v="6014794"/>
    <n v="489103.17"/>
    <n v="0"/>
    <n v="489103.17"/>
    <n v="184725.47"/>
    <n v="0"/>
    <n v="33156.22"/>
    <n v="7576.51"/>
    <n v="0.27"/>
    <n v="0"/>
    <n v="0"/>
    <n v="7070.5"/>
    <n v="54909.68"/>
    <n v="55376.95"/>
    <n v="5200.7299999999996"/>
    <n v="0"/>
    <n v="26087.08"/>
    <n v="71497.850000000006"/>
    <n v="0"/>
    <n v="0"/>
    <n v="0"/>
    <n v="0"/>
    <n v="13139.05"/>
    <n v="24251.7"/>
    <n v="0"/>
    <n v="0"/>
    <n v="6111.16"/>
    <n v="0"/>
    <n v="0"/>
    <n v="0"/>
    <n v="0"/>
    <n v="0"/>
    <m/>
    <n v="0"/>
    <n v="0"/>
    <n v="0"/>
    <x v="6"/>
    <x v="2"/>
  </r>
  <r>
    <s v="CG&amp;E "/>
    <s v="E"/>
    <x v="15"/>
    <s v="DP02    04/01/2008 "/>
    <n v="7313424"/>
    <n v="508786.91"/>
    <n v="0"/>
    <n v="508786.91"/>
    <n v="226935.1"/>
    <n v="0"/>
    <n v="41817.43"/>
    <n v="4330.12"/>
    <n v="0.27"/>
    <n v="0"/>
    <n v="0"/>
    <n v="10325.75"/>
    <n v="38003.64"/>
    <n v="36768.949999999997"/>
    <n v="2621.78"/>
    <n v="0"/>
    <n v="33113.379999999997"/>
    <n v="86934.67"/>
    <n v="0"/>
    <n v="0"/>
    <n v="0"/>
    <n v="0"/>
    <n v="8752.11"/>
    <n v="16102.96"/>
    <n v="0"/>
    <n v="0"/>
    <n v="3080.75"/>
    <n v="0"/>
    <n v="0"/>
    <n v="0"/>
    <n v="0"/>
    <n v="0"/>
    <m/>
    <n v="0"/>
    <n v="0"/>
    <n v="0"/>
    <x v="6"/>
    <x v="2"/>
  </r>
  <r>
    <s v="CG&amp;E "/>
    <s v="E"/>
    <x v="12"/>
    <s v="DP02    04/01/2008 "/>
    <n v="568055"/>
    <n v="61317.74"/>
    <n v="0"/>
    <n v="61317.74"/>
    <n v="24062.880000000001"/>
    <n v="0"/>
    <n v="6018.33"/>
    <n v="1242.33"/>
    <n v="0.27"/>
    <n v="0"/>
    <n v="0"/>
    <n v="3731.7"/>
    <n v="5486.52"/>
    <n v="5372.74"/>
    <n v="425.47"/>
    <n v="0"/>
    <n v="4071.86"/>
    <n v="6752.47"/>
    <n v="0"/>
    <n v="0"/>
    <n v="0"/>
    <n v="0"/>
    <n v="1300.31"/>
    <n v="2352.9"/>
    <n v="0"/>
    <n v="0"/>
    <n v="499.96"/>
    <n v="0"/>
    <n v="0"/>
    <n v="0"/>
    <n v="0"/>
    <n v="0"/>
    <m/>
    <n v="0"/>
    <n v="0"/>
    <n v="0"/>
    <x v="6"/>
    <x v="2"/>
  </r>
  <r>
    <s v="CG&amp;E "/>
    <s v="E"/>
    <x v="2"/>
    <s v="DP02    04/01/2008N"/>
    <n v="89240"/>
    <n v="10248.58"/>
    <n v="0"/>
    <n v="10248.58"/>
    <n v="4553.78"/>
    <n v="0"/>
    <n v="1548.45"/>
    <n v="108.66"/>
    <n v="0.27"/>
    <n v="0"/>
    <n v="0"/>
    <n v="343.49"/>
    <n v="611.29"/>
    <n v="623.94000000000005"/>
    <n v="37.21"/>
    <n v="0"/>
    <n v="891.09"/>
    <n v="1060.79"/>
    <n v="0"/>
    <n v="0"/>
    <n v="0"/>
    <n v="0"/>
    <n v="152.66"/>
    <n v="273.23"/>
    <n v="0"/>
    <n v="0"/>
    <n v="43.72"/>
    <n v="0"/>
    <n v="0"/>
    <n v="0"/>
    <n v="0"/>
    <n v="0"/>
    <m/>
    <n v="0"/>
    <n v="0"/>
    <n v="0"/>
    <x v="6"/>
    <x v="2"/>
  </r>
  <r>
    <s v="CG&amp;E "/>
    <s v="E"/>
    <x v="3"/>
    <s v="DP02    04/01/2008N"/>
    <n v="475164"/>
    <n v="36060.230000000003"/>
    <n v="0"/>
    <n v="36060.230000000003"/>
    <n v="16252.22"/>
    <n v="0"/>
    <n v="3408.95"/>
    <n v="578.57000000000005"/>
    <n v="0.36"/>
    <n v="0"/>
    <n v="0"/>
    <n v="1762.13"/>
    <n v="1959.77"/>
    <n v="2226.8000000000002"/>
    <n v="198.15"/>
    <n v="0"/>
    <n v="2278.73"/>
    <n v="5648.28"/>
    <n v="0"/>
    <n v="0"/>
    <n v="0"/>
    <n v="0"/>
    <n v="538.25"/>
    <n v="975.19"/>
    <n v="0"/>
    <n v="0"/>
    <n v="232.83"/>
    <n v="0"/>
    <n v="0"/>
    <n v="0"/>
    <n v="0"/>
    <n v="0"/>
    <m/>
    <n v="0"/>
    <n v="0"/>
    <n v="0"/>
    <x v="6"/>
    <x v="2"/>
  </r>
  <r>
    <s v="CG&amp;E "/>
    <s v="E"/>
    <x v="4"/>
    <s v="DP02    04/01/2008N"/>
    <n v="115560"/>
    <n v="8779.7900000000009"/>
    <n v="0"/>
    <n v="8779.7900000000009"/>
    <n v="3773.34"/>
    <n v="0"/>
    <n v="1137.69"/>
    <n v="140.71"/>
    <n v="0.31"/>
    <n v="0"/>
    <n v="0"/>
    <n v="442.43"/>
    <n v="437.51"/>
    <n v="517.03"/>
    <n v="48.19"/>
    <n v="0"/>
    <n v="501.15"/>
    <n v="1373.66"/>
    <n v="0"/>
    <n v="0"/>
    <n v="0"/>
    <n v="0"/>
    <n v="124.75"/>
    <n v="226.4"/>
    <n v="0"/>
    <n v="0"/>
    <n v="56.62"/>
    <n v="0"/>
    <n v="0"/>
    <n v="0"/>
    <n v="0"/>
    <n v="0"/>
    <m/>
    <n v="0"/>
    <n v="0"/>
    <n v="0"/>
    <x v="6"/>
    <x v="2"/>
  </r>
  <r>
    <s v="CG&amp;E "/>
    <s v="E"/>
    <x v="14"/>
    <s v="DP02    04/01/2008N"/>
    <n v="32676268"/>
    <n v="2619259.0499999998"/>
    <n v="0"/>
    <n v="2619259.0499999998"/>
    <n v="1182147.55"/>
    <n v="0"/>
    <n v="245683.95"/>
    <n v="35120.49"/>
    <n v="5.03"/>
    <n v="0"/>
    <n v="0"/>
    <n v="119122.12"/>
    <n v="154813.79"/>
    <n v="161970.29"/>
    <n v="13626.02"/>
    <n v="0"/>
    <n v="192510.09"/>
    <n v="388422.79"/>
    <n v="0"/>
    <n v="0"/>
    <n v="0"/>
    <n v="0"/>
    <n v="38893.26"/>
    <n v="70932.34"/>
    <n v="0"/>
    <n v="0"/>
    <n v="16011.33"/>
    <n v="0"/>
    <n v="0"/>
    <n v="0"/>
    <n v="0"/>
    <n v="0"/>
    <m/>
    <n v="0"/>
    <n v="0"/>
    <n v="0"/>
    <x v="6"/>
    <x v="2"/>
  </r>
  <r>
    <s v="CG&amp;E "/>
    <s v="E"/>
    <x v="15"/>
    <s v="DP02    04/01/2008N"/>
    <n v="45236932"/>
    <n v="3424783.57"/>
    <n v="0"/>
    <n v="3424783.57"/>
    <n v="1538243.67"/>
    <n v="0"/>
    <n v="293968.25"/>
    <n v="41586.03"/>
    <n v="4.7699999999999996"/>
    <n v="0"/>
    <n v="0"/>
    <n v="159366.51999999999"/>
    <n v="199222.22"/>
    <n v="210760.58"/>
    <n v="18253.86"/>
    <n v="0"/>
    <n v="239453.77"/>
    <n v="537731.4"/>
    <n v="0"/>
    <n v="0"/>
    <n v="0"/>
    <n v="0"/>
    <n v="50385.11"/>
    <n v="92299.43"/>
    <n v="0"/>
    <n v="0"/>
    <n v="21449.360000000001"/>
    <n v="0"/>
    <n v="0"/>
    <n v="0"/>
    <n v="0"/>
    <n v="0"/>
    <m/>
    <n v="0"/>
    <n v="0"/>
    <n v="0"/>
    <x v="6"/>
    <x v="2"/>
  </r>
  <r>
    <s v="CG&amp;E "/>
    <s v="E"/>
    <x v="12"/>
    <s v="DP02    04/01/2008N"/>
    <n v="8045311"/>
    <n v="661669.65"/>
    <n v="0"/>
    <n v="661669.65"/>
    <n v="299387.68"/>
    <n v="0"/>
    <n v="62052.18"/>
    <n v="9317"/>
    <n v="1.62"/>
    <n v="0"/>
    <n v="0"/>
    <n v="29372.240000000002"/>
    <n v="41581.879999999997"/>
    <n v="41020.230000000003"/>
    <n v="3354.89"/>
    <n v="0"/>
    <n v="48148.6"/>
    <n v="95634.62"/>
    <n v="0"/>
    <n v="0"/>
    <n v="0"/>
    <n v="0"/>
    <n v="9892.39"/>
    <n v="17964.12"/>
    <n v="0"/>
    <n v="0"/>
    <n v="3942.2"/>
    <n v="0"/>
    <n v="0"/>
    <n v="0"/>
    <n v="0"/>
    <n v="0"/>
    <m/>
    <n v="0"/>
    <n v="0"/>
    <n v="0"/>
    <x v="6"/>
    <x v="2"/>
  </r>
  <r>
    <s v="CG&amp;E "/>
    <s v="E"/>
    <x v="17"/>
    <s v="DP02    04/01/2008N"/>
    <n v="413877"/>
    <n v="45213.83"/>
    <n v="0"/>
    <n v="45213.83"/>
    <n v="20514.349999999999"/>
    <n v="0"/>
    <n v="5495.93"/>
    <n v="503.94"/>
    <n v="0.09"/>
    <n v="0"/>
    <n v="0"/>
    <n v="1511.69"/>
    <n v="2835.06"/>
    <n v="2810.66"/>
    <n v="172.59"/>
    <n v="0"/>
    <n v="4336.8100000000004"/>
    <n v="4919.76"/>
    <n v="0"/>
    <n v="0"/>
    <n v="0"/>
    <n v="0"/>
    <n v="679.24"/>
    <n v="1230.9100000000001"/>
    <n v="0"/>
    <n v="0"/>
    <n v="202.8"/>
    <n v="0"/>
    <n v="0"/>
    <n v="0"/>
    <n v="0"/>
    <n v="0"/>
    <m/>
    <n v="0"/>
    <n v="0"/>
    <n v="0"/>
    <x v="6"/>
    <x v="2"/>
  </r>
  <r>
    <s v="CG&amp;E "/>
    <s v="E"/>
    <x v="16"/>
    <s v="DP02    04/01/2008N"/>
    <n v="2468716"/>
    <n v="194208.37"/>
    <n v="0"/>
    <n v="194208.37"/>
    <n v="90872.33"/>
    <n v="0"/>
    <n v="19699.97"/>
    <n v="2404.9899999999998"/>
    <n v="0.18"/>
    <n v="0"/>
    <n v="0"/>
    <n v="0"/>
    <n v="13029.8"/>
    <n v="12450.56"/>
    <n v="1029.46"/>
    <n v="0"/>
    <n v="15737.95"/>
    <n v="29345.63"/>
    <n v="0"/>
    <n v="0"/>
    <n v="0"/>
    <n v="0"/>
    <n v="2975.22"/>
    <n v="5452.61"/>
    <n v="0"/>
    <n v="0"/>
    <n v="1209.67"/>
    <n v="0"/>
    <n v="0"/>
    <n v="0"/>
    <n v="0"/>
    <n v="0"/>
    <m/>
    <n v="0"/>
    <n v="0"/>
    <n v="0"/>
    <x v="6"/>
    <x v="2"/>
  </r>
  <r>
    <s v="CG&amp;E "/>
    <s v="E"/>
    <x v="9"/>
    <s v="DP02    04/01/2008N"/>
    <n v="17730"/>
    <n v="486.75"/>
    <n v="0"/>
    <n v="486.75"/>
    <n v="0"/>
    <n v="0"/>
    <n v="282.31"/>
    <n v="21.59"/>
    <n v="0.09"/>
    <n v="0"/>
    <n v="0"/>
    <n v="73.680000000000007"/>
    <n v="93"/>
    <n v="0"/>
    <n v="7.39"/>
    <n v="0"/>
    <n v="0"/>
    <n v="0"/>
    <n v="0"/>
    <n v="0"/>
    <n v="0"/>
    <n v="0"/>
    <n v="0"/>
    <n v="0"/>
    <n v="0"/>
    <n v="0"/>
    <n v="8.69"/>
    <n v="0"/>
    <n v="0"/>
    <n v="0"/>
    <n v="0"/>
    <n v="0"/>
    <m/>
    <n v="0"/>
    <n v="0"/>
    <n v="0"/>
    <x v="6"/>
    <x v="2"/>
  </r>
  <r>
    <s v="CG&amp;E "/>
    <s v="E"/>
    <x v="11"/>
    <s v="DP02    04/01/2008N"/>
    <n v="1469588"/>
    <n v="24730.19"/>
    <n v="0"/>
    <n v="24730.19"/>
    <n v="0"/>
    <n v="0"/>
    <n v="9652.2099999999991"/>
    <n v="1789.38"/>
    <n v="0.54"/>
    <n v="0"/>
    <n v="0"/>
    <n v="5383.66"/>
    <n v="6177.59"/>
    <n v="0"/>
    <n v="1.1399999999999999"/>
    <n v="0"/>
    <n v="0"/>
    <n v="0"/>
    <n v="0"/>
    <n v="0"/>
    <n v="0"/>
    <n v="0"/>
    <n v="357.32"/>
    <n v="648.25"/>
    <n v="0"/>
    <n v="0"/>
    <n v="720.1"/>
    <n v="0"/>
    <n v="0"/>
    <n v="0"/>
    <n v="0"/>
    <n v="0"/>
    <m/>
    <n v="0"/>
    <n v="0"/>
    <n v="0"/>
    <x v="6"/>
    <x v="2"/>
  </r>
  <r>
    <s v="CG&amp;E "/>
    <s v="E"/>
    <x v="18"/>
    <s v="DP02    04/01/2008N"/>
    <n v="1275563"/>
    <n v="29649.29"/>
    <n v="0"/>
    <n v="29649.29"/>
    <n v="0"/>
    <n v="0"/>
    <n v="15799.27"/>
    <n v="1553.14"/>
    <n v="0.36"/>
    <n v="0"/>
    <n v="0"/>
    <n v="4667.58"/>
    <n v="7167.41"/>
    <n v="0"/>
    <n v="63.55"/>
    <n v="0"/>
    <n v="0"/>
    <n v="0"/>
    <n v="0"/>
    <n v="0"/>
    <n v="0"/>
    <n v="0"/>
    <n v="0"/>
    <n v="0"/>
    <n v="0"/>
    <n v="0"/>
    <n v="625.04"/>
    <n v="0"/>
    <n v="0"/>
    <n v="0"/>
    <n v="0"/>
    <n v="0"/>
    <m/>
    <n v="0"/>
    <n v="0"/>
    <n v="0"/>
    <x v="6"/>
    <x v="2"/>
  </r>
  <r>
    <s v="CG&amp;E "/>
    <s v="E"/>
    <x v="13"/>
    <s v="DP02    04/01/2008N"/>
    <n v="71892"/>
    <n v="1840.96"/>
    <n v="0"/>
    <n v="1840.96"/>
    <n v="0"/>
    <n v="0"/>
    <n v="925.37"/>
    <n v="87.54"/>
    <n v="0.09"/>
    <n v="0"/>
    <n v="0"/>
    <n v="270.29000000000002"/>
    <n v="492.46"/>
    <n v="0"/>
    <n v="29.98"/>
    <n v="0"/>
    <n v="0"/>
    <n v="0"/>
    <n v="0"/>
    <n v="0"/>
    <n v="0"/>
    <n v="0"/>
    <n v="0"/>
    <n v="0"/>
    <n v="0"/>
    <n v="0"/>
    <n v="35.229999999999997"/>
    <n v="0"/>
    <n v="0"/>
    <n v="0"/>
    <n v="0"/>
    <n v="0"/>
    <m/>
    <n v="0"/>
    <n v="0"/>
    <n v="0"/>
    <x v="6"/>
    <x v="2"/>
  </r>
  <r>
    <s v="CG&amp;E "/>
    <s v="E"/>
    <x v="3"/>
    <s v="DP03    04/01/2008N"/>
    <n v="48000"/>
    <n v="4290.6000000000004"/>
    <n v="0"/>
    <n v="4290.6000000000004"/>
    <n v="1901.51"/>
    <n v="0"/>
    <n v="525.94000000000005"/>
    <n v="58.44"/>
    <n v="0.09"/>
    <n v="0"/>
    <n v="0"/>
    <n v="183.56"/>
    <n v="264"/>
    <n v="260.54000000000002"/>
    <n v="20.02"/>
    <n v="0"/>
    <n v="304.97000000000003"/>
    <n v="570.58000000000004"/>
    <n v="0"/>
    <n v="0"/>
    <n v="0"/>
    <n v="0"/>
    <n v="63.33"/>
    <n v="114.1"/>
    <n v="0"/>
    <n v="0"/>
    <n v="23.52"/>
    <n v="0"/>
    <n v="0"/>
    <n v="0"/>
    <n v="0"/>
    <n v="0"/>
    <m/>
    <n v="0"/>
    <n v="0"/>
    <n v="0"/>
    <x v="6"/>
    <x v="2"/>
  </r>
  <r>
    <s v="CG&amp;E "/>
    <s v="E"/>
    <x v="14"/>
    <s v="DP03    04/01/2008N"/>
    <n v="2419495"/>
    <n v="162111.19"/>
    <n v="0"/>
    <n v="162111.19"/>
    <n v="72957.72"/>
    <n v="0"/>
    <n v="12267.08"/>
    <n v="2113.8000000000002"/>
    <n v="0.16"/>
    <n v="0"/>
    <n v="0"/>
    <n v="8798.83"/>
    <n v="8521.5400000000009"/>
    <n v="9996.4"/>
    <n v="1008.93"/>
    <n v="0"/>
    <n v="9741.7199999999993"/>
    <n v="28760.54"/>
    <n v="0"/>
    <n v="0"/>
    <n v="0"/>
    <n v="0"/>
    <n v="2381.21"/>
    <n v="4377.71"/>
    <n v="0"/>
    <n v="0"/>
    <n v="1185.55"/>
    <n v="0"/>
    <n v="0"/>
    <n v="0"/>
    <n v="0"/>
    <n v="0"/>
    <m/>
    <n v="0"/>
    <n v="0"/>
    <n v="0"/>
    <x v="6"/>
    <x v="2"/>
  </r>
  <r>
    <s v="CG&amp;E "/>
    <s v="E"/>
    <x v="15"/>
    <s v="DP03    04/01/2008N"/>
    <n v="3482700"/>
    <n v="264400"/>
    <n v="0"/>
    <n v="264400"/>
    <n v="118802.49"/>
    <n v="0"/>
    <n v="23177.97"/>
    <n v="3648.05"/>
    <n v="0.36"/>
    <n v="0"/>
    <n v="0"/>
    <n v="12679.48"/>
    <n v="15915.31"/>
    <n v="16277.58"/>
    <n v="1452.29"/>
    <n v="0"/>
    <n v="18316.07"/>
    <n v="41398.85"/>
    <n v="0"/>
    <n v="0"/>
    <n v="0"/>
    <n v="0"/>
    <n v="3896.5"/>
    <n v="7128.53"/>
    <n v="0"/>
    <n v="0"/>
    <n v="1706.52"/>
    <n v="0"/>
    <n v="0"/>
    <n v="0"/>
    <n v="0"/>
    <n v="0"/>
    <m/>
    <n v="0"/>
    <n v="0"/>
    <n v="0"/>
    <x v="6"/>
    <x v="2"/>
  </r>
  <r>
    <s v="CG&amp;E "/>
    <s v="E"/>
    <x v="12"/>
    <s v="DP03    04/01/2008N"/>
    <n v="27778"/>
    <n v="3806.12"/>
    <n v="0"/>
    <n v="3806.12"/>
    <n v="1718.85"/>
    <n v="0"/>
    <n v="619.91999999999996"/>
    <n v="33.82"/>
    <n v="0.09"/>
    <n v="0"/>
    <n v="0"/>
    <n v="110.15"/>
    <n v="190.28"/>
    <n v="235.5"/>
    <n v="11.58"/>
    <n v="0"/>
    <n v="381.22"/>
    <n v="330.2"/>
    <n v="0"/>
    <n v="0"/>
    <n v="0"/>
    <n v="0"/>
    <n v="57.77"/>
    <n v="103.13"/>
    <n v="0"/>
    <n v="0"/>
    <n v="13.61"/>
    <n v="0"/>
    <n v="0"/>
    <n v="0"/>
    <n v="0"/>
    <n v="0"/>
    <m/>
    <n v="0"/>
    <n v="0"/>
    <n v="0"/>
    <x v="6"/>
    <x v="2"/>
  </r>
  <r>
    <s v="CG&amp;E "/>
    <s v="E"/>
    <x v="17"/>
    <s v="DP03    04/01/2008N"/>
    <n v="7123"/>
    <n v="1950.09"/>
    <n v="0"/>
    <n v="1950.09"/>
    <n v="870.68"/>
    <n v="0"/>
    <n v="453.1"/>
    <n v="8.67"/>
    <n v="0.09"/>
    <n v="0"/>
    <n v="0"/>
    <n v="30.77"/>
    <n v="48.79"/>
    <n v="119.29"/>
    <n v="2.97"/>
    <n v="0"/>
    <n v="245.88"/>
    <n v="84.67"/>
    <n v="0"/>
    <n v="0"/>
    <n v="0"/>
    <n v="0"/>
    <n v="29.45"/>
    <n v="52.24"/>
    <n v="0"/>
    <n v="0"/>
    <n v="3.49"/>
    <n v="0"/>
    <n v="0"/>
    <n v="0"/>
    <n v="0"/>
    <n v="0"/>
    <m/>
    <n v="0"/>
    <n v="0"/>
    <n v="0"/>
    <x v="6"/>
    <x v="2"/>
  </r>
  <r>
    <s v="CG&amp;E "/>
    <s v="E"/>
    <x v="6"/>
    <s v="DP03    04/01/2008N"/>
    <n v="19680"/>
    <n v="614.95000000000005"/>
    <n v="0"/>
    <n v="614.95000000000005"/>
    <n v="0"/>
    <n v="0"/>
    <n v="365.69"/>
    <n v="23.96"/>
    <n v="0.09"/>
    <n v="0"/>
    <n v="0"/>
    <n v="80.760000000000005"/>
    <n v="134.81"/>
    <n v="0"/>
    <n v="0"/>
    <n v="0"/>
    <n v="0"/>
    <n v="0"/>
    <n v="0"/>
    <n v="0"/>
    <n v="0"/>
    <n v="0"/>
    <n v="0"/>
    <n v="0"/>
    <n v="0"/>
    <n v="0"/>
    <n v="9.64"/>
    <n v="0"/>
    <n v="0"/>
    <n v="0"/>
    <n v="0"/>
    <n v="0"/>
    <m/>
    <n v="0"/>
    <n v="0"/>
    <n v="0"/>
    <x v="6"/>
    <x v="2"/>
  </r>
  <r>
    <s v="CG&amp;E "/>
    <s v="E"/>
    <x v="11"/>
    <s v="DP03    04/01/2008N"/>
    <n v="1791330"/>
    <n v="29878.880000000001"/>
    <n v="0"/>
    <n v="29878.880000000001"/>
    <n v="0"/>
    <n v="0"/>
    <n v="12365"/>
    <n v="2181.13"/>
    <n v="0.72"/>
    <n v="0"/>
    <n v="0"/>
    <n v="6577.1"/>
    <n v="7877.18"/>
    <n v="0"/>
    <n v="0"/>
    <n v="0"/>
    <n v="0"/>
    <n v="0"/>
    <n v="0"/>
    <n v="0"/>
    <n v="0"/>
    <n v="0"/>
    <n v="0"/>
    <n v="0"/>
    <n v="0"/>
    <n v="0"/>
    <n v="877.75"/>
    <n v="0"/>
    <n v="0"/>
    <n v="0"/>
    <n v="0"/>
    <n v="0"/>
    <m/>
    <n v="0"/>
    <n v="0"/>
    <n v="0"/>
    <x v="6"/>
    <x v="2"/>
  </r>
  <r>
    <s v="CG&amp;E "/>
    <s v="E"/>
    <x v="14"/>
    <s v="DP04    04/01/2008 "/>
    <n v="376018"/>
    <n v="54709.72"/>
    <n v="0"/>
    <n v="54709.72"/>
    <n v="17556.55"/>
    <n v="0"/>
    <n v="4535.8500000000004"/>
    <n v="1148.45"/>
    <n v="0.09"/>
    <n v="0"/>
    <n v="0"/>
    <n v="4071.73"/>
    <n v="7665.98"/>
    <n v="6460.31"/>
    <n v="466.67"/>
    <n v="0"/>
    <n v="3409.5"/>
    <n v="4469.7299999999996"/>
    <n v="0"/>
    <n v="0"/>
    <n v="0"/>
    <n v="0"/>
    <n v="1547.2"/>
    <n v="2829.29"/>
    <n v="0"/>
    <n v="0"/>
    <n v="548.37"/>
    <n v="0"/>
    <n v="0"/>
    <n v="0"/>
    <n v="0"/>
    <n v="0"/>
    <m/>
    <n v="0"/>
    <n v="0"/>
    <n v="0"/>
    <x v="6"/>
    <x v="2"/>
  </r>
  <r>
    <s v="CG&amp;E "/>
    <s v="E"/>
    <x v="14"/>
    <s v="DP04    04/01/2008N"/>
    <n v="210919"/>
    <n v="32320.7"/>
    <n v="0"/>
    <n v="32320.7"/>
    <n v="15127.15"/>
    <n v="0"/>
    <n v="4905.1400000000003"/>
    <n v="256.82"/>
    <n v="0.27"/>
    <n v="0"/>
    <n v="0"/>
    <n v="784.37"/>
    <n v="1444.79"/>
    <n v="2072.58"/>
    <n v="87.95"/>
    <n v="0"/>
    <n v="3614.16"/>
    <n v="2507.19"/>
    <n v="0"/>
    <n v="0"/>
    <n v="0"/>
    <n v="0"/>
    <n v="509.28"/>
    <n v="907.65"/>
    <n v="0"/>
    <n v="0"/>
    <n v="103.35"/>
    <n v="0"/>
    <n v="0"/>
    <n v="0"/>
    <n v="0"/>
    <n v="0"/>
    <m/>
    <n v="0"/>
    <n v="0"/>
    <n v="0"/>
    <x v="6"/>
    <x v="2"/>
  </r>
  <r>
    <s v="CG&amp;E "/>
    <s v="E"/>
    <x v="15"/>
    <s v="DP04    04/01/2008N"/>
    <n v="7898220"/>
    <n v="622876.1"/>
    <n v="0"/>
    <n v="622876.1"/>
    <n v="278821.27"/>
    <n v="0"/>
    <n v="57880.98"/>
    <n v="7081.77"/>
    <n v="0.72"/>
    <n v="0"/>
    <n v="0"/>
    <n v="28744.51"/>
    <n v="39258.550000000003"/>
    <n v="38201.99"/>
    <n v="3293.55"/>
    <n v="0"/>
    <n v="45981.66"/>
    <n v="93886.13"/>
    <n v="0"/>
    <n v="0"/>
    <n v="0"/>
    <n v="0"/>
    <n v="9124.7000000000007"/>
    <n v="16730.13"/>
    <n v="0"/>
    <n v="0"/>
    <n v="3870.14"/>
    <n v="0"/>
    <n v="0"/>
    <n v="0"/>
    <n v="0"/>
    <n v="0"/>
    <m/>
    <n v="0"/>
    <n v="0"/>
    <n v="0"/>
    <x v="6"/>
    <x v="2"/>
  </r>
  <r>
    <s v="CG&amp;E "/>
    <s v="E"/>
    <x v="11"/>
    <s v="DP04    04/01/2008N"/>
    <n v="54761"/>
    <n v="2961.86"/>
    <n v="0"/>
    <n v="2961.86"/>
    <n v="0"/>
    <n v="0"/>
    <n v="2252.81"/>
    <n v="66.67"/>
    <n v="0.18"/>
    <n v="0"/>
    <n v="0"/>
    <n v="217.42"/>
    <n v="375.11"/>
    <n v="0"/>
    <n v="22.83"/>
    <n v="0"/>
    <n v="0"/>
    <n v="0"/>
    <n v="0"/>
    <n v="0"/>
    <n v="0"/>
    <n v="0"/>
    <n v="0"/>
    <n v="0"/>
    <n v="0"/>
    <n v="0"/>
    <n v="26.84"/>
    <n v="0"/>
    <n v="0"/>
    <n v="0"/>
    <n v="0"/>
    <n v="0"/>
    <m/>
    <n v="0"/>
    <n v="0"/>
    <n v="0"/>
    <x v="6"/>
    <x v="2"/>
  </r>
  <r>
    <s v="CG&amp;E "/>
    <s v="E"/>
    <x v="14"/>
    <s v="DP06    04/01/2008 "/>
    <n v="6456975"/>
    <n v="383876.37"/>
    <n v="0"/>
    <n v="38387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2"/>
  </r>
  <r>
    <s v="CG&amp;E "/>
    <s v="E"/>
    <x v="15"/>
    <s v="DP06    04/01/2008 "/>
    <n v="-1026186"/>
    <n v="-38958.01"/>
    <n v="0"/>
    <n v="-38958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2"/>
  </r>
  <r>
    <s v="CG&amp;E "/>
    <s v="E"/>
    <x v="12"/>
    <s v="DP06    04/01/2008 "/>
    <n v="452259"/>
    <n v="27934.15"/>
    <n v="0"/>
    <n v="2793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2"/>
  </r>
  <r>
    <s v="CG&amp;E "/>
    <s v="E"/>
    <x v="14"/>
    <s v="DP08    04/01/2008 "/>
    <n v="743103"/>
    <n v="43009.93"/>
    <n v="0"/>
    <n v="43009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2"/>
  </r>
  <r>
    <s v="CG&amp;E "/>
    <s v="E"/>
    <x v="14"/>
    <s v="DP10    04/01/2008 "/>
    <n v="1371120"/>
    <n v="113993.59"/>
    <n v="0"/>
    <n v="113993.59"/>
    <n v="39233.74"/>
    <n v="0"/>
    <n v="6357"/>
    <n v="1907.58"/>
    <n v="0.09"/>
    <n v="0"/>
    <n v="0"/>
    <n v="9947.2900000000009"/>
    <n v="12316.45"/>
    <n v="12344.72"/>
    <n v="1141.6400000000001"/>
    <n v="0"/>
    <n v="4765.2"/>
    <n v="16298.5"/>
    <n v="0"/>
    <n v="0"/>
    <n v="0"/>
    <n v="0"/>
    <n v="2933.67"/>
    <n v="5406.22"/>
    <n v="0"/>
    <n v="0"/>
    <n v="1341.49"/>
    <n v="0"/>
    <n v="0"/>
    <n v="0"/>
    <n v="0"/>
    <n v="0"/>
    <m/>
    <n v="0"/>
    <n v="0"/>
    <n v="0"/>
    <x v="6"/>
    <x v="2"/>
  </r>
  <r>
    <s v="CG&amp;E "/>
    <s v="E"/>
    <x v="15"/>
    <s v="DP10    04/01/2008 "/>
    <n v="4942707"/>
    <n v="299509.25"/>
    <n v="0"/>
    <n v="299509.25"/>
    <n v="136486.71"/>
    <n v="0"/>
    <n v="21011.02"/>
    <n v="2991"/>
    <n v="0.18"/>
    <n v="0"/>
    <n v="0"/>
    <n v="13515.65"/>
    <n v="17900.22"/>
    <n v="17430.87"/>
    <n v="1550.48"/>
    <n v="0"/>
    <n v="16261.24"/>
    <n v="58753.96"/>
    <n v="0"/>
    <n v="0"/>
    <n v="0"/>
    <n v="0"/>
    <n v="4152.34"/>
    <n v="7633.67"/>
    <n v="0"/>
    <n v="0"/>
    <n v="1821.91"/>
    <n v="0"/>
    <n v="0"/>
    <n v="0"/>
    <n v="0"/>
    <n v="0"/>
    <m/>
    <n v="0"/>
    <n v="0"/>
    <n v="0"/>
    <x v="6"/>
    <x v="2"/>
  </r>
  <r>
    <s v="CG&amp;E "/>
    <s v="E"/>
    <x v="12"/>
    <s v="DP10    04/01/2008 "/>
    <n v="21294304"/>
    <n v="1215073.22"/>
    <n v="0"/>
    <n v="1215073.22"/>
    <n v="543446.13"/>
    <n v="0"/>
    <n v="72319.08"/>
    <n v="11181.7"/>
    <n v="0.09"/>
    <n v="0"/>
    <n v="0"/>
    <n v="0"/>
    <n v="94182.15"/>
    <n v="96816.93"/>
    <n v="9387.49"/>
    <n v="0"/>
    <n v="58276.01"/>
    <n v="253125.39"/>
    <n v="0"/>
    <n v="0"/>
    <n v="0"/>
    <n v="0"/>
    <n v="22907.54"/>
    <n v="42399.85"/>
    <n v="0"/>
    <n v="0"/>
    <n v="11030.86"/>
    <n v="0"/>
    <n v="0"/>
    <n v="0"/>
    <n v="0"/>
    <n v="0"/>
    <m/>
    <n v="0"/>
    <n v="0"/>
    <n v="0"/>
    <x v="6"/>
    <x v="2"/>
  </r>
  <r>
    <s v="CG&amp;E "/>
    <s v="E"/>
    <x v="2"/>
    <s v="DP10    04/01/2008N"/>
    <n v="30732"/>
    <n v="3555.3"/>
    <n v="0"/>
    <n v="3555.3"/>
    <n v="1507.38"/>
    <n v="0"/>
    <n v="652.44000000000005"/>
    <n v="37.42"/>
    <n v="0.09"/>
    <n v="0"/>
    <n v="0"/>
    <n v="120.88"/>
    <n v="210.51"/>
    <n v="206.53"/>
    <n v="12.82"/>
    <n v="0"/>
    <n v="285.91000000000003"/>
    <n v="365.31"/>
    <n v="0"/>
    <n v="0"/>
    <n v="0"/>
    <n v="0"/>
    <n v="50.5"/>
    <n v="90.45"/>
    <n v="0"/>
    <n v="0"/>
    <n v="15.06"/>
    <n v="0"/>
    <n v="0"/>
    <n v="0"/>
    <n v="0"/>
    <n v="0"/>
    <m/>
    <n v="0"/>
    <n v="0"/>
    <n v="0"/>
    <x v="6"/>
    <x v="2"/>
  </r>
  <r>
    <s v="CG&amp;E "/>
    <s v="E"/>
    <x v="3"/>
    <s v="DP10    04/01/2008N"/>
    <n v="78012"/>
    <n v="8762.18"/>
    <n v="0"/>
    <n v="8762.18"/>
    <n v="3933.02"/>
    <n v="0"/>
    <n v="1239.93"/>
    <n v="94.99"/>
    <n v="0.09"/>
    <n v="0"/>
    <n v="0"/>
    <n v="292.5"/>
    <n v="534.38"/>
    <n v="538.87"/>
    <n v="32.53"/>
    <n v="0"/>
    <n v="762.5"/>
    <n v="927.33"/>
    <n v="0"/>
    <n v="0"/>
    <n v="0"/>
    <n v="0"/>
    <n v="131.82"/>
    <n v="235.99"/>
    <n v="0"/>
    <n v="0"/>
    <n v="38.229999999999997"/>
    <n v="0"/>
    <n v="0"/>
    <n v="0"/>
    <n v="0"/>
    <n v="0"/>
    <m/>
    <n v="0"/>
    <n v="0"/>
    <n v="0"/>
    <x v="6"/>
    <x v="2"/>
  </r>
  <r>
    <s v="CG&amp;E "/>
    <s v="E"/>
    <x v="14"/>
    <s v="DP10    04/01/2008N"/>
    <n v="9819792"/>
    <n v="700052.73"/>
    <n v="0"/>
    <n v="700052.73"/>
    <n v="313541.71000000002"/>
    <n v="0"/>
    <n v="59201.05"/>
    <n v="8232.84"/>
    <n v="0.81"/>
    <n v="0"/>
    <n v="0"/>
    <n v="35724.75"/>
    <n v="39869.440000000002"/>
    <n v="42959.83"/>
    <n v="4094.85"/>
    <n v="0"/>
    <n v="45835.67"/>
    <n v="116727.88"/>
    <n v="0"/>
    <n v="0"/>
    <n v="0"/>
    <n v="0"/>
    <n v="10238.68"/>
    <n v="18813.53"/>
    <n v="0"/>
    <n v="0"/>
    <n v="4811.6899999999996"/>
    <n v="0"/>
    <n v="0"/>
    <n v="0"/>
    <n v="0"/>
    <n v="0"/>
    <m/>
    <n v="0"/>
    <n v="0"/>
    <n v="0"/>
    <x v="6"/>
    <x v="2"/>
  </r>
  <r>
    <s v="CG&amp;E "/>
    <s v="E"/>
    <x v="15"/>
    <s v="DP10    04/01/2008N"/>
    <n v="13103675"/>
    <n v="992793.52"/>
    <n v="0"/>
    <n v="992793.52"/>
    <n v="445927.98"/>
    <n v="0"/>
    <n v="88939.45"/>
    <n v="13289.07"/>
    <n v="1.53"/>
    <n v="0"/>
    <n v="0"/>
    <n v="47724.78"/>
    <n v="59115.91"/>
    <n v="61098.5"/>
    <n v="5104.78"/>
    <n v="0"/>
    <n v="68013.55"/>
    <n v="155763.38"/>
    <n v="0"/>
    <n v="0"/>
    <n v="0"/>
    <n v="0"/>
    <n v="14636.77"/>
    <n v="26757.01"/>
    <n v="0"/>
    <n v="0"/>
    <n v="6420.81"/>
    <n v="0"/>
    <n v="0"/>
    <n v="0"/>
    <n v="0"/>
    <n v="0"/>
    <m/>
    <n v="0"/>
    <n v="0"/>
    <n v="0"/>
    <x v="6"/>
    <x v="2"/>
  </r>
  <r>
    <s v="CG&amp;E "/>
    <s v="E"/>
    <x v="12"/>
    <s v="DP10    04/01/2008N"/>
    <n v="11306107"/>
    <n v="878443.54"/>
    <n v="0"/>
    <n v="878443.54"/>
    <n v="393328.87"/>
    <n v="0"/>
    <n v="80899.399999999994"/>
    <n v="10824.61"/>
    <n v="1.03"/>
    <n v="0"/>
    <n v="0"/>
    <n v="41147.879999999997"/>
    <n v="54368.89"/>
    <n v="53891.22"/>
    <n v="4714.66"/>
    <n v="0"/>
    <n v="62841.89"/>
    <n v="134395.70000000001"/>
    <n v="0"/>
    <n v="0"/>
    <n v="0"/>
    <n v="0"/>
    <n v="12888.43"/>
    <n v="23600.94"/>
    <n v="0"/>
    <n v="0"/>
    <n v="5540.02"/>
    <n v="0"/>
    <n v="0"/>
    <n v="0"/>
    <n v="0"/>
    <n v="0"/>
    <m/>
    <n v="0"/>
    <n v="0"/>
    <n v="0"/>
    <x v="6"/>
    <x v="2"/>
  </r>
  <r>
    <s v="CG&amp;E "/>
    <s v="E"/>
    <x v="17"/>
    <s v="DP10    04/01/2008N"/>
    <n v="789803"/>
    <n v="61080.78"/>
    <n v="0"/>
    <n v="61080.78"/>
    <n v="27425.37"/>
    <n v="0"/>
    <n v="5509.94"/>
    <n v="961.66"/>
    <n v="0.09"/>
    <n v="0"/>
    <n v="0"/>
    <n v="2876.3"/>
    <n v="3671.12"/>
    <n v="3757.67"/>
    <n v="329.35"/>
    <n v="0"/>
    <n v="4226.49"/>
    <n v="9388.39"/>
    <n v="0"/>
    <n v="0"/>
    <n v="0"/>
    <n v="0"/>
    <n v="901.79"/>
    <n v="1645.61"/>
    <n v="0"/>
    <n v="0"/>
    <n v="387"/>
    <n v="0"/>
    <n v="0"/>
    <n v="0"/>
    <n v="0"/>
    <n v="0"/>
    <m/>
    <n v="0"/>
    <n v="0"/>
    <n v="0"/>
    <x v="6"/>
    <x v="2"/>
  </r>
  <r>
    <s v="CG&amp;E "/>
    <s v="E"/>
    <x v="16"/>
    <s v="DP10    04/01/2008N"/>
    <n v="1360139"/>
    <n v="90458.880000000005"/>
    <n v="0"/>
    <n v="90458.880000000005"/>
    <n v="42781.53"/>
    <n v="0"/>
    <n v="7798.6"/>
    <n v="1261.49"/>
    <n v="0.09"/>
    <n v="0"/>
    <n v="0"/>
    <n v="0"/>
    <n v="5306.14"/>
    <n v="5861.72"/>
    <n v="567.17999999999995"/>
    <n v="0"/>
    <n v="6083.14"/>
    <n v="16167.97"/>
    <n v="0"/>
    <n v="0"/>
    <n v="0"/>
    <n v="0"/>
    <n v="1397.51"/>
    <n v="2567.04"/>
    <n v="0"/>
    <n v="0"/>
    <n v="666.47"/>
    <n v="0"/>
    <n v="0"/>
    <n v="0"/>
    <n v="0"/>
    <n v="0"/>
    <m/>
    <n v="0"/>
    <n v="0"/>
    <n v="0"/>
    <x v="6"/>
    <x v="2"/>
  </r>
  <r>
    <s v="CG&amp;E "/>
    <s v="E"/>
    <x v="11"/>
    <s v="DP10    04/01/2008N"/>
    <n v="1333377"/>
    <n v="34054.39"/>
    <n v="0"/>
    <n v="34054.39"/>
    <n v="0"/>
    <n v="0"/>
    <n v="17612.88"/>
    <n v="1248.94"/>
    <n v="0.09"/>
    <n v="0"/>
    <n v="0"/>
    <n v="4849.4799999999996"/>
    <n v="9133.6299999999992"/>
    <n v="0"/>
    <n v="556.02"/>
    <n v="0"/>
    <n v="0"/>
    <n v="0"/>
    <n v="0"/>
    <n v="0"/>
    <n v="0"/>
    <n v="0"/>
    <n v="0"/>
    <n v="0"/>
    <n v="0"/>
    <n v="0"/>
    <n v="653.35"/>
    <n v="0"/>
    <n v="0"/>
    <n v="0"/>
    <n v="0"/>
    <n v="0"/>
    <m/>
    <n v="0"/>
    <n v="0"/>
    <n v="0"/>
    <x v="6"/>
    <x v="2"/>
  </r>
  <r>
    <s v="CG&amp;E "/>
    <s v="E"/>
    <x v="18"/>
    <s v="DP10    04/01/2008N"/>
    <n v="296640"/>
    <n v="10421.290000000001"/>
    <n v="0"/>
    <n v="10421.290000000001"/>
    <n v="0"/>
    <n v="0"/>
    <n v="6663.43"/>
    <n v="361.18"/>
    <n v="0.18"/>
    <n v="0"/>
    <n v="0"/>
    <n v="1095.45"/>
    <n v="2031.99"/>
    <n v="0"/>
    <n v="123.7"/>
    <n v="0"/>
    <n v="0"/>
    <n v="0"/>
    <n v="0"/>
    <n v="0"/>
    <n v="0"/>
    <n v="0"/>
    <n v="0"/>
    <n v="0"/>
    <n v="0"/>
    <n v="0"/>
    <n v="145.36000000000001"/>
    <n v="0"/>
    <n v="0"/>
    <n v="0"/>
    <n v="0"/>
    <n v="0"/>
    <m/>
    <n v="0"/>
    <n v="0"/>
    <n v="0"/>
    <x v="6"/>
    <x v="2"/>
  </r>
  <r>
    <s v="CG&amp;E "/>
    <s v="E"/>
    <x v="14"/>
    <s v="DP11    04/01/2008 "/>
    <n v="610911"/>
    <n v="51081.38"/>
    <n v="0"/>
    <n v="51081.38"/>
    <n v="22389.040000000001"/>
    <n v="0"/>
    <n v="4879.6899999999996"/>
    <n v="785.58"/>
    <n v="0.09"/>
    <n v="0"/>
    <n v="0"/>
    <n v="2351.35"/>
    <n v="3743.95"/>
    <n v="3447.2"/>
    <n v="0"/>
    <n v="0"/>
    <n v="3566.75"/>
    <n v="7261.9"/>
    <n v="0"/>
    <n v="0"/>
    <n v="0"/>
    <n v="0"/>
    <n v="830.03"/>
    <n v="1509.66"/>
    <n v="0"/>
    <n v="0"/>
    <n v="316.14"/>
    <n v="0"/>
    <n v="0"/>
    <n v="0"/>
    <n v="0"/>
    <n v="0"/>
    <m/>
    <n v="0"/>
    <n v="0"/>
    <n v="0"/>
    <x v="6"/>
    <x v="2"/>
  </r>
  <r>
    <s v="CG&amp;E "/>
    <s v="E"/>
    <x v="15"/>
    <s v="DP11    04/01/2008N"/>
    <n v="619471"/>
    <n v="68293.64"/>
    <n v="0"/>
    <n v="68293.64"/>
    <n v="30635.94"/>
    <n v="0"/>
    <n v="8654.8799999999992"/>
    <n v="754.27"/>
    <n v="0.09"/>
    <n v="0"/>
    <n v="0"/>
    <n v="2258"/>
    <n v="4243.38"/>
    <n v="4197.3599999999997"/>
    <n v="258.32"/>
    <n v="0"/>
    <n v="6777.78"/>
    <n v="7363.65"/>
    <n v="0"/>
    <n v="0"/>
    <n v="0"/>
    <n v="0"/>
    <n v="1008.2"/>
    <n v="1838.23"/>
    <n v="0"/>
    <n v="0"/>
    <n v="303.54000000000002"/>
    <n v="0"/>
    <n v="0"/>
    <n v="0"/>
    <n v="0"/>
    <n v="0"/>
    <m/>
    <n v="0"/>
    <n v="0"/>
    <n v="0"/>
    <x v="6"/>
    <x v="2"/>
  </r>
  <r>
    <s v="CG&amp;E "/>
    <s v="E"/>
    <x v="17"/>
    <s v="DP11    04/01/2008N"/>
    <n v="1362696"/>
    <n v="88580.9"/>
    <n v="0"/>
    <n v="88580.9"/>
    <n v="39837.040000000001"/>
    <n v="0"/>
    <n v="6500.59"/>
    <n v="1262.69"/>
    <n v="0.09"/>
    <n v="0"/>
    <n v="0"/>
    <n v="4955.91"/>
    <n v="4411.45"/>
    <n v="5458.36"/>
    <n v="568.24"/>
    <n v="0"/>
    <n v="5030.1499999999996"/>
    <n v="16198.37"/>
    <n v="0"/>
    <n v="0"/>
    <n v="0"/>
    <n v="0"/>
    <n v="1299.92"/>
    <n v="2390.37"/>
    <n v="0"/>
    <n v="0"/>
    <n v="667.72"/>
    <n v="0"/>
    <n v="0"/>
    <n v="0"/>
    <n v="0"/>
    <n v="0"/>
    <m/>
    <n v="0"/>
    <n v="0"/>
    <n v="0"/>
    <x v="6"/>
    <x v="2"/>
  </r>
  <r>
    <s v="CG&amp;E "/>
    <s v="E"/>
    <x v="14"/>
    <s v="DP12    04/01/2008N"/>
    <n v="1165220"/>
    <n v="78426.070000000007"/>
    <n v="0"/>
    <n v="78426.070000000007"/>
    <n v="35262.22"/>
    <n v="0"/>
    <n v="6030.38"/>
    <n v="1170.07"/>
    <n v="0.09"/>
    <n v="0"/>
    <n v="0"/>
    <n v="4239.07"/>
    <n v="4067.5"/>
    <n v="4831.51"/>
    <n v="485.9"/>
    <n v="0"/>
    <n v="4648.6899999999996"/>
    <n v="13850.97"/>
    <n v="0"/>
    <n v="0"/>
    <n v="0"/>
    <n v="0"/>
    <n v="1152.8599999999999"/>
    <n v="2115.85"/>
    <n v="0"/>
    <n v="0"/>
    <n v="570.96"/>
    <n v="0"/>
    <n v="0"/>
    <n v="0"/>
    <n v="0"/>
    <n v="0"/>
    <m/>
    <n v="0"/>
    <n v="0"/>
    <n v="0"/>
    <x v="6"/>
    <x v="2"/>
  </r>
  <r>
    <s v="CG&amp;E "/>
    <s v="E"/>
    <x v="15"/>
    <s v="DP12    04/01/2008N"/>
    <n v="1577702"/>
    <n v="110556.31"/>
    <n v="0"/>
    <n v="110556.31"/>
    <n v="49504.49"/>
    <n v="0"/>
    <n v="9271.19"/>
    <n v="1389.55"/>
    <n v="0.18"/>
    <n v="0"/>
    <n v="0"/>
    <n v="5745.7"/>
    <n v="6055.54"/>
    <n v="6782.87"/>
    <n v="657.91"/>
    <n v="0"/>
    <n v="7034.39"/>
    <n v="18754.150000000001"/>
    <n v="0"/>
    <n v="0"/>
    <n v="0"/>
    <n v="0"/>
    <n v="1616.84"/>
    <n v="2970.43"/>
    <n v="0"/>
    <n v="0"/>
    <n v="773.07"/>
    <n v="0"/>
    <n v="0"/>
    <n v="0"/>
    <n v="0"/>
    <n v="0"/>
    <m/>
    <n v="0"/>
    <n v="0"/>
    <n v="0"/>
    <x v="6"/>
    <x v="2"/>
  </r>
  <r>
    <s v="CG&amp;E "/>
    <s v="E"/>
    <x v="14"/>
    <s v="DP14    04/01/2008 "/>
    <n v="1366614"/>
    <n v="72236.960000000006"/>
    <n v="0"/>
    <n v="72236.9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2"/>
  </r>
  <r>
    <s v="CG&amp;E "/>
    <s v="E"/>
    <x v="15"/>
    <s v="DP14    04/01/2008 "/>
    <n v="-1224521"/>
    <n v="-67928.03"/>
    <n v="0"/>
    <n v="-6792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2"/>
  </r>
  <r>
    <s v="CG&amp;E "/>
    <s v="E"/>
    <x v="12"/>
    <s v="DP14    04/01/2008 "/>
    <n v="1217663"/>
    <n v="204733.84"/>
    <n v="0"/>
    <n v="20473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2"/>
  </r>
  <r>
    <s v="CG&amp;E "/>
    <s v="E"/>
    <x v="14"/>
    <s v="DP15    04/01/2008 "/>
    <n v="34277"/>
    <n v="2256.87"/>
    <n v="0"/>
    <n v="225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2"/>
  </r>
  <r>
    <s v="CG&amp;E "/>
    <s v="E"/>
    <x v="1"/>
    <s v="DS01    01/02/2007N"/>
    <n v="-48160"/>
    <n v="-3143.37"/>
    <n v="0"/>
    <n v="-3143.37"/>
    <n v="-1130.5899999999999"/>
    <n v="0"/>
    <n v="-223.44"/>
    <n v="-50.68"/>
    <n v="-0.09"/>
    <n v="0"/>
    <n v="0"/>
    <n v="-198.53"/>
    <n v="-347.11"/>
    <n v="-154.26"/>
    <n v="-20.100000000000001"/>
    <n v="-201.99"/>
    <n v="-110.04"/>
    <n v="-563.4"/>
    <n v="0"/>
    <n v="0"/>
    <n v="0"/>
    <n v="0"/>
    <n v="-30.84"/>
    <n v="-80.83"/>
    <n v="0"/>
    <n v="0"/>
    <n v="-31.47"/>
    <n v="0"/>
    <n v="0"/>
    <n v="0"/>
    <n v="0"/>
    <n v="0"/>
    <m/>
    <n v="0"/>
    <n v="0"/>
    <n v="0"/>
    <x v="6"/>
    <x v="3"/>
  </r>
  <r>
    <s v="CG&amp;E "/>
    <s v="E"/>
    <x v="2"/>
    <s v="DS01    01/02/2007N"/>
    <n v="-339550"/>
    <n v="-40297.379999999997"/>
    <n v="0"/>
    <n v="-40297.379999999997"/>
    <n v="-15706"/>
    <n v="0"/>
    <n v="-6289.53"/>
    <n v="-395.16"/>
    <n v="-2.92"/>
    <n v="0"/>
    <n v="0"/>
    <n v="-1435.48"/>
    <n v="-2951.82"/>
    <n v="-2433.06"/>
    <n v="-147.84"/>
    <n v="-2770.28"/>
    <n v="-2808.06"/>
    <n v="-3552.07"/>
    <n v="0"/>
    <n v="0"/>
    <n v="0"/>
    <n v="0"/>
    <n v="-473.22"/>
    <n v="-1108.22"/>
    <n v="0"/>
    <n v="0"/>
    <n v="-222.08"/>
    <n v="0"/>
    <n v="-0.85"/>
    <n v="-0.79"/>
    <n v="0"/>
    <n v="0"/>
    <m/>
    <n v="0"/>
    <n v="0"/>
    <n v="0"/>
    <x v="6"/>
    <x v="3"/>
  </r>
  <r>
    <s v="CG&amp;E "/>
    <s v="E"/>
    <x v="3"/>
    <s v="DS01    01/02/2007N"/>
    <n v="-111600"/>
    <n v="-5457.02"/>
    <n v="0"/>
    <n v="-5457.02"/>
    <n v="-1886.86"/>
    <n v="0"/>
    <n v="-322.76"/>
    <n v="-109.68"/>
    <n v="-0.87"/>
    <n v="0"/>
    <n v="0"/>
    <n v="-469.58"/>
    <n v="-135.94999999999999"/>
    <n v="-192.53"/>
    <n v="-33.99"/>
    <n v="-332.94"/>
    <n v="-81.150000000000006"/>
    <n v="-1664.96"/>
    <n v="0"/>
    <n v="0"/>
    <n v="0"/>
    <n v="0"/>
    <n v="-19.579999999999998"/>
    <n v="-133.19999999999999"/>
    <n v="0"/>
    <n v="0"/>
    <n v="-72.97"/>
    <n v="0"/>
    <n v="0"/>
    <n v="0"/>
    <n v="0"/>
    <n v="0"/>
    <m/>
    <n v="0"/>
    <n v="0"/>
    <n v="0"/>
    <x v="6"/>
    <x v="3"/>
  </r>
  <r>
    <s v="CG&amp;E "/>
    <s v="E"/>
    <x v="4"/>
    <s v="DS01    01/02/2007N"/>
    <n v="-10149"/>
    <n v="-2176.5300000000002"/>
    <n v="0"/>
    <n v="-2176.5300000000002"/>
    <n v="-895.6"/>
    <n v="0"/>
    <n v="-498.24"/>
    <n v="-9.26"/>
    <n v="-0.45"/>
    <n v="0"/>
    <n v="0"/>
    <n v="-44.75"/>
    <n v="-91.25"/>
    <n v="-87.53"/>
    <n v="-4.2300000000000004"/>
    <n v="-158.04"/>
    <n v="-177.78"/>
    <n v="-137.12"/>
    <n v="0"/>
    <n v="0"/>
    <n v="0"/>
    <n v="0"/>
    <n v="-2.4300000000000002"/>
    <n v="-63.22"/>
    <n v="0"/>
    <n v="0"/>
    <n v="-6.63"/>
    <n v="0"/>
    <n v="0"/>
    <n v="0"/>
    <n v="0"/>
    <n v="0"/>
    <m/>
    <n v="0"/>
    <n v="0"/>
    <n v="0"/>
    <x v="6"/>
    <x v="3"/>
  </r>
  <r>
    <s v="CG&amp;E "/>
    <s v="E"/>
    <x v="14"/>
    <s v="DS01    01/02/2007N"/>
    <n v="-371391"/>
    <n v="-34504.07"/>
    <n v="0"/>
    <n v="-34504.07"/>
    <n v="-13245.49"/>
    <n v="0"/>
    <n v="-4285.03"/>
    <n v="-452.21"/>
    <n v="-0.09"/>
    <n v="0"/>
    <n v="0"/>
    <n v="-1357.47"/>
    <n v="-3041.98"/>
    <n v="-2337.2399999999998"/>
    <n v="-154.87"/>
    <n v="-2337.27"/>
    <n v="-2175.6799999999998"/>
    <n v="-3398.97"/>
    <n v="0"/>
    <n v="0"/>
    <n v="0"/>
    <n v="0"/>
    <n v="-539.82000000000005"/>
    <n v="-935.06"/>
    <n v="0"/>
    <n v="0"/>
    <n v="-242.89"/>
    <n v="0"/>
    <n v="0"/>
    <n v="0"/>
    <n v="0"/>
    <n v="0"/>
    <m/>
    <n v="0"/>
    <n v="0"/>
    <n v="0"/>
    <x v="6"/>
    <x v="3"/>
  </r>
  <r>
    <s v="CG&amp;E "/>
    <s v="E"/>
    <x v="12"/>
    <s v="DS01    01/02/2007N"/>
    <n v="1"/>
    <n v="-34408.89"/>
    <n v="0"/>
    <n v="-34408.89"/>
    <n v="-14807.61"/>
    <n v="0"/>
    <n v="-8539.27"/>
    <n v="0"/>
    <n v="-0.27"/>
    <n v="0"/>
    <n v="0"/>
    <n v="-27.95"/>
    <n v="-704.48"/>
    <n v="-1946.35"/>
    <n v="-0.01"/>
    <n v="-2613.04"/>
    <n v="-4328.03"/>
    <n v="0"/>
    <n v="0"/>
    <n v="0"/>
    <n v="0"/>
    <n v="0"/>
    <n v="-396.7"/>
    <n v="-1045.19"/>
    <n v="0"/>
    <n v="0"/>
    <n v="0.01"/>
    <n v="0"/>
    <n v="0"/>
    <n v="0"/>
    <n v="0"/>
    <n v="0"/>
    <m/>
    <n v="0"/>
    <n v="0"/>
    <n v="0"/>
    <x v="6"/>
    <x v="3"/>
  </r>
  <r>
    <s v="CG&amp;E "/>
    <s v="E"/>
    <x v="10"/>
    <s v="DS01    01/02/2007N"/>
    <n v="-79920"/>
    <n v="-2454.66"/>
    <n v="0"/>
    <n v="-2454.66"/>
    <n v="0"/>
    <n v="0"/>
    <n v="-1020.25"/>
    <n v="-83.54"/>
    <n v="-0.01"/>
    <n v="0"/>
    <n v="0"/>
    <n v="-314.54000000000002"/>
    <n v="-838.93"/>
    <n v="0"/>
    <n v="5.24"/>
    <n v="0"/>
    <n v="0"/>
    <n v="0"/>
    <n v="0"/>
    <n v="0"/>
    <n v="0"/>
    <n v="0"/>
    <n v="0"/>
    <n v="-150.34"/>
    <n v="0"/>
    <n v="0"/>
    <n v="-52.29"/>
    <n v="0"/>
    <n v="0"/>
    <n v="0"/>
    <n v="0"/>
    <n v="0"/>
    <m/>
    <n v="0"/>
    <n v="0"/>
    <n v="0"/>
    <x v="6"/>
    <x v="3"/>
  </r>
  <r>
    <s v="CG&amp;E "/>
    <s v="E"/>
    <x v="2"/>
    <s v="DS01    01/03/2006N"/>
    <n v="-18528"/>
    <n v="-1580.4"/>
    <n v="0"/>
    <n v="-1580.4"/>
    <n v="-604.16999999999996"/>
    <n v="0"/>
    <n v="-191.42"/>
    <n v="-16.57"/>
    <n v="-7.0000000000000007E-2"/>
    <n v="0"/>
    <n v="0"/>
    <n v="-74.73"/>
    <n v="-128.11000000000001"/>
    <n v="-56.86"/>
    <n v="0"/>
    <n v="-106.61"/>
    <n v="-120.98"/>
    <n v="-257.93"/>
    <n v="0"/>
    <n v="0"/>
    <n v="0"/>
    <n v="0"/>
    <n v="-1.7"/>
    <n v="-6.62"/>
    <n v="0"/>
    <n v="0"/>
    <n v="-12.12"/>
    <n v="0"/>
    <n v="-1.21"/>
    <n v="-1.3"/>
    <n v="0"/>
    <n v="0"/>
    <m/>
    <n v="0"/>
    <n v="0"/>
    <n v="0"/>
    <x v="6"/>
    <x v="3"/>
  </r>
  <r>
    <s v="CG&amp;E "/>
    <s v="E"/>
    <x v="1"/>
    <s v="DS01    02/15/2008N"/>
    <n v="3823"/>
    <n v="535.35"/>
    <n v="0"/>
    <n v="535.35"/>
    <n v="207.2"/>
    <n v="0"/>
    <n v="97.74"/>
    <n v="4.6399999999999997"/>
    <n v="0.14000000000000001"/>
    <n v="0"/>
    <n v="0"/>
    <n v="18.739999999999998"/>
    <n v="26.94"/>
    <n v="36.869999999999997"/>
    <n v="1.6"/>
    <n v="36.89"/>
    <n v="43.81"/>
    <n v="34.99"/>
    <n v="0"/>
    <n v="0"/>
    <n v="0"/>
    <n v="0"/>
    <n v="8.5399999999999991"/>
    <n v="14.75"/>
    <n v="0"/>
    <n v="0"/>
    <n v="2.5"/>
    <n v="0"/>
    <n v="0"/>
    <n v="0"/>
    <n v="0"/>
    <n v="0"/>
    <m/>
    <n v="0"/>
    <n v="0"/>
    <n v="0"/>
    <x v="6"/>
    <x v="3"/>
  </r>
  <r>
    <s v="CG&amp;E "/>
    <s v="E"/>
    <x v="2"/>
    <s v="DS01    02/15/2008N"/>
    <n v="155254"/>
    <n v="20609.5"/>
    <n v="0"/>
    <n v="20609.5"/>
    <n v="7941.12"/>
    <n v="0"/>
    <n v="3586.34"/>
    <n v="189.01"/>
    <n v="3.16"/>
    <n v="0"/>
    <n v="0"/>
    <n v="659"/>
    <n v="1361.77"/>
    <n v="1401.72"/>
    <n v="64.73"/>
    <n v="1401.71"/>
    <n v="1593.87"/>
    <n v="1420.92"/>
    <n v="0"/>
    <n v="0"/>
    <n v="0"/>
    <n v="0"/>
    <n v="323.82"/>
    <n v="560.77"/>
    <n v="0"/>
    <n v="0"/>
    <n v="101.56"/>
    <n v="0"/>
    <n v="0"/>
    <n v="0"/>
    <n v="0"/>
    <n v="0"/>
    <m/>
    <n v="0"/>
    <n v="0"/>
    <n v="0"/>
    <x v="6"/>
    <x v="3"/>
  </r>
  <r>
    <s v="CG&amp;E "/>
    <s v="E"/>
    <x v="3"/>
    <s v="DS01    02/15/2008N"/>
    <n v="-19500"/>
    <n v="-780.21"/>
    <n v="0"/>
    <n v="-780.21"/>
    <n v="-296.06"/>
    <n v="0"/>
    <n v="-28.64"/>
    <n v="-23.75"/>
    <n v="-0.09"/>
    <n v="0"/>
    <n v="0"/>
    <n v="-76.37"/>
    <n v="-11.56"/>
    <n v="-52.21"/>
    <n v="-8.1300000000000008"/>
    <n v="-52.23"/>
    <n v="-6.96"/>
    <n v="-178.46"/>
    <n v="0"/>
    <n v="0"/>
    <n v="0"/>
    <n v="0"/>
    <n v="-12.08"/>
    <n v="-20.91"/>
    <n v="0"/>
    <n v="0"/>
    <n v="-12.76"/>
    <n v="0"/>
    <n v="0"/>
    <n v="0"/>
    <n v="0"/>
    <n v="0"/>
    <m/>
    <n v="0"/>
    <n v="0"/>
    <n v="0"/>
    <x v="6"/>
    <x v="3"/>
  </r>
  <r>
    <s v="CG&amp;E "/>
    <s v="E"/>
    <x v="4"/>
    <s v="DS01    02/15/2008N"/>
    <n v="-253"/>
    <n v="-81.92"/>
    <n v="0"/>
    <n v="-81.92"/>
    <n v="-27.38"/>
    <n v="0"/>
    <n v="-28.5"/>
    <n v="-0.31"/>
    <n v="-0.09"/>
    <n v="0"/>
    <n v="0"/>
    <n v="-1.18"/>
    <n v="-2.27"/>
    <n v="-4.83"/>
    <n v="-0.11"/>
    <n v="-4.83"/>
    <n v="-6.88"/>
    <n v="-2.3199999999999998"/>
    <n v="0"/>
    <n v="0"/>
    <n v="0"/>
    <n v="0"/>
    <n v="-1.1100000000000001"/>
    <n v="-1.94"/>
    <n v="0"/>
    <n v="0"/>
    <n v="-0.17"/>
    <n v="0"/>
    <n v="0"/>
    <n v="0"/>
    <n v="0"/>
    <n v="0"/>
    <m/>
    <n v="0"/>
    <n v="0"/>
    <n v="0"/>
    <x v="6"/>
    <x v="3"/>
  </r>
  <r>
    <s v="CG&amp;E "/>
    <s v="E"/>
    <x v="5"/>
    <s v="DS01    02/15/2008N"/>
    <n v="-1670"/>
    <n v="-55.56"/>
    <n v="0"/>
    <n v="-55.56"/>
    <n v="-23.63"/>
    <n v="0"/>
    <n v="0"/>
    <n v="-2.0299999999999998"/>
    <n v="0"/>
    <n v="0"/>
    <n v="0"/>
    <n v="0"/>
    <n v="-1.87"/>
    <n v="-4.17"/>
    <n v="-0.7"/>
    <n v="-4.17"/>
    <n v="0"/>
    <n v="-15.28"/>
    <n v="0"/>
    <n v="0"/>
    <n v="0"/>
    <n v="0"/>
    <n v="-0.96"/>
    <n v="-1.66"/>
    <n v="0"/>
    <n v="0"/>
    <n v="-1.0900000000000001"/>
    <n v="0"/>
    <n v="0"/>
    <n v="0"/>
    <n v="0"/>
    <n v="0"/>
    <m/>
    <n v="0"/>
    <n v="0"/>
    <n v="0"/>
    <x v="6"/>
    <x v="3"/>
  </r>
  <r>
    <s v="CG&amp;E "/>
    <s v="E"/>
    <x v="14"/>
    <s v="DS01    02/15/2008N"/>
    <n v="371391"/>
    <n v="24907.47"/>
    <n v="0"/>
    <n v="24907.47"/>
    <n v="9712.56"/>
    <n v="0"/>
    <n v="2286.38"/>
    <n v="452.21"/>
    <n v="0.09"/>
    <n v="0"/>
    <n v="0"/>
    <n v="1357.47"/>
    <n v="1635.5"/>
    <n v="1713.72"/>
    <n v="154.87"/>
    <n v="1713.92"/>
    <n v="1157.32"/>
    <n v="3398.97"/>
    <n v="0"/>
    <n v="0"/>
    <n v="0"/>
    <n v="0"/>
    <n v="395.92"/>
    <n v="685.65"/>
    <n v="0"/>
    <n v="0"/>
    <n v="242.89"/>
    <n v="0"/>
    <n v="0"/>
    <n v="0"/>
    <n v="0"/>
    <n v="0"/>
    <m/>
    <n v="0"/>
    <n v="0"/>
    <n v="0"/>
    <x v="6"/>
    <x v="3"/>
  </r>
  <r>
    <s v="CG&amp;E "/>
    <s v="E"/>
    <x v="15"/>
    <s v="DS01    02/15/2008N"/>
    <n v="3320"/>
    <n v="150.32"/>
    <n v="0"/>
    <n v="150.32"/>
    <n v="52.54"/>
    <n v="0"/>
    <n v="0"/>
    <n v="4.04"/>
    <n v="0"/>
    <n v="0"/>
    <n v="0"/>
    <n v="14.09"/>
    <n v="21.32"/>
    <n v="9.27"/>
    <n v="1.38"/>
    <n v="9.27"/>
    <n v="0"/>
    <n v="30.39"/>
    <n v="0"/>
    <n v="0"/>
    <n v="0"/>
    <n v="0"/>
    <n v="2.14"/>
    <n v="3.71"/>
    <n v="0"/>
    <n v="0"/>
    <n v="2.17"/>
    <n v="0"/>
    <n v="0"/>
    <n v="0"/>
    <n v="0"/>
    <n v="0"/>
    <m/>
    <n v="0"/>
    <n v="0"/>
    <n v="0"/>
    <x v="6"/>
    <x v="3"/>
  </r>
  <r>
    <s v="CG&amp;E "/>
    <s v="E"/>
    <x v="12"/>
    <s v="DS01    02/15/2008N"/>
    <n v="0"/>
    <n v="-11686.85"/>
    <n v="0"/>
    <n v="-11686.85"/>
    <n v="-4919.88"/>
    <n v="0"/>
    <n v="-2846.42"/>
    <n v="0"/>
    <n v="-0.09"/>
    <n v="0"/>
    <n v="0"/>
    <n v="-9.33"/>
    <n v="-184.3"/>
    <n v="-868.2"/>
    <n v="0"/>
    <n v="-868.19"/>
    <n v="-1442.67"/>
    <n v="0.01"/>
    <n v="0"/>
    <n v="0"/>
    <n v="0"/>
    <n v="0"/>
    <n v="-200.51"/>
    <n v="-347.26"/>
    <n v="0"/>
    <n v="0"/>
    <n v="-0.01"/>
    <n v="0"/>
    <n v="0"/>
    <n v="0"/>
    <n v="0"/>
    <n v="0"/>
    <m/>
    <n v="0"/>
    <n v="0"/>
    <n v="0"/>
    <x v="6"/>
    <x v="3"/>
  </r>
  <r>
    <s v="CG&amp;E "/>
    <s v="E"/>
    <x v="6"/>
    <s v="DS01    02/15/2008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3"/>
  </r>
  <r>
    <s v="CG&amp;E "/>
    <s v="E"/>
    <x v="9"/>
    <s v="DS01    02/15/2008N"/>
    <n v="-360"/>
    <n v="-24.96"/>
    <n v="0"/>
    <n v="-24.96"/>
    <n v="0"/>
    <n v="0"/>
    <n v="-19.22"/>
    <n v="-0.44"/>
    <n v="0"/>
    <n v="0"/>
    <n v="0"/>
    <n v="-1.68"/>
    <n v="-3.23"/>
    <n v="0"/>
    <n v="-0.15"/>
    <n v="0"/>
    <n v="0"/>
    <n v="0"/>
    <n v="0"/>
    <n v="0"/>
    <n v="0"/>
    <n v="0"/>
    <n v="0"/>
    <n v="0"/>
    <n v="0"/>
    <n v="0"/>
    <n v="-0.24"/>
    <n v="0"/>
    <n v="0"/>
    <n v="0"/>
    <n v="0"/>
    <n v="0"/>
    <m/>
    <n v="0"/>
    <n v="0"/>
    <n v="0"/>
    <x v="6"/>
    <x v="3"/>
  </r>
  <r>
    <s v="CG&amp;E "/>
    <s v="E"/>
    <x v="10"/>
    <s v="DS01    02/15/2008N"/>
    <n v="-19080"/>
    <n v="-615.11"/>
    <n v="0"/>
    <n v="-615.11"/>
    <n v="0"/>
    <n v="0"/>
    <n v="-296.82"/>
    <n v="-23.23"/>
    <n v="0"/>
    <n v="0"/>
    <n v="0"/>
    <n v="-74.3"/>
    <n v="-210.78"/>
    <n v="0"/>
    <n v="2.5"/>
    <n v="0"/>
    <n v="0"/>
    <n v="0"/>
    <n v="0"/>
    <n v="0"/>
    <n v="0"/>
    <n v="0"/>
    <n v="0"/>
    <n v="0"/>
    <n v="0"/>
    <n v="0"/>
    <n v="-12.48"/>
    <n v="0"/>
    <n v="0"/>
    <n v="0"/>
    <n v="0"/>
    <n v="0"/>
    <m/>
    <n v="0"/>
    <n v="0"/>
    <n v="0"/>
    <x v="6"/>
    <x v="3"/>
  </r>
  <r>
    <s v="CG&amp;E "/>
    <s v="E"/>
    <x v="14"/>
    <s v="DS01    04/01/2008 "/>
    <n v="39253"/>
    <n v="5081.41"/>
    <n v="0"/>
    <n v="5081.41"/>
    <n v="1356.47"/>
    <n v="0"/>
    <n v="710.64"/>
    <n v="95.38"/>
    <n v="0.18"/>
    <n v="0"/>
    <n v="0"/>
    <n v="302.97000000000003"/>
    <n v="704.33"/>
    <n v="713.65"/>
    <n v="32.659999999999997"/>
    <n v="0"/>
    <n v="160.31"/>
    <n v="466.6"/>
    <n v="0"/>
    <n v="0"/>
    <n v="0"/>
    <n v="0"/>
    <n v="174.45"/>
    <n v="312.55"/>
    <n v="0"/>
    <n v="0"/>
    <n v="51.22"/>
    <n v="0"/>
    <n v="0"/>
    <n v="0"/>
    <n v="0"/>
    <n v="0"/>
    <m/>
    <n v="0"/>
    <n v="0"/>
    <n v="0"/>
    <x v="6"/>
    <x v="3"/>
  </r>
  <r>
    <s v="CG&amp;E "/>
    <s v="E"/>
    <x v="15"/>
    <s v="DS01    04/01/2008 "/>
    <n v="1579431"/>
    <n v="129172.44"/>
    <n v="0"/>
    <n v="129172.44"/>
    <n v="55788.75"/>
    <n v="0"/>
    <n v="14326.04"/>
    <n v="1780.3"/>
    <n v="0.45"/>
    <n v="0"/>
    <n v="0"/>
    <n v="5354.14"/>
    <n v="11250.57"/>
    <n v="8055.11"/>
    <n v="609.71"/>
    <n v="0"/>
    <n v="6795.02"/>
    <n v="18774.7"/>
    <n v="0"/>
    <n v="0"/>
    <n v="0"/>
    <n v="0"/>
    <n v="1953.33"/>
    <n v="3528.09"/>
    <n v="0"/>
    <n v="0"/>
    <n v="956.23"/>
    <n v="0"/>
    <n v="0"/>
    <n v="0"/>
    <n v="0"/>
    <n v="0"/>
    <m/>
    <n v="0"/>
    <n v="0"/>
    <n v="0"/>
    <x v="6"/>
    <x v="3"/>
  </r>
  <r>
    <s v="CG&amp;E "/>
    <s v="E"/>
    <x v="12"/>
    <s v="DS01    04/01/2008 "/>
    <n v="357165"/>
    <n v="31328.37"/>
    <n v="0"/>
    <n v="31328.37"/>
    <n v="12901.39"/>
    <n v="0"/>
    <n v="3576.48"/>
    <n v="534.16"/>
    <n v="0.18"/>
    <n v="0"/>
    <n v="0"/>
    <n v="1611.11"/>
    <n v="2579.4699999999998"/>
    <n v="2254.6"/>
    <n v="182.93"/>
    <n v="0"/>
    <n v="1620.53"/>
    <n v="4245.62"/>
    <n v="0"/>
    <n v="0"/>
    <n v="0"/>
    <n v="0"/>
    <n v="547.48"/>
    <n v="987.51"/>
    <n v="0"/>
    <n v="0"/>
    <n v="286.91000000000003"/>
    <n v="0"/>
    <n v="0"/>
    <n v="0"/>
    <n v="0"/>
    <n v="0"/>
    <m/>
    <n v="0"/>
    <n v="0"/>
    <n v="0"/>
    <x v="6"/>
    <x v="3"/>
  </r>
  <r>
    <s v="CG&amp;E "/>
    <s v="E"/>
    <x v="1"/>
    <s v="DS01    04/01/2008N"/>
    <n v="926317"/>
    <n v="105318.65"/>
    <n v="0"/>
    <n v="105318.65"/>
    <n v="46704.480000000003"/>
    <n v="0"/>
    <n v="15674.66"/>
    <n v="1127.94"/>
    <n v="11.01"/>
    <n v="0"/>
    <n v="0"/>
    <n v="3936.94"/>
    <n v="7825.89"/>
    <n v="6403.59"/>
    <n v="386.27"/>
    <n v="0"/>
    <n v="7263.08"/>
    <n v="11011.17"/>
    <n v="0"/>
    <n v="0"/>
    <n v="0"/>
    <n v="0"/>
    <n v="1563.04"/>
    <n v="2804.72"/>
    <n v="0"/>
    <n v="0"/>
    <n v="605.86"/>
    <n v="0"/>
    <n v="0"/>
    <n v="0"/>
    <n v="0"/>
    <n v="0"/>
    <m/>
    <n v="0"/>
    <n v="0"/>
    <n v="0"/>
    <x v="6"/>
    <x v="3"/>
  </r>
  <r>
    <s v="CG&amp;E "/>
    <s v="E"/>
    <x v="2"/>
    <s v="DS01    04/01/2008N"/>
    <n v="182603122"/>
    <n v="19511624.559999999"/>
    <n v="0"/>
    <n v="19511624.559999999"/>
    <n v="8678320.8100000005"/>
    <n v="0"/>
    <n v="2761124.45"/>
    <n v="222338.06"/>
    <n v="1349.65"/>
    <n v="0"/>
    <n v="0"/>
    <n v="738837.51"/>
    <n v="1438796.22"/>
    <n v="1188923.1299999999"/>
    <n v="75075.179999999993"/>
    <n v="-151.41"/>
    <n v="1306383.8"/>
    <n v="2170648.87"/>
    <n v="0"/>
    <n v="0"/>
    <n v="0"/>
    <n v="0"/>
    <n v="289934.53999999998"/>
    <n v="520733.29"/>
    <n v="0"/>
    <n v="0"/>
    <n v="119421.81"/>
    <n v="0"/>
    <n v="0"/>
    <n v="0"/>
    <n v="0"/>
    <n v="0"/>
    <m/>
    <n v="0"/>
    <n v="0"/>
    <n v="0"/>
    <x v="6"/>
    <x v="3"/>
  </r>
  <r>
    <s v="CG&amp;E "/>
    <s v="E"/>
    <x v="3"/>
    <s v="DS01    04/01/2008N"/>
    <n v="20309927"/>
    <n v="2286186.2599999998"/>
    <n v="0"/>
    <n v="2286186.2599999998"/>
    <n v="1026755.31"/>
    <n v="0"/>
    <n v="328484.2"/>
    <n v="24729.45"/>
    <n v="89.68"/>
    <n v="0"/>
    <n v="0"/>
    <n v="79795.509999999995"/>
    <n v="166318.68"/>
    <n v="140669.26999999999"/>
    <n v="8469.2099999999991"/>
    <n v="0"/>
    <n v="160232.38"/>
    <n v="241424.08"/>
    <n v="0"/>
    <n v="0"/>
    <n v="0"/>
    <n v="0"/>
    <n v="34325.79"/>
    <n v="61610.22"/>
    <n v="0"/>
    <n v="0"/>
    <n v="13282.48"/>
    <n v="0"/>
    <n v="0"/>
    <n v="0"/>
    <n v="0"/>
    <n v="0"/>
    <m/>
    <n v="0"/>
    <n v="0"/>
    <n v="0"/>
    <x v="6"/>
    <x v="3"/>
  </r>
  <r>
    <s v="CG&amp;E "/>
    <s v="E"/>
    <x v="7"/>
    <s v="DS01    04/01/2008N"/>
    <n v="126720"/>
    <n v="9122.44"/>
    <n v="0"/>
    <n v="9122.44"/>
    <n v="4012.75"/>
    <n v="0"/>
    <n v="870.2"/>
    <n v="154.29"/>
    <n v="0.09"/>
    <n v="0"/>
    <n v="0"/>
    <n v="469.31"/>
    <n v="614.48"/>
    <n v="549.74"/>
    <n v="52.84"/>
    <n v="0"/>
    <n v="435.75"/>
    <n v="1506.32"/>
    <n v="0"/>
    <n v="0"/>
    <n v="0"/>
    <n v="0"/>
    <n v="133.02000000000001"/>
    <n v="240.78"/>
    <n v="0"/>
    <n v="0"/>
    <n v="82.87"/>
    <n v="0"/>
    <n v="0"/>
    <n v="0"/>
    <n v="0"/>
    <n v="0"/>
    <m/>
    <n v="0"/>
    <n v="0"/>
    <n v="0"/>
    <x v="6"/>
    <x v="3"/>
  </r>
  <r>
    <s v="CG&amp;E "/>
    <s v="E"/>
    <x v="4"/>
    <s v="DS01    04/01/2008N"/>
    <n v="15959142"/>
    <n v="1724978.18"/>
    <n v="0"/>
    <n v="1724978.18"/>
    <n v="770393.64"/>
    <n v="0"/>
    <n v="241675.15"/>
    <n v="19431.810000000001"/>
    <n v="82.67"/>
    <n v="0"/>
    <n v="0"/>
    <n v="63362.84"/>
    <n v="128822.58"/>
    <n v="105546.56"/>
    <n v="6647.12"/>
    <n v="0"/>
    <n v="116898.63"/>
    <n v="189706.34"/>
    <n v="0"/>
    <n v="0"/>
    <n v="0"/>
    <n v="0"/>
    <n v="25746.06"/>
    <n v="46227.6"/>
    <n v="0"/>
    <n v="0"/>
    <n v="10437.18"/>
    <n v="0"/>
    <n v="0"/>
    <n v="0"/>
    <n v="0"/>
    <n v="0"/>
    <m/>
    <n v="0"/>
    <n v="0"/>
    <n v="0"/>
    <x v="6"/>
    <x v="3"/>
  </r>
  <r>
    <s v="CG&amp;E "/>
    <s v="E"/>
    <x v="8"/>
    <s v="DS01    04/01/2008N"/>
    <n v="935310"/>
    <n v="94967.03"/>
    <n v="0"/>
    <n v="94967.03"/>
    <n v="42420.160000000003"/>
    <n v="0"/>
    <n v="12765.03"/>
    <n v="1138.8399999999999"/>
    <n v="3.42"/>
    <n v="0"/>
    <n v="0"/>
    <n v="3639.43"/>
    <n v="6882.15"/>
    <n v="5811.71"/>
    <n v="390.07"/>
    <n v="0"/>
    <n v="6225.1"/>
    <n v="11118.03"/>
    <n v="0"/>
    <n v="0"/>
    <n v="0"/>
    <n v="0"/>
    <n v="1416.02"/>
    <n v="2545.4"/>
    <n v="0"/>
    <n v="0"/>
    <n v="611.66999999999996"/>
    <n v="0"/>
    <n v="0"/>
    <n v="0"/>
    <n v="0"/>
    <n v="0"/>
    <m/>
    <n v="0"/>
    <n v="0"/>
    <n v="0"/>
    <x v="6"/>
    <x v="3"/>
  </r>
  <r>
    <s v="CG&amp;E "/>
    <s v="E"/>
    <x v="5"/>
    <s v="DS01    04/01/2008N"/>
    <n v="1001747"/>
    <n v="100228.7"/>
    <n v="0"/>
    <n v="100228.7"/>
    <n v="46162.05"/>
    <n v="0"/>
    <n v="14133.86"/>
    <n v="1219.71"/>
    <n v="5.31"/>
    <n v="0"/>
    <n v="0"/>
    <n v="119.28"/>
    <n v="8197.36"/>
    <n v="6324.37"/>
    <n v="417.77"/>
    <n v="0"/>
    <n v="6773.55"/>
    <n v="11907.74"/>
    <n v="0"/>
    <n v="0"/>
    <n v="0"/>
    <n v="0"/>
    <n v="1542.55"/>
    <n v="2770.02"/>
    <n v="0"/>
    <n v="0"/>
    <n v="655.13"/>
    <n v="0"/>
    <n v="0"/>
    <n v="0"/>
    <n v="0"/>
    <n v="0"/>
    <m/>
    <n v="0"/>
    <n v="0"/>
    <n v="0"/>
    <x v="6"/>
    <x v="3"/>
  </r>
  <r>
    <s v="CG&amp;E "/>
    <s v="E"/>
    <x v="20"/>
    <s v="DS01    04/01/2008N"/>
    <n v="102124"/>
    <n v="9405.06"/>
    <n v="0"/>
    <n v="9405.06"/>
    <n v="4164.57"/>
    <n v="0"/>
    <n v="1112.06"/>
    <n v="124.35"/>
    <n v="0.09"/>
    <n v="0"/>
    <n v="0"/>
    <n v="380.03"/>
    <n v="782.22"/>
    <n v="570.55999999999995"/>
    <n v="42.59"/>
    <n v="0"/>
    <n v="558.98"/>
    <n v="1213.95"/>
    <n v="0"/>
    <n v="0"/>
    <n v="0"/>
    <n v="0"/>
    <n v="138.97"/>
    <n v="249.9"/>
    <n v="0"/>
    <n v="0"/>
    <n v="66.790000000000006"/>
    <n v="0"/>
    <n v="0"/>
    <n v="0"/>
    <n v="0"/>
    <n v="0"/>
    <m/>
    <n v="0"/>
    <n v="0"/>
    <n v="0"/>
    <x v="6"/>
    <x v="3"/>
  </r>
  <r>
    <s v="CG&amp;E "/>
    <s v="E"/>
    <x v="14"/>
    <s v="DS01    04/01/2008N"/>
    <n v="131509657"/>
    <n v="11329442.800000001"/>
    <n v="0"/>
    <n v="11329442.800000001"/>
    <n v="5013268.5599999996"/>
    <n v="0"/>
    <n v="1300460.78"/>
    <n v="155610.67000000001"/>
    <n v="75.75"/>
    <n v="0"/>
    <n v="0"/>
    <n v="466044.31"/>
    <n v="879456.97"/>
    <n v="686823.39"/>
    <n v="54804.94"/>
    <n v="0"/>
    <n v="656201.11"/>
    <n v="1563255.37"/>
    <n v="0"/>
    <n v="0"/>
    <n v="0"/>
    <n v="0"/>
    <n v="166608.37"/>
    <n v="300825.26"/>
    <n v="0"/>
    <n v="0"/>
    <n v="86007.32"/>
    <n v="0"/>
    <n v="0"/>
    <n v="0"/>
    <n v="0"/>
    <n v="0"/>
    <m/>
    <n v="0"/>
    <n v="0"/>
    <n v="0"/>
    <x v="6"/>
    <x v="3"/>
  </r>
  <r>
    <s v="CG&amp;E "/>
    <s v="E"/>
    <x v="15"/>
    <s v="DS01    04/01/2008N"/>
    <n v="72550285"/>
    <n v="6165624.4199999999"/>
    <n v="0"/>
    <n v="6165624.4199999999"/>
    <n v="2715414.85"/>
    <n v="0"/>
    <n v="703324.69"/>
    <n v="84688.92"/>
    <n v="26.24"/>
    <n v="0"/>
    <n v="0"/>
    <n v="265465.56"/>
    <n v="478279.27"/>
    <n v="372014.47"/>
    <n v="29434.26"/>
    <n v="0"/>
    <n v="356147.1"/>
    <n v="863321.9"/>
    <n v="0"/>
    <n v="0"/>
    <n v="0"/>
    <n v="0"/>
    <n v="90013.64"/>
    <n v="162940.95000000001"/>
    <n v="0"/>
    <n v="0"/>
    <n v="47498.31"/>
    <n v="0"/>
    <n v="0"/>
    <n v="0"/>
    <n v="0"/>
    <n v="0"/>
    <m/>
    <n v="0"/>
    <n v="0"/>
    <n v="0"/>
    <x v="6"/>
    <x v="3"/>
  </r>
  <r>
    <s v="CG&amp;E "/>
    <s v="E"/>
    <x v="12"/>
    <s v="DS01    04/01/2008N"/>
    <n v="16285535"/>
    <n v="1601604.49"/>
    <n v="0"/>
    <n v="1601604.49"/>
    <n v="714321.01"/>
    <n v="0"/>
    <n v="202241.29"/>
    <n v="19797.97"/>
    <n v="12.27"/>
    <n v="0"/>
    <n v="0"/>
    <n v="60375.02"/>
    <n v="127250.4"/>
    <n v="97864.17"/>
    <n v="6791.08"/>
    <n v="0"/>
    <n v="102012.39"/>
    <n v="193586.09"/>
    <n v="0"/>
    <n v="0"/>
    <n v="0"/>
    <n v="0"/>
    <n v="23838.82"/>
    <n v="42863.26"/>
    <n v="0"/>
    <n v="0"/>
    <n v="10650.72"/>
    <n v="0"/>
    <n v="0"/>
    <n v="0"/>
    <n v="0"/>
    <n v="0"/>
    <m/>
    <n v="0"/>
    <n v="0"/>
    <n v="0"/>
    <x v="6"/>
    <x v="3"/>
  </r>
  <r>
    <s v="CG&amp;E "/>
    <s v="E"/>
    <x v="17"/>
    <s v="DS01    04/01/2008N"/>
    <n v="1119573"/>
    <n v="87782.22"/>
    <n v="0"/>
    <n v="87782.22"/>
    <n v="38768.83"/>
    <n v="0"/>
    <n v="9108.39"/>
    <n v="1363.19"/>
    <n v="0.54"/>
    <n v="0"/>
    <n v="0"/>
    <n v="4112.6000000000004"/>
    <n v="6400.14"/>
    <n v="5311.29"/>
    <n v="466.86"/>
    <n v="0"/>
    <n v="4595.08"/>
    <n v="13308.37"/>
    <n v="0"/>
    <n v="0"/>
    <n v="0"/>
    <n v="0"/>
    <n v="1288.3699999999999"/>
    <n v="2326.36"/>
    <n v="0"/>
    <n v="0"/>
    <n v="732.2"/>
    <n v="0"/>
    <n v="0"/>
    <n v="0"/>
    <n v="0"/>
    <n v="0"/>
    <m/>
    <n v="0"/>
    <n v="0"/>
    <n v="0"/>
    <x v="6"/>
    <x v="3"/>
  </r>
  <r>
    <s v="CG&amp;E "/>
    <s v="E"/>
    <x v="16"/>
    <s v="DS01    04/01/2008N"/>
    <n v="2225342"/>
    <n v="191144.7"/>
    <n v="0"/>
    <n v="191144.7"/>
    <n v="87577.97"/>
    <n v="0"/>
    <n v="23558.2"/>
    <n v="2709.58"/>
    <n v="0.54"/>
    <n v="0"/>
    <n v="0"/>
    <n v="343.28"/>
    <n v="16002.6"/>
    <n v="11998.37"/>
    <n v="927.95"/>
    <n v="0"/>
    <n v="11957.59"/>
    <n v="26452.63"/>
    <n v="0"/>
    <n v="0"/>
    <n v="0"/>
    <n v="0"/>
    <n v="2905.4"/>
    <n v="5255.21"/>
    <n v="0"/>
    <n v="0"/>
    <n v="1455.38"/>
    <n v="0"/>
    <n v="0"/>
    <n v="0"/>
    <n v="0"/>
    <n v="0"/>
    <m/>
    <n v="0"/>
    <n v="0"/>
    <n v="0"/>
    <x v="6"/>
    <x v="3"/>
  </r>
  <r>
    <s v="CG&amp;E "/>
    <s v="E"/>
    <x v="21"/>
    <s v="DS01    04/01/2008N"/>
    <n v="4022"/>
    <n v="257.64"/>
    <n v="0"/>
    <n v="257.64"/>
    <n v="0"/>
    <n v="0"/>
    <n v="193.46"/>
    <n v="4.9000000000000004"/>
    <n v="0.18"/>
    <n v="0"/>
    <n v="0"/>
    <n v="18.63"/>
    <n v="36.159999999999997"/>
    <n v="0"/>
    <n v="1.68"/>
    <n v="0"/>
    <n v="0"/>
    <n v="0"/>
    <n v="0"/>
    <n v="0"/>
    <n v="0"/>
    <n v="0"/>
    <n v="0"/>
    <n v="0"/>
    <n v="0"/>
    <n v="0"/>
    <n v="2.63"/>
    <n v="0"/>
    <n v="0"/>
    <n v="0"/>
    <n v="0"/>
    <n v="0"/>
    <m/>
    <n v="0"/>
    <n v="0"/>
    <n v="0"/>
    <x v="6"/>
    <x v="3"/>
  </r>
  <r>
    <s v="CG&amp;E "/>
    <s v="E"/>
    <x v="6"/>
    <s v="DS01    04/01/2008N"/>
    <n v="3909433"/>
    <n v="159971.48000000001"/>
    <n v="0"/>
    <n v="159971.48000000001"/>
    <n v="0"/>
    <n v="0"/>
    <n v="98842.63"/>
    <n v="4760.16"/>
    <n v="52.36"/>
    <n v="0"/>
    <n v="0"/>
    <n v="16595.689999999999"/>
    <n v="34368.79"/>
    <n v="0"/>
    <n v="1576.46"/>
    <n v="0"/>
    <n v="0"/>
    <n v="0"/>
    <n v="0"/>
    <n v="0"/>
    <n v="0"/>
    <n v="0"/>
    <n v="436"/>
    <n v="782.67"/>
    <n v="0"/>
    <n v="0"/>
    <n v="2556.7199999999998"/>
    <n v="0"/>
    <n v="0"/>
    <n v="0"/>
    <n v="0"/>
    <n v="0"/>
    <m/>
    <n v="0"/>
    <n v="0"/>
    <n v="0"/>
    <x v="6"/>
    <x v="3"/>
  </r>
  <r>
    <s v="CG&amp;E "/>
    <s v="E"/>
    <x v="9"/>
    <s v="DS01    04/01/2008N"/>
    <n v="502764"/>
    <n v="22681.33"/>
    <n v="0"/>
    <n v="22681.33"/>
    <n v="0"/>
    <n v="0"/>
    <n v="14818.44"/>
    <n v="612.17999999999995"/>
    <n v="6.75"/>
    <n v="0"/>
    <n v="0"/>
    <n v="2161.88"/>
    <n v="4507.37"/>
    <n v="0"/>
    <n v="209.62"/>
    <n v="0"/>
    <n v="0"/>
    <n v="0"/>
    <n v="0"/>
    <n v="0"/>
    <n v="0"/>
    <n v="0"/>
    <n v="12.96"/>
    <n v="23.3"/>
    <n v="0"/>
    <n v="0"/>
    <n v="328.83"/>
    <n v="0"/>
    <n v="0"/>
    <n v="0"/>
    <n v="0"/>
    <n v="0"/>
    <m/>
    <n v="0"/>
    <n v="0"/>
    <n v="0"/>
    <x v="6"/>
    <x v="3"/>
  </r>
  <r>
    <s v="CG&amp;E "/>
    <s v="E"/>
    <x v="10"/>
    <s v="DS01    04/01/2008N"/>
    <n v="1124314"/>
    <n v="38715.379999999997"/>
    <n v="0"/>
    <n v="38715.379999999997"/>
    <n v="0"/>
    <n v="0"/>
    <n v="20377.61"/>
    <n v="1368.96"/>
    <n v="8.76"/>
    <n v="0"/>
    <n v="0"/>
    <n v="4663.7299999999996"/>
    <n v="9734.76"/>
    <n v="0"/>
    <n v="439.25"/>
    <n v="0"/>
    <n v="0"/>
    <n v="0"/>
    <n v="0"/>
    <n v="0"/>
    <n v="0"/>
    <n v="0"/>
    <n v="496.1"/>
    <n v="890.87"/>
    <n v="0"/>
    <n v="0"/>
    <n v="735.34"/>
    <n v="0"/>
    <n v="0"/>
    <n v="0"/>
    <n v="0"/>
    <n v="0"/>
    <m/>
    <n v="0"/>
    <n v="0"/>
    <n v="0"/>
    <x v="6"/>
    <x v="3"/>
  </r>
  <r>
    <s v="CG&amp;E "/>
    <s v="E"/>
    <x v="22"/>
    <s v="DS01    04/01/2008N"/>
    <n v="3520"/>
    <n v="269.82"/>
    <n v="0"/>
    <n v="269.82"/>
    <n v="0"/>
    <n v="0"/>
    <n v="177.25"/>
    <n v="4.29"/>
    <n v="0.09"/>
    <n v="0"/>
    <n v="0"/>
    <n v="15.67"/>
    <n v="31.65"/>
    <n v="0"/>
    <n v="1.47"/>
    <n v="0"/>
    <n v="0"/>
    <n v="0"/>
    <n v="0"/>
    <n v="0"/>
    <n v="0"/>
    <n v="0"/>
    <n v="13.3"/>
    <n v="23.8"/>
    <n v="0"/>
    <n v="0"/>
    <n v="2.2999999999999998"/>
    <n v="0"/>
    <n v="0"/>
    <n v="0"/>
    <n v="0"/>
    <n v="0"/>
    <m/>
    <n v="0"/>
    <n v="0"/>
    <n v="0"/>
    <x v="6"/>
    <x v="3"/>
  </r>
  <r>
    <s v="CG&amp;E "/>
    <s v="E"/>
    <x v="11"/>
    <s v="DS01    04/01/2008N"/>
    <n v="12139940"/>
    <n v="349514.64"/>
    <n v="0"/>
    <n v="349514.64"/>
    <n v="0"/>
    <n v="0"/>
    <n v="172428.07"/>
    <n v="14758.57"/>
    <n v="14.85"/>
    <n v="0"/>
    <n v="0"/>
    <n v="45538.43"/>
    <n v="93256.77"/>
    <n v="0"/>
    <n v="3443.56"/>
    <n v="0"/>
    <n v="0"/>
    <n v="0"/>
    <n v="0"/>
    <n v="0"/>
    <n v="0"/>
    <n v="0"/>
    <n v="4335.3"/>
    <n v="7799.52"/>
    <n v="0"/>
    <n v="0"/>
    <n v="7939.57"/>
    <n v="0"/>
    <n v="0"/>
    <n v="0"/>
    <n v="0"/>
    <n v="0"/>
    <m/>
    <n v="0"/>
    <n v="0"/>
    <n v="0"/>
    <x v="6"/>
    <x v="3"/>
  </r>
  <r>
    <s v="CG&amp;E "/>
    <s v="E"/>
    <x v="18"/>
    <s v="DS01    04/01/2008N"/>
    <n v="3772840"/>
    <n v="125463.76"/>
    <n v="0"/>
    <n v="125463.76"/>
    <n v="0"/>
    <n v="0"/>
    <n v="70897.77"/>
    <n v="4593.82"/>
    <n v="5.22"/>
    <n v="0"/>
    <n v="0"/>
    <n v="14217.91"/>
    <n v="30678.09"/>
    <n v="0"/>
    <n v="1295.75"/>
    <n v="0"/>
    <n v="0"/>
    <n v="0"/>
    <n v="0"/>
    <n v="0"/>
    <n v="0"/>
    <n v="0"/>
    <n v="466.71"/>
    <n v="841.05"/>
    <n v="0"/>
    <n v="0"/>
    <n v="2467.44"/>
    <n v="0"/>
    <n v="0"/>
    <n v="0"/>
    <n v="0"/>
    <n v="0"/>
    <m/>
    <n v="0"/>
    <n v="0"/>
    <n v="0"/>
    <x v="6"/>
    <x v="3"/>
  </r>
  <r>
    <s v="CG&amp;E "/>
    <s v="E"/>
    <x v="13"/>
    <s v="DS01    04/01/2008N"/>
    <n v="6951389"/>
    <n v="194739.85"/>
    <n v="0"/>
    <n v="194739.85"/>
    <n v="0"/>
    <n v="0"/>
    <n v="95836.57"/>
    <n v="8464.0300000000007"/>
    <n v="7.38"/>
    <n v="0"/>
    <n v="0"/>
    <n v="25996.69"/>
    <n v="57735.81"/>
    <n v="0"/>
    <n v="2153.1799999999998"/>
    <n v="0"/>
    <n v="0"/>
    <n v="0"/>
    <n v="0"/>
    <n v="0"/>
    <n v="0"/>
    <n v="0"/>
    <n v="0"/>
    <n v="0"/>
    <n v="0"/>
    <n v="0"/>
    <n v="4546.1899999999996"/>
    <n v="0"/>
    <n v="0"/>
    <n v="0"/>
    <n v="0"/>
    <n v="0"/>
    <m/>
    <n v="0"/>
    <n v="0"/>
    <n v="0"/>
    <x v="6"/>
    <x v="3"/>
  </r>
  <r>
    <s v="CG&amp;E "/>
    <s v="E"/>
    <x v="23"/>
    <s v="DS01    04/01/2008N"/>
    <n v="1645"/>
    <n v="129.13"/>
    <n v="0"/>
    <n v="129.13"/>
    <n v="0"/>
    <n v="0"/>
    <n v="102.83"/>
    <n v="2"/>
    <n v="0.09"/>
    <n v="0"/>
    <n v="0"/>
    <n v="7.65"/>
    <n v="14.79"/>
    <n v="0"/>
    <n v="0.69"/>
    <n v="0"/>
    <n v="0"/>
    <n v="0"/>
    <n v="0"/>
    <n v="0"/>
    <n v="0"/>
    <n v="0"/>
    <n v="0"/>
    <n v="0"/>
    <n v="0"/>
    <n v="0"/>
    <n v="1.08"/>
    <n v="0"/>
    <n v="0"/>
    <n v="0"/>
    <n v="0"/>
    <n v="0"/>
    <m/>
    <n v="0"/>
    <n v="0"/>
    <n v="0"/>
    <x v="6"/>
    <x v="3"/>
  </r>
  <r>
    <s v="CG&amp;E "/>
    <s v="E"/>
    <x v="2"/>
    <s v="DS01    04/01/2008Y"/>
    <n v="57987"/>
    <n v="1822.72"/>
    <n v="0"/>
    <n v="1822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3"/>
  </r>
  <r>
    <s v="CG&amp;E "/>
    <s v="E"/>
    <x v="1"/>
    <s v="DS02    04/01/2008N"/>
    <n v="27632"/>
    <n v="2834.61"/>
    <n v="0"/>
    <n v="2834.61"/>
    <n v="1231.4000000000001"/>
    <n v="0"/>
    <n v="425.01"/>
    <n v="33.64"/>
    <n v="0.45"/>
    <n v="0"/>
    <n v="0"/>
    <n v="119.95"/>
    <n v="204.05"/>
    <n v="168.7"/>
    <n v="11.52"/>
    <n v="0"/>
    <n v="178.34"/>
    <n v="328.47"/>
    <n v="0"/>
    <n v="0"/>
    <n v="0"/>
    <n v="0"/>
    <n v="41.1"/>
    <n v="73.91"/>
    <n v="0"/>
    <n v="0"/>
    <n v="18.07"/>
    <n v="0"/>
    <n v="0"/>
    <n v="0"/>
    <n v="0"/>
    <n v="0"/>
    <m/>
    <n v="0"/>
    <n v="0"/>
    <n v="0"/>
    <x v="6"/>
    <x v="3"/>
  </r>
  <r>
    <s v="CG&amp;E "/>
    <s v="E"/>
    <x v="2"/>
    <s v="DS02    04/01/2008N"/>
    <n v="722027"/>
    <n v="65234.37"/>
    <n v="0"/>
    <n v="65234.37"/>
    <n v="28894.37"/>
    <n v="0"/>
    <n v="8035.13"/>
    <n v="879.13"/>
    <n v="2.52"/>
    <n v="0"/>
    <n v="0"/>
    <n v="2785.65"/>
    <n v="4738.7299999999996"/>
    <n v="3958.56"/>
    <n v="301.08"/>
    <n v="0"/>
    <n v="3887.72"/>
    <n v="8582.73"/>
    <n v="0"/>
    <n v="0"/>
    <n v="0"/>
    <n v="0"/>
    <n v="962.73"/>
    <n v="1733.8"/>
    <n v="0"/>
    <n v="0"/>
    <n v="472.22"/>
    <n v="0"/>
    <n v="0"/>
    <n v="0"/>
    <n v="0"/>
    <n v="0"/>
    <m/>
    <n v="0"/>
    <n v="0"/>
    <n v="0"/>
    <x v="6"/>
    <x v="3"/>
  </r>
  <r>
    <s v="CG&amp;E "/>
    <s v="E"/>
    <x v="3"/>
    <s v="DS02    04/01/2008N"/>
    <n v="63198"/>
    <n v="7326.99"/>
    <n v="0"/>
    <n v="7326.99"/>
    <n v="3283.87"/>
    <n v="0"/>
    <n v="1078.97"/>
    <n v="76.95"/>
    <n v="0.36"/>
    <n v="0"/>
    <n v="0"/>
    <n v="254.87"/>
    <n v="537.07000000000005"/>
    <n v="449.92"/>
    <n v="26.35"/>
    <n v="0"/>
    <n v="519.17999999999995"/>
    <n v="751.24"/>
    <n v="0"/>
    <n v="0"/>
    <n v="0"/>
    <n v="0"/>
    <n v="109.83"/>
    <n v="197.04"/>
    <n v="0"/>
    <n v="0"/>
    <n v="41.34"/>
    <n v="0"/>
    <n v="0"/>
    <n v="0"/>
    <n v="0"/>
    <n v="0"/>
    <m/>
    <n v="0"/>
    <n v="0"/>
    <n v="0"/>
    <x v="6"/>
    <x v="3"/>
  </r>
  <r>
    <s v="CG&amp;E "/>
    <s v="E"/>
    <x v="4"/>
    <s v="DS02    04/01/2008N"/>
    <n v="84926"/>
    <n v="8973.2000000000007"/>
    <n v="0"/>
    <n v="8973.2000000000007"/>
    <n v="3991.89"/>
    <n v="0"/>
    <n v="1183.17"/>
    <n v="103.41"/>
    <n v="0.18"/>
    <n v="0"/>
    <n v="0"/>
    <n v="322.89"/>
    <n v="763.66"/>
    <n v="546.9"/>
    <n v="35.409999999999997"/>
    <n v="0"/>
    <n v="587.57000000000005"/>
    <n v="1009.51"/>
    <n v="0"/>
    <n v="0"/>
    <n v="0"/>
    <n v="0"/>
    <n v="133.53"/>
    <n v="239.54"/>
    <n v="0"/>
    <n v="0"/>
    <n v="55.54"/>
    <n v="0"/>
    <n v="0"/>
    <n v="0"/>
    <n v="0"/>
    <n v="0"/>
    <m/>
    <n v="0"/>
    <n v="0"/>
    <n v="0"/>
    <x v="6"/>
    <x v="3"/>
  </r>
  <r>
    <s v="CG&amp;E "/>
    <s v="E"/>
    <x v="8"/>
    <s v="DS02    04/01/2008N"/>
    <n v="77697"/>
    <n v="7034.49"/>
    <n v="0"/>
    <n v="7034.49"/>
    <n v="3110.85"/>
    <n v="0"/>
    <n v="824.41"/>
    <n v="94.6"/>
    <n v="0.09"/>
    <n v="0"/>
    <n v="0"/>
    <n v="291.36"/>
    <n v="577.35"/>
    <n v="426.19"/>
    <n v="32.4"/>
    <n v="0"/>
    <n v="412.41"/>
    <n v="923.58"/>
    <n v="0"/>
    <n v="0"/>
    <n v="0"/>
    <n v="0"/>
    <n v="103.77"/>
    <n v="186.67"/>
    <n v="0"/>
    <n v="0"/>
    <n v="50.81"/>
    <n v="0"/>
    <n v="0"/>
    <n v="0"/>
    <n v="0"/>
    <n v="0"/>
    <m/>
    <n v="0"/>
    <n v="0"/>
    <n v="0"/>
    <x v="6"/>
    <x v="3"/>
  </r>
  <r>
    <s v="CG&amp;E "/>
    <s v="E"/>
    <x v="14"/>
    <s v="DS02    04/01/2008N"/>
    <n v="2906873"/>
    <n v="239477.67"/>
    <n v="0"/>
    <n v="239477.67"/>
    <n v="105871.5"/>
    <n v="0"/>
    <n v="25901.02"/>
    <n v="3539.39"/>
    <n v="1.35"/>
    <n v="0"/>
    <n v="0"/>
    <n v="10683.04"/>
    <n v="18350.939999999999"/>
    <n v="14504.48"/>
    <n v="1212.18"/>
    <n v="0"/>
    <n v="13082.53"/>
    <n v="34554.01"/>
    <n v="0"/>
    <n v="0"/>
    <n v="0"/>
    <n v="0"/>
    <n v="3523.23"/>
    <n v="6352.91"/>
    <n v="0"/>
    <n v="0"/>
    <n v="1901.09"/>
    <n v="0"/>
    <n v="0"/>
    <n v="0"/>
    <n v="0"/>
    <n v="0"/>
    <m/>
    <n v="0"/>
    <n v="0"/>
    <n v="0"/>
    <x v="6"/>
    <x v="3"/>
  </r>
  <r>
    <s v="CG&amp;E "/>
    <s v="E"/>
    <x v="15"/>
    <s v="DS02    04/01/2008N"/>
    <n v="998125"/>
    <n v="77408.27"/>
    <n v="0"/>
    <n v="77408.27"/>
    <n v="33712.559999999998"/>
    <n v="0"/>
    <n v="8172.64"/>
    <n v="1215.31"/>
    <n v="0.18"/>
    <n v="0"/>
    <n v="0"/>
    <n v="3641.83"/>
    <n v="5829.81"/>
    <n v="4618.6000000000004"/>
    <n v="416.22"/>
    <n v="0"/>
    <n v="4148.87"/>
    <n v="11864.71"/>
    <n v="0"/>
    <n v="0"/>
    <n v="0"/>
    <n v="0"/>
    <n v="1111.79"/>
    <n v="2022.97"/>
    <n v="0"/>
    <n v="0"/>
    <n v="652.78"/>
    <n v="0"/>
    <n v="0"/>
    <n v="0"/>
    <n v="0"/>
    <n v="0"/>
    <m/>
    <n v="0"/>
    <n v="0"/>
    <n v="0"/>
    <x v="6"/>
    <x v="3"/>
  </r>
  <r>
    <s v="CG&amp;E "/>
    <s v="E"/>
    <x v="12"/>
    <s v="DS02    04/01/2008N"/>
    <n v="79832"/>
    <n v="8171.1"/>
    <n v="0"/>
    <n v="8171.1"/>
    <n v="3627.99"/>
    <n v="0"/>
    <n v="1037.3800000000001"/>
    <n v="97.2"/>
    <n v="0.09"/>
    <n v="0"/>
    <n v="0"/>
    <n v="299.11"/>
    <n v="717.85"/>
    <n v="497.05"/>
    <n v="33.29"/>
    <n v="0"/>
    <n v="520.92999999999995"/>
    <n v="948.96"/>
    <n v="0"/>
    <n v="0"/>
    <n v="0"/>
    <n v="0"/>
    <n v="121.34"/>
    <n v="217.7"/>
    <n v="0"/>
    <n v="0"/>
    <n v="52.21"/>
    <n v="0"/>
    <n v="0"/>
    <n v="0"/>
    <n v="0"/>
    <n v="0"/>
    <m/>
    <n v="0"/>
    <n v="0"/>
    <n v="0"/>
    <x v="6"/>
    <x v="3"/>
  </r>
  <r>
    <s v="CG&amp;E "/>
    <s v="E"/>
    <x v="6"/>
    <s v="DS02    04/01/2008N"/>
    <n v="7644"/>
    <n v="301.07"/>
    <n v="0"/>
    <n v="301.07"/>
    <n v="0"/>
    <n v="0"/>
    <n v="181.8"/>
    <n v="9.31"/>
    <n v="0.09"/>
    <n v="0"/>
    <n v="0"/>
    <n v="32.950000000000003"/>
    <n v="68.73"/>
    <n v="0"/>
    <n v="3.19"/>
    <n v="0"/>
    <n v="0"/>
    <n v="0"/>
    <n v="0"/>
    <n v="0"/>
    <n v="0"/>
    <n v="0"/>
    <n v="0"/>
    <n v="0"/>
    <n v="0"/>
    <n v="0"/>
    <n v="5"/>
    <n v="0"/>
    <n v="0"/>
    <n v="0"/>
    <n v="0"/>
    <n v="0"/>
    <m/>
    <n v="0"/>
    <n v="0"/>
    <n v="0"/>
    <x v="6"/>
    <x v="3"/>
  </r>
  <r>
    <s v="CG&amp;E "/>
    <s v="E"/>
    <x v="15"/>
    <s v="DS03 ON 04/01/2008 "/>
    <n v="77027"/>
    <n v="9206.2800000000007"/>
    <n v="0"/>
    <n v="9206.2800000000007"/>
    <n v="3086.8"/>
    <n v="0"/>
    <n v="1151.6500000000001"/>
    <n v="199.68"/>
    <n v="0.09"/>
    <n v="0"/>
    <n v="0"/>
    <n v="604.61"/>
    <n v="1179.47"/>
    <n v="882.17"/>
    <n v="68.39"/>
    <n v="0"/>
    <n v="409.48"/>
    <n v="915.62"/>
    <n v="0"/>
    <n v="0"/>
    <n v="0"/>
    <n v="0"/>
    <n v="214.68"/>
    <n v="386.39"/>
    <n v="0"/>
    <n v="0"/>
    <n v="107.25"/>
    <n v="0"/>
    <n v="0"/>
    <n v="0"/>
    <n v="0"/>
    <n v="0"/>
    <m/>
    <n v="0"/>
    <n v="0"/>
    <n v="0"/>
    <x v="6"/>
    <x v="3"/>
  </r>
  <r>
    <s v="CG&amp;E "/>
    <s v="E"/>
    <x v="12"/>
    <s v="DS03 ON 04/01/2008 "/>
    <n v="166915"/>
    <n v="22643.87"/>
    <n v="0"/>
    <n v="22643.87"/>
    <n v="8995.27"/>
    <n v="0"/>
    <n v="3183.52"/>
    <n v="332.32"/>
    <n v="0.09"/>
    <n v="0"/>
    <n v="0"/>
    <n v="1000.06"/>
    <n v="2454.1999999999998"/>
    <n v="1758.02"/>
    <n v="113.81"/>
    <n v="0"/>
    <n v="1444.76"/>
    <n v="1984.12"/>
    <n v="0"/>
    <n v="0"/>
    <n v="0"/>
    <n v="0"/>
    <n v="429.22"/>
    <n v="769.98"/>
    <n v="0"/>
    <n v="0"/>
    <n v="178.5"/>
    <n v="0"/>
    <n v="0"/>
    <n v="0"/>
    <n v="0"/>
    <n v="0"/>
    <m/>
    <n v="0"/>
    <n v="0"/>
    <n v="0"/>
    <x v="6"/>
    <x v="3"/>
  </r>
  <r>
    <s v="CG&amp;E "/>
    <s v="E"/>
    <x v="2"/>
    <s v="DS03 ON 04/01/2008N"/>
    <n v="192580"/>
    <n v="22156.799999999999"/>
    <n v="0"/>
    <n v="22156.799999999999"/>
    <n v="9614.73"/>
    <n v="0"/>
    <n v="3668.98"/>
    <n v="234.48"/>
    <n v="0.42"/>
    <n v="0"/>
    <n v="0"/>
    <n v="739.64"/>
    <n v="1711.01"/>
    <n v="1317.26"/>
    <n v="80.3"/>
    <n v="0"/>
    <n v="1476.22"/>
    <n v="2289.1999999999998"/>
    <n v="0"/>
    <n v="0"/>
    <n v="0"/>
    <n v="0"/>
    <n v="321.66000000000003"/>
    <n v="576.95000000000005"/>
    <n v="0"/>
    <n v="0"/>
    <n v="125.95"/>
    <n v="0"/>
    <n v="0"/>
    <n v="0"/>
    <n v="0"/>
    <n v="0"/>
    <m/>
    <n v="0"/>
    <n v="0"/>
    <n v="0"/>
    <x v="6"/>
    <x v="3"/>
  </r>
  <r>
    <s v="CG&amp;E "/>
    <s v="E"/>
    <x v="4"/>
    <s v="DS03 ON 04/01/2008N"/>
    <n v="124200"/>
    <n v="9389.23"/>
    <n v="0"/>
    <n v="9389.23"/>
    <n v="4044.42"/>
    <n v="0"/>
    <n v="1101.54"/>
    <n v="151.22"/>
    <n v="0.12"/>
    <n v="0"/>
    <n v="0"/>
    <n v="462.96"/>
    <n v="636.64"/>
    <n v="554.08000000000004"/>
    <n v="51.8"/>
    <n v="0"/>
    <n v="451.97"/>
    <n v="1476.37"/>
    <n v="0"/>
    <n v="0"/>
    <n v="0"/>
    <n v="0"/>
    <n v="134.18"/>
    <n v="242.7"/>
    <n v="0"/>
    <n v="0"/>
    <n v="81.23"/>
    <n v="0"/>
    <n v="0"/>
    <n v="0"/>
    <n v="0"/>
    <n v="0"/>
    <m/>
    <n v="0"/>
    <n v="0"/>
    <n v="0"/>
    <x v="6"/>
    <x v="3"/>
  </r>
  <r>
    <s v="CG&amp;E "/>
    <s v="E"/>
    <x v="14"/>
    <s v="DS03 ON 04/01/2008N"/>
    <n v="11177971"/>
    <n v="971536.14"/>
    <n v="0"/>
    <n v="971536.14"/>
    <n v="421567.87"/>
    <n v="0"/>
    <n v="118537.42"/>
    <n v="12641.11"/>
    <n v="2.54"/>
    <n v="0"/>
    <n v="0"/>
    <n v="40839.56"/>
    <n v="78129.02"/>
    <n v="57755.54"/>
    <n v="4661.2299999999996"/>
    <n v="0"/>
    <n v="58020.35"/>
    <n v="132872.54"/>
    <n v="0"/>
    <n v="0"/>
    <n v="0"/>
    <n v="0"/>
    <n v="13901.93"/>
    <n v="25296.639999999999"/>
    <n v="0"/>
    <n v="0"/>
    <n v="7310.39"/>
    <n v="0"/>
    <n v="0"/>
    <n v="0"/>
    <n v="0"/>
    <n v="0"/>
    <m/>
    <n v="0"/>
    <n v="0"/>
    <n v="0"/>
    <x v="6"/>
    <x v="3"/>
  </r>
  <r>
    <s v="CG&amp;E "/>
    <s v="E"/>
    <x v="15"/>
    <s v="DS03 ON 04/01/2008N"/>
    <n v="8414920"/>
    <n v="731970"/>
    <n v="0"/>
    <n v="731970"/>
    <n v="319735.53999999998"/>
    <n v="0"/>
    <n v="88876.21"/>
    <n v="9843.33"/>
    <n v="2.25"/>
    <n v="0"/>
    <n v="0"/>
    <n v="30772.92"/>
    <n v="56945.79"/>
    <n v="43804.19"/>
    <n v="3509.01"/>
    <n v="0"/>
    <n v="43182.7"/>
    <n v="100028.17"/>
    <n v="0"/>
    <n v="0"/>
    <n v="0"/>
    <n v="0"/>
    <n v="10580.5"/>
    <n v="19186.03"/>
    <n v="0"/>
    <n v="0"/>
    <n v="5503.36"/>
    <n v="0"/>
    <n v="0"/>
    <n v="0"/>
    <n v="0"/>
    <n v="0"/>
    <m/>
    <n v="0"/>
    <n v="0"/>
    <n v="0"/>
    <x v="6"/>
    <x v="3"/>
  </r>
  <r>
    <s v="CG&amp;E "/>
    <s v="E"/>
    <x v="12"/>
    <s v="DS03 ON 04/01/2008N"/>
    <n v="2786720"/>
    <n v="222499.39"/>
    <n v="0"/>
    <n v="222499.39"/>
    <n v="97522.85"/>
    <n v="0"/>
    <n v="24887.360000000001"/>
    <n v="3393.11"/>
    <n v="0.99"/>
    <n v="0"/>
    <n v="0"/>
    <n v="10217"/>
    <n v="16160.24"/>
    <n v="13360.56"/>
    <n v="1162.05"/>
    <n v="0"/>
    <n v="11755.91"/>
    <n v="33125.75"/>
    <n v="0"/>
    <n v="0"/>
    <n v="0"/>
    <n v="0"/>
    <n v="3239.14"/>
    <n v="5851.92"/>
    <n v="0"/>
    <n v="0"/>
    <n v="1822.51"/>
    <n v="0"/>
    <n v="0"/>
    <n v="0"/>
    <n v="0"/>
    <n v="0"/>
    <m/>
    <n v="0"/>
    <n v="0"/>
    <n v="0"/>
    <x v="6"/>
    <x v="3"/>
  </r>
  <r>
    <s v="CG&amp;E "/>
    <s v="E"/>
    <x v="11"/>
    <s v="DS03 ON 04/01/2008N"/>
    <n v="825824"/>
    <n v="23321.3"/>
    <n v="0"/>
    <n v="23321.3"/>
    <n v="0"/>
    <n v="0"/>
    <n v="10114.26"/>
    <n v="1005.53"/>
    <n v="0.27"/>
    <n v="0"/>
    <n v="0"/>
    <n v="3025.7"/>
    <n v="5697.53"/>
    <n v="0"/>
    <n v="344.38"/>
    <n v="0"/>
    <n v="0"/>
    <n v="0"/>
    <n v="0"/>
    <n v="0"/>
    <n v="0"/>
    <n v="0"/>
    <n v="918.13"/>
    <n v="1675.42"/>
    <n v="0"/>
    <n v="0"/>
    <n v="540.08000000000004"/>
    <n v="0"/>
    <n v="0"/>
    <n v="0"/>
    <n v="0"/>
    <n v="0"/>
    <m/>
    <n v="0"/>
    <n v="0"/>
    <n v="0"/>
    <x v="6"/>
    <x v="3"/>
  </r>
  <r>
    <s v="CG&amp;E "/>
    <s v="E"/>
    <x v="13"/>
    <s v="DS03 ON 04/01/2008N"/>
    <n v="790621"/>
    <n v="21739.82"/>
    <n v="0"/>
    <n v="21739.82"/>
    <n v="0"/>
    <n v="0"/>
    <n v="10273.67"/>
    <n v="962.66"/>
    <n v="0.27"/>
    <n v="0"/>
    <n v="0"/>
    <n v="2897.91"/>
    <n v="6758.56"/>
    <n v="0"/>
    <n v="329.68"/>
    <n v="0"/>
    <n v="0"/>
    <n v="0"/>
    <n v="0"/>
    <n v="0"/>
    <n v="0"/>
    <n v="0"/>
    <n v="0"/>
    <n v="0"/>
    <n v="0"/>
    <n v="0"/>
    <n v="517.07000000000005"/>
    <n v="0"/>
    <n v="0"/>
    <n v="0"/>
    <n v="0"/>
    <n v="0"/>
    <m/>
    <n v="0"/>
    <n v="0"/>
    <n v="0"/>
    <x v="6"/>
    <x v="3"/>
  </r>
  <r>
    <s v="CG&amp;E "/>
    <s v="E"/>
    <x v="2"/>
    <s v="DS07 ON 02/15/2008N"/>
    <n v="2800"/>
    <n v="778.99"/>
    <n v="0"/>
    <n v="778.99"/>
    <n v="303.3"/>
    <n v="0"/>
    <n v="188.89"/>
    <n v="3.41"/>
    <n v="0.16"/>
    <n v="0"/>
    <n v="0"/>
    <n v="12.43"/>
    <n v="25.18"/>
    <n v="53.52"/>
    <n v="1.17"/>
    <n v="53.52"/>
    <n v="76.180000000000007"/>
    <n v="25.63"/>
    <n v="0"/>
    <n v="0"/>
    <n v="0"/>
    <n v="0"/>
    <n v="12.36"/>
    <n v="21.41"/>
    <n v="0"/>
    <n v="0"/>
    <n v="1.83"/>
    <n v="0"/>
    <n v="0"/>
    <n v="0"/>
    <n v="0"/>
    <n v="0"/>
    <m/>
    <n v="0"/>
    <n v="0"/>
    <n v="0"/>
    <x v="6"/>
    <x v="3"/>
  </r>
  <r>
    <s v="CG&amp;E "/>
    <s v="E"/>
    <x v="2"/>
    <s v="DS07 ON 04/01/2008N"/>
    <n v="5927031"/>
    <n v="626946.71"/>
    <n v="0"/>
    <n v="626946.71"/>
    <n v="279519.46999999997"/>
    <n v="0"/>
    <n v="88665"/>
    <n v="7216.66"/>
    <n v="26.59"/>
    <n v="0"/>
    <n v="0"/>
    <n v="23207.52"/>
    <n v="45096.99"/>
    <n v="38295.06"/>
    <n v="2471.5700000000002"/>
    <n v="0"/>
    <n v="42008.97"/>
    <n v="70454.649999999994"/>
    <n v="0"/>
    <n v="0"/>
    <n v="0"/>
    <n v="0"/>
    <n v="9335.3799999999992"/>
    <n v="16772.599999999999"/>
    <n v="0"/>
    <n v="0"/>
    <n v="3876.25"/>
    <n v="0"/>
    <n v="0"/>
    <n v="0"/>
    <n v="0"/>
    <n v="0"/>
    <m/>
    <n v="0"/>
    <n v="0"/>
    <n v="0"/>
    <x v="6"/>
    <x v="3"/>
  </r>
  <r>
    <s v="CG&amp;E "/>
    <s v="E"/>
    <x v="3"/>
    <s v="DS07 ON 04/01/2008N"/>
    <n v="1467687"/>
    <n v="152768.87"/>
    <n v="0"/>
    <n v="152768.87"/>
    <n v="68351.289999999994"/>
    <n v="0"/>
    <n v="20925.09"/>
    <n v="1787.06"/>
    <n v="3.73"/>
    <n v="0"/>
    <n v="0"/>
    <n v="5623.45"/>
    <n v="11123.16"/>
    <n v="9364.3799999999992"/>
    <n v="612.05999999999995"/>
    <n v="0"/>
    <n v="10188.44"/>
    <n v="17446.400000000001"/>
    <n v="0"/>
    <n v="0"/>
    <n v="0"/>
    <n v="0"/>
    <n v="2282.56"/>
    <n v="4101.3999999999996"/>
    <n v="0"/>
    <n v="0"/>
    <n v="959.85"/>
    <n v="0"/>
    <n v="0"/>
    <n v="0"/>
    <n v="0"/>
    <n v="0"/>
    <m/>
    <n v="0"/>
    <n v="0"/>
    <n v="0"/>
    <x v="6"/>
    <x v="3"/>
  </r>
  <r>
    <s v="CG&amp;E "/>
    <s v="E"/>
    <x v="4"/>
    <s v="DS07 ON 04/01/2008N"/>
    <n v="804605"/>
    <n v="83699.5"/>
    <n v="0"/>
    <n v="83699.5"/>
    <n v="37439.29"/>
    <n v="0"/>
    <n v="11776.34"/>
    <n v="979.65"/>
    <n v="2.97"/>
    <n v="0"/>
    <n v="0"/>
    <n v="3130.84"/>
    <n v="5704.65"/>
    <n v="5129.26"/>
    <n v="335.49"/>
    <n v="0"/>
    <n v="5614.35"/>
    <n v="9564.34"/>
    <n v="0"/>
    <n v="0"/>
    <n v="0"/>
    <n v="0"/>
    <n v="1249.58"/>
    <n v="2246.5300000000002"/>
    <n v="0"/>
    <n v="0"/>
    <n v="526.21"/>
    <n v="0"/>
    <n v="0"/>
    <n v="0"/>
    <n v="0"/>
    <n v="0"/>
    <m/>
    <n v="0"/>
    <n v="0"/>
    <n v="0"/>
    <x v="6"/>
    <x v="3"/>
  </r>
  <r>
    <s v="CG&amp;E "/>
    <s v="E"/>
    <x v="8"/>
    <s v="DS07 ON 04/01/2008N"/>
    <n v="187800"/>
    <n v="19482.03"/>
    <n v="0"/>
    <n v="19482.03"/>
    <n v="8756.5"/>
    <n v="0"/>
    <n v="2637.47"/>
    <n v="228.66"/>
    <n v="0.27"/>
    <n v="0"/>
    <n v="0"/>
    <n v="708.79"/>
    <n v="1389.92"/>
    <n v="1199.67"/>
    <n v="78.31"/>
    <n v="0"/>
    <n v="1309.46"/>
    <n v="2232.37"/>
    <n v="0"/>
    <n v="0"/>
    <n v="0"/>
    <n v="0"/>
    <n v="292.37"/>
    <n v="525.41999999999996"/>
    <n v="0"/>
    <n v="0"/>
    <n v="122.82"/>
    <n v="0"/>
    <n v="0"/>
    <n v="0"/>
    <n v="0"/>
    <n v="0"/>
    <m/>
    <n v="0"/>
    <n v="0"/>
    <n v="0"/>
    <x v="6"/>
    <x v="3"/>
  </r>
  <r>
    <s v="CG&amp;E "/>
    <s v="E"/>
    <x v="14"/>
    <s v="DS07 ON 04/01/2008N"/>
    <n v="3361641"/>
    <n v="304380.06"/>
    <n v="0"/>
    <n v="304380.06"/>
    <n v="134233.01"/>
    <n v="0"/>
    <n v="37317.800000000003"/>
    <n v="3925.24"/>
    <n v="4.32"/>
    <n v="0"/>
    <n v="0"/>
    <n v="12647.3"/>
    <n v="23333.1"/>
    <n v="18390.240000000002"/>
    <n v="1401.81"/>
    <n v="0"/>
    <n v="18456.349999999999"/>
    <n v="39959.85"/>
    <n v="0"/>
    <n v="0"/>
    <n v="0"/>
    <n v="0"/>
    <n v="4457.8"/>
    <n v="8054.72"/>
    <n v="0"/>
    <n v="0"/>
    <n v="2198.52"/>
    <n v="0"/>
    <n v="0"/>
    <n v="0"/>
    <n v="0"/>
    <n v="0"/>
    <m/>
    <n v="0"/>
    <n v="0"/>
    <n v="0"/>
    <x v="6"/>
    <x v="3"/>
  </r>
  <r>
    <s v="CG&amp;E "/>
    <s v="E"/>
    <x v="15"/>
    <s v="DS07 ON 04/01/2008N"/>
    <n v="4850"/>
    <n v="328.83"/>
    <n v="0"/>
    <n v="328.83"/>
    <n v="144.29"/>
    <n v="0"/>
    <n v="29.41"/>
    <n v="5.91"/>
    <n v="0"/>
    <n v="0"/>
    <n v="0"/>
    <n v="17.920000000000002"/>
    <n v="20.66"/>
    <n v="19.77"/>
    <n v="2.02"/>
    <n v="0"/>
    <n v="14.6"/>
    <n v="57.65"/>
    <n v="0"/>
    <n v="0"/>
    <n v="0"/>
    <n v="0"/>
    <n v="4.7699999999999996"/>
    <n v="8.66"/>
    <n v="0"/>
    <n v="0"/>
    <n v="3.17"/>
    <n v="0"/>
    <n v="0"/>
    <n v="0"/>
    <n v="0"/>
    <n v="0"/>
    <m/>
    <n v="0"/>
    <n v="0"/>
    <n v="0"/>
    <x v="6"/>
    <x v="3"/>
  </r>
  <r>
    <s v="CG&amp;E "/>
    <s v="E"/>
    <x v="12"/>
    <s v="DS07 ON 04/01/2008N"/>
    <n v="353345"/>
    <n v="39384.22"/>
    <n v="0"/>
    <n v="39384.22"/>
    <n v="17752.849999999999"/>
    <n v="0"/>
    <n v="5502.89"/>
    <n v="430.23"/>
    <n v="0.36"/>
    <n v="0"/>
    <n v="0"/>
    <n v="1319.92"/>
    <n v="2954.1"/>
    <n v="2432.21"/>
    <n v="147.34"/>
    <n v="0"/>
    <n v="2754.16"/>
    <n v="4200.22"/>
    <n v="0"/>
    <n v="0"/>
    <n v="0"/>
    <n v="0"/>
    <n v="593.58000000000004"/>
    <n v="1065.27"/>
    <n v="0"/>
    <n v="0"/>
    <n v="231.09"/>
    <n v="0"/>
    <n v="0"/>
    <n v="0"/>
    <n v="0"/>
    <n v="0"/>
    <m/>
    <n v="0"/>
    <n v="0"/>
    <n v="0"/>
    <x v="6"/>
    <x v="3"/>
  </r>
  <r>
    <s v="CG&amp;E "/>
    <s v="E"/>
    <x v="6"/>
    <s v="DS07 ON 04/01/2008N"/>
    <n v="29505"/>
    <n v="1525.83"/>
    <n v="0"/>
    <n v="1525.83"/>
    <n v="0"/>
    <n v="0"/>
    <n v="1062.08"/>
    <n v="35.92"/>
    <n v="0.65"/>
    <n v="0"/>
    <n v="0"/>
    <n v="130.27000000000001"/>
    <n v="265.32"/>
    <n v="0"/>
    <n v="12.3"/>
    <n v="0"/>
    <n v="0"/>
    <n v="0"/>
    <n v="0"/>
    <n v="0"/>
    <n v="0"/>
    <n v="0"/>
    <n v="0"/>
    <n v="0"/>
    <n v="0"/>
    <n v="0"/>
    <n v="19.29"/>
    <n v="0"/>
    <n v="0"/>
    <n v="0"/>
    <n v="0"/>
    <n v="0"/>
    <m/>
    <n v="0"/>
    <n v="0"/>
    <n v="0"/>
    <x v="6"/>
    <x v="3"/>
  </r>
  <r>
    <s v="CG&amp;E "/>
    <s v="E"/>
    <x v="10"/>
    <s v="DS07 ON 04/01/2008N"/>
    <n v="10320"/>
    <n v="297.81"/>
    <n v="0"/>
    <n v="297.81"/>
    <n v="0"/>
    <n v="0"/>
    <n v="143.65"/>
    <n v="12.57"/>
    <n v="0.09"/>
    <n v="0"/>
    <n v="0"/>
    <n v="44.16"/>
    <n v="86.29"/>
    <n v="0"/>
    <n v="4.3"/>
    <n v="0"/>
    <n v="0"/>
    <n v="0"/>
    <n v="0"/>
    <n v="0"/>
    <n v="0"/>
    <n v="0"/>
    <n v="0"/>
    <n v="0"/>
    <n v="0"/>
    <n v="0"/>
    <n v="6.75"/>
    <n v="0"/>
    <n v="0"/>
    <n v="0"/>
    <n v="0"/>
    <n v="0"/>
    <m/>
    <n v="0"/>
    <n v="0"/>
    <n v="0"/>
    <x v="6"/>
    <x v="3"/>
  </r>
  <r>
    <s v="CG&amp;E "/>
    <s v="E"/>
    <x v="11"/>
    <s v="DS07 ON 04/01/2008N"/>
    <n v="73656"/>
    <n v="2276.19"/>
    <n v="0"/>
    <n v="2276.19"/>
    <n v="0"/>
    <n v="0"/>
    <n v="1203.04"/>
    <n v="89.68"/>
    <n v="0.27"/>
    <n v="0"/>
    <n v="0"/>
    <n v="295.33"/>
    <n v="608.97"/>
    <n v="0"/>
    <n v="30.72"/>
    <n v="0"/>
    <n v="0"/>
    <n v="0"/>
    <n v="0"/>
    <n v="0"/>
    <n v="0"/>
    <n v="0"/>
    <n v="0"/>
    <n v="0"/>
    <n v="0"/>
    <n v="0"/>
    <n v="48.18"/>
    <n v="0"/>
    <n v="0"/>
    <n v="0"/>
    <n v="0"/>
    <n v="0"/>
    <m/>
    <n v="0"/>
    <n v="0"/>
    <n v="0"/>
    <x v="6"/>
    <x v="3"/>
  </r>
  <r>
    <s v="CG&amp;E "/>
    <s v="E"/>
    <x v="18"/>
    <s v="DS07 ON 04/01/2008N"/>
    <n v="80709"/>
    <n v="4715.72"/>
    <n v="0"/>
    <n v="4715.72"/>
    <n v="0"/>
    <n v="0"/>
    <n v="3493.49"/>
    <n v="98.27"/>
    <n v="0.18"/>
    <n v="0"/>
    <n v="0"/>
    <n v="311.62"/>
    <n v="725.73"/>
    <n v="0"/>
    <n v="33.65"/>
    <n v="0"/>
    <n v="0"/>
    <n v="0"/>
    <n v="0"/>
    <n v="0"/>
    <n v="0"/>
    <n v="0"/>
    <n v="0"/>
    <n v="0"/>
    <n v="0"/>
    <n v="0"/>
    <n v="52.78"/>
    <n v="0"/>
    <n v="0"/>
    <n v="0"/>
    <n v="0"/>
    <n v="0"/>
    <m/>
    <n v="0"/>
    <n v="0"/>
    <n v="0"/>
    <x v="6"/>
    <x v="3"/>
  </r>
  <r>
    <s v="CG&amp;E "/>
    <s v="E"/>
    <x v="13"/>
    <s v="DS07 ON 04/01/2008N"/>
    <n v="192394"/>
    <n v="5502.17"/>
    <n v="0"/>
    <n v="5502.17"/>
    <n v="0"/>
    <n v="0"/>
    <n v="2624.04"/>
    <n v="234.26"/>
    <n v="0.09"/>
    <n v="0"/>
    <n v="0"/>
    <n v="707.71"/>
    <n v="1730.01"/>
    <n v="0"/>
    <n v="80.23"/>
    <n v="0"/>
    <n v="0"/>
    <n v="0"/>
    <n v="0"/>
    <n v="0"/>
    <n v="0"/>
    <n v="0"/>
    <n v="0"/>
    <n v="0"/>
    <n v="0"/>
    <n v="0"/>
    <n v="125.83"/>
    <n v="0"/>
    <n v="0"/>
    <n v="0"/>
    <n v="0"/>
    <n v="0"/>
    <m/>
    <n v="0"/>
    <n v="0"/>
    <n v="0"/>
    <x v="6"/>
    <x v="3"/>
  </r>
  <r>
    <s v="CG&amp;E "/>
    <s v="E"/>
    <x v="2"/>
    <s v="DS08 ON 01/02/2007N"/>
    <n v="-1980"/>
    <n v="-280"/>
    <n v="0"/>
    <n v="-280"/>
    <n v="-104.49"/>
    <n v="0"/>
    <n v="-56.66"/>
    <n v="-2.31"/>
    <n v="-0.09"/>
    <n v="0"/>
    <n v="0"/>
    <n v="-8.65"/>
    <n v="-17.8"/>
    <n v="-17.21"/>
    <n v="-0.83"/>
    <n v="-18.43"/>
    <n v="-21.23"/>
    <n v="-19.59"/>
    <n v="0"/>
    <n v="0"/>
    <n v="0"/>
    <n v="0"/>
    <n v="-4.04"/>
    <n v="-7.37"/>
    <n v="0"/>
    <n v="0"/>
    <n v="-1.3"/>
    <n v="0"/>
    <n v="0"/>
    <n v="0"/>
    <n v="0"/>
    <n v="0"/>
    <m/>
    <n v="0"/>
    <n v="0"/>
    <n v="0"/>
    <x v="6"/>
    <x v="3"/>
  </r>
  <r>
    <s v="CG&amp;E "/>
    <s v="E"/>
    <x v="2"/>
    <s v="DS08 ON 02/15/2008N"/>
    <n v="18851"/>
    <n v="3909.4"/>
    <n v="0"/>
    <n v="3909.4"/>
    <n v="1533.69"/>
    <n v="0"/>
    <n v="833.12"/>
    <n v="22.96"/>
    <n v="0.52"/>
    <n v="0"/>
    <n v="0"/>
    <n v="82.79"/>
    <n v="169.5"/>
    <n v="270.64"/>
    <n v="7.87"/>
    <n v="270.64"/>
    <n v="362.04"/>
    <n v="172.52"/>
    <n v="0"/>
    <n v="0"/>
    <n v="0"/>
    <n v="0"/>
    <n v="62.52"/>
    <n v="108.27"/>
    <n v="0"/>
    <n v="0"/>
    <n v="12.32"/>
    <n v="0"/>
    <n v="0"/>
    <n v="0"/>
    <n v="0"/>
    <n v="0"/>
    <m/>
    <n v="0"/>
    <n v="0"/>
    <n v="0"/>
    <x v="6"/>
    <x v="3"/>
  </r>
  <r>
    <s v="CG&amp;E "/>
    <s v="E"/>
    <x v="2"/>
    <s v="DS08 ON 04/01/2008N"/>
    <n v="3285782"/>
    <n v="493250.1"/>
    <n v="0"/>
    <n v="493250.1"/>
    <n v="224922.12"/>
    <n v="0"/>
    <n v="88123.34"/>
    <n v="4000.74"/>
    <n v="35.97"/>
    <n v="0"/>
    <n v="0"/>
    <n v="13494.17"/>
    <n v="27559.439999999999"/>
    <n v="30815.51"/>
    <n v="1370.09"/>
    <n v="0"/>
    <n v="40696.1"/>
    <n v="39058.1"/>
    <n v="0"/>
    <n v="0"/>
    <n v="0"/>
    <n v="0"/>
    <n v="7529.88"/>
    <n v="13495.74"/>
    <n v="0"/>
    <n v="0"/>
    <n v="2148.9"/>
    <n v="0"/>
    <n v="0"/>
    <n v="0"/>
    <n v="0"/>
    <n v="0"/>
    <m/>
    <n v="0"/>
    <n v="0"/>
    <n v="0"/>
    <x v="6"/>
    <x v="3"/>
  </r>
  <r>
    <s v="CG&amp;E "/>
    <s v="E"/>
    <x v="14"/>
    <s v="DS08 ON 04/01/2008N"/>
    <n v="463131"/>
    <n v="45791.96"/>
    <n v="0"/>
    <n v="45791.96"/>
    <n v="20327.490000000002"/>
    <n v="0"/>
    <n v="5761.01"/>
    <n v="563.91"/>
    <n v="0.54"/>
    <n v="0"/>
    <n v="0"/>
    <n v="1737.09"/>
    <n v="3846.39"/>
    <n v="2784.94"/>
    <n v="193.12"/>
    <n v="0"/>
    <n v="2870.4"/>
    <n v="5505.23"/>
    <n v="0"/>
    <n v="0"/>
    <n v="0"/>
    <n v="0"/>
    <n v="679.17"/>
    <n v="1219.78"/>
    <n v="0"/>
    <n v="0"/>
    <n v="302.89"/>
    <n v="0"/>
    <n v="0"/>
    <n v="0"/>
    <n v="0"/>
    <n v="0"/>
    <m/>
    <n v="0"/>
    <n v="0"/>
    <n v="0"/>
    <x v="6"/>
    <x v="3"/>
  </r>
  <r>
    <s v="CG&amp;E "/>
    <s v="E"/>
    <x v="6"/>
    <s v="DS08 ON 04/01/2008N"/>
    <n v="246275"/>
    <n v="12545.94"/>
    <n v="0"/>
    <n v="12545.94"/>
    <n v="0"/>
    <n v="0"/>
    <n v="8589.0400000000009"/>
    <n v="299.89"/>
    <n v="3.9"/>
    <n v="0"/>
    <n v="0"/>
    <n v="1060.32"/>
    <n v="2214.4699999999998"/>
    <n v="0"/>
    <n v="102.68"/>
    <n v="0"/>
    <n v="0"/>
    <n v="0"/>
    <n v="0"/>
    <n v="0"/>
    <n v="0"/>
    <n v="0"/>
    <n v="41.06"/>
    <n v="73.53"/>
    <n v="0"/>
    <n v="0"/>
    <n v="161.05000000000001"/>
    <n v="0"/>
    <n v="0"/>
    <n v="0"/>
    <n v="0"/>
    <n v="0"/>
    <m/>
    <n v="0"/>
    <n v="0"/>
    <n v="0"/>
    <x v="6"/>
    <x v="3"/>
  </r>
  <r>
    <s v="CG&amp;E "/>
    <s v="E"/>
    <x v="11"/>
    <s v="DS08 ON 04/01/2008N"/>
    <n v="445181"/>
    <n v="16973.73"/>
    <n v="0"/>
    <n v="16973.73"/>
    <n v="0"/>
    <n v="0"/>
    <n v="10172.06"/>
    <n v="542.04"/>
    <n v="1.64"/>
    <n v="0"/>
    <n v="0"/>
    <n v="1778.11"/>
    <n v="4003.1"/>
    <n v="0"/>
    <n v="185.67"/>
    <n v="0"/>
    <n v="0"/>
    <n v="0"/>
    <n v="0"/>
    <n v="0"/>
    <n v="0"/>
    <n v="0"/>
    <n v="0"/>
    <n v="0"/>
    <n v="0"/>
    <n v="0"/>
    <n v="291.11"/>
    <n v="0"/>
    <n v="0"/>
    <n v="0"/>
    <n v="0"/>
    <n v="0"/>
    <m/>
    <n v="0"/>
    <n v="0"/>
    <n v="0"/>
    <x v="6"/>
    <x v="3"/>
  </r>
  <r>
    <s v="CG&amp;E "/>
    <s v="E"/>
    <x v="14"/>
    <s v="DS12    04/01/2008 "/>
    <n v="39075"/>
    <n v="2665.12"/>
    <n v="0"/>
    <n v="2665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3"/>
  </r>
  <r>
    <s v="CG&amp;E "/>
    <s v="E"/>
    <x v="15"/>
    <s v="DS12    04/01/2008 "/>
    <n v="-117296"/>
    <n v="-1865.09"/>
    <n v="0"/>
    <n v="-186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3"/>
  </r>
  <r>
    <s v="CG&amp;E "/>
    <s v="E"/>
    <x v="12"/>
    <s v="DS12    04/01/2008 "/>
    <n v="81533"/>
    <n v="5542.94"/>
    <n v="0"/>
    <n v="5542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3"/>
  </r>
  <r>
    <s v="CG&amp;E "/>
    <s v="E"/>
    <x v="15"/>
    <s v="DS14    04/01/2008 "/>
    <n v="86966"/>
    <n v="6108.41"/>
    <n v="0"/>
    <n v="6108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3"/>
  </r>
  <r>
    <s v="CG&amp;E "/>
    <s v="E"/>
    <x v="12"/>
    <s v="DS14    04/01/2008 "/>
    <n v="106016"/>
    <n v="8412.74"/>
    <n v="0"/>
    <n v="841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3"/>
  </r>
  <r>
    <s v="CG&amp;E "/>
    <s v="E"/>
    <x v="14"/>
    <s v="DS51    04/01/2008 "/>
    <n v="27791"/>
    <n v="3595.98"/>
    <n v="0"/>
    <n v="3595.98"/>
    <n v="1623.74"/>
    <n v="0"/>
    <n v="564.51"/>
    <n v="33.840000000000003"/>
    <n v="0.18"/>
    <n v="0"/>
    <n v="0"/>
    <n v="117.12"/>
    <n v="249.89"/>
    <n v="222.47"/>
    <n v="11.59"/>
    <n v="0"/>
    <n v="272.33999999999997"/>
    <n v="330.35"/>
    <n v="0"/>
    <n v="0"/>
    <n v="0"/>
    <n v="0"/>
    <n v="54.35"/>
    <n v="97.43"/>
    <n v="0"/>
    <n v="0"/>
    <n v="18.170000000000002"/>
    <n v="0"/>
    <n v="0"/>
    <n v="0"/>
    <n v="0"/>
    <n v="0"/>
    <m/>
    <n v="0"/>
    <n v="0"/>
    <n v="0"/>
    <x v="6"/>
    <x v="3"/>
  </r>
  <r>
    <s v="CG&amp;E "/>
    <s v="E"/>
    <x v="12"/>
    <s v="DS51    04/01/2008 "/>
    <n v="138864"/>
    <n v="15635.45"/>
    <n v="0"/>
    <n v="15635.45"/>
    <n v="4388.83"/>
    <n v="0"/>
    <n v="2171.4699999999998"/>
    <n v="169.07"/>
    <n v="0.36"/>
    <n v="0"/>
    <n v="0"/>
    <n v="541.35"/>
    <n v="1248.67"/>
    <n v="956.79"/>
    <n v="57.91"/>
    <n v="0"/>
    <n v="1075.8499999999999"/>
    <n v="1018.99"/>
    <n v="0"/>
    <n v="0"/>
    <n v="0"/>
    <n v="0"/>
    <n v="233.68"/>
    <n v="419.05"/>
    <n v="0"/>
    <n v="3262.61"/>
    <n v="90.82"/>
    <n v="0"/>
    <n v="0"/>
    <n v="0"/>
    <n v="0"/>
    <n v="0"/>
    <m/>
    <n v="0"/>
    <n v="0"/>
    <n v="0"/>
    <x v="6"/>
    <x v="3"/>
  </r>
  <r>
    <s v="CG&amp;E "/>
    <s v="E"/>
    <x v="2"/>
    <s v="EH      02/15/2008N"/>
    <n v="89040"/>
    <n v="6456.93"/>
    <n v="0"/>
    <n v="6456.93"/>
    <n v="2019.69"/>
    <n v="0"/>
    <n v="1026.1400000000001"/>
    <n v="108.42"/>
    <n v="0.09"/>
    <n v="0"/>
    <n v="0"/>
    <n v="331.95"/>
    <n v="598.26"/>
    <n v="356.43"/>
    <n v="37.119999999999997"/>
    <n v="356.43"/>
    <n v="457.66"/>
    <n v="814.89"/>
    <n v="0"/>
    <n v="0"/>
    <n v="0"/>
    <n v="0"/>
    <n v="142.72999999999999"/>
    <n v="142.56"/>
    <n v="0"/>
    <n v="0"/>
    <n v="64.56"/>
    <n v="0"/>
    <n v="0"/>
    <n v="0"/>
    <n v="0"/>
    <n v="0"/>
    <m/>
    <n v="0"/>
    <n v="0"/>
    <n v="0"/>
    <x v="6"/>
    <x v="4"/>
  </r>
  <r>
    <s v="CG&amp;E "/>
    <s v="E"/>
    <x v="1"/>
    <s v="EH      04/01/2008N"/>
    <n v="1920"/>
    <n v="167.75"/>
    <n v="0"/>
    <n v="167.75"/>
    <n v="51.23"/>
    <n v="0"/>
    <n v="44.3"/>
    <n v="2.34"/>
    <n v="0.18"/>
    <n v="0"/>
    <n v="0"/>
    <n v="8.93"/>
    <n v="12.9"/>
    <n v="7.02"/>
    <n v="0.8"/>
    <n v="0"/>
    <n v="9.8699999999999992"/>
    <n v="22.83"/>
    <n v="0"/>
    <n v="0"/>
    <n v="0"/>
    <n v="0"/>
    <n v="2.88"/>
    <n v="3.07"/>
    <n v="0"/>
    <n v="0"/>
    <n v="1.4"/>
    <n v="0"/>
    <n v="0"/>
    <n v="0"/>
    <n v="0"/>
    <n v="0"/>
    <m/>
    <n v="0"/>
    <n v="0"/>
    <n v="0"/>
    <x v="6"/>
    <x v="4"/>
  </r>
  <r>
    <s v="CG&amp;E "/>
    <s v="E"/>
    <x v="2"/>
    <s v="EH      04/01/2008N"/>
    <n v="1928637"/>
    <n v="149797.95000000001"/>
    <n v="0"/>
    <n v="149797.95000000001"/>
    <n v="51467.69"/>
    <n v="0"/>
    <n v="26835.67"/>
    <n v="2348.14"/>
    <n v="40.049999999999997"/>
    <n v="0"/>
    <n v="0"/>
    <n v="8077.28"/>
    <n v="12958.56"/>
    <n v="7051.01"/>
    <n v="803.54"/>
    <n v="0"/>
    <n v="9913.2099999999991"/>
    <n v="22925.61"/>
    <n v="0"/>
    <n v="0"/>
    <n v="0"/>
    <n v="0"/>
    <n v="2891.24"/>
    <n v="3087.68"/>
    <n v="0"/>
    <n v="0"/>
    <n v="1398.27"/>
    <n v="0"/>
    <n v="0"/>
    <n v="0"/>
    <n v="0"/>
    <n v="0"/>
    <m/>
    <n v="0"/>
    <n v="0"/>
    <n v="0"/>
    <x v="6"/>
    <x v="4"/>
  </r>
  <r>
    <s v="CG&amp;E "/>
    <s v="E"/>
    <x v="3"/>
    <s v="EH      04/01/2008N"/>
    <n v="7201"/>
    <n v="626.30999999999995"/>
    <n v="0"/>
    <n v="626.30999999999995"/>
    <n v="192.16"/>
    <n v="0"/>
    <n v="164.27"/>
    <n v="8.7799999999999994"/>
    <n v="0.54"/>
    <n v="0"/>
    <n v="0"/>
    <n v="32.68"/>
    <n v="48.39"/>
    <n v="26.33"/>
    <n v="3"/>
    <n v="0"/>
    <n v="37.01"/>
    <n v="85.6"/>
    <n v="0"/>
    <n v="0"/>
    <n v="0"/>
    <n v="0"/>
    <n v="10.8"/>
    <n v="11.53"/>
    <n v="0"/>
    <n v="0"/>
    <n v="5.22"/>
    <n v="0"/>
    <n v="0"/>
    <n v="0"/>
    <n v="0"/>
    <n v="0"/>
    <m/>
    <n v="0"/>
    <n v="0"/>
    <n v="0"/>
    <x v="6"/>
    <x v="4"/>
  </r>
  <r>
    <s v="CG&amp;E "/>
    <s v="E"/>
    <x v="4"/>
    <s v="EH      04/01/2008N"/>
    <n v="1009695"/>
    <n v="76637.960000000006"/>
    <n v="0"/>
    <n v="76637.960000000006"/>
    <n v="26944.7"/>
    <n v="0"/>
    <n v="12448.65"/>
    <n v="1229.4100000000001"/>
    <n v="7.38"/>
    <n v="0"/>
    <n v="0"/>
    <n v="4060.56"/>
    <n v="6784.13"/>
    <n v="3691.49"/>
    <n v="417.44"/>
    <n v="0"/>
    <n v="5189.8599999999997"/>
    <n v="12002.23"/>
    <n v="0"/>
    <n v="0"/>
    <n v="0"/>
    <n v="0"/>
    <n v="1513.5"/>
    <n v="1616.56"/>
    <n v="0"/>
    <n v="0"/>
    <n v="732.05"/>
    <n v="0"/>
    <n v="0"/>
    <n v="0"/>
    <n v="0"/>
    <n v="0"/>
    <m/>
    <n v="0"/>
    <n v="0"/>
    <n v="0"/>
    <x v="6"/>
    <x v="4"/>
  </r>
  <r>
    <s v="CG&amp;E "/>
    <s v="E"/>
    <x v="5"/>
    <s v="EH      04/01/2008N"/>
    <n v="425"/>
    <n v="37.729999999999997"/>
    <n v="0"/>
    <n v="37.729999999999997"/>
    <n v="11.34"/>
    <n v="0"/>
    <n v="12.33"/>
    <n v="0.52"/>
    <n v="0.09"/>
    <n v="0"/>
    <n v="0"/>
    <n v="0"/>
    <n v="2.86"/>
    <n v="1.55"/>
    <n v="0.18"/>
    <n v="0"/>
    <n v="2.1800000000000002"/>
    <n v="5.05"/>
    <n v="0"/>
    <n v="0"/>
    <n v="0"/>
    <n v="0"/>
    <n v="0.64"/>
    <n v="0.68"/>
    <n v="0"/>
    <n v="0"/>
    <n v="0.31"/>
    <n v="0"/>
    <n v="0"/>
    <n v="0"/>
    <n v="0"/>
    <n v="0"/>
    <m/>
    <n v="0"/>
    <n v="0"/>
    <n v="0"/>
    <x v="6"/>
    <x v="4"/>
  </r>
  <r>
    <s v="CG&amp;E "/>
    <s v="E"/>
    <x v="14"/>
    <s v="EH      04/01/2008N"/>
    <n v="535104"/>
    <n v="40110.629999999997"/>
    <n v="0"/>
    <n v="40110.629999999997"/>
    <n v="14279.79"/>
    <n v="0"/>
    <n v="6226.62"/>
    <n v="651.55999999999995"/>
    <n v="0.9"/>
    <n v="0"/>
    <n v="0"/>
    <n v="2018.96"/>
    <n v="3595.36"/>
    <n v="1956.34"/>
    <n v="223.13"/>
    <n v="0"/>
    <n v="2750.43"/>
    <n v="6360.77"/>
    <n v="0"/>
    <n v="0"/>
    <n v="0"/>
    <n v="0"/>
    <n v="802.13"/>
    <n v="856.7"/>
    <n v="0"/>
    <n v="0"/>
    <n v="387.94"/>
    <n v="0"/>
    <n v="0"/>
    <n v="0"/>
    <n v="0"/>
    <n v="0"/>
    <m/>
    <n v="0"/>
    <n v="0"/>
    <n v="0"/>
    <x v="6"/>
    <x v="4"/>
  </r>
  <r>
    <s v="CG&amp;E "/>
    <s v="E"/>
    <x v="12"/>
    <s v="EH      04/01/2008N"/>
    <n v="3233294"/>
    <n v="241643.28"/>
    <n v="0"/>
    <n v="241643.28"/>
    <n v="86283.7"/>
    <n v="0"/>
    <n v="37197.31"/>
    <n v="3936.86"/>
    <n v="2.88"/>
    <n v="0"/>
    <n v="0"/>
    <n v="12035.1"/>
    <n v="21724.5"/>
    <n v="11820.94"/>
    <n v="1221.3499999999999"/>
    <n v="0"/>
    <n v="16619.13"/>
    <n v="38434.160000000003"/>
    <n v="0"/>
    <n v="0"/>
    <n v="0"/>
    <n v="0"/>
    <n v="4846.71"/>
    <n v="5176.5200000000004"/>
    <n v="0"/>
    <n v="0"/>
    <n v="2344.12"/>
    <n v="0"/>
    <n v="0"/>
    <n v="0"/>
    <n v="0"/>
    <n v="0"/>
    <m/>
    <n v="0"/>
    <n v="0"/>
    <n v="0"/>
    <x v="6"/>
    <x v="4"/>
  </r>
  <r>
    <s v="CG&amp;E "/>
    <s v="E"/>
    <x v="6"/>
    <s v="EH      04/01/2008N"/>
    <n v="16374"/>
    <n v="474.28"/>
    <n v="0"/>
    <n v="474.28"/>
    <n v="0"/>
    <n v="0"/>
    <n v="230.94"/>
    <n v="19.940000000000001"/>
    <n v="0.27"/>
    <n v="0"/>
    <n v="0"/>
    <n v="71.36"/>
    <n v="110.02"/>
    <n v="0"/>
    <n v="6.82"/>
    <n v="0"/>
    <n v="0"/>
    <n v="0"/>
    <n v="0"/>
    <n v="0"/>
    <n v="0"/>
    <n v="0"/>
    <n v="11.15"/>
    <n v="11.91"/>
    <n v="0"/>
    <n v="0"/>
    <n v="11.87"/>
    <n v="0"/>
    <n v="0"/>
    <n v="0"/>
    <n v="0"/>
    <n v="0"/>
    <m/>
    <n v="0"/>
    <n v="0"/>
    <n v="0"/>
    <x v="6"/>
    <x v="4"/>
  </r>
  <r>
    <s v="CG&amp;E "/>
    <s v="E"/>
    <x v="10"/>
    <s v="EH      04/01/2008N"/>
    <n v="11056"/>
    <n v="310.25"/>
    <n v="0"/>
    <n v="310.25"/>
    <n v="0"/>
    <n v="0"/>
    <n v="163.05000000000001"/>
    <n v="13.47"/>
    <n v="0.36"/>
    <n v="0"/>
    <n v="0"/>
    <n v="48.65"/>
    <n v="74.290000000000006"/>
    <n v="0"/>
    <n v="2.41"/>
    <n v="0"/>
    <n v="0"/>
    <n v="0"/>
    <n v="0"/>
    <n v="0"/>
    <n v="0"/>
    <n v="0"/>
    <n v="0"/>
    <n v="0"/>
    <n v="0"/>
    <n v="0"/>
    <n v="8.02"/>
    <n v="0"/>
    <n v="0"/>
    <n v="0"/>
    <n v="0"/>
    <n v="0"/>
    <m/>
    <n v="0"/>
    <n v="0"/>
    <n v="0"/>
    <x v="6"/>
    <x v="4"/>
  </r>
  <r>
    <s v="CG&amp;E "/>
    <s v="E"/>
    <x v="11"/>
    <s v="EH      04/01/2008N"/>
    <n v="36766"/>
    <n v="931.35"/>
    <n v="0"/>
    <n v="931.35"/>
    <n v="0"/>
    <n v="0"/>
    <n v="447.52"/>
    <n v="44.76"/>
    <n v="0.18"/>
    <n v="0"/>
    <n v="0"/>
    <n v="149.87"/>
    <n v="247.03"/>
    <n v="0"/>
    <n v="15.33"/>
    <n v="0"/>
    <n v="0"/>
    <n v="0"/>
    <n v="0"/>
    <n v="0"/>
    <n v="0"/>
    <n v="0"/>
    <n v="0"/>
    <n v="0"/>
    <n v="0"/>
    <n v="0"/>
    <n v="26.66"/>
    <n v="0"/>
    <n v="0"/>
    <n v="0"/>
    <n v="0"/>
    <n v="0"/>
    <m/>
    <n v="0"/>
    <n v="0"/>
    <n v="0"/>
    <x v="6"/>
    <x v="4"/>
  </r>
  <r>
    <s v="CG&amp;E "/>
    <s v="E"/>
    <x v="13"/>
    <s v="EH      04/01/2008N"/>
    <n v="592933"/>
    <n v="14390.74"/>
    <n v="0"/>
    <n v="14390.74"/>
    <n v="0"/>
    <n v="0"/>
    <n v="6808.34"/>
    <n v="721.95"/>
    <n v="0.45"/>
    <n v="0"/>
    <n v="0"/>
    <n v="2198.9499999999998"/>
    <n v="3983.91"/>
    <n v="0"/>
    <n v="247.26"/>
    <n v="0"/>
    <n v="0"/>
    <n v="0"/>
    <n v="0"/>
    <n v="0"/>
    <n v="0"/>
    <n v="0"/>
    <n v="0"/>
    <n v="0"/>
    <n v="0"/>
    <n v="0"/>
    <n v="429.88"/>
    <n v="0"/>
    <n v="0"/>
    <n v="0"/>
    <n v="0"/>
    <n v="0"/>
    <m/>
    <n v="0"/>
    <n v="0"/>
    <n v="0"/>
    <x v="6"/>
    <x v="4"/>
  </r>
  <r>
    <s v="CG&amp;E "/>
    <s v="E"/>
    <x v="2"/>
    <s v="GFL1    04/01/2008N"/>
    <n v="4693"/>
    <n v="656.35"/>
    <n v="0"/>
    <n v="656.35"/>
    <n v="351.06"/>
    <n v="0"/>
    <n v="82.56"/>
    <n v="5.86"/>
    <n v="0.27"/>
    <n v="0"/>
    <n v="0"/>
    <n v="21.66"/>
    <n v="31.6"/>
    <n v="48.29"/>
    <n v="1.83"/>
    <n v="0"/>
    <n v="25.69"/>
    <n v="55.93"/>
    <n v="0"/>
    <n v="0"/>
    <n v="0"/>
    <n v="0"/>
    <n v="6.33"/>
    <n v="21.19"/>
    <n v="0"/>
    <n v="0"/>
    <n v="4.08"/>
    <n v="0"/>
    <n v="0"/>
    <n v="0"/>
    <n v="0"/>
    <n v="0"/>
    <m/>
    <n v="0"/>
    <n v="0"/>
    <n v="0"/>
    <x v="6"/>
    <x v="5"/>
  </r>
  <r>
    <s v="CG&amp;E "/>
    <s v="E"/>
    <x v="4"/>
    <s v="GFL1    04/01/2008N"/>
    <n v="410"/>
    <n v="62.44"/>
    <n v="0"/>
    <n v="62.44"/>
    <n v="30.72"/>
    <n v="0"/>
    <n v="7.22"/>
    <n v="0.5"/>
    <n v="0.27"/>
    <n v="0"/>
    <n v="0"/>
    <n v="1.9"/>
    <n v="2.78"/>
    <n v="4.2300000000000004"/>
    <n v="0.18"/>
    <n v="0"/>
    <n v="2.23"/>
    <n v="4.87"/>
    <n v="0"/>
    <n v="0"/>
    <n v="0"/>
    <n v="0"/>
    <n v="0.56000000000000005"/>
    <n v="1.83"/>
    <n v="0"/>
    <n v="0"/>
    <n v="0.37"/>
    <n v="0"/>
    <n v="0"/>
    <n v="0"/>
    <n v="0"/>
    <n v="0"/>
    <m/>
    <n v="0"/>
    <n v="0"/>
    <n v="0"/>
    <x v="6"/>
    <x v="5"/>
  </r>
  <r>
    <s v="CG&amp;E "/>
    <s v="E"/>
    <x v="1"/>
    <s v="GFL2    04/01/2008N"/>
    <n v="3023"/>
    <n v="380.02"/>
    <n v="0"/>
    <n v="380.02"/>
    <n v="196.62"/>
    <n v="0"/>
    <n v="46.34"/>
    <n v="3.67"/>
    <n v="0"/>
    <n v="0"/>
    <n v="0"/>
    <n v="14.07"/>
    <n v="20.3"/>
    <n v="26.94"/>
    <n v="1.26"/>
    <n v="0"/>
    <n v="16.47"/>
    <n v="35.92"/>
    <n v="0"/>
    <n v="0"/>
    <n v="0"/>
    <n v="0"/>
    <n v="3.96"/>
    <n v="11.8"/>
    <n v="0"/>
    <n v="0"/>
    <n v="2.67"/>
    <n v="0"/>
    <n v="0"/>
    <n v="0"/>
    <n v="0"/>
    <n v="0"/>
    <m/>
    <n v="0"/>
    <n v="0"/>
    <n v="0"/>
    <x v="6"/>
    <x v="5"/>
  </r>
  <r>
    <s v="CG&amp;E "/>
    <s v="E"/>
    <x v="2"/>
    <s v="GFL2    04/01/2008N"/>
    <n v="2422209"/>
    <n v="304564.83"/>
    <n v="0"/>
    <n v="304564.83"/>
    <n v="157545"/>
    <n v="0"/>
    <n v="37132.1"/>
    <n v="2949.76"/>
    <n v="2.88"/>
    <n v="0"/>
    <n v="0"/>
    <n v="11264.5"/>
    <n v="16276.17"/>
    <n v="21579.89"/>
    <n v="1011.18"/>
    <n v="0"/>
    <n v="13187.36"/>
    <n v="28793.97"/>
    <n v="0"/>
    <n v="0"/>
    <n v="0"/>
    <n v="0"/>
    <n v="3176.65"/>
    <n v="9452.98"/>
    <n v="0"/>
    <n v="0"/>
    <n v="2138.96"/>
    <n v="0"/>
    <n v="0"/>
    <n v="0"/>
    <n v="0"/>
    <n v="0"/>
    <m/>
    <n v="0"/>
    <n v="0"/>
    <n v="0"/>
    <x v="6"/>
    <x v="5"/>
  </r>
  <r>
    <s v="CG&amp;E "/>
    <s v="E"/>
    <x v="3"/>
    <s v="GFL2    04/01/2008N"/>
    <n v="617"/>
    <n v="77.66"/>
    <n v="0"/>
    <n v="77.66"/>
    <n v="40.130000000000003"/>
    <n v="0"/>
    <n v="9.4600000000000009"/>
    <n v="0.75"/>
    <n v="0.09"/>
    <n v="0"/>
    <n v="0"/>
    <n v="2.87"/>
    <n v="4.1399999999999997"/>
    <n v="5.5"/>
    <n v="0.26"/>
    <n v="0"/>
    <n v="3.35"/>
    <n v="7.34"/>
    <n v="0"/>
    <n v="0"/>
    <n v="0"/>
    <n v="0"/>
    <n v="0.81"/>
    <n v="2.41"/>
    <n v="0"/>
    <n v="0"/>
    <n v="0.55000000000000004"/>
    <n v="0"/>
    <n v="0"/>
    <n v="0"/>
    <n v="0"/>
    <n v="0"/>
    <m/>
    <n v="0"/>
    <n v="0"/>
    <n v="0"/>
    <x v="6"/>
    <x v="5"/>
  </r>
  <r>
    <s v="CG&amp;E "/>
    <s v="E"/>
    <x v="7"/>
    <s v="GFL2    04/01/2008N"/>
    <n v="5876"/>
    <n v="765.21"/>
    <n v="0"/>
    <n v="765.21"/>
    <n v="382.68"/>
    <n v="0"/>
    <n v="90.21"/>
    <n v="7.07"/>
    <n v="1.35"/>
    <n v="0"/>
    <n v="0"/>
    <n v="27.41"/>
    <n v="39.6"/>
    <n v="52.5"/>
    <n v="2.37"/>
    <n v="0"/>
    <n v="32.11"/>
    <n v="69.77"/>
    <n v="0"/>
    <n v="0"/>
    <n v="0"/>
    <n v="0"/>
    <n v="7.85"/>
    <n v="23.09"/>
    <n v="0"/>
    <n v="0"/>
    <n v="5.12"/>
    <n v="0"/>
    <n v="0"/>
    <n v="0"/>
    <n v="0"/>
    <n v="0"/>
    <m/>
    <n v="0"/>
    <n v="0"/>
    <n v="0"/>
    <x v="6"/>
    <x v="5"/>
  </r>
  <r>
    <s v="CG&amp;E "/>
    <s v="E"/>
    <x v="4"/>
    <s v="GFL2    04/01/2008N"/>
    <n v="19700"/>
    <n v="3818.43"/>
    <n v="0"/>
    <n v="3818.43"/>
    <n v="1291.71"/>
    <n v="0"/>
    <n v="304.82"/>
    <n v="23.97"/>
    <n v="2.88"/>
    <n v="0"/>
    <n v="0"/>
    <n v="91.88"/>
    <n v="133.77000000000001"/>
    <n v="177.08"/>
    <n v="8.15"/>
    <n v="0"/>
    <n v="108.66"/>
    <n v="235.61"/>
    <n v="0"/>
    <n v="0"/>
    <n v="0"/>
    <n v="0"/>
    <n v="26.01"/>
    <n v="77.180000000000007"/>
    <n v="0"/>
    <n v="0"/>
    <n v="17.43"/>
    <n v="0"/>
    <n v="0"/>
    <n v="0"/>
    <n v="0"/>
    <n v="0"/>
    <m/>
    <n v="0"/>
    <n v="0"/>
    <n v="0"/>
    <x v="6"/>
    <x v="5"/>
  </r>
  <r>
    <s v="CG&amp;E "/>
    <s v="E"/>
    <x v="5"/>
    <s v="GFL2    04/01/2008N"/>
    <n v="0"/>
    <n v="5"/>
    <n v="0"/>
    <n v="5"/>
    <n v="7.0000000000000007E-2"/>
    <n v="0"/>
    <n v="0.02"/>
    <n v="0"/>
    <n v="0.09"/>
    <n v="0"/>
    <n v="0"/>
    <n v="0"/>
    <n v="0.01"/>
    <n v="0.01"/>
    <n v="0"/>
    <n v="0"/>
    <n v="0.01"/>
    <n v="0.01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5"/>
  </r>
  <r>
    <s v="CG&amp;E "/>
    <s v="E"/>
    <x v="2"/>
    <s v="MCEF    07/31/1998 "/>
    <n v="0"/>
    <n v="757.06"/>
    <n v="0"/>
    <n v="75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14"/>
    <s v="MCEF    07/31/1998 "/>
    <n v="0"/>
    <n v="2269.37"/>
    <n v="0"/>
    <n v="226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15"/>
    <s v="MCEF    07/31/1998 "/>
    <n v="0"/>
    <n v="18599.62"/>
    <n v="0"/>
    <n v="185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2"/>
    <s v="MCMP    07/31/1998 "/>
    <n v="0"/>
    <n v="691"/>
    <n v="0"/>
    <n v="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3"/>
    <s v="MCMP    07/31/1998 "/>
    <n v="0"/>
    <n v="117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4"/>
    <s v="MCMP    07/31/1998 "/>
    <n v="0"/>
    <n v="319"/>
    <n v="0"/>
    <n v="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14"/>
    <s v="MCMP    07/31/1998 "/>
    <n v="0"/>
    <n v="1079"/>
    <n v="0"/>
    <n v="10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12"/>
    <s v="MCMP    07/31/1998 "/>
    <n v="0"/>
    <n v="481"/>
    <n v="0"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14"/>
    <s v="MCPC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15"/>
    <s v="MCPC    07/31/1998 "/>
    <n v="0"/>
    <n v="7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14"/>
    <s v="MCRC    05/31/2001 "/>
    <n v="0"/>
    <n v="4405.5"/>
    <n v="0"/>
    <n v="44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6"/>
  </r>
  <r>
    <s v="CG&amp;E "/>
    <s v="E"/>
    <x v="19"/>
    <s v="NSOR    04/01/2008 "/>
    <n v="36305"/>
    <n v="8564.0300000000007"/>
    <n v="0"/>
    <n v="8564.0300000000007"/>
    <n v="1043.4000000000001"/>
    <n v="0"/>
    <n v="6331.11"/>
    <n v="45.29"/>
    <n v="74.53"/>
    <n v="0"/>
    <n v="0"/>
    <n v="172.15"/>
    <n v="81.55"/>
    <n v="144.96"/>
    <n v="0"/>
    <n v="0"/>
    <n v="135.88"/>
    <n v="435.5"/>
    <n v="0"/>
    <n v="0"/>
    <n v="0"/>
    <n v="0"/>
    <n v="36.24"/>
    <n v="63.42"/>
    <n v="0"/>
    <n v="0"/>
    <n v="0"/>
    <n v="0"/>
    <n v="0"/>
    <n v="0"/>
    <n v="0"/>
    <n v="0"/>
    <m/>
    <n v="0"/>
    <n v="0"/>
    <n v="0"/>
    <x v="6"/>
    <x v="7"/>
  </r>
  <r>
    <s v="CG&amp;E "/>
    <s v="E"/>
    <x v="24"/>
    <s v="NSOR    04/01/2008 "/>
    <n v="520"/>
    <n v="94.72"/>
    <n v="0"/>
    <n v="94.72"/>
    <n v="0"/>
    <n v="0"/>
    <n v="88.01"/>
    <n v="0.65"/>
    <n v="0.99"/>
    <n v="0"/>
    <n v="0"/>
    <n v="2.4700000000000002"/>
    <n v="1.17"/>
    <n v="0"/>
    <n v="0"/>
    <n v="0"/>
    <n v="0"/>
    <n v="0"/>
    <n v="0"/>
    <n v="0"/>
    <n v="0"/>
    <n v="0"/>
    <n v="0.52"/>
    <n v="0.91"/>
    <n v="0"/>
    <n v="0"/>
    <n v="0"/>
    <n v="0"/>
    <n v="0"/>
    <n v="0"/>
    <n v="0"/>
    <n v="0"/>
    <m/>
    <n v="0"/>
    <n v="0"/>
    <n v="0"/>
    <x v="6"/>
    <x v="7"/>
  </r>
  <r>
    <s v="CG&amp;E "/>
    <s v="E"/>
    <x v="19"/>
    <s v="NSOR    04/01/2008N"/>
    <n v="-80"/>
    <n v="-18.48"/>
    <n v="0"/>
    <n v="-18.48"/>
    <n v="-2.2999999999999998"/>
    <n v="0"/>
    <n v="-13.54"/>
    <n v="-0.1"/>
    <n v="-0.18"/>
    <n v="0"/>
    <n v="0"/>
    <n v="-0.38"/>
    <n v="-0.18"/>
    <n v="-0.32"/>
    <n v="0"/>
    <n v="0"/>
    <n v="-0.3"/>
    <n v="-0.96"/>
    <n v="0"/>
    <n v="0"/>
    <n v="0"/>
    <n v="0"/>
    <n v="-0.08"/>
    <n v="-0.14000000000000001"/>
    <n v="0"/>
    <n v="0"/>
    <n v="0"/>
    <n v="0"/>
    <n v="0"/>
    <n v="0"/>
    <n v="0"/>
    <n v="0"/>
    <m/>
    <n v="0"/>
    <n v="0"/>
    <n v="0"/>
    <x v="6"/>
    <x v="7"/>
  </r>
  <r>
    <s v="CG&amp;E "/>
    <s v="E"/>
    <x v="2"/>
    <s v="NSPF    04/01/2008 "/>
    <n v="8786"/>
    <n v="746.33"/>
    <n v="0"/>
    <n v="746.33"/>
    <n v="253"/>
    <n v="0"/>
    <n v="206.65"/>
    <n v="10.81"/>
    <n v="0.9"/>
    <n v="0"/>
    <n v="0"/>
    <n v="37.380000000000003"/>
    <n v="20.010000000000002"/>
    <n v="34.729999999999997"/>
    <n v="0"/>
    <n v="0"/>
    <n v="32.659999999999997"/>
    <n v="104.42"/>
    <n v="0"/>
    <n v="0"/>
    <n v="0"/>
    <n v="0"/>
    <n v="8.2799999999999994"/>
    <n v="15.18"/>
    <n v="0"/>
    <n v="0"/>
    <n v="22.31"/>
    <n v="0"/>
    <n v="0"/>
    <n v="0"/>
    <n v="0"/>
    <n v="0"/>
    <m/>
    <n v="0"/>
    <n v="0"/>
    <n v="0"/>
    <x v="6"/>
    <x v="7"/>
  </r>
  <r>
    <s v="CG&amp;E "/>
    <s v="E"/>
    <x v="3"/>
    <s v="NSPF    04/01/2008 "/>
    <n v="4584"/>
    <n v="373.8"/>
    <n v="0"/>
    <n v="373.8"/>
    <n v="132"/>
    <n v="0"/>
    <n v="94.04"/>
    <n v="5.64"/>
    <n v="0.36"/>
    <n v="0"/>
    <n v="0"/>
    <n v="17.8"/>
    <n v="10.44"/>
    <n v="18.12"/>
    <n v="0"/>
    <n v="0"/>
    <n v="17.04"/>
    <n v="54.48"/>
    <n v="0"/>
    <n v="0"/>
    <n v="0"/>
    <n v="0"/>
    <n v="4.32"/>
    <n v="7.92"/>
    <n v="0"/>
    <n v="0"/>
    <n v="11.64"/>
    <n v="0"/>
    <n v="0"/>
    <n v="0"/>
    <n v="0"/>
    <n v="0"/>
    <m/>
    <n v="0"/>
    <n v="0"/>
    <n v="0"/>
    <x v="6"/>
    <x v="7"/>
  </r>
  <r>
    <s v="CG&amp;E "/>
    <s v="E"/>
    <x v="4"/>
    <s v="NSPF    04/01/2008 "/>
    <n v="2292"/>
    <n v="193.34"/>
    <n v="0"/>
    <n v="193.34"/>
    <n v="66"/>
    <n v="0"/>
    <n v="51.68"/>
    <n v="2.82"/>
    <n v="0.18"/>
    <n v="0"/>
    <n v="0"/>
    <n v="10.68"/>
    <n v="5.22"/>
    <n v="9.06"/>
    <n v="0"/>
    <n v="0"/>
    <n v="8.52"/>
    <n v="27.24"/>
    <n v="0"/>
    <n v="0"/>
    <n v="0"/>
    <n v="0"/>
    <n v="2.16"/>
    <n v="3.96"/>
    <n v="0"/>
    <n v="0"/>
    <n v="5.82"/>
    <n v="0"/>
    <n v="0"/>
    <n v="0"/>
    <n v="0"/>
    <n v="0"/>
    <m/>
    <n v="0"/>
    <n v="0"/>
    <n v="0"/>
    <x v="6"/>
    <x v="7"/>
  </r>
  <r>
    <s v="CG&amp;E "/>
    <s v="E"/>
    <x v="5"/>
    <s v="NSPF    04/01/2008 "/>
    <n v="382"/>
    <n v="26.53"/>
    <n v="0"/>
    <n v="26.53"/>
    <n v="11"/>
    <n v="0"/>
    <n v="4.7300000000000004"/>
    <n v="0.47"/>
    <n v="0"/>
    <n v="0"/>
    <n v="0"/>
    <n v="0"/>
    <n v="0.87"/>
    <n v="1.51"/>
    <n v="0"/>
    <n v="0"/>
    <n v="1.42"/>
    <n v="4.54"/>
    <n v="0"/>
    <n v="0"/>
    <n v="0"/>
    <n v="0"/>
    <n v="0.36"/>
    <n v="0.66"/>
    <n v="0"/>
    <n v="0"/>
    <n v="0.97"/>
    <n v="0"/>
    <n v="0"/>
    <n v="0"/>
    <n v="0"/>
    <n v="0"/>
    <m/>
    <n v="0"/>
    <n v="0"/>
    <n v="0"/>
    <x v="6"/>
    <x v="7"/>
  </r>
  <r>
    <s v="CG&amp;E "/>
    <s v="E"/>
    <x v="6"/>
    <s v="NSPF    04/01/2008 "/>
    <n v="382"/>
    <n v="8.91"/>
    <n v="0"/>
    <n v="8.91"/>
    <n v="0"/>
    <n v="0"/>
    <n v="4.7300000000000004"/>
    <n v="0.47"/>
    <n v="0.09"/>
    <n v="0"/>
    <n v="0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m/>
    <n v="0"/>
    <n v="0"/>
    <n v="0"/>
    <x v="6"/>
    <x v="7"/>
  </r>
  <r>
    <s v="CG&amp;E "/>
    <s v="E"/>
    <x v="10"/>
    <s v="NSPF    04/01/2008 "/>
    <n v="382"/>
    <n v="8.91"/>
    <n v="0"/>
    <n v="8.91"/>
    <n v="0"/>
    <n v="0"/>
    <n v="4.7300000000000004"/>
    <n v="0.47"/>
    <n v="0.09"/>
    <n v="0"/>
    <n v="0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m/>
    <n v="0"/>
    <n v="0"/>
    <n v="0"/>
    <x v="6"/>
    <x v="7"/>
  </r>
  <r>
    <s v="CG&amp;E "/>
    <s v="E"/>
    <x v="19"/>
    <s v="NSPO    04/01/2008 "/>
    <n v="360"/>
    <n v="94.72"/>
    <n v="0"/>
    <n v="94.72"/>
    <n v="10.35"/>
    <n v="0"/>
    <n v="72.13"/>
    <n v="0.45"/>
    <n v="0.27"/>
    <n v="0"/>
    <n v="0"/>
    <n v="1.71"/>
    <n v="0.81"/>
    <n v="1.44"/>
    <n v="0"/>
    <n v="0"/>
    <n v="1.35"/>
    <n v="4.32"/>
    <n v="0"/>
    <n v="0"/>
    <n v="0"/>
    <n v="0"/>
    <n v="0.36"/>
    <n v="0.63"/>
    <n v="0"/>
    <n v="0"/>
    <n v="0.9"/>
    <n v="0"/>
    <n v="0"/>
    <n v="0"/>
    <n v="0"/>
    <n v="0"/>
    <m/>
    <n v="0"/>
    <n v="0"/>
    <n v="0"/>
    <x v="6"/>
    <x v="7"/>
  </r>
  <r>
    <s v="CG&amp;E "/>
    <s v="E"/>
    <x v="1"/>
    <s v="NSPO    04/01/2008 "/>
    <n v="6767"/>
    <n v="1817.56"/>
    <n v="0"/>
    <n v="1817.56"/>
    <n v="193.79"/>
    <n v="0"/>
    <n v="1396.2"/>
    <n v="8.35"/>
    <n v="4.59"/>
    <n v="0"/>
    <n v="0"/>
    <n v="31.73"/>
    <n v="15.03"/>
    <n v="26.72"/>
    <n v="0"/>
    <n v="0"/>
    <n v="25.05"/>
    <n v="81.03"/>
    <n v="0"/>
    <n v="0"/>
    <n v="0"/>
    <n v="0"/>
    <n v="6.68"/>
    <n v="11.69"/>
    <n v="0"/>
    <n v="0"/>
    <n v="16.7"/>
    <n v="0"/>
    <n v="0"/>
    <n v="0"/>
    <n v="0"/>
    <n v="0"/>
    <m/>
    <n v="0"/>
    <n v="0"/>
    <n v="0"/>
    <x v="6"/>
    <x v="7"/>
  </r>
  <r>
    <s v="CG&amp;E "/>
    <s v="E"/>
    <x v="2"/>
    <s v="NSPO    04/01/2008 "/>
    <n v="18797"/>
    <n v="5004.55"/>
    <n v="0"/>
    <n v="5004.55"/>
    <n v="538.85"/>
    <n v="0"/>
    <n v="3832.57"/>
    <n v="23.27"/>
    <n v="12.28"/>
    <n v="0"/>
    <n v="0"/>
    <n v="88.44"/>
    <n v="41.89"/>
    <n v="74.47"/>
    <n v="0"/>
    <n v="0"/>
    <n v="69.819999999999993"/>
    <n v="225.21"/>
    <n v="0"/>
    <n v="0"/>
    <n v="0"/>
    <n v="0"/>
    <n v="18.62"/>
    <n v="32.58"/>
    <n v="0"/>
    <n v="0"/>
    <n v="46.55"/>
    <n v="0"/>
    <n v="0"/>
    <n v="0"/>
    <n v="0"/>
    <n v="0"/>
    <m/>
    <n v="0"/>
    <n v="0"/>
    <n v="0"/>
    <x v="6"/>
    <x v="7"/>
  </r>
  <r>
    <s v="CG&amp;E "/>
    <s v="E"/>
    <x v="3"/>
    <s v="NSPO    04/01/2008 "/>
    <n v="800"/>
    <n v="211.1"/>
    <n v="0"/>
    <n v="211.1"/>
    <n v="23"/>
    <n v="0"/>
    <n v="160.6"/>
    <n v="1"/>
    <n v="0.9"/>
    <n v="0"/>
    <n v="0"/>
    <n v="3.8"/>
    <n v="1.8"/>
    <n v="3.2"/>
    <n v="0"/>
    <n v="0"/>
    <n v="3"/>
    <n v="9.6"/>
    <n v="0"/>
    <n v="0"/>
    <n v="0"/>
    <n v="0"/>
    <n v="0.8"/>
    <n v="1.4"/>
    <n v="0"/>
    <n v="0"/>
    <n v="2"/>
    <n v="0"/>
    <n v="0"/>
    <n v="0"/>
    <n v="0"/>
    <n v="0"/>
    <m/>
    <n v="0"/>
    <n v="0"/>
    <n v="0"/>
    <x v="6"/>
    <x v="7"/>
  </r>
  <r>
    <s v="CG&amp;E "/>
    <s v="E"/>
    <x v="4"/>
    <s v="NSPO    04/01/2008 "/>
    <n v="680"/>
    <n v="183.35"/>
    <n v="0"/>
    <n v="183.35"/>
    <n v="19.55"/>
    <n v="0"/>
    <n v="140.29"/>
    <n v="0.85"/>
    <n v="0.9"/>
    <n v="0"/>
    <n v="0"/>
    <n v="3.23"/>
    <n v="1.53"/>
    <n v="2.72"/>
    <n v="0"/>
    <n v="0"/>
    <n v="2.5499999999999998"/>
    <n v="8.16"/>
    <n v="0"/>
    <n v="0"/>
    <n v="0"/>
    <n v="0"/>
    <n v="0.68"/>
    <n v="1.19"/>
    <n v="0"/>
    <n v="0"/>
    <n v="1.7"/>
    <n v="0"/>
    <n v="0"/>
    <n v="0"/>
    <n v="0"/>
    <n v="0"/>
    <m/>
    <n v="0"/>
    <n v="0"/>
    <n v="0"/>
    <x v="6"/>
    <x v="7"/>
  </r>
  <r>
    <s v="CG&amp;E "/>
    <s v="E"/>
    <x v="21"/>
    <s v="NSPO    04/01/2008 "/>
    <n v="240"/>
    <n v="60.84"/>
    <n v="0"/>
    <n v="60.84"/>
    <n v="0"/>
    <n v="0"/>
    <n v="57.42"/>
    <n v="0.3"/>
    <n v="0.18"/>
    <n v="0"/>
    <n v="0"/>
    <n v="1.1399999999999999"/>
    <n v="0.54"/>
    <n v="0"/>
    <n v="0"/>
    <n v="0"/>
    <n v="0"/>
    <n v="0"/>
    <n v="0"/>
    <n v="0"/>
    <n v="0"/>
    <n v="0"/>
    <n v="0.24"/>
    <n v="0.42"/>
    <n v="0"/>
    <n v="0"/>
    <n v="0.6"/>
    <n v="0"/>
    <n v="0"/>
    <n v="0"/>
    <n v="0"/>
    <n v="0"/>
    <m/>
    <n v="0"/>
    <n v="0"/>
    <n v="0"/>
    <x v="6"/>
    <x v="7"/>
  </r>
  <r>
    <s v="CG&amp;E "/>
    <s v="E"/>
    <x v="6"/>
    <s v="NSPO    04/01/2008 "/>
    <n v="320"/>
    <n v="61.05"/>
    <n v="0"/>
    <n v="61.05"/>
    <n v="0"/>
    <n v="0"/>
    <n v="56.96"/>
    <n v="0.4"/>
    <n v="0.54"/>
    <n v="0"/>
    <n v="0"/>
    <n v="1.52"/>
    <n v="0.72"/>
    <n v="0"/>
    <n v="0"/>
    <n v="0"/>
    <n v="0"/>
    <n v="0"/>
    <n v="0"/>
    <n v="0"/>
    <n v="0"/>
    <n v="0"/>
    <n v="0.04"/>
    <n v="7.0000000000000007E-2"/>
    <n v="0"/>
    <n v="0"/>
    <n v="0.8"/>
    <n v="0"/>
    <n v="0"/>
    <n v="0"/>
    <n v="0"/>
    <n v="0"/>
    <m/>
    <n v="0"/>
    <n v="0"/>
    <n v="0"/>
    <x v="6"/>
    <x v="7"/>
  </r>
  <r>
    <s v="CG&amp;E "/>
    <s v="E"/>
    <x v="9"/>
    <s v="NSPO    04/01/2008 "/>
    <n v="40"/>
    <n v="7.29"/>
    <n v="0"/>
    <n v="7.29"/>
    <n v="0"/>
    <n v="0"/>
    <n v="6.77"/>
    <n v="0.05"/>
    <n v="0.09"/>
    <n v="0"/>
    <n v="0"/>
    <n v="0.19"/>
    <n v="0.09"/>
    <n v="0"/>
    <n v="0"/>
    <n v="0"/>
    <n v="0"/>
    <n v="0"/>
    <n v="0"/>
    <n v="0"/>
    <n v="0"/>
    <n v="0"/>
    <n v="0"/>
    <n v="0"/>
    <n v="0"/>
    <n v="0"/>
    <n v="0.1"/>
    <n v="0"/>
    <n v="0"/>
    <n v="0"/>
    <n v="0"/>
    <n v="0"/>
    <m/>
    <n v="0"/>
    <n v="0"/>
    <n v="0"/>
    <x v="6"/>
    <x v="7"/>
  </r>
  <r>
    <s v="CG&amp;E "/>
    <s v="E"/>
    <x v="10"/>
    <s v="NSPO    04/01/2008 "/>
    <n v="120"/>
    <n v="24.67"/>
    <n v="0"/>
    <n v="24.67"/>
    <n v="0"/>
    <n v="0"/>
    <n v="23.11"/>
    <n v="0.15"/>
    <n v="0.27"/>
    <n v="0"/>
    <n v="0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m/>
    <n v="0"/>
    <n v="0"/>
    <n v="0"/>
    <x v="6"/>
    <x v="7"/>
  </r>
  <r>
    <s v="CG&amp;E "/>
    <s v="E"/>
    <x v="19"/>
    <s v="NSPU    04/01/2008 "/>
    <n v="1136"/>
    <n v="253.4"/>
    <n v="0"/>
    <n v="253.4"/>
    <n v="32.799999999999997"/>
    <n v="0"/>
    <n v="183.32"/>
    <n v="1.44"/>
    <n v="0"/>
    <n v="0"/>
    <n v="0"/>
    <n v="5.28"/>
    <n v="2.56"/>
    <n v="4.4800000000000004"/>
    <n v="0"/>
    <n v="0"/>
    <n v="4.16"/>
    <n v="13.44"/>
    <n v="0"/>
    <n v="0"/>
    <n v="0"/>
    <n v="0"/>
    <n v="1.1200000000000001"/>
    <n v="1.92"/>
    <n v="0"/>
    <n v="0"/>
    <n v="2.88"/>
    <n v="0"/>
    <n v="0"/>
    <n v="0"/>
    <n v="0"/>
    <n v="0"/>
    <m/>
    <n v="0"/>
    <n v="0"/>
    <n v="0"/>
    <x v="6"/>
    <x v="7"/>
  </r>
  <r>
    <s v="CG&amp;E "/>
    <s v="E"/>
    <x v="1"/>
    <s v="NSPU    04/01/2008 "/>
    <n v="8520"/>
    <n v="1981.51"/>
    <n v="0"/>
    <n v="1981.51"/>
    <n v="246"/>
    <n v="0"/>
    <n v="1454.2"/>
    <n v="10.8"/>
    <n v="1.71"/>
    <n v="0"/>
    <n v="0"/>
    <n v="39.6"/>
    <n v="19.2"/>
    <n v="33.6"/>
    <n v="0"/>
    <n v="0"/>
    <n v="31.2"/>
    <n v="100.8"/>
    <n v="0"/>
    <n v="0"/>
    <n v="0"/>
    <n v="0"/>
    <n v="8.4"/>
    <n v="14.4"/>
    <n v="0"/>
    <n v="0"/>
    <n v="21.6"/>
    <n v="0"/>
    <n v="0"/>
    <n v="0"/>
    <n v="0"/>
    <n v="0"/>
    <m/>
    <n v="0"/>
    <n v="0"/>
    <n v="0"/>
    <x v="6"/>
    <x v="7"/>
  </r>
  <r>
    <s v="CG&amp;E "/>
    <s v="E"/>
    <x v="2"/>
    <s v="NSPU    04/01/2008 "/>
    <n v="25844"/>
    <n v="5940.05"/>
    <n v="0"/>
    <n v="5940.05"/>
    <n v="746.2"/>
    <n v="0"/>
    <n v="4344.38"/>
    <n v="32.76"/>
    <n v="1.35"/>
    <n v="0"/>
    <n v="0"/>
    <n v="120.12"/>
    <n v="58.24"/>
    <n v="101.92"/>
    <n v="0"/>
    <n v="0"/>
    <n v="94.64"/>
    <n v="305.76"/>
    <n v="0"/>
    <n v="0"/>
    <n v="0"/>
    <n v="0"/>
    <n v="25.48"/>
    <n v="43.68"/>
    <n v="0"/>
    <n v="0"/>
    <n v="65.52"/>
    <n v="0"/>
    <n v="0"/>
    <n v="0"/>
    <n v="0"/>
    <n v="0"/>
    <m/>
    <n v="0"/>
    <n v="0"/>
    <n v="0"/>
    <x v="6"/>
    <x v="7"/>
  </r>
  <r>
    <s v="CG&amp;E "/>
    <s v="E"/>
    <x v="19"/>
    <s v="NSUR    04/01/2008 "/>
    <n v="7100"/>
    <n v="1565.76"/>
    <n v="0"/>
    <n v="1565.76"/>
    <n v="205"/>
    <n v="0"/>
    <n v="1144.77"/>
    <n v="9"/>
    <n v="0.99"/>
    <n v="0"/>
    <n v="0"/>
    <n v="33"/>
    <n v="16"/>
    <n v="28"/>
    <n v="0"/>
    <n v="0"/>
    <n v="26"/>
    <n v="84"/>
    <n v="0"/>
    <n v="0"/>
    <n v="0"/>
    <n v="0"/>
    <n v="7"/>
    <n v="12"/>
    <n v="0"/>
    <n v="0"/>
    <n v="0"/>
    <n v="0"/>
    <n v="0"/>
    <n v="0"/>
    <n v="0"/>
    <n v="0"/>
    <m/>
    <n v="0"/>
    <n v="0"/>
    <n v="0"/>
    <x v="6"/>
    <x v="7"/>
  </r>
  <r>
    <s v="CG&amp;E "/>
    <s v="E"/>
    <x v="7"/>
    <s v="NSU1    04/01/2008N"/>
    <n v="1146"/>
    <n v="176.01"/>
    <n v="0"/>
    <n v="176.01"/>
    <n v="33.020000000000003"/>
    <n v="0"/>
    <n v="105.01"/>
    <n v="1.4"/>
    <n v="0.27"/>
    <n v="0"/>
    <n v="0"/>
    <n v="5.33"/>
    <n v="2.62"/>
    <n v="4.5199999999999996"/>
    <n v="0"/>
    <n v="0"/>
    <n v="4.25"/>
    <n v="13.61"/>
    <n v="0"/>
    <n v="0"/>
    <n v="0"/>
    <n v="0"/>
    <n v="1.07"/>
    <n v="1.98"/>
    <n v="0"/>
    <n v="0"/>
    <n v="2.93"/>
    <n v="0"/>
    <n v="0"/>
    <n v="0"/>
    <n v="0"/>
    <n v="0"/>
    <m/>
    <n v="0"/>
    <n v="0"/>
    <n v="0"/>
    <x v="6"/>
    <x v="7"/>
  </r>
  <r>
    <s v="CG&amp;E "/>
    <s v="E"/>
    <x v="7"/>
    <s v="NSU2    04/01/2008N"/>
    <n v="67232"/>
    <n v="10757.75"/>
    <n v="0"/>
    <n v="10757.75"/>
    <n v="1935.05"/>
    <n v="0"/>
    <n v="6621.25"/>
    <n v="81.92"/>
    <n v="1.53"/>
    <n v="0"/>
    <n v="0"/>
    <n v="300.22000000000003"/>
    <n v="153.86000000000001"/>
    <n v="265.38"/>
    <n v="0"/>
    <n v="0"/>
    <n v="249.1"/>
    <n v="799.29"/>
    <n v="0"/>
    <n v="0"/>
    <n v="0"/>
    <n v="0"/>
    <n v="62.59"/>
    <n v="116.2"/>
    <n v="0"/>
    <n v="0"/>
    <n v="171.36"/>
    <n v="0"/>
    <n v="0"/>
    <n v="0"/>
    <n v="0"/>
    <n v="0"/>
    <m/>
    <n v="0"/>
    <n v="0"/>
    <n v="0"/>
    <x v="6"/>
    <x v="7"/>
  </r>
  <r>
    <s v="CG&amp;E "/>
    <s v="E"/>
    <x v="7"/>
    <s v="NSU3    04/01/2008N"/>
    <n v="4146"/>
    <n v="258.16000000000003"/>
    <n v="0"/>
    <n v="258.16000000000003"/>
    <n v="119.44"/>
    <n v="0"/>
    <n v="3.3"/>
    <n v="5.05"/>
    <n v="0"/>
    <n v="0"/>
    <n v="0"/>
    <n v="18.29"/>
    <n v="9.49"/>
    <n v="16.36"/>
    <n v="0"/>
    <n v="0"/>
    <n v="15.36"/>
    <n v="49.28"/>
    <n v="0"/>
    <n v="0"/>
    <n v="0"/>
    <n v="0"/>
    <n v="3.86"/>
    <n v="7.16"/>
    <n v="0"/>
    <n v="0"/>
    <n v="10.57"/>
    <n v="0"/>
    <n v="0"/>
    <n v="0"/>
    <n v="0"/>
    <n v="0"/>
    <m/>
    <n v="0"/>
    <n v="0"/>
    <n v="0"/>
    <x v="6"/>
    <x v="7"/>
  </r>
  <r>
    <s v="CG&amp;E "/>
    <s v="E"/>
    <x v="7"/>
    <s v="NSU4    04/01/2008N"/>
    <n v="2232"/>
    <n v="139.63"/>
    <n v="0"/>
    <n v="139.63"/>
    <n v="64.319999999999993"/>
    <n v="0"/>
    <n v="1.78"/>
    <n v="2.72"/>
    <n v="0.09"/>
    <n v="0"/>
    <n v="0"/>
    <n v="10.38"/>
    <n v="5.12"/>
    <n v="8.8000000000000007"/>
    <n v="0"/>
    <n v="0"/>
    <n v="8.26"/>
    <n v="26.54"/>
    <n v="0"/>
    <n v="0"/>
    <n v="0"/>
    <n v="0"/>
    <n v="2.08"/>
    <n v="3.86"/>
    <n v="0"/>
    <n v="0"/>
    <n v="5.68"/>
    <n v="0"/>
    <n v="0"/>
    <n v="0"/>
    <n v="0"/>
    <n v="0"/>
    <m/>
    <n v="0"/>
    <n v="0"/>
    <n v="0"/>
    <x v="6"/>
    <x v="7"/>
  </r>
  <r>
    <s v="CG&amp;E "/>
    <s v="E"/>
    <x v="7"/>
    <s v="NSU5    04/01/2008N"/>
    <n v="2711"/>
    <n v="338.2"/>
    <n v="0"/>
    <n v="338.2"/>
    <n v="78.099999999999994"/>
    <n v="0"/>
    <n v="171.14"/>
    <n v="3.3"/>
    <n v="0.09"/>
    <n v="0"/>
    <n v="0"/>
    <n v="12.28"/>
    <n v="6.21"/>
    <n v="10.7"/>
    <n v="0"/>
    <n v="0"/>
    <n v="10.039999999999999"/>
    <n v="32.229999999999997"/>
    <n v="0"/>
    <n v="0"/>
    <n v="0"/>
    <n v="0"/>
    <n v="2.52"/>
    <n v="4.68"/>
    <n v="0"/>
    <n v="0"/>
    <n v="6.91"/>
    <n v="0"/>
    <n v="0"/>
    <n v="0"/>
    <n v="0"/>
    <n v="0"/>
    <m/>
    <n v="0"/>
    <n v="0"/>
    <n v="0"/>
    <x v="6"/>
    <x v="7"/>
  </r>
  <r>
    <s v="CG&amp;E "/>
    <s v="E"/>
    <x v="3"/>
    <s v="OLF     01/02/2007N"/>
    <n v="-774"/>
    <n v="-111.75"/>
    <n v="0"/>
    <n v="-111.75"/>
    <n v="-19.02"/>
    <n v="0"/>
    <n v="-65.099999999999994"/>
    <n v="-0.8"/>
    <n v="-0.41"/>
    <n v="0"/>
    <n v="0"/>
    <n v="-3.64"/>
    <n v="-1.74"/>
    <n v="-2.2599999999999998"/>
    <n v="0"/>
    <n v="-3.36"/>
    <n v="-2.64"/>
    <n v="-9.1"/>
    <n v="0"/>
    <n v="0"/>
    <n v="0"/>
    <n v="0"/>
    <n v="-0.32"/>
    <n v="-1.36"/>
    <n v="0"/>
    <n v="0"/>
    <n v="-2"/>
    <n v="0"/>
    <n v="0"/>
    <n v="0"/>
    <n v="0"/>
    <n v="0"/>
    <m/>
    <n v="0"/>
    <n v="0"/>
    <n v="0"/>
    <x v="6"/>
    <x v="8"/>
  </r>
  <r>
    <s v="CG&amp;E "/>
    <s v="E"/>
    <x v="2"/>
    <s v="OLF     02/15/2008 "/>
    <n v="40"/>
    <n v="4.3"/>
    <n v="0"/>
    <n v="4.3"/>
    <n v="0.98"/>
    <n v="0"/>
    <n v="1.9"/>
    <n v="0.05"/>
    <n v="0.02"/>
    <n v="0"/>
    <n v="0"/>
    <n v="0.19"/>
    <n v="0.09"/>
    <n v="0.17"/>
    <n v="0"/>
    <n v="0.17"/>
    <n v="0.15"/>
    <n v="0.37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6"/>
    <x v="8"/>
  </r>
  <r>
    <s v="CG&amp;E "/>
    <s v="E"/>
    <x v="3"/>
    <s v="OLF     02/15/2008 "/>
    <n v="51"/>
    <n v="7.33"/>
    <n v="0"/>
    <n v="7.33"/>
    <n v="1.24"/>
    <n v="0"/>
    <n v="4.25"/>
    <n v="0.06"/>
    <n v="0.05"/>
    <n v="0"/>
    <n v="0"/>
    <n v="0.24"/>
    <n v="0.12"/>
    <n v="0.22"/>
    <n v="0"/>
    <n v="0.22"/>
    <n v="0.19"/>
    <n v="0.47"/>
    <n v="0"/>
    <n v="0"/>
    <n v="0"/>
    <n v="0"/>
    <n v="0.05"/>
    <n v="0.09"/>
    <n v="0"/>
    <n v="0"/>
    <n v="0.13"/>
    <n v="0"/>
    <n v="0"/>
    <n v="0"/>
    <n v="0"/>
    <n v="0"/>
    <m/>
    <n v="0"/>
    <n v="0"/>
    <n v="0"/>
    <x v="6"/>
    <x v="8"/>
  </r>
  <r>
    <s v="CG&amp;E "/>
    <s v="E"/>
    <x v="3"/>
    <s v="OLF     02/15/2008N"/>
    <n v="-255"/>
    <n v="-36.81"/>
    <n v="0"/>
    <n v="-36.81"/>
    <n v="-6.27"/>
    <n v="0"/>
    <n v="-21.45"/>
    <n v="-0.3"/>
    <n v="-0.18"/>
    <n v="0"/>
    <n v="0"/>
    <n v="-1.2"/>
    <n v="-0.56999999999999995"/>
    <n v="-1.1100000000000001"/>
    <n v="0"/>
    <n v="-1.1100000000000001"/>
    <n v="-0.93"/>
    <n v="-2.34"/>
    <n v="0"/>
    <n v="0"/>
    <n v="0"/>
    <n v="0"/>
    <n v="-0.24"/>
    <n v="-0.45"/>
    <n v="0"/>
    <n v="0"/>
    <n v="-0.66"/>
    <n v="0"/>
    <n v="0"/>
    <n v="0"/>
    <n v="0"/>
    <n v="0"/>
    <m/>
    <n v="0"/>
    <n v="0"/>
    <n v="0"/>
    <x v="6"/>
    <x v="8"/>
  </r>
  <r>
    <s v="CG&amp;E "/>
    <s v="E"/>
    <x v="19"/>
    <s v="OLF     04/01/2008 "/>
    <n v="9413"/>
    <n v="1093.67"/>
    <n v="0"/>
    <n v="1093.67"/>
    <n v="271.70999999999998"/>
    <n v="0"/>
    <n v="510.29"/>
    <n v="11.31"/>
    <n v="1.98"/>
    <n v="0"/>
    <n v="0"/>
    <n v="43.76"/>
    <n v="21.45"/>
    <n v="37.42"/>
    <n v="0"/>
    <n v="0"/>
    <n v="35.020000000000003"/>
    <n v="111.76"/>
    <n v="0"/>
    <n v="0"/>
    <n v="0"/>
    <n v="0"/>
    <n v="8.6300000000000008"/>
    <n v="16.36"/>
    <n v="0"/>
    <n v="0"/>
    <n v="23.98"/>
    <n v="0"/>
    <n v="0"/>
    <n v="0"/>
    <n v="0"/>
    <n v="0"/>
    <m/>
    <n v="0"/>
    <n v="0"/>
    <n v="0"/>
    <x v="6"/>
    <x v="8"/>
  </r>
  <r>
    <s v="CG&amp;E "/>
    <s v="E"/>
    <x v="1"/>
    <s v="OLF     04/01/2008 "/>
    <n v="37044"/>
    <n v="4392.54"/>
    <n v="0"/>
    <n v="4392.54"/>
    <n v="1069.31"/>
    <n v="0"/>
    <n v="2095.92"/>
    <n v="44.43"/>
    <n v="8.64"/>
    <n v="0"/>
    <n v="0"/>
    <n v="172.3"/>
    <n v="84.34"/>
    <n v="147.36000000000001"/>
    <n v="0"/>
    <n v="0"/>
    <n v="137.69999999999999"/>
    <n v="439.79"/>
    <n v="0"/>
    <n v="0"/>
    <n v="0"/>
    <n v="0"/>
    <n v="33.86"/>
    <n v="64.7"/>
    <n v="0"/>
    <n v="0"/>
    <n v="94.19"/>
    <n v="0"/>
    <n v="0"/>
    <n v="0"/>
    <n v="0"/>
    <n v="0"/>
    <m/>
    <n v="0"/>
    <n v="0"/>
    <n v="0"/>
    <x v="6"/>
    <x v="8"/>
  </r>
  <r>
    <s v="CG&amp;E "/>
    <s v="E"/>
    <x v="2"/>
    <s v="OLF     04/01/2008 "/>
    <n v="651657"/>
    <n v="75023.429999999993"/>
    <n v="0"/>
    <n v="75023.429999999993"/>
    <n v="18806.810000000001"/>
    <n v="0"/>
    <n v="34633.08"/>
    <n v="782.98"/>
    <n v="149.29"/>
    <n v="0"/>
    <n v="0"/>
    <n v="3025.59"/>
    <n v="1486.52"/>
    <n v="2589.86"/>
    <n v="0"/>
    <n v="0"/>
    <n v="2426.65"/>
    <n v="7736.57"/>
    <n v="0"/>
    <n v="0"/>
    <n v="0"/>
    <n v="0"/>
    <n v="595.28"/>
    <n v="1134.76"/>
    <n v="0"/>
    <n v="0"/>
    <n v="1656.04"/>
    <n v="0"/>
    <n v="0"/>
    <n v="0"/>
    <n v="0"/>
    <n v="0"/>
    <m/>
    <n v="0"/>
    <n v="0"/>
    <n v="0"/>
    <x v="6"/>
    <x v="8"/>
  </r>
  <r>
    <s v="CG&amp;E "/>
    <s v="E"/>
    <x v="3"/>
    <s v="OLF     04/01/2008 "/>
    <n v="89442"/>
    <n v="9897.99"/>
    <n v="0"/>
    <n v="9897.99"/>
    <n v="2581.0500000000002"/>
    <n v="0"/>
    <n v="4363.08"/>
    <n v="107.67"/>
    <n v="11.84"/>
    <n v="0"/>
    <n v="0"/>
    <n v="415.08"/>
    <n v="204.55"/>
    <n v="355.59"/>
    <n v="0"/>
    <n v="0"/>
    <n v="333.8"/>
    <n v="1061.58"/>
    <n v="0"/>
    <n v="0"/>
    <n v="0"/>
    <n v="0"/>
    <n v="81.05"/>
    <n v="156.13"/>
    <n v="0"/>
    <n v="0"/>
    <n v="226.57"/>
    <n v="0"/>
    <n v="0"/>
    <n v="0"/>
    <n v="0"/>
    <n v="0"/>
    <m/>
    <n v="0"/>
    <n v="0"/>
    <n v="0"/>
    <x v="6"/>
    <x v="8"/>
  </r>
  <r>
    <s v="CG&amp;E "/>
    <s v="E"/>
    <x v="7"/>
    <s v="OLF     04/01/2008 "/>
    <n v="1660"/>
    <n v="181.47"/>
    <n v="0"/>
    <n v="181.47"/>
    <n v="47.9"/>
    <n v="0"/>
    <n v="78.7"/>
    <n v="2"/>
    <n v="0.27"/>
    <n v="0"/>
    <n v="0"/>
    <n v="7.7"/>
    <n v="3.8"/>
    <n v="6.6"/>
    <n v="0"/>
    <n v="0"/>
    <n v="6.2"/>
    <n v="19.7"/>
    <n v="0"/>
    <n v="0"/>
    <n v="0"/>
    <n v="0"/>
    <n v="1.5"/>
    <n v="2.9"/>
    <n v="0"/>
    <n v="0"/>
    <n v="4.2"/>
    <n v="0"/>
    <n v="0"/>
    <n v="0"/>
    <n v="0"/>
    <n v="0"/>
    <m/>
    <n v="0"/>
    <n v="0"/>
    <n v="0"/>
    <x v="6"/>
    <x v="8"/>
  </r>
  <r>
    <s v="CG&amp;E "/>
    <s v="E"/>
    <x v="4"/>
    <s v="OLF     04/01/2008 "/>
    <n v="65955"/>
    <n v="7762.08"/>
    <n v="0"/>
    <n v="7762.08"/>
    <n v="1903.93"/>
    <n v="0"/>
    <n v="3673.72"/>
    <n v="79.099999999999994"/>
    <n v="16.11"/>
    <n v="0"/>
    <n v="0"/>
    <n v="305.23"/>
    <n v="150.19"/>
    <n v="262.26"/>
    <n v="0"/>
    <n v="0"/>
    <n v="245.19"/>
    <n v="783.12"/>
    <n v="0"/>
    <n v="0"/>
    <n v="0"/>
    <n v="0"/>
    <n v="60.42"/>
    <n v="114.89"/>
    <n v="0"/>
    <n v="0"/>
    <n v="167.92"/>
    <n v="0"/>
    <n v="0"/>
    <n v="0"/>
    <n v="0"/>
    <n v="0"/>
    <m/>
    <n v="0"/>
    <n v="0"/>
    <n v="0"/>
    <x v="6"/>
    <x v="8"/>
  </r>
  <r>
    <s v="CG&amp;E "/>
    <s v="E"/>
    <x v="5"/>
    <s v="OLF     04/01/2008 "/>
    <n v="410"/>
    <n v="48.29"/>
    <n v="0"/>
    <n v="48.29"/>
    <n v="11.84"/>
    <n v="0"/>
    <n v="24.69"/>
    <n v="0.49"/>
    <n v="0.18"/>
    <n v="0"/>
    <n v="0"/>
    <n v="0"/>
    <n v="0.93"/>
    <n v="1.63"/>
    <n v="0"/>
    <n v="0"/>
    <n v="1.52"/>
    <n v="4.87"/>
    <n v="0"/>
    <n v="0"/>
    <n v="0"/>
    <n v="0"/>
    <n v="0.38"/>
    <n v="0.71"/>
    <n v="0"/>
    <n v="0"/>
    <n v="1.05"/>
    <n v="0"/>
    <n v="0"/>
    <n v="0"/>
    <n v="0"/>
    <n v="0"/>
    <m/>
    <n v="0"/>
    <n v="0"/>
    <n v="0"/>
    <x v="6"/>
    <x v="8"/>
  </r>
  <r>
    <s v="CG&amp;E "/>
    <s v="E"/>
    <x v="24"/>
    <s v="OLF     04/01/2008 "/>
    <n v="207"/>
    <n v="17.11"/>
    <n v="0"/>
    <n v="17.11"/>
    <n v="0"/>
    <n v="0"/>
    <n v="14.62"/>
    <n v="0.25"/>
    <n v="0.18"/>
    <n v="0"/>
    <n v="0"/>
    <n v="0.96"/>
    <n v="0.47"/>
    <n v="0"/>
    <n v="0"/>
    <n v="0"/>
    <n v="0"/>
    <n v="0"/>
    <n v="0"/>
    <n v="0"/>
    <n v="0"/>
    <n v="0"/>
    <n v="0.04"/>
    <n v="7.0000000000000007E-2"/>
    <n v="0"/>
    <n v="0"/>
    <n v="0.52"/>
    <n v="0"/>
    <n v="0"/>
    <n v="0"/>
    <n v="0"/>
    <n v="0"/>
    <m/>
    <n v="0"/>
    <n v="0"/>
    <n v="0"/>
    <x v="6"/>
    <x v="8"/>
  </r>
  <r>
    <s v="CG&amp;E "/>
    <s v="E"/>
    <x v="21"/>
    <s v="OLF     04/01/2008 "/>
    <n v="1332"/>
    <n v="84.42"/>
    <n v="0"/>
    <n v="84.42"/>
    <n v="0"/>
    <n v="0"/>
    <n v="69.39"/>
    <n v="1.6"/>
    <n v="0.36"/>
    <n v="0"/>
    <n v="0"/>
    <n v="6.19"/>
    <n v="3.04"/>
    <n v="0"/>
    <n v="0"/>
    <n v="0"/>
    <n v="0"/>
    <n v="0"/>
    <n v="0"/>
    <n v="0"/>
    <n v="0"/>
    <n v="0"/>
    <n v="0.16"/>
    <n v="0.3"/>
    <n v="0"/>
    <n v="0"/>
    <n v="3.38"/>
    <n v="0"/>
    <n v="0"/>
    <n v="0"/>
    <n v="0"/>
    <n v="0"/>
    <m/>
    <n v="0"/>
    <n v="0"/>
    <n v="0"/>
    <x v="6"/>
    <x v="8"/>
  </r>
  <r>
    <s v="CG&amp;E "/>
    <s v="E"/>
    <x v="6"/>
    <s v="OLF     04/01/2008 "/>
    <n v="22279"/>
    <n v="1489.22"/>
    <n v="0"/>
    <n v="1489.22"/>
    <n v="0"/>
    <n v="0"/>
    <n v="1244.3699999999999"/>
    <n v="26.73"/>
    <n v="4.32"/>
    <n v="0"/>
    <n v="0"/>
    <n v="103.48"/>
    <n v="50.73"/>
    <n v="0"/>
    <n v="0"/>
    <n v="0"/>
    <n v="0"/>
    <n v="0"/>
    <n v="0"/>
    <n v="0"/>
    <n v="0"/>
    <n v="0"/>
    <n v="0.98"/>
    <n v="1.87"/>
    <n v="0"/>
    <n v="0"/>
    <n v="56.74"/>
    <n v="0"/>
    <n v="0"/>
    <n v="0"/>
    <n v="0"/>
    <n v="0"/>
    <m/>
    <n v="0"/>
    <n v="0"/>
    <n v="0"/>
    <x v="6"/>
    <x v="8"/>
  </r>
  <r>
    <s v="CG&amp;E "/>
    <s v="E"/>
    <x v="9"/>
    <s v="OLF     04/01/2008 "/>
    <n v="1159"/>
    <n v="76.14"/>
    <n v="0"/>
    <n v="76.14"/>
    <n v="0"/>
    <n v="0"/>
    <n v="63.32"/>
    <n v="1.39"/>
    <n v="0.45"/>
    <n v="0"/>
    <n v="0"/>
    <n v="5.39"/>
    <n v="2.64"/>
    <n v="0"/>
    <n v="0"/>
    <n v="0"/>
    <n v="0"/>
    <n v="0"/>
    <n v="0"/>
    <n v="0"/>
    <n v="0"/>
    <n v="0"/>
    <n v="0"/>
    <n v="0"/>
    <n v="0"/>
    <n v="0"/>
    <n v="2.95"/>
    <n v="0"/>
    <n v="0"/>
    <n v="0"/>
    <n v="0"/>
    <n v="0"/>
    <m/>
    <n v="0"/>
    <n v="0"/>
    <n v="0"/>
    <x v="6"/>
    <x v="8"/>
  </r>
  <r>
    <s v="CG&amp;E "/>
    <s v="E"/>
    <x v="10"/>
    <s v="OLF     04/01/2008 "/>
    <n v="7170"/>
    <n v="482.11"/>
    <n v="0"/>
    <n v="482.11"/>
    <n v="0"/>
    <n v="0"/>
    <n v="403.94"/>
    <n v="8.59"/>
    <n v="1.62"/>
    <n v="0"/>
    <n v="0"/>
    <n v="33.36"/>
    <n v="16.309999999999999"/>
    <n v="0"/>
    <n v="0"/>
    <n v="0"/>
    <n v="0"/>
    <n v="0"/>
    <n v="0"/>
    <n v="0"/>
    <n v="0"/>
    <n v="0"/>
    <n v="0"/>
    <n v="0"/>
    <n v="0"/>
    <n v="0"/>
    <n v="18.29"/>
    <n v="0"/>
    <n v="0"/>
    <n v="0"/>
    <n v="0"/>
    <n v="0"/>
    <m/>
    <n v="0"/>
    <n v="0"/>
    <n v="0"/>
    <x v="6"/>
    <x v="8"/>
  </r>
  <r>
    <s v="CG&amp;E "/>
    <s v="E"/>
    <x v="2"/>
    <s v="OLF     04/01/2008N"/>
    <n v="0"/>
    <n v="-645.09"/>
    <n v="0"/>
    <n v="-6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8"/>
  </r>
  <r>
    <s v="CG&amp;E "/>
    <s v="E"/>
    <x v="3"/>
    <s v="OLF     04/01/2008N"/>
    <n v="-255"/>
    <n v="-198.58"/>
    <n v="0"/>
    <n v="-198.58"/>
    <n v="-7.38"/>
    <n v="0"/>
    <n v="-21.45"/>
    <n v="-0.3"/>
    <n v="-0.18"/>
    <n v="0"/>
    <n v="0"/>
    <n v="-1.2"/>
    <n v="-0.56999999999999995"/>
    <n v="-1.02"/>
    <n v="0"/>
    <n v="0"/>
    <n v="-0.93"/>
    <n v="-3.03"/>
    <n v="0"/>
    <n v="0"/>
    <n v="0"/>
    <n v="0"/>
    <n v="-0.24"/>
    <n v="-0.45"/>
    <n v="0"/>
    <n v="0"/>
    <n v="-0.66"/>
    <n v="0"/>
    <n v="0"/>
    <n v="0"/>
    <n v="0"/>
    <n v="0"/>
    <m/>
    <n v="0"/>
    <n v="0"/>
    <n v="0"/>
    <x v="6"/>
    <x v="8"/>
  </r>
  <r>
    <s v="CG&amp;E "/>
    <s v="E"/>
    <x v="19"/>
    <s v="OLFR    04/01/2008 "/>
    <n v="19379"/>
    <n v="2445.94"/>
    <n v="0"/>
    <n v="2445.94"/>
    <n v="559.25"/>
    <n v="0"/>
    <n v="1286.8599999999999"/>
    <n v="23.22"/>
    <n v="11.79"/>
    <n v="0"/>
    <n v="0"/>
    <n v="90.21"/>
    <n v="43.95"/>
    <n v="77.03"/>
    <n v="0"/>
    <n v="0"/>
    <n v="71.78"/>
    <n v="230.2"/>
    <n v="0"/>
    <n v="0"/>
    <n v="0"/>
    <n v="0"/>
    <n v="17.899999999999999"/>
    <n v="33.75"/>
    <n v="0"/>
    <n v="0"/>
    <n v="0"/>
    <n v="0"/>
    <n v="0"/>
    <n v="0"/>
    <n v="0"/>
    <n v="0"/>
    <m/>
    <n v="0"/>
    <n v="0"/>
    <n v="0"/>
    <x v="6"/>
    <x v="8"/>
  </r>
  <r>
    <s v="CG&amp;E "/>
    <s v="E"/>
    <x v="24"/>
    <s v="OLFR    04/01/2008 "/>
    <n v="329"/>
    <n v="27.7"/>
    <n v="0"/>
    <n v="27.7"/>
    <n v="0"/>
    <n v="0"/>
    <n v="23.97"/>
    <n v="0.39"/>
    <n v="0.18"/>
    <n v="0"/>
    <n v="0"/>
    <n v="1.54"/>
    <n v="0.74"/>
    <n v="0"/>
    <n v="0"/>
    <n v="0"/>
    <n v="0"/>
    <n v="0"/>
    <n v="0"/>
    <n v="0"/>
    <n v="0"/>
    <n v="0"/>
    <n v="0.31"/>
    <n v="0.56999999999999995"/>
    <n v="0"/>
    <n v="0"/>
    <n v="0"/>
    <n v="0"/>
    <n v="0"/>
    <n v="0"/>
    <n v="0"/>
    <n v="0"/>
    <m/>
    <n v="0"/>
    <n v="0"/>
    <n v="0"/>
    <x v="6"/>
    <x v="8"/>
  </r>
  <r>
    <s v="CG&amp;E "/>
    <s v="E"/>
    <x v="2"/>
    <s v="OLO     02/15/2008 "/>
    <n v="141"/>
    <n v="22.1"/>
    <n v="0"/>
    <n v="22.1"/>
    <n v="3.45"/>
    <n v="0"/>
    <n v="13.69"/>
    <n v="0.19"/>
    <n v="7.0000000000000007E-2"/>
    <n v="0"/>
    <n v="0"/>
    <n v="0.64"/>
    <n v="0.31"/>
    <n v="0.6"/>
    <n v="0"/>
    <n v="0.6"/>
    <n v="0.52"/>
    <n v="1.31"/>
    <n v="0"/>
    <n v="0"/>
    <n v="0"/>
    <n v="0"/>
    <n v="0.12"/>
    <n v="0.25"/>
    <n v="0"/>
    <n v="0"/>
    <n v="0.35"/>
    <n v="0"/>
    <n v="0"/>
    <n v="0"/>
    <n v="0"/>
    <n v="0"/>
    <m/>
    <n v="0"/>
    <n v="0"/>
    <n v="0"/>
    <x v="6"/>
    <x v="8"/>
  </r>
  <r>
    <s v="CG&amp;E "/>
    <s v="E"/>
    <x v="3"/>
    <s v="OLO     02/15/2008 "/>
    <n v="24"/>
    <n v="5.73"/>
    <n v="0"/>
    <n v="5.73"/>
    <n v="0.59"/>
    <n v="0"/>
    <n v="4.32"/>
    <n v="0.03"/>
    <n v="0"/>
    <n v="0"/>
    <n v="0"/>
    <n v="0.11"/>
    <n v="0.05"/>
    <n v="0.1"/>
    <n v="0"/>
    <n v="0.1"/>
    <n v="0.09"/>
    <n v="0.22"/>
    <n v="0"/>
    <n v="0"/>
    <n v="0"/>
    <n v="0"/>
    <n v="0.02"/>
    <n v="0.04"/>
    <n v="0"/>
    <n v="0"/>
    <n v="0.06"/>
    <n v="0"/>
    <n v="0"/>
    <n v="0"/>
    <n v="0"/>
    <n v="0"/>
    <m/>
    <n v="0"/>
    <n v="0"/>
    <n v="0"/>
    <x v="6"/>
    <x v="8"/>
  </r>
  <r>
    <s v="CG&amp;E "/>
    <s v="E"/>
    <x v="2"/>
    <s v="OLO     02/15/2008N"/>
    <n v="-489"/>
    <n v="-51"/>
    <n v="0"/>
    <n v="-51"/>
    <n v="-12"/>
    <n v="0"/>
    <n v="-21.87"/>
    <n v="-0.6"/>
    <n v="-0.09"/>
    <n v="0"/>
    <n v="0"/>
    <n v="-2.2799999999999998"/>
    <n v="-1.1100000000000001"/>
    <n v="-2.1"/>
    <n v="0"/>
    <n v="-2.1"/>
    <n v="-1.8"/>
    <n v="-4.47"/>
    <n v="0"/>
    <n v="0"/>
    <n v="0"/>
    <n v="0"/>
    <n v="-0.48"/>
    <n v="-0.84"/>
    <n v="0"/>
    <n v="0"/>
    <n v="-1.26"/>
    <n v="0"/>
    <n v="0"/>
    <n v="0"/>
    <n v="0"/>
    <n v="0"/>
    <m/>
    <n v="0"/>
    <n v="0"/>
    <n v="0"/>
    <x v="6"/>
    <x v="8"/>
  </r>
  <r>
    <s v="CG&amp;E "/>
    <s v="E"/>
    <x v="3"/>
    <s v="OLO     02/15/2008N"/>
    <n v="-41"/>
    <n v="-9.69"/>
    <n v="0"/>
    <n v="-9.69"/>
    <n v="-0.99"/>
    <n v="0"/>
    <n v="-7.27"/>
    <n v="-0.05"/>
    <n v="0"/>
    <n v="0"/>
    <n v="0"/>
    <n v="-0.19"/>
    <n v="-0.09"/>
    <n v="-0.18"/>
    <n v="0"/>
    <n v="-0.18"/>
    <n v="-0.15"/>
    <n v="-0.38"/>
    <n v="0"/>
    <n v="0"/>
    <n v="0"/>
    <n v="0"/>
    <n v="-0.04"/>
    <n v="-7.0000000000000007E-2"/>
    <n v="0"/>
    <n v="0"/>
    <n v="-0.1"/>
    <n v="0"/>
    <n v="0"/>
    <n v="0"/>
    <n v="0"/>
    <n v="0"/>
    <m/>
    <n v="0"/>
    <n v="0"/>
    <n v="0"/>
    <x v="6"/>
    <x v="8"/>
  </r>
  <r>
    <s v="CG&amp;E "/>
    <s v="E"/>
    <x v="19"/>
    <s v="OLO     04/01/2008 "/>
    <n v="11982"/>
    <n v="2044.89"/>
    <n v="0"/>
    <n v="2044.89"/>
    <n v="344.57"/>
    <n v="0"/>
    <n v="1300.56"/>
    <n v="14.8"/>
    <n v="6.21"/>
    <n v="0"/>
    <n v="0"/>
    <n v="55.72"/>
    <n v="26.99"/>
    <n v="47.1"/>
    <n v="0"/>
    <n v="0"/>
    <n v="44.03"/>
    <n v="142.59"/>
    <n v="0"/>
    <n v="0"/>
    <n v="0"/>
    <n v="0"/>
    <n v="11.44"/>
    <n v="20.58"/>
    <n v="0"/>
    <n v="0"/>
    <n v="30.3"/>
    <n v="0"/>
    <n v="0"/>
    <n v="0"/>
    <n v="0"/>
    <n v="0"/>
    <m/>
    <n v="0"/>
    <n v="0"/>
    <n v="0"/>
    <x v="6"/>
    <x v="8"/>
  </r>
  <r>
    <s v="CG&amp;E "/>
    <s v="E"/>
    <x v="1"/>
    <s v="OLO     04/01/2008 "/>
    <n v="121548"/>
    <n v="18180.150000000001"/>
    <n v="0"/>
    <n v="18180.150000000001"/>
    <n v="3503.71"/>
    <n v="0"/>
    <n v="10646.44"/>
    <n v="149.66999999999999"/>
    <n v="34.33"/>
    <n v="0"/>
    <n v="0"/>
    <n v="565.99"/>
    <n v="276.04000000000002"/>
    <n v="478.41"/>
    <n v="0"/>
    <n v="0"/>
    <n v="447.17"/>
    <n v="1445.52"/>
    <n v="0"/>
    <n v="0"/>
    <n v="0"/>
    <n v="0"/>
    <n v="113.17"/>
    <n v="209.29"/>
    <n v="0"/>
    <n v="0"/>
    <n v="310.41000000000003"/>
    <n v="0"/>
    <n v="0"/>
    <n v="0"/>
    <n v="0"/>
    <n v="0"/>
    <m/>
    <n v="0"/>
    <n v="0"/>
    <n v="0"/>
    <x v="6"/>
    <x v="8"/>
  </r>
  <r>
    <s v="CG&amp;E "/>
    <s v="E"/>
    <x v="2"/>
    <s v="OLO     04/01/2008 "/>
    <n v="424383"/>
    <n v="62013.25"/>
    <n v="0"/>
    <n v="62013.25"/>
    <n v="12232.02"/>
    <n v="0"/>
    <n v="35671.370000000003"/>
    <n v="519.39"/>
    <n v="163.26"/>
    <n v="0"/>
    <n v="0"/>
    <n v="1975.7"/>
    <n v="961.23"/>
    <n v="1671.34"/>
    <n v="0"/>
    <n v="0"/>
    <n v="1563.12"/>
    <n v="5047.76"/>
    <n v="0"/>
    <n v="0"/>
    <n v="0"/>
    <n v="0"/>
    <n v="396.36"/>
    <n v="728.09"/>
    <n v="0"/>
    <n v="0"/>
    <n v="1083.6099999999999"/>
    <n v="0"/>
    <n v="0"/>
    <n v="0"/>
    <n v="0"/>
    <n v="0"/>
    <m/>
    <n v="0"/>
    <n v="0"/>
    <n v="0"/>
    <x v="6"/>
    <x v="8"/>
  </r>
  <r>
    <s v="CG&amp;E "/>
    <s v="E"/>
    <x v="3"/>
    <s v="OLO     04/01/2008 "/>
    <n v="72661"/>
    <n v="9402.59"/>
    <n v="0"/>
    <n v="9402.59"/>
    <n v="2096.17"/>
    <n v="0"/>
    <n v="4906.9399999999996"/>
    <n v="88.14"/>
    <n v="12.69"/>
    <n v="0"/>
    <n v="0"/>
    <n v="334.72"/>
    <n v="165"/>
    <n v="286.89"/>
    <n v="0"/>
    <n v="0"/>
    <n v="268.47000000000003"/>
    <n v="864.2"/>
    <n v="0"/>
    <n v="0"/>
    <n v="0"/>
    <n v="0"/>
    <n v="67.8"/>
    <n v="124.49"/>
    <n v="0"/>
    <n v="0"/>
    <n v="187.08"/>
    <n v="0"/>
    <n v="0"/>
    <n v="0"/>
    <n v="0"/>
    <n v="0"/>
    <m/>
    <n v="0"/>
    <n v="0"/>
    <n v="0"/>
    <x v="6"/>
    <x v="8"/>
  </r>
  <r>
    <s v="CG&amp;E "/>
    <s v="E"/>
    <x v="7"/>
    <s v="OLO     04/01/2008 "/>
    <n v="327"/>
    <n v="56.74"/>
    <n v="0"/>
    <n v="56.74"/>
    <n v="9.3800000000000008"/>
    <n v="0"/>
    <n v="36.369999999999997"/>
    <n v="0.4"/>
    <n v="0.27"/>
    <n v="0"/>
    <n v="0"/>
    <n v="1.52"/>
    <n v="0.73"/>
    <n v="1.28"/>
    <n v="0"/>
    <n v="0"/>
    <n v="1.2"/>
    <n v="3.9"/>
    <n v="0"/>
    <n v="0"/>
    <n v="0"/>
    <n v="0"/>
    <n v="0.31"/>
    <n v="0.56000000000000005"/>
    <n v="0"/>
    <n v="0"/>
    <n v="0.82"/>
    <n v="0"/>
    <n v="0"/>
    <n v="0"/>
    <n v="0"/>
    <n v="0"/>
    <m/>
    <n v="0"/>
    <n v="0"/>
    <n v="0"/>
    <x v="6"/>
    <x v="8"/>
  </r>
  <r>
    <s v="CG&amp;E "/>
    <s v="E"/>
    <x v="4"/>
    <s v="OLO     04/01/2008 "/>
    <n v="40452"/>
    <n v="6035.99"/>
    <n v="0"/>
    <n v="6035.99"/>
    <n v="1166.17"/>
    <n v="0"/>
    <n v="3529.38"/>
    <n v="49.53"/>
    <n v="12.42"/>
    <n v="0"/>
    <n v="0"/>
    <n v="186.01"/>
    <n v="91.88"/>
    <n v="159.47"/>
    <n v="0"/>
    <n v="0"/>
    <n v="149.13"/>
    <n v="481.2"/>
    <n v="0"/>
    <n v="0"/>
    <n v="0"/>
    <n v="0"/>
    <n v="37.65"/>
    <n v="69.72"/>
    <n v="0"/>
    <n v="0"/>
    <n v="103.43"/>
    <n v="0"/>
    <n v="0"/>
    <n v="0"/>
    <n v="0"/>
    <n v="0"/>
    <m/>
    <n v="0"/>
    <n v="0"/>
    <n v="0"/>
    <x v="6"/>
    <x v="8"/>
  </r>
  <r>
    <s v="CG&amp;E "/>
    <s v="E"/>
    <x v="8"/>
    <s v="OLO     04/01/2008 "/>
    <n v="545"/>
    <n v="77.790000000000006"/>
    <n v="0"/>
    <n v="77.790000000000006"/>
    <n v="15.74"/>
    <n v="0"/>
    <n v="43.98"/>
    <n v="0.66"/>
    <n v="0.18"/>
    <n v="0"/>
    <n v="0"/>
    <n v="2.54"/>
    <n v="1.24"/>
    <n v="2.15"/>
    <n v="0"/>
    <n v="0"/>
    <n v="2"/>
    <n v="6.48"/>
    <n v="0"/>
    <n v="0"/>
    <n v="0"/>
    <n v="0"/>
    <n v="0.49"/>
    <n v="0.93"/>
    <n v="0"/>
    <n v="0"/>
    <n v="1.4"/>
    <n v="0"/>
    <n v="0"/>
    <n v="0"/>
    <n v="0"/>
    <n v="0"/>
    <m/>
    <n v="0"/>
    <n v="0"/>
    <n v="0"/>
    <x v="6"/>
    <x v="8"/>
  </r>
  <r>
    <s v="CG&amp;E "/>
    <s v="E"/>
    <x v="5"/>
    <s v="OLO     04/01/2008 "/>
    <n v="1805"/>
    <n v="241.18"/>
    <n v="0"/>
    <n v="241.18"/>
    <n v="52.09"/>
    <n v="0"/>
    <n v="137.55000000000001"/>
    <n v="2.1800000000000002"/>
    <n v="0.54"/>
    <n v="0"/>
    <n v="0"/>
    <n v="0"/>
    <n v="4.0999999999999996"/>
    <n v="7.15"/>
    <n v="0"/>
    <n v="0"/>
    <n v="6.68"/>
    <n v="21.45"/>
    <n v="0"/>
    <n v="0"/>
    <n v="0"/>
    <n v="0"/>
    <n v="1.71"/>
    <n v="3.08"/>
    <n v="0"/>
    <n v="0"/>
    <n v="4.6500000000000004"/>
    <n v="0"/>
    <n v="0"/>
    <n v="0"/>
    <n v="0"/>
    <n v="0"/>
    <m/>
    <n v="0"/>
    <n v="0"/>
    <n v="0"/>
    <x v="6"/>
    <x v="8"/>
  </r>
  <r>
    <s v="CG&amp;E "/>
    <s v="E"/>
    <x v="24"/>
    <s v="OLO     04/01/2008 "/>
    <n v="464"/>
    <n v="39.21"/>
    <n v="0"/>
    <n v="39.21"/>
    <n v="0"/>
    <n v="0"/>
    <n v="32.85"/>
    <n v="0.56000000000000005"/>
    <n v="0.18"/>
    <n v="0"/>
    <n v="0"/>
    <n v="2.16"/>
    <n v="1.05"/>
    <n v="0"/>
    <n v="0"/>
    <n v="0"/>
    <n v="0"/>
    <n v="0"/>
    <n v="0"/>
    <n v="0"/>
    <n v="0"/>
    <n v="0"/>
    <n v="0.43"/>
    <n v="0.79"/>
    <n v="0"/>
    <n v="0"/>
    <n v="1.19"/>
    <n v="0"/>
    <n v="0"/>
    <n v="0"/>
    <n v="0"/>
    <n v="0"/>
    <m/>
    <n v="0"/>
    <n v="0"/>
    <n v="0"/>
    <x v="6"/>
    <x v="8"/>
  </r>
  <r>
    <s v="CG&amp;E "/>
    <s v="E"/>
    <x v="21"/>
    <s v="OLO     04/01/2008 "/>
    <n v="1908"/>
    <n v="218.1"/>
    <n v="0"/>
    <n v="218.1"/>
    <n v="0"/>
    <n v="0"/>
    <n v="192.93"/>
    <n v="2.38"/>
    <n v="0.36"/>
    <n v="0"/>
    <n v="0"/>
    <n v="8.89"/>
    <n v="4.33"/>
    <n v="0"/>
    <n v="0"/>
    <n v="0"/>
    <n v="0"/>
    <n v="0"/>
    <n v="0"/>
    <n v="0"/>
    <n v="0"/>
    <n v="0"/>
    <n v="1.54"/>
    <n v="2.82"/>
    <n v="0"/>
    <n v="0"/>
    <n v="4.8499999999999996"/>
    <n v="0"/>
    <n v="0"/>
    <n v="0"/>
    <n v="0"/>
    <n v="0"/>
    <m/>
    <n v="0"/>
    <n v="0"/>
    <n v="0"/>
    <x v="6"/>
    <x v="8"/>
  </r>
  <r>
    <s v="CG&amp;E "/>
    <s v="E"/>
    <x v="6"/>
    <s v="OLO     04/01/2008 "/>
    <n v="18019"/>
    <n v="1692.14"/>
    <n v="0"/>
    <n v="1692.14"/>
    <n v="0"/>
    <n v="0"/>
    <n v="1487.26"/>
    <n v="22.1"/>
    <n v="5.82"/>
    <n v="0"/>
    <n v="0"/>
    <n v="83.94"/>
    <n v="40.880000000000003"/>
    <n v="0"/>
    <n v="0"/>
    <n v="0"/>
    <n v="0"/>
    <n v="0"/>
    <n v="0"/>
    <n v="0"/>
    <n v="0"/>
    <n v="0"/>
    <n v="2.12"/>
    <n v="4.01"/>
    <n v="0"/>
    <n v="0"/>
    <n v="46.01"/>
    <n v="0"/>
    <n v="0"/>
    <n v="0"/>
    <n v="0"/>
    <n v="0"/>
    <m/>
    <n v="0"/>
    <n v="0"/>
    <n v="0"/>
    <x v="6"/>
    <x v="8"/>
  </r>
  <r>
    <s v="CG&amp;E "/>
    <s v="E"/>
    <x v="9"/>
    <s v="OLO     04/01/2008 "/>
    <n v="1584"/>
    <n v="144.68"/>
    <n v="0"/>
    <n v="144.68"/>
    <n v="0"/>
    <n v="0"/>
    <n v="126.91"/>
    <n v="1.93"/>
    <n v="0.63"/>
    <n v="0"/>
    <n v="0"/>
    <n v="7.37"/>
    <n v="3.58"/>
    <n v="0"/>
    <n v="0"/>
    <n v="0"/>
    <n v="0"/>
    <n v="0"/>
    <n v="0"/>
    <n v="0"/>
    <n v="0"/>
    <n v="0"/>
    <n v="7.0000000000000007E-2"/>
    <n v="0.14000000000000001"/>
    <n v="0"/>
    <n v="0"/>
    <n v="4.05"/>
    <n v="0"/>
    <n v="0"/>
    <n v="0"/>
    <n v="0"/>
    <n v="0"/>
    <m/>
    <n v="0"/>
    <n v="0"/>
    <n v="0"/>
    <x v="6"/>
    <x v="8"/>
  </r>
  <r>
    <s v="CG&amp;E "/>
    <s v="E"/>
    <x v="10"/>
    <s v="OLO     04/01/2008 "/>
    <n v="4751"/>
    <n v="447.78"/>
    <n v="0"/>
    <n v="447.78"/>
    <n v="0"/>
    <n v="0"/>
    <n v="394.66"/>
    <n v="5.84"/>
    <n v="1.8"/>
    <n v="0"/>
    <n v="0"/>
    <n v="22.13"/>
    <n v="10.79"/>
    <n v="0"/>
    <n v="0"/>
    <n v="0"/>
    <n v="0"/>
    <n v="0"/>
    <n v="0"/>
    <n v="0"/>
    <n v="0"/>
    <n v="0"/>
    <n v="0.14000000000000001"/>
    <n v="0.26"/>
    <n v="0"/>
    <n v="0"/>
    <n v="12.16"/>
    <n v="0"/>
    <n v="0"/>
    <n v="0"/>
    <n v="0"/>
    <n v="0"/>
    <m/>
    <n v="0"/>
    <n v="0"/>
    <n v="0"/>
    <x v="6"/>
    <x v="8"/>
  </r>
  <r>
    <s v="CG&amp;E "/>
    <s v="E"/>
    <x v="1"/>
    <s v="OLO     04/01/2008N"/>
    <n v="0"/>
    <n v="-49.04"/>
    <n v="0"/>
    <n v="-4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8"/>
  </r>
  <r>
    <s v="CG&amp;E "/>
    <s v="E"/>
    <x v="2"/>
    <s v="OLO     04/01/2008N"/>
    <n v="-1060"/>
    <n v="-182.51"/>
    <n v="0"/>
    <n v="-182.51"/>
    <n v="-30.54"/>
    <n v="0"/>
    <n v="-54.94"/>
    <n v="-1.3"/>
    <n v="-0.36"/>
    <n v="0"/>
    <n v="0"/>
    <n v="-4.9400000000000004"/>
    <n v="-2.4"/>
    <n v="-4.16"/>
    <n v="0"/>
    <n v="0"/>
    <n v="-3.9"/>
    <n v="-12.62"/>
    <n v="0"/>
    <n v="0"/>
    <n v="0"/>
    <n v="0"/>
    <n v="-0.98"/>
    <n v="-1.82"/>
    <n v="0"/>
    <n v="0"/>
    <n v="-2.72"/>
    <n v="0"/>
    <n v="0"/>
    <n v="0"/>
    <n v="0"/>
    <n v="0"/>
    <m/>
    <n v="0"/>
    <n v="0"/>
    <n v="0"/>
    <x v="6"/>
    <x v="8"/>
  </r>
  <r>
    <s v="CG&amp;E "/>
    <s v="E"/>
    <x v="3"/>
    <s v="OLO     04/01/2008N"/>
    <n v="-41"/>
    <n v="-9.7799999999999994"/>
    <n v="0"/>
    <n v="-9.7799999999999994"/>
    <n v="-1.17"/>
    <n v="0"/>
    <n v="-7.27"/>
    <n v="-0.05"/>
    <n v="0"/>
    <n v="0"/>
    <n v="0"/>
    <n v="-0.19"/>
    <n v="-0.09"/>
    <n v="-0.16"/>
    <n v="0"/>
    <n v="0"/>
    <n v="-0.15"/>
    <n v="-0.49"/>
    <n v="0"/>
    <n v="0"/>
    <n v="0"/>
    <n v="0"/>
    <n v="-0.04"/>
    <n v="-7.0000000000000007E-2"/>
    <n v="0"/>
    <n v="0"/>
    <n v="-0.1"/>
    <n v="0"/>
    <n v="0"/>
    <n v="0"/>
    <n v="0"/>
    <n v="0"/>
    <m/>
    <n v="0"/>
    <n v="0"/>
    <n v="0"/>
    <x v="6"/>
    <x v="8"/>
  </r>
  <r>
    <s v="CG&amp;E "/>
    <s v="E"/>
    <x v="19"/>
    <s v="OLOR    01/02/2007 "/>
    <n v="56"/>
    <n v="10.82"/>
    <n v="0"/>
    <n v="10.82"/>
    <n v="1.34"/>
    <n v="0"/>
    <n v="7.61"/>
    <n v="0.06"/>
    <n v="0.13"/>
    <n v="0"/>
    <n v="0"/>
    <n v="0.26"/>
    <n v="0.13"/>
    <n v="0.17"/>
    <n v="0"/>
    <n v="0.24"/>
    <n v="0.2"/>
    <n v="0.53"/>
    <n v="0"/>
    <n v="0"/>
    <n v="0"/>
    <n v="0"/>
    <n v="0.05"/>
    <n v="0.1"/>
    <n v="0"/>
    <n v="0"/>
    <n v="0"/>
    <n v="0"/>
    <n v="0"/>
    <n v="0"/>
    <n v="0"/>
    <n v="0"/>
    <m/>
    <n v="0"/>
    <n v="0"/>
    <n v="0"/>
    <x v="6"/>
    <x v="8"/>
  </r>
  <r>
    <s v="CG&amp;E "/>
    <s v="E"/>
    <x v="19"/>
    <s v="OLOR    01/02/2007N"/>
    <n v="-123"/>
    <n v="-24.01"/>
    <n v="0"/>
    <n v="-24.01"/>
    <n v="-2.97"/>
    <n v="0"/>
    <n v="-16.8"/>
    <n v="-0.14000000000000001"/>
    <n v="-0.27"/>
    <n v="0"/>
    <n v="0"/>
    <n v="-0.56999999999999995"/>
    <n v="-0.27"/>
    <n v="-0.39"/>
    <n v="0"/>
    <n v="-0.54"/>
    <n v="-0.45"/>
    <n v="-1.32"/>
    <n v="0"/>
    <n v="0"/>
    <n v="0"/>
    <n v="0"/>
    <n v="-0.08"/>
    <n v="-0.21"/>
    <n v="0"/>
    <n v="0"/>
    <n v="0"/>
    <n v="0"/>
    <n v="0"/>
    <n v="0"/>
    <n v="0"/>
    <n v="0"/>
    <m/>
    <n v="0"/>
    <n v="0"/>
    <n v="0"/>
    <x v="6"/>
    <x v="8"/>
  </r>
  <r>
    <s v="CG&amp;E "/>
    <s v="E"/>
    <x v="19"/>
    <s v="OLOR    02/15/2008 "/>
    <n v="119"/>
    <n v="22.27"/>
    <n v="0"/>
    <n v="22.27"/>
    <n v="2.89"/>
    <n v="0"/>
    <n v="15.38"/>
    <n v="0.15"/>
    <n v="0.18"/>
    <n v="0"/>
    <n v="0"/>
    <n v="0.54"/>
    <n v="0.27"/>
    <n v="0.51"/>
    <n v="0"/>
    <n v="0.51"/>
    <n v="0.43"/>
    <n v="1.0900000000000001"/>
    <n v="0"/>
    <n v="0"/>
    <n v="0"/>
    <n v="0"/>
    <n v="0.12"/>
    <n v="0.2"/>
    <n v="0"/>
    <n v="0"/>
    <n v="0"/>
    <n v="0"/>
    <n v="0"/>
    <n v="0"/>
    <n v="0"/>
    <n v="0"/>
    <m/>
    <n v="0"/>
    <n v="0"/>
    <n v="0"/>
    <x v="6"/>
    <x v="8"/>
  </r>
  <r>
    <s v="CG&amp;E "/>
    <s v="E"/>
    <x v="19"/>
    <s v="OLOR    02/15/2008N"/>
    <n v="-41"/>
    <n v="-8.01"/>
    <n v="0"/>
    <n v="-8.01"/>
    <n v="-0.99"/>
    <n v="0"/>
    <n v="-5.6"/>
    <n v="-0.05"/>
    <n v="-0.09"/>
    <n v="0"/>
    <n v="0"/>
    <n v="-0.19"/>
    <n v="-0.09"/>
    <n v="-0.18"/>
    <n v="0"/>
    <n v="-0.18"/>
    <n v="-0.15"/>
    <n v="-0.38"/>
    <n v="0"/>
    <n v="0"/>
    <n v="0"/>
    <n v="0"/>
    <n v="-0.04"/>
    <n v="-7.0000000000000007E-2"/>
    <n v="0"/>
    <n v="0"/>
    <n v="0"/>
    <n v="0"/>
    <n v="0"/>
    <n v="0"/>
    <n v="0"/>
    <n v="0"/>
    <m/>
    <n v="0"/>
    <n v="0"/>
    <n v="0"/>
    <x v="6"/>
    <x v="8"/>
  </r>
  <r>
    <s v="CG&amp;E "/>
    <s v="E"/>
    <x v="19"/>
    <s v="OLOR    04/01/2008 "/>
    <n v="283693"/>
    <n v="47123.32"/>
    <n v="0"/>
    <n v="47123.32"/>
    <n v="8152.93"/>
    <n v="0"/>
    <n v="29965.69"/>
    <n v="352.62"/>
    <n v="415.44"/>
    <n v="0"/>
    <n v="0"/>
    <n v="1317.18"/>
    <n v="634.30999999999995"/>
    <n v="1114.2"/>
    <n v="0"/>
    <n v="0"/>
    <n v="1039.72"/>
    <n v="3372.11"/>
    <n v="0"/>
    <n v="0"/>
    <n v="0"/>
    <n v="0"/>
    <n v="276.13"/>
    <n v="482.99"/>
    <n v="0"/>
    <n v="0"/>
    <n v="0"/>
    <n v="0"/>
    <n v="0"/>
    <n v="0"/>
    <n v="0"/>
    <n v="0"/>
    <m/>
    <n v="0"/>
    <n v="0"/>
    <n v="0"/>
    <x v="6"/>
    <x v="8"/>
  </r>
  <r>
    <s v="CG&amp;E "/>
    <s v="E"/>
    <x v="24"/>
    <s v="OLOR    04/01/2008 "/>
    <n v="5020"/>
    <n v="571.44000000000005"/>
    <n v="0"/>
    <n v="571.44000000000005"/>
    <n v="0"/>
    <n v="0"/>
    <n v="509.29"/>
    <n v="6.27"/>
    <n v="7.92"/>
    <n v="0"/>
    <n v="0"/>
    <n v="23.31"/>
    <n v="11.21"/>
    <n v="0"/>
    <n v="0"/>
    <n v="0"/>
    <n v="0"/>
    <n v="0"/>
    <n v="0"/>
    <n v="0"/>
    <n v="0"/>
    <n v="0"/>
    <n v="4.91"/>
    <n v="8.5299999999999994"/>
    <n v="0"/>
    <n v="0"/>
    <n v="0"/>
    <n v="0"/>
    <n v="0"/>
    <n v="0"/>
    <n v="0"/>
    <n v="0"/>
    <m/>
    <n v="0"/>
    <n v="0"/>
    <n v="0"/>
    <x v="6"/>
    <x v="8"/>
  </r>
  <r>
    <s v="CG&amp;E "/>
    <s v="E"/>
    <x v="19"/>
    <s v="OLOR    04/01/2008N"/>
    <n v="-287"/>
    <n v="-157.66999999999999"/>
    <n v="0"/>
    <n v="-157.66999999999999"/>
    <n v="-8.19"/>
    <n v="0"/>
    <n v="-39.200000000000003"/>
    <n v="-0.35"/>
    <n v="-0.45"/>
    <n v="0"/>
    <n v="0"/>
    <n v="-1.33"/>
    <n v="-0.63"/>
    <n v="-1.1200000000000001"/>
    <n v="0"/>
    <n v="0"/>
    <n v="-1.05"/>
    <n v="-3.43"/>
    <n v="0"/>
    <n v="0"/>
    <n v="0"/>
    <n v="0"/>
    <n v="-0.28000000000000003"/>
    <n v="-0.49"/>
    <n v="0"/>
    <n v="0"/>
    <n v="0"/>
    <n v="0"/>
    <n v="0"/>
    <n v="0"/>
    <n v="0"/>
    <n v="0"/>
    <m/>
    <n v="0"/>
    <n v="0"/>
    <n v="0"/>
    <x v="6"/>
    <x v="8"/>
  </r>
  <r>
    <s v="CG&amp;E "/>
    <s v="E"/>
    <x v="2"/>
    <s v="OLU     04/01/2008 "/>
    <n v="71"/>
    <n v="16.93"/>
    <n v="0"/>
    <n v="16.93"/>
    <n v="2.0499999999999998"/>
    <n v="0"/>
    <n v="12.46"/>
    <n v="0.09"/>
    <n v="0.09"/>
    <n v="0"/>
    <n v="0"/>
    <n v="0.33"/>
    <n v="0.16"/>
    <n v="0.28000000000000003"/>
    <n v="0"/>
    <n v="0"/>
    <n v="0.26"/>
    <n v="0.84"/>
    <n v="0"/>
    <n v="0"/>
    <n v="0"/>
    <n v="0"/>
    <n v="7.0000000000000007E-2"/>
    <n v="0.12"/>
    <n v="0"/>
    <n v="0"/>
    <n v="0.18"/>
    <n v="0"/>
    <n v="0"/>
    <n v="0"/>
    <n v="0"/>
    <n v="0"/>
    <m/>
    <n v="0"/>
    <n v="0"/>
    <n v="0"/>
    <x v="6"/>
    <x v="8"/>
  </r>
  <r>
    <s v="CG&amp;E "/>
    <s v="E"/>
    <x v="6"/>
    <s v="OLU     04/01/2008 "/>
    <n v="82"/>
    <n v="39.19"/>
    <n v="0"/>
    <n v="39.19"/>
    <n v="0"/>
    <n v="0"/>
    <n v="38.020000000000003"/>
    <n v="0.1"/>
    <n v="0.09"/>
    <n v="0"/>
    <n v="0"/>
    <n v="0.38"/>
    <n v="0.18"/>
    <n v="0"/>
    <n v="0"/>
    <n v="0"/>
    <n v="0"/>
    <n v="0"/>
    <n v="0"/>
    <n v="0"/>
    <n v="0"/>
    <n v="0"/>
    <n v="0.08"/>
    <n v="0.14000000000000001"/>
    <n v="0"/>
    <n v="0"/>
    <n v="0.2"/>
    <n v="0"/>
    <n v="0"/>
    <n v="0"/>
    <n v="0"/>
    <n v="0"/>
    <m/>
    <n v="0"/>
    <n v="0"/>
    <n v="0"/>
    <x v="6"/>
    <x v="8"/>
  </r>
  <r>
    <s v="CG&amp;E "/>
    <s v="E"/>
    <x v="19"/>
    <s v="OLUR    04/01/2008 "/>
    <n v="41"/>
    <n v="21.42"/>
    <n v="0"/>
    <n v="21.42"/>
    <n v="1.17"/>
    <n v="0"/>
    <n v="19.010000000000002"/>
    <n v="0.05"/>
    <n v="0"/>
    <n v="0"/>
    <n v="0"/>
    <n v="0.19"/>
    <n v="0.09"/>
    <n v="0.16"/>
    <n v="0"/>
    <n v="0"/>
    <n v="0.15"/>
    <n v="0.49"/>
    <n v="0"/>
    <n v="0"/>
    <n v="0"/>
    <n v="0"/>
    <n v="0.04"/>
    <n v="7.0000000000000007E-2"/>
    <n v="0"/>
    <n v="0"/>
    <n v="0"/>
    <n v="0"/>
    <n v="0"/>
    <n v="0"/>
    <n v="0"/>
    <n v="0"/>
    <m/>
    <n v="0"/>
    <n v="0"/>
    <n v="0"/>
    <x v="6"/>
    <x v="8"/>
  </r>
  <r>
    <s v="CG&amp;E "/>
    <s v="E"/>
    <x v="19"/>
    <s v="ORH S   02/15/2008N"/>
    <n v="-29540"/>
    <n v="-1798.62"/>
    <n v="0"/>
    <n v="-1798.62"/>
    <n v="-440.34"/>
    <n v="0"/>
    <n v="-344.32"/>
    <n v="-35.97"/>
    <n v="-0.18"/>
    <n v="0"/>
    <n v="0"/>
    <n v="-120.03"/>
    <n v="-123.12"/>
    <n v="-84.95"/>
    <n v="-51.49"/>
    <n v="-77.73"/>
    <n v="-188.99"/>
    <n v="-258.18"/>
    <n v="0"/>
    <n v="0"/>
    <n v="0"/>
    <n v="0"/>
    <n v="-42.22"/>
    <n v="-31.1"/>
    <n v="0"/>
    <n v="0"/>
    <n v="0"/>
    <n v="0"/>
    <n v="0"/>
    <n v="0"/>
    <n v="0"/>
    <n v="0"/>
    <m/>
    <n v="0"/>
    <n v="0"/>
    <n v="0"/>
    <x v="6"/>
    <x v="9"/>
  </r>
  <r>
    <s v="CG&amp;E "/>
    <s v="E"/>
    <x v="19"/>
    <s v="ORH S   04/01/2008N"/>
    <n v="-17906"/>
    <n v="-1377.42"/>
    <n v="0"/>
    <n v="-1377.42"/>
    <n v="-424.25"/>
    <n v="0"/>
    <n v="-282.04000000000002"/>
    <n v="-21.8"/>
    <n v="-0.36"/>
    <n v="0"/>
    <n v="0"/>
    <n v="-78.430000000000007"/>
    <n v="-92.71"/>
    <n v="-64.069999999999993"/>
    <n v="-31.21"/>
    <n v="0"/>
    <n v="-114.56"/>
    <n v="-218.37"/>
    <n v="0"/>
    <n v="0"/>
    <n v="0"/>
    <n v="0"/>
    <n v="-24.14"/>
    <n v="-25.48"/>
    <n v="0"/>
    <n v="0"/>
    <n v="0"/>
    <n v="0"/>
    <n v="0"/>
    <n v="0"/>
    <n v="0"/>
    <n v="0"/>
    <m/>
    <n v="0"/>
    <n v="0"/>
    <n v="0"/>
    <x v="6"/>
    <x v="9"/>
  </r>
  <r>
    <s v="CG&amp;E "/>
    <s v="E"/>
    <x v="19"/>
    <s v="ORH W   02/15/2008N"/>
    <n v="24700"/>
    <n v="1538.15"/>
    <n v="0"/>
    <n v="1538.15"/>
    <n v="381.56"/>
    <n v="0"/>
    <n v="298.06"/>
    <n v="30.07"/>
    <n v="0.18"/>
    <n v="0"/>
    <n v="0"/>
    <n v="102.58"/>
    <n v="105.53"/>
    <n v="73.62"/>
    <n v="43.05"/>
    <n v="67.349999999999994"/>
    <n v="158.03"/>
    <n v="215.88"/>
    <n v="0"/>
    <n v="0"/>
    <n v="0"/>
    <n v="0"/>
    <n v="35.299999999999997"/>
    <n v="26.94"/>
    <n v="0"/>
    <n v="0"/>
    <n v="0"/>
    <n v="0"/>
    <n v="0"/>
    <n v="0"/>
    <n v="0"/>
    <n v="0"/>
    <m/>
    <n v="0"/>
    <n v="0"/>
    <n v="0"/>
    <x v="6"/>
    <x v="9"/>
  </r>
  <r>
    <s v="CG&amp;E "/>
    <s v="E"/>
    <x v="19"/>
    <s v="ORH W   04/01/2008N"/>
    <n v="427968"/>
    <n v="37257.019999999997"/>
    <n v="0"/>
    <n v="37257.019999999997"/>
    <n v="12091.7"/>
    <n v="0"/>
    <n v="8320.26"/>
    <n v="521.07000000000005"/>
    <n v="18.66"/>
    <n v="0"/>
    <n v="0"/>
    <n v="1935.92"/>
    <n v="2535.7800000000002"/>
    <n v="1826.52"/>
    <n v="746.02"/>
    <n v="0"/>
    <n v="2738.16"/>
    <n v="5219.4799999999996"/>
    <n v="0"/>
    <n v="0"/>
    <n v="0"/>
    <n v="0"/>
    <n v="577.20000000000005"/>
    <n v="726.25"/>
    <n v="0"/>
    <n v="0"/>
    <n v="0"/>
    <n v="0"/>
    <n v="0"/>
    <n v="0"/>
    <n v="0"/>
    <n v="0"/>
    <m/>
    <n v="0"/>
    <n v="0"/>
    <n v="0"/>
    <x v="6"/>
    <x v="9"/>
  </r>
  <r>
    <s v="CG&amp;E "/>
    <s v="E"/>
    <x v="24"/>
    <s v="ORH W   04/01/2008N"/>
    <n v="2518"/>
    <n v="108.6"/>
    <n v="0"/>
    <n v="108.6"/>
    <n v="0"/>
    <n v="0"/>
    <n v="62.56"/>
    <n v="3.06"/>
    <n v="0.18"/>
    <n v="0"/>
    <n v="0"/>
    <n v="11.71"/>
    <n v="17.920000000000002"/>
    <n v="0"/>
    <n v="4.3899999999999997"/>
    <n v="0"/>
    <n v="0"/>
    <n v="0"/>
    <n v="0"/>
    <n v="0"/>
    <n v="0"/>
    <n v="0"/>
    <n v="3.4"/>
    <n v="5.38"/>
    <n v="0"/>
    <n v="0"/>
    <n v="0"/>
    <n v="0"/>
    <n v="0"/>
    <n v="0"/>
    <n v="0"/>
    <n v="0"/>
    <m/>
    <n v="0"/>
    <n v="0"/>
    <n v="0"/>
    <x v="6"/>
    <x v="9"/>
  </r>
  <r>
    <s v="CG&amp;E "/>
    <s v="E"/>
    <x v="19"/>
    <s v="RS  S   01/02/2007N"/>
    <n v="-5467926"/>
    <n v="-547909.44999999995"/>
    <n v="0"/>
    <n v="-547909.44999999995"/>
    <n v="-174681.83"/>
    <n v="0"/>
    <n v="-139572.51"/>
    <n v="-5978.24"/>
    <n v="-609.89"/>
    <n v="0"/>
    <n v="0"/>
    <n v="-25200.43"/>
    <n v="-32026.58"/>
    <n v="-21177.35"/>
    <n v="-9207.8799999999992"/>
    <n v="-30833.84"/>
    <n v="-33132.75"/>
    <n v="-58401.1"/>
    <n v="0"/>
    <n v="0"/>
    <n v="0"/>
    <n v="0"/>
    <n v="-4803.1899999999996"/>
    <n v="-12331.11"/>
    <n v="0"/>
    <n v="0"/>
    <n v="0"/>
    <n v="0"/>
    <n v="23.37"/>
    <n v="23.88"/>
    <n v="0"/>
    <n v="0"/>
    <m/>
    <n v="0"/>
    <n v="0"/>
    <n v="0"/>
    <x v="6"/>
    <x v="10"/>
  </r>
  <r>
    <s v="CG&amp;E "/>
    <s v="E"/>
    <x v="1"/>
    <s v="RS  S   01/02/2007N"/>
    <n v="-2667"/>
    <n v="-297.45999999999998"/>
    <n v="0"/>
    <n v="-297.45999999999998"/>
    <n v="-100.15"/>
    <n v="0"/>
    <n v="-74.73"/>
    <n v="-3.1"/>
    <n v="-0.43"/>
    <n v="0"/>
    <n v="0"/>
    <n v="-12.4"/>
    <n v="-17.28"/>
    <n v="-14.14"/>
    <n v="-4.66"/>
    <n v="-17.68"/>
    <n v="-17.059999999999999"/>
    <n v="-25.6"/>
    <n v="0"/>
    <n v="0"/>
    <n v="0"/>
    <n v="0"/>
    <n v="-3.17"/>
    <n v="-7.06"/>
    <n v="0"/>
    <n v="0"/>
    <n v="0"/>
    <n v="0"/>
    <n v="0"/>
    <n v="0"/>
    <n v="0"/>
    <n v="0"/>
    <m/>
    <n v="0"/>
    <n v="0"/>
    <n v="0"/>
    <x v="6"/>
    <x v="10"/>
  </r>
  <r>
    <s v="CG&amp;E "/>
    <s v="E"/>
    <x v="24"/>
    <s v="RS  S   01/02/2007N"/>
    <n v="-61678"/>
    <n v="-2516.12"/>
    <n v="0"/>
    <n v="-2516.12"/>
    <n v="0"/>
    <n v="0"/>
    <n v="-1509.39"/>
    <n v="-69.75"/>
    <n v="-5.58"/>
    <n v="0"/>
    <n v="0"/>
    <n v="-287.08999999999997"/>
    <n v="-341.16"/>
    <n v="0"/>
    <n v="-112.77"/>
    <n v="0"/>
    <n v="0"/>
    <n v="0"/>
    <n v="0"/>
    <n v="0"/>
    <n v="0"/>
    <n v="0"/>
    <n v="-64.239999999999995"/>
    <n v="-126.14"/>
    <n v="0"/>
    <n v="0"/>
    <n v="0"/>
    <n v="0"/>
    <n v="0"/>
    <n v="0"/>
    <n v="0"/>
    <n v="0"/>
    <m/>
    <n v="0"/>
    <n v="0"/>
    <n v="0"/>
    <x v="6"/>
    <x v="10"/>
  </r>
  <r>
    <s v="CG&amp;E "/>
    <s v="E"/>
    <x v="19"/>
    <s v="RS  S   01/03/2006N"/>
    <n v="-28983"/>
    <n v="-2576.87"/>
    <n v="0"/>
    <n v="-2576.87"/>
    <n v="-893.76"/>
    <n v="0"/>
    <n v="-736.72"/>
    <n v="-25.93"/>
    <n v="-3.17"/>
    <n v="0"/>
    <n v="0"/>
    <n v="-133.68"/>
    <n v="-166.22"/>
    <n v="-63.11"/>
    <n v="0"/>
    <n v="-157.74"/>
    <n v="-64.849999999999994"/>
    <n v="-317.95"/>
    <n v="0"/>
    <n v="0"/>
    <n v="0"/>
    <n v="0"/>
    <n v="12.97"/>
    <n v="-47.99"/>
    <n v="0"/>
    <n v="0"/>
    <n v="0"/>
    <n v="0"/>
    <n v="10.27"/>
    <n v="11.01"/>
    <n v="0"/>
    <n v="0"/>
    <m/>
    <n v="0"/>
    <n v="0"/>
    <n v="0"/>
    <x v="6"/>
    <x v="10"/>
  </r>
  <r>
    <s v="CG&amp;E "/>
    <s v="E"/>
    <x v="19"/>
    <s v="RS  S   02/15/2008 "/>
    <n v="76681"/>
    <n v="7437.77"/>
    <n v="0"/>
    <n v="7437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10"/>
  </r>
  <r>
    <s v="CG&amp;E "/>
    <s v="E"/>
    <x v="19"/>
    <s v="RS  S   02/15/2008N"/>
    <n v="-2802464"/>
    <n v="-273622.51"/>
    <n v="0"/>
    <n v="-273622.51"/>
    <n v="-83681.06"/>
    <n v="0"/>
    <n v="-69563.490000000005"/>
    <n v="-3412.08"/>
    <n v="-273.11"/>
    <n v="0"/>
    <n v="0"/>
    <n v="-12796.29"/>
    <n v="-15762.8"/>
    <n v="-16147.03"/>
    <n v="-4884.83"/>
    <n v="-14758.61"/>
    <n v="-17930.14"/>
    <n v="-24502.240000000002"/>
    <n v="0"/>
    <n v="0"/>
    <n v="0"/>
    <n v="0"/>
    <n v="-4004.95"/>
    <n v="-5905.88"/>
    <n v="0"/>
    <n v="0"/>
    <n v="0"/>
    <n v="0"/>
    <n v="0"/>
    <n v="0"/>
    <n v="0"/>
    <n v="0"/>
    <m/>
    <n v="0"/>
    <n v="0"/>
    <n v="0"/>
    <x v="6"/>
    <x v="10"/>
  </r>
  <r>
    <s v="CG&amp;E "/>
    <s v="E"/>
    <x v="1"/>
    <s v="RS  S   02/15/2008N"/>
    <n v="-1102"/>
    <n v="-124.54"/>
    <n v="0"/>
    <n v="-124.54"/>
    <n v="-41.39"/>
    <n v="0"/>
    <n v="-30.98"/>
    <n v="-1.34"/>
    <n v="-0.18"/>
    <n v="0"/>
    <n v="0"/>
    <n v="-5.13"/>
    <n v="-7.14"/>
    <n v="-7.98"/>
    <n v="-1.92"/>
    <n v="-7.3"/>
    <n v="-7.05"/>
    <n v="-9.6300000000000008"/>
    <n v="0"/>
    <n v="0"/>
    <n v="0"/>
    <n v="0"/>
    <n v="-1.57"/>
    <n v="-2.93"/>
    <n v="0"/>
    <n v="0"/>
    <n v="0"/>
    <n v="0"/>
    <n v="0"/>
    <n v="0"/>
    <n v="0"/>
    <n v="0"/>
    <m/>
    <n v="0"/>
    <n v="0"/>
    <n v="0"/>
    <x v="6"/>
    <x v="10"/>
  </r>
  <r>
    <s v="CG&amp;E "/>
    <s v="E"/>
    <x v="24"/>
    <s v="RS  S   02/15/2008N"/>
    <n v="-24474"/>
    <n v="-1022.26"/>
    <n v="0"/>
    <n v="-1022.26"/>
    <n v="0"/>
    <n v="0"/>
    <n v="-600.76"/>
    <n v="-29.79"/>
    <n v="-2.25"/>
    <n v="0"/>
    <n v="0"/>
    <n v="-113.44"/>
    <n v="-143.27000000000001"/>
    <n v="0"/>
    <n v="-42.64"/>
    <n v="0"/>
    <n v="0"/>
    <n v="0"/>
    <n v="0"/>
    <n v="0"/>
    <n v="0"/>
    <n v="0"/>
    <n v="-34.99"/>
    <n v="-55.12"/>
    <n v="0"/>
    <n v="0"/>
    <n v="0"/>
    <n v="0"/>
    <n v="0"/>
    <n v="0"/>
    <n v="0"/>
    <n v="0"/>
    <m/>
    <n v="0"/>
    <n v="0"/>
    <n v="0"/>
    <x v="6"/>
    <x v="10"/>
  </r>
  <r>
    <s v="CG&amp;E "/>
    <s v="E"/>
    <x v="19"/>
    <s v="RS  S   04/01/2008N"/>
    <n v="-5717928"/>
    <n v="-542799.93000000005"/>
    <n v="0"/>
    <n v="-542799.93000000005"/>
    <n v="-179629.18"/>
    <n v="0"/>
    <n v="-132117.16"/>
    <n v="-6912.95"/>
    <n v="-376.25"/>
    <n v="0"/>
    <n v="0"/>
    <n v="-25599.13"/>
    <n v="-30069.62"/>
    <n v="-27144.720000000001"/>
    <n v="-9895.51"/>
    <n v="-89.15"/>
    <n v="-36441.480000000003"/>
    <n v="-69183.69"/>
    <n v="0"/>
    <n v="0"/>
    <n v="0"/>
    <n v="0"/>
    <n v="-7658.47"/>
    <n v="-10782.38"/>
    <n v="0"/>
    <n v="0"/>
    <n v="0"/>
    <n v="0"/>
    <n v="0"/>
    <n v="0"/>
    <n v="0"/>
    <n v="0"/>
    <m/>
    <n v="0"/>
    <n v="0"/>
    <n v="0"/>
    <x v="6"/>
    <x v="10"/>
  </r>
  <r>
    <s v="CG&amp;E "/>
    <s v="E"/>
    <x v="1"/>
    <s v="RS  S   04/01/2008N"/>
    <n v="-870"/>
    <n v="-102.71"/>
    <n v="0"/>
    <n v="-102.71"/>
    <n v="-38.44"/>
    <n v="0"/>
    <n v="-26.36"/>
    <n v="-1.06"/>
    <n v="-0.18"/>
    <n v="0"/>
    <n v="0"/>
    <n v="-4.04"/>
    <n v="-5.65"/>
    <n v="-5.81"/>
    <n v="-1.52"/>
    <n v="0"/>
    <n v="-5.56"/>
    <n v="-10.61"/>
    <n v="0"/>
    <n v="0"/>
    <n v="0"/>
    <n v="0"/>
    <n v="-1.18"/>
    <n v="-2.2999999999999998"/>
    <n v="0"/>
    <n v="0"/>
    <n v="0"/>
    <n v="0"/>
    <n v="0"/>
    <n v="0"/>
    <n v="0"/>
    <n v="0"/>
    <m/>
    <n v="0"/>
    <n v="0"/>
    <n v="0"/>
    <x v="6"/>
    <x v="10"/>
  </r>
  <r>
    <s v="CG&amp;E "/>
    <s v="E"/>
    <x v="24"/>
    <s v="RS  S   04/01/2008N"/>
    <n v="-69508"/>
    <n v="-27258.89"/>
    <n v="0"/>
    <n v="-27258.89"/>
    <n v="0"/>
    <n v="0"/>
    <n v="-1694.32"/>
    <n v="-84.65"/>
    <n v="-6.17"/>
    <n v="0"/>
    <n v="0"/>
    <n v="-321.11"/>
    <n v="-394.2"/>
    <n v="0"/>
    <n v="-121.12"/>
    <n v="0"/>
    <n v="0"/>
    <n v="0"/>
    <n v="0"/>
    <n v="0"/>
    <n v="0"/>
    <n v="0"/>
    <n v="-93.79"/>
    <n v="-148.53"/>
    <n v="0"/>
    <n v="0"/>
    <n v="0"/>
    <n v="0"/>
    <n v="0"/>
    <n v="0"/>
    <n v="0"/>
    <n v="0"/>
    <m/>
    <n v="0"/>
    <n v="0"/>
    <n v="0"/>
    <x v="6"/>
    <x v="10"/>
  </r>
  <r>
    <s v="CG&amp;E "/>
    <s v="E"/>
    <x v="19"/>
    <s v="RS  W   01/02/2007 "/>
    <n v="45595"/>
    <n v="4290.6899999999996"/>
    <n v="0"/>
    <n v="4290.68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10"/>
  </r>
  <r>
    <s v="CG&amp;E "/>
    <s v="E"/>
    <x v="19"/>
    <s v="RS  W   01/02/2007N"/>
    <n v="4365760"/>
    <n v="443811.31"/>
    <n v="0"/>
    <n v="443811.31"/>
    <n v="142961.26999999999"/>
    <n v="0"/>
    <n v="113948.05"/>
    <n v="4662.12"/>
    <n v="537.15"/>
    <n v="0"/>
    <n v="0"/>
    <n v="20175.32"/>
    <n v="25963.1"/>
    <n v="15145.83"/>
    <n v="7370.35"/>
    <n v="25234.41"/>
    <n v="26204.62"/>
    <n v="48207.3"/>
    <n v="0"/>
    <n v="0"/>
    <n v="0"/>
    <n v="0"/>
    <n v="3343.4"/>
    <n v="10091.61"/>
    <n v="0"/>
    <n v="0"/>
    <n v="0"/>
    <n v="0"/>
    <n v="-16.45"/>
    <n v="-16.77"/>
    <n v="0"/>
    <n v="0"/>
    <m/>
    <n v="0"/>
    <n v="0"/>
    <n v="0"/>
    <x v="6"/>
    <x v="10"/>
  </r>
  <r>
    <s v="CG&amp;E "/>
    <s v="E"/>
    <x v="1"/>
    <s v="RS  W   01/02/2007N"/>
    <n v="4939"/>
    <n v="534.74"/>
    <n v="0"/>
    <n v="534.74"/>
    <n v="185.47"/>
    <n v="0"/>
    <n v="125.05"/>
    <n v="5.71"/>
    <n v="0.53"/>
    <n v="0"/>
    <n v="0"/>
    <n v="22.96"/>
    <n v="32.04"/>
    <n v="23.39"/>
    <n v="8.6199999999999992"/>
    <n v="32.72"/>
    <n v="31.59"/>
    <n v="47.82"/>
    <n v="0"/>
    <n v="0"/>
    <n v="0"/>
    <n v="0"/>
    <n v="5.74"/>
    <n v="13.1"/>
    <n v="0"/>
    <n v="0"/>
    <n v="0"/>
    <n v="0"/>
    <n v="0"/>
    <n v="0"/>
    <n v="0"/>
    <n v="0"/>
    <m/>
    <n v="0"/>
    <n v="0"/>
    <n v="0"/>
    <x v="6"/>
    <x v="10"/>
  </r>
  <r>
    <s v="CG&amp;E "/>
    <s v="E"/>
    <x v="24"/>
    <s v="RS  W   01/02/2007N"/>
    <n v="63336"/>
    <n v="2525.5300000000002"/>
    <n v="0"/>
    <n v="2525.5300000000002"/>
    <n v="0"/>
    <n v="0"/>
    <n v="1517.32"/>
    <n v="67.47"/>
    <n v="5.08"/>
    <n v="0"/>
    <n v="0"/>
    <n v="291.63"/>
    <n v="353.88"/>
    <n v="0"/>
    <n v="110.41"/>
    <n v="0"/>
    <n v="0"/>
    <n v="0"/>
    <n v="0"/>
    <n v="0"/>
    <n v="0"/>
    <n v="0"/>
    <n v="47.77"/>
    <n v="131.97"/>
    <n v="0"/>
    <n v="0"/>
    <n v="0"/>
    <n v="0"/>
    <n v="0"/>
    <n v="0"/>
    <n v="0"/>
    <n v="0"/>
    <m/>
    <n v="0"/>
    <n v="0"/>
    <n v="0"/>
    <x v="6"/>
    <x v="10"/>
  </r>
  <r>
    <s v="CG&amp;E "/>
    <s v="E"/>
    <x v="19"/>
    <s v="RS  W   01/03/2006N"/>
    <n v="19740"/>
    <n v="1802.58"/>
    <n v="0"/>
    <n v="1802.58"/>
    <n v="621.05999999999995"/>
    <n v="0"/>
    <n v="572.6"/>
    <n v="17.739999999999998"/>
    <n v="3.55"/>
    <n v="0"/>
    <n v="0"/>
    <n v="91.09"/>
    <n v="114.6"/>
    <n v="43.8"/>
    <n v="0"/>
    <n v="109.61"/>
    <n v="61.59"/>
    <n v="183.25"/>
    <n v="0"/>
    <n v="0"/>
    <n v="0"/>
    <n v="0"/>
    <n v="-11.64"/>
    <n v="29.24"/>
    <n v="0"/>
    <n v="0"/>
    <n v="0"/>
    <n v="0"/>
    <n v="-16.329999999999998"/>
    <n v="-17.579999999999998"/>
    <n v="0"/>
    <n v="0"/>
    <m/>
    <n v="0"/>
    <n v="0"/>
    <n v="0"/>
    <x v="6"/>
    <x v="10"/>
  </r>
  <r>
    <s v="CG&amp;E "/>
    <s v="E"/>
    <x v="19"/>
    <s v="RS  W   02/15/2008N"/>
    <n v="3194267"/>
    <n v="324426.05"/>
    <n v="0"/>
    <n v="324426.05"/>
    <n v="101187.21"/>
    <n v="0"/>
    <n v="82667.02"/>
    <n v="3889.19"/>
    <n v="378.95"/>
    <n v="0"/>
    <n v="0"/>
    <n v="14669.01"/>
    <n v="18615.830000000002"/>
    <n v="19527.98"/>
    <n v="5567.37"/>
    <n v="17860.759999999998"/>
    <n v="20437.11"/>
    <n v="27918.35"/>
    <n v="0"/>
    <n v="0"/>
    <n v="0"/>
    <n v="0"/>
    <n v="4564.66"/>
    <n v="7142.61"/>
    <n v="0"/>
    <n v="0"/>
    <n v="0"/>
    <n v="0"/>
    <n v="0"/>
    <n v="0"/>
    <n v="0"/>
    <n v="0"/>
    <m/>
    <n v="0"/>
    <n v="0"/>
    <n v="0"/>
    <x v="6"/>
    <x v="10"/>
  </r>
  <r>
    <s v="CG&amp;E "/>
    <s v="E"/>
    <x v="1"/>
    <s v="RS  W   02/15/2008N"/>
    <n v="6783"/>
    <n v="733.01"/>
    <n v="0"/>
    <n v="733.01"/>
    <n v="254.71"/>
    <n v="0"/>
    <n v="157.82"/>
    <n v="8.26"/>
    <n v="0.45"/>
    <n v="0"/>
    <n v="0"/>
    <n v="31.54"/>
    <n v="43.98"/>
    <n v="49.14"/>
    <n v="11.82"/>
    <n v="44.94"/>
    <n v="43.39"/>
    <n v="59.28"/>
    <n v="0"/>
    <n v="0"/>
    <n v="0"/>
    <n v="0"/>
    <n v="9.6999999999999993"/>
    <n v="17.98"/>
    <n v="0"/>
    <n v="0"/>
    <n v="0"/>
    <n v="0"/>
    <n v="0"/>
    <n v="0"/>
    <n v="0"/>
    <n v="0"/>
    <m/>
    <n v="0"/>
    <n v="0"/>
    <n v="0"/>
    <x v="6"/>
    <x v="10"/>
  </r>
  <r>
    <s v="CG&amp;E "/>
    <s v="E"/>
    <x v="24"/>
    <s v="RS  W   02/15/2008N"/>
    <n v="33739"/>
    <n v="1404.5"/>
    <n v="0"/>
    <n v="1404.5"/>
    <n v="0"/>
    <n v="0"/>
    <n v="828.7"/>
    <n v="41.05"/>
    <n v="3.11"/>
    <n v="0"/>
    <n v="0"/>
    <n v="156"/>
    <n v="194.5"/>
    <n v="0"/>
    <n v="58.81"/>
    <n v="0"/>
    <n v="0"/>
    <n v="0"/>
    <n v="0"/>
    <n v="0"/>
    <n v="0"/>
    <n v="0"/>
    <n v="48.23"/>
    <n v="74.099999999999994"/>
    <n v="0"/>
    <n v="0"/>
    <n v="0"/>
    <n v="0"/>
    <n v="0"/>
    <n v="0"/>
    <n v="0"/>
    <n v="0"/>
    <m/>
    <n v="0"/>
    <n v="0"/>
    <n v="0"/>
    <x v="6"/>
    <x v="10"/>
  </r>
  <r>
    <s v="CG&amp;E "/>
    <s v="E"/>
    <x v="19"/>
    <s v="RS  W   04/01/2008 "/>
    <n v="181856"/>
    <n v="18088.939999999999"/>
    <n v="0"/>
    <n v="18088.9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10"/>
  </r>
  <r>
    <s v="CG&amp;E "/>
    <s v="E"/>
    <x v="1"/>
    <s v="RS  W   04/01/2008 "/>
    <n v="1058"/>
    <n v="111.07"/>
    <n v="0"/>
    <n v="111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10"/>
  </r>
  <r>
    <s v="CG&amp;E "/>
    <s v="E"/>
    <x v="19"/>
    <s v="RS  W   04/01/2008N"/>
    <n v="419937186"/>
    <n v="45812130.829999998"/>
    <n v="0"/>
    <n v="45812130.829999998"/>
    <n v="16911286.469999999"/>
    <n v="0"/>
    <n v="11144274.439999999"/>
    <n v="511310.28"/>
    <n v="55340.53"/>
    <n v="0"/>
    <n v="0"/>
    <n v="1948268.36"/>
    <n v="2566814.5299999998"/>
    <n v="2553604.4700000002"/>
    <n v="731945.08"/>
    <n v="0"/>
    <n v="2686730.54"/>
    <n v="5121552.4400000004"/>
    <n v="0"/>
    <n v="0"/>
    <n v="0"/>
    <n v="0"/>
    <n v="566331.51"/>
    <n v="1014672.18"/>
    <n v="0"/>
    <n v="0"/>
    <n v="0"/>
    <n v="0"/>
    <n v="0"/>
    <n v="0"/>
    <n v="0"/>
    <n v="0"/>
    <m/>
    <n v="0"/>
    <n v="0"/>
    <n v="0"/>
    <x v="6"/>
    <x v="10"/>
  </r>
  <r>
    <s v="CG&amp;E "/>
    <s v="E"/>
    <x v="1"/>
    <s v="RS  W   04/01/2008N"/>
    <n v="34524"/>
    <n v="4183.8599999999997"/>
    <n v="0"/>
    <n v="4183.8599999999997"/>
    <n v="1465.39"/>
    <n v="0"/>
    <n v="1229.1400000000001"/>
    <n v="42"/>
    <n v="10.81"/>
    <n v="0"/>
    <n v="0"/>
    <n v="160.47"/>
    <n v="218.15"/>
    <n v="221.25"/>
    <n v="60.19"/>
    <n v="0"/>
    <n v="220.87"/>
    <n v="421.04"/>
    <n v="0"/>
    <n v="0"/>
    <n v="0"/>
    <n v="0"/>
    <n v="46.59"/>
    <n v="87.96"/>
    <n v="0"/>
    <n v="0"/>
    <n v="0"/>
    <n v="0"/>
    <n v="0"/>
    <n v="0"/>
    <n v="0"/>
    <n v="0"/>
    <m/>
    <n v="0"/>
    <n v="0"/>
    <n v="0"/>
    <x v="6"/>
    <x v="10"/>
  </r>
  <r>
    <s v="CG&amp;E "/>
    <s v="E"/>
    <x v="4"/>
    <s v="RS  W   04/01/2008N"/>
    <n v="7906"/>
    <n v="815.28"/>
    <n v="0"/>
    <n v="815.28"/>
    <n v="270.60000000000002"/>
    <n v="0"/>
    <n v="225.23"/>
    <n v="9.6199999999999992"/>
    <n v="1.35"/>
    <n v="0"/>
    <n v="0"/>
    <n v="36.130000000000003"/>
    <n v="43.78"/>
    <n v="40.86"/>
    <n v="13.79"/>
    <n v="0"/>
    <n v="50.6"/>
    <n v="96.42"/>
    <n v="0"/>
    <n v="0"/>
    <n v="0"/>
    <n v="0"/>
    <n v="10.66"/>
    <n v="16.239999999999998"/>
    <n v="0"/>
    <n v="0"/>
    <n v="0"/>
    <n v="0"/>
    <n v="0"/>
    <n v="0"/>
    <n v="0"/>
    <n v="0"/>
    <m/>
    <n v="0"/>
    <n v="0"/>
    <n v="0"/>
    <x v="6"/>
    <x v="10"/>
  </r>
  <r>
    <s v="CG&amp;E "/>
    <s v="E"/>
    <x v="24"/>
    <s v="RS  W   04/01/2008N"/>
    <n v="7417713"/>
    <n v="320376.44"/>
    <n v="0"/>
    <n v="320376.44"/>
    <n v="0"/>
    <n v="0"/>
    <n v="190164.55"/>
    <n v="9032.08"/>
    <n v="843.76"/>
    <n v="0"/>
    <n v="0"/>
    <n v="34420.44"/>
    <n v="45168.01"/>
    <n v="0"/>
    <n v="12929.47"/>
    <n v="0"/>
    <n v="0"/>
    <n v="0"/>
    <n v="0"/>
    <n v="0"/>
    <n v="0"/>
    <n v="0"/>
    <n v="10003.83"/>
    <n v="17814.3"/>
    <n v="0"/>
    <n v="0"/>
    <n v="0"/>
    <n v="0"/>
    <n v="0"/>
    <n v="0"/>
    <n v="0"/>
    <n v="0"/>
    <m/>
    <n v="0"/>
    <n v="0"/>
    <n v="0"/>
    <x v="6"/>
    <x v="10"/>
  </r>
  <r>
    <s v="CG&amp;E "/>
    <s v="E"/>
    <x v="1"/>
    <s v="RS01S   01/02/2007N"/>
    <n v="-196967"/>
    <n v="-18951.22"/>
    <n v="0"/>
    <n v="-18951.22"/>
    <n v="-5936.92"/>
    <n v="0"/>
    <n v="-4727.3599999999997"/>
    <n v="-219.54"/>
    <n v="-15.96"/>
    <n v="0"/>
    <n v="0"/>
    <n v="-900.42"/>
    <n v="-1114.1400000000001"/>
    <n v="-712.68"/>
    <n v="-79.53"/>
    <n v="-1047.82"/>
    <n v="-1224.1099999999999"/>
    <n v="-2148.2399999999998"/>
    <n v="0"/>
    <n v="0"/>
    <n v="0"/>
    <n v="0"/>
    <n v="-191.51"/>
    <n v="-419.11"/>
    <n v="0"/>
    <n v="0"/>
    <n v="-213.88"/>
    <n v="0"/>
    <n v="0"/>
    <n v="0"/>
    <n v="0"/>
    <n v="0"/>
    <m/>
    <n v="0"/>
    <n v="0"/>
    <n v="0"/>
    <x v="6"/>
    <x v="10"/>
  </r>
  <r>
    <s v="CG&amp;E "/>
    <s v="E"/>
    <x v="1"/>
    <s v="RS01S   02/15/2008N"/>
    <n v="-76608"/>
    <n v="-7566.91"/>
    <n v="0"/>
    <n v="-7566.91"/>
    <n v="-2348.52"/>
    <n v="0"/>
    <n v="-1918.24"/>
    <n v="-93.29"/>
    <n v="-7.81"/>
    <n v="0"/>
    <n v="0"/>
    <n v="-350.98"/>
    <n v="-437.78"/>
    <n v="-414.19"/>
    <n v="-32.18"/>
    <n v="-414.45"/>
    <n v="-490.15"/>
    <n v="-701.06"/>
    <n v="0"/>
    <n v="0"/>
    <n v="0"/>
    <n v="0"/>
    <n v="-109.45"/>
    <n v="-165.78"/>
    <n v="0"/>
    <n v="0"/>
    <n v="-83.03"/>
    <n v="0"/>
    <n v="0"/>
    <n v="0"/>
    <n v="0"/>
    <n v="0"/>
    <m/>
    <n v="0"/>
    <n v="0"/>
    <n v="0"/>
    <x v="6"/>
    <x v="10"/>
  </r>
  <r>
    <s v="CG&amp;E "/>
    <s v="E"/>
    <x v="4"/>
    <s v="RS01S   02/15/2008N"/>
    <n v="-100"/>
    <n v="-15.02"/>
    <n v="0"/>
    <n v="-15.02"/>
    <n v="-3.76"/>
    <n v="0"/>
    <n v="-6.49"/>
    <n v="-0.12"/>
    <n v="-0.09"/>
    <n v="0"/>
    <n v="0"/>
    <n v="-0.47"/>
    <n v="-0.65"/>
    <n v="-0.66"/>
    <n v="-0.04"/>
    <n v="-0.66"/>
    <n v="-0.64"/>
    <n v="-0.92"/>
    <n v="0"/>
    <n v="0"/>
    <n v="0"/>
    <n v="0"/>
    <n v="-0.14000000000000001"/>
    <n v="-0.27"/>
    <n v="0"/>
    <n v="0"/>
    <n v="-0.11"/>
    <n v="0"/>
    <n v="0"/>
    <n v="0"/>
    <n v="0"/>
    <n v="0"/>
    <m/>
    <n v="0"/>
    <n v="0"/>
    <n v="0"/>
    <x v="6"/>
    <x v="10"/>
  </r>
  <r>
    <s v="CG&amp;E "/>
    <s v="E"/>
    <x v="1"/>
    <s v="RS01S   04/01/2008 "/>
    <n v="30624"/>
    <n v="2826.04"/>
    <n v="0"/>
    <n v="282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10"/>
  </r>
  <r>
    <s v="CG&amp;E "/>
    <s v="E"/>
    <x v="19"/>
    <s v="RS01S   04/01/2008N"/>
    <n v="-507"/>
    <n v="-59.07"/>
    <n v="0"/>
    <n v="-59.07"/>
    <n v="-22.4"/>
    <n v="0"/>
    <n v="-14.61"/>
    <n v="-0.62"/>
    <n v="-0.09"/>
    <n v="0"/>
    <n v="0"/>
    <n v="-2.36"/>
    <n v="-3.29"/>
    <n v="-3.38"/>
    <n v="-0.88"/>
    <n v="0"/>
    <n v="-3.24"/>
    <n v="-6.18"/>
    <n v="0"/>
    <n v="0"/>
    <n v="0"/>
    <n v="0"/>
    <n v="-0.68"/>
    <n v="-1.34"/>
    <n v="0"/>
    <n v="0"/>
    <n v="0"/>
    <n v="0"/>
    <n v="0"/>
    <n v="0"/>
    <n v="0"/>
    <n v="0"/>
    <m/>
    <n v="0"/>
    <n v="0"/>
    <n v="0"/>
    <x v="6"/>
    <x v="10"/>
  </r>
  <r>
    <s v="CG&amp;E "/>
    <s v="E"/>
    <x v="1"/>
    <s v="RS01S   04/01/2008N"/>
    <n v="-187988"/>
    <n v="-18095.16"/>
    <n v="0"/>
    <n v="-18095.16"/>
    <n v="-5578.25"/>
    <n v="0"/>
    <n v="-4156.9799999999996"/>
    <n v="-207.99"/>
    <n v="-15"/>
    <n v="0"/>
    <n v="0"/>
    <n v="-773.13"/>
    <n v="-921.12"/>
    <n v="-764.05"/>
    <n v="-71.23"/>
    <n v="0"/>
    <n v="-1093.3800000000001"/>
    <n v="-2030.72"/>
    <n v="0"/>
    <n v="0"/>
    <n v="0"/>
    <n v="0"/>
    <n v="-230.37"/>
    <n v="-334.68"/>
    <n v="0"/>
    <n v="0"/>
    <n v="-185.45"/>
    <n v="0"/>
    <n v="0"/>
    <n v="0"/>
    <n v="0"/>
    <n v="0"/>
    <m/>
    <n v="0"/>
    <n v="0"/>
    <n v="0"/>
    <x v="6"/>
    <x v="10"/>
  </r>
  <r>
    <s v="CG&amp;E "/>
    <s v="E"/>
    <x v="4"/>
    <s v="RS01S   04/01/2008N"/>
    <n v="0"/>
    <n v="-4.59"/>
    <n v="0"/>
    <n v="-4.59"/>
    <n v="0"/>
    <n v="0"/>
    <n v="-4.5"/>
    <n v="0"/>
    <n v="-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10"/>
  </r>
  <r>
    <s v="CG&amp;E "/>
    <s v="E"/>
    <x v="1"/>
    <s v="RS01W   01/02/2007N"/>
    <n v="163509"/>
    <n v="15860.63"/>
    <n v="0"/>
    <n v="15860.63"/>
    <n v="4990.43"/>
    <n v="0"/>
    <n v="4007.04"/>
    <n v="178.44"/>
    <n v="14.89"/>
    <n v="0"/>
    <n v="0"/>
    <n v="750.52"/>
    <n v="931.97"/>
    <n v="556.26"/>
    <n v="67.73"/>
    <n v="880.65"/>
    <n v="1019.83"/>
    <n v="1790.77"/>
    <n v="0"/>
    <n v="0"/>
    <n v="0"/>
    <n v="0"/>
    <n v="142.26"/>
    <n v="352.24"/>
    <n v="0"/>
    <n v="0"/>
    <n v="177.6"/>
    <n v="0"/>
    <n v="0"/>
    <n v="0"/>
    <n v="0"/>
    <n v="0"/>
    <m/>
    <n v="0"/>
    <n v="0"/>
    <n v="0"/>
    <x v="6"/>
    <x v="10"/>
  </r>
  <r>
    <s v="CG&amp;E "/>
    <s v="E"/>
    <x v="1"/>
    <s v="RS01W   01/03/2006N"/>
    <n v="33"/>
    <n v="6.16"/>
    <n v="0"/>
    <n v="6.16"/>
    <n v="1.24"/>
    <n v="0"/>
    <n v="3.61"/>
    <n v="0.03"/>
    <n v="0.06"/>
    <n v="0"/>
    <n v="0"/>
    <n v="0.15"/>
    <n v="0.21"/>
    <n v="0.12"/>
    <n v="0"/>
    <n v="0.22"/>
    <n v="0.25"/>
    <n v="0.28000000000000003"/>
    <n v="0"/>
    <n v="0"/>
    <n v="0"/>
    <n v="0"/>
    <n v="-0.02"/>
    <n v="0.06"/>
    <n v="0"/>
    <n v="0"/>
    <n v="0.04"/>
    <n v="0"/>
    <n v="-0.04"/>
    <n v="-0.05"/>
    <n v="0"/>
    <n v="0"/>
    <m/>
    <n v="0"/>
    <n v="0"/>
    <n v="0"/>
    <x v="6"/>
    <x v="10"/>
  </r>
  <r>
    <s v="CG&amp;E "/>
    <s v="E"/>
    <x v="1"/>
    <s v="RS01W   02/15/2008 "/>
    <n v="4634"/>
    <n v="487.76"/>
    <n v="0"/>
    <n v="48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10"/>
  </r>
  <r>
    <s v="CG&amp;E "/>
    <s v="E"/>
    <x v="1"/>
    <s v="RS01W   02/15/2008N"/>
    <n v="103224"/>
    <n v="10302.89"/>
    <n v="0"/>
    <n v="10302.89"/>
    <n v="3229.89"/>
    <n v="0"/>
    <n v="2590.19"/>
    <n v="125.68"/>
    <n v="10.62"/>
    <n v="0"/>
    <n v="0"/>
    <n v="473.54"/>
    <n v="597.21"/>
    <n v="569.95000000000005"/>
    <n v="43.05"/>
    <n v="570.01"/>
    <n v="660.44"/>
    <n v="944.68"/>
    <n v="0"/>
    <n v="0"/>
    <n v="0"/>
    <n v="0"/>
    <n v="147.54"/>
    <n v="228.01"/>
    <n v="0"/>
    <n v="0"/>
    <n v="112.08"/>
    <n v="0"/>
    <n v="0"/>
    <n v="0"/>
    <n v="0"/>
    <n v="0"/>
    <m/>
    <n v="0"/>
    <n v="0"/>
    <n v="0"/>
    <x v="6"/>
    <x v="10"/>
  </r>
  <r>
    <s v="CG&amp;E "/>
    <s v="E"/>
    <x v="4"/>
    <s v="RS01W   02/15/2008N"/>
    <n v="0"/>
    <n v="4.59"/>
    <n v="0"/>
    <n v="4.59"/>
    <n v="0"/>
    <n v="0"/>
    <n v="4.5"/>
    <n v="0"/>
    <n v="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10"/>
  </r>
  <r>
    <s v="CG&amp;E "/>
    <s v="E"/>
    <x v="1"/>
    <s v="RS01W   04/01/2008N"/>
    <n v="6890269"/>
    <n v="737833.41"/>
    <n v="0"/>
    <n v="737833.41"/>
    <n v="261016.25"/>
    <n v="0"/>
    <n v="197978.49"/>
    <n v="8389.02"/>
    <n v="1210.5"/>
    <n v="0"/>
    <n v="0"/>
    <n v="31628.94"/>
    <n v="40559.65"/>
    <n v="35754.21"/>
    <n v="2874.84"/>
    <n v="0"/>
    <n v="44083.68"/>
    <n v="81904.429999999993"/>
    <n v="0"/>
    <n v="0"/>
    <n v="0"/>
    <n v="0"/>
    <n v="9289.9699999999993"/>
    <n v="15660.75"/>
    <n v="0"/>
    <n v="0"/>
    <n v="7482.68"/>
    <n v="0"/>
    <n v="0"/>
    <n v="0"/>
    <n v="0"/>
    <n v="0"/>
    <m/>
    <n v="0"/>
    <n v="0"/>
    <n v="0"/>
    <x v="6"/>
    <x v="10"/>
  </r>
  <r>
    <s v="CG&amp;E "/>
    <s v="E"/>
    <x v="4"/>
    <s v="RS01W   04/01/2008N"/>
    <n v="2525"/>
    <n v="288.64999999999998"/>
    <n v="0"/>
    <n v="288.64999999999998"/>
    <n v="102.32"/>
    <n v="0"/>
    <n v="81.87"/>
    <n v="3.07"/>
    <n v="0.63"/>
    <n v="0"/>
    <n v="0"/>
    <n v="11.74"/>
    <n v="15.49"/>
    <n v="14.01"/>
    <n v="1.06"/>
    <n v="0"/>
    <n v="16.170000000000002"/>
    <n v="30.01"/>
    <n v="0"/>
    <n v="0"/>
    <n v="0"/>
    <n v="0"/>
    <n v="3.39"/>
    <n v="6.15"/>
    <n v="0"/>
    <n v="0"/>
    <n v="2.74"/>
    <n v="0"/>
    <n v="0"/>
    <n v="0"/>
    <n v="0"/>
    <n v="0"/>
    <m/>
    <n v="0"/>
    <n v="0"/>
    <n v="0"/>
    <x v="6"/>
    <x v="10"/>
  </r>
  <r>
    <s v="CG&amp;E "/>
    <s v="E"/>
    <x v="21"/>
    <s v="RS01W   04/01/2008N"/>
    <n v="45436"/>
    <n v="2191.08"/>
    <n v="0"/>
    <n v="2191.08"/>
    <n v="0"/>
    <n v="0"/>
    <n v="1383.44"/>
    <n v="55.29"/>
    <n v="9.5399999999999991"/>
    <n v="0"/>
    <n v="0"/>
    <n v="211.28"/>
    <n v="286.52999999999997"/>
    <n v="0"/>
    <n v="18.97"/>
    <n v="0"/>
    <n v="0"/>
    <n v="0"/>
    <n v="0"/>
    <n v="0"/>
    <n v="0"/>
    <n v="0"/>
    <n v="61.29"/>
    <n v="115.38"/>
    <n v="0"/>
    <n v="0"/>
    <n v="49.36"/>
    <n v="0"/>
    <n v="0"/>
    <n v="0"/>
    <n v="0"/>
    <n v="0"/>
    <m/>
    <n v="0"/>
    <n v="0"/>
    <n v="0"/>
    <x v="6"/>
    <x v="10"/>
  </r>
  <r>
    <s v="CG&amp;E "/>
    <s v="E"/>
    <x v="19"/>
    <s v="RS3PS   04/01/2008N"/>
    <n v="296"/>
    <n v="33.58"/>
    <n v="0"/>
    <n v="33.58"/>
    <n v="13.08"/>
    <n v="0"/>
    <n v="7.85"/>
    <n v="0.36"/>
    <n v="0.03"/>
    <n v="0"/>
    <n v="0"/>
    <n v="1.38"/>
    <n v="1.92"/>
    <n v="1.97"/>
    <n v="0.52"/>
    <n v="0"/>
    <n v="1.68"/>
    <n v="3.61"/>
    <n v="0"/>
    <n v="0"/>
    <n v="0"/>
    <n v="0"/>
    <n v="0.4"/>
    <n v="0.78"/>
    <n v="0"/>
    <n v="0"/>
    <n v="0"/>
    <n v="0"/>
    <n v="0"/>
    <n v="0"/>
    <n v="0"/>
    <n v="0"/>
    <m/>
    <n v="0"/>
    <n v="0"/>
    <n v="0"/>
    <x v="6"/>
    <x v="10"/>
  </r>
  <r>
    <s v="CG&amp;E "/>
    <s v="E"/>
    <x v="19"/>
    <s v="RS3PW   04/01/2008N"/>
    <n v="25035"/>
    <n v="2834.57"/>
    <n v="0"/>
    <n v="2834.57"/>
    <n v="999.76"/>
    <n v="0"/>
    <n v="778.9"/>
    <n v="30.5"/>
    <n v="3.87"/>
    <n v="0"/>
    <n v="0"/>
    <n v="115.43"/>
    <n v="152.22999999999999"/>
    <n v="150.97"/>
    <n v="43.61"/>
    <n v="0"/>
    <n v="160.16999999999999"/>
    <n v="305.36"/>
    <n v="0"/>
    <n v="0"/>
    <n v="0"/>
    <n v="0"/>
    <n v="33.76"/>
    <n v="60.01"/>
    <n v="0"/>
    <n v="0"/>
    <n v="0"/>
    <n v="0"/>
    <n v="0"/>
    <n v="0"/>
    <n v="0"/>
    <n v="0"/>
    <m/>
    <n v="0"/>
    <n v="0"/>
    <n v="0"/>
    <x v="6"/>
    <x v="10"/>
  </r>
  <r>
    <s v="CG&amp;E "/>
    <s v="E"/>
    <x v="7"/>
    <s v="SC01    04/01/2008N"/>
    <n v="81"/>
    <n v="16.52"/>
    <n v="0"/>
    <n v="16.52"/>
    <n v="2.34"/>
    <n v="0"/>
    <n v="11.5"/>
    <n v="0.1"/>
    <n v="0"/>
    <n v="0"/>
    <n v="0"/>
    <n v="0.38"/>
    <n v="0.19"/>
    <n v="0.32"/>
    <n v="0"/>
    <n v="0"/>
    <n v="0.3"/>
    <n v="0.96"/>
    <n v="0"/>
    <n v="0"/>
    <n v="0"/>
    <n v="0"/>
    <n v="0.08"/>
    <n v="0.14000000000000001"/>
    <n v="0"/>
    <n v="0"/>
    <n v="0.21"/>
    <n v="0"/>
    <n v="0"/>
    <n v="0"/>
    <n v="0"/>
    <n v="0"/>
    <m/>
    <n v="0"/>
    <n v="0"/>
    <n v="0"/>
    <x v="6"/>
    <x v="11"/>
  </r>
  <r>
    <s v="CG&amp;E "/>
    <s v="E"/>
    <x v="7"/>
    <s v="SC02    04/01/2008N"/>
    <n v="1161192"/>
    <n v="92754.12"/>
    <n v="0"/>
    <n v="92754.12"/>
    <n v="33450.639999999999"/>
    <n v="0"/>
    <n v="22196.16"/>
    <n v="1413.92"/>
    <n v="0.36"/>
    <n v="0"/>
    <n v="0"/>
    <n v="4299.07"/>
    <n v="2659.12"/>
    <n v="4582.0600000000004"/>
    <n v="0"/>
    <n v="0"/>
    <n v="4302.2"/>
    <n v="13803.13"/>
    <n v="0"/>
    <n v="0"/>
    <n v="0"/>
    <n v="0"/>
    <n v="1081.07"/>
    <n v="2006.55"/>
    <n v="0"/>
    <n v="0"/>
    <n v="2959.84"/>
    <n v="0"/>
    <n v="0"/>
    <n v="0"/>
    <n v="0"/>
    <n v="0"/>
    <m/>
    <n v="0"/>
    <n v="0"/>
    <n v="0"/>
    <x v="6"/>
    <x v="11"/>
  </r>
  <r>
    <s v="CG&amp;E "/>
    <s v="E"/>
    <x v="2"/>
    <s v="SC03    04/01/2008N"/>
    <n v="399"/>
    <n v="18.12"/>
    <n v="0"/>
    <n v="18.12"/>
    <n v="4.58"/>
    <n v="0"/>
    <n v="1.71"/>
    <n v="0.48"/>
    <n v="0.09"/>
    <n v="0"/>
    <n v="0"/>
    <n v="1.85"/>
    <n v="0.91"/>
    <n v="0.62"/>
    <n v="0"/>
    <n v="0"/>
    <n v="1.48"/>
    <n v="4.74"/>
    <n v="0"/>
    <n v="0"/>
    <n v="0"/>
    <n v="0"/>
    <n v="0.37"/>
    <n v="0.28000000000000003"/>
    <n v="0"/>
    <n v="0"/>
    <n v="1.01"/>
    <n v="0"/>
    <n v="0"/>
    <n v="0"/>
    <n v="0"/>
    <n v="0"/>
    <m/>
    <n v="0"/>
    <n v="0"/>
    <n v="0"/>
    <x v="6"/>
    <x v="11"/>
  </r>
  <r>
    <s v="CG&amp;E "/>
    <s v="E"/>
    <x v="7"/>
    <s v="SC03    04/01/2008N"/>
    <n v="1637838"/>
    <n v="73158.13"/>
    <n v="0"/>
    <n v="73158.13"/>
    <n v="18768.099999999999"/>
    <n v="0"/>
    <n v="7026.37"/>
    <n v="1994.35"/>
    <n v="2.52"/>
    <n v="0"/>
    <n v="0"/>
    <n v="6680.93"/>
    <n v="3750.65"/>
    <n v="2571.4299999999998"/>
    <n v="0"/>
    <n v="0"/>
    <n v="6068.31"/>
    <n v="19468.990000000002"/>
    <n v="0"/>
    <n v="0"/>
    <n v="0"/>
    <n v="0"/>
    <n v="1524.76"/>
    <n v="1126.8900000000001"/>
    <n v="0"/>
    <n v="0"/>
    <n v="4174.83"/>
    <n v="0"/>
    <n v="0"/>
    <n v="0"/>
    <n v="0"/>
    <n v="0"/>
    <m/>
    <n v="0"/>
    <n v="0"/>
    <n v="0"/>
    <x v="6"/>
    <x v="11"/>
  </r>
  <r>
    <s v="CG&amp;E "/>
    <s v="E"/>
    <x v="7"/>
    <s v="SC04    04/01/2008N"/>
    <n v="14245"/>
    <n v="641.64"/>
    <n v="0"/>
    <n v="641.64"/>
    <n v="163.24"/>
    <n v="0"/>
    <n v="61.11"/>
    <n v="17.34"/>
    <n v="0.09"/>
    <n v="0"/>
    <n v="0"/>
    <n v="63.38"/>
    <n v="32.619999999999997"/>
    <n v="22.36"/>
    <n v="0"/>
    <n v="0"/>
    <n v="52.78"/>
    <n v="169.34"/>
    <n v="0"/>
    <n v="0"/>
    <n v="0"/>
    <n v="0"/>
    <n v="13.26"/>
    <n v="9.8000000000000007"/>
    <n v="0"/>
    <n v="0"/>
    <n v="36.32"/>
    <n v="0"/>
    <n v="0"/>
    <n v="0"/>
    <n v="0"/>
    <n v="0"/>
    <m/>
    <n v="0"/>
    <n v="0"/>
    <n v="0"/>
    <x v="6"/>
    <x v="11"/>
  </r>
  <r>
    <s v="CG&amp;E "/>
    <s v="E"/>
    <x v="7"/>
    <s v="SC05    04/01/2008N"/>
    <n v="5883"/>
    <n v="265.23"/>
    <n v="0"/>
    <n v="265.23"/>
    <n v="67.41"/>
    <n v="0"/>
    <n v="25.24"/>
    <n v="7.16"/>
    <n v="0"/>
    <n v="0"/>
    <n v="0"/>
    <n v="26.49"/>
    <n v="13.47"/>
    <n v="9.23"/>
    <n v="0"/>
    <n v="0"/>
    <n v="21.79"/>
    <n v="69.930000000000007"/>
    <n v="0"/>
    <n v="0"/>
    <n v="0"/>
    <n v="0"/>
    <n v="5.47"/>
    <n v="4.05"/>
    <n v="0"/>
    <n v="0"/>
    <n v="14.99"/>
    <n v="0"/>
    <n v="0"/>
    <n v="0"/>
    <n v="0"/>
    <n v="0"/>
    <m/>
    <n v="0"/>
    <n v="0"/>
    <n v="0"/>
    <x v="6"/>
    <x v="11"/>
  </r>
  <r>
    <s v="CG&amp;E "/>
    <s v="E"/>
    <x v="7"/>
    <s v="SC06    04/01/2008N"/>
    <n v="774"/>
    <n v="35.01"/>
    <n v="0"/>
    <n v="35.01"/>
    <n v="8.8699999999999992"/>
    <n v="0"/>
    <n v="3.32"/>
    <n v="0.94"/>
    <n v="0"/>
    <n v="0"/>
    <n v="0"/>
    <n v="3.6"/>
    <n v="1.77"/>
    <n v="1.22"/>
    <n v="0"/>
    <n v="0"/>
    <n v="2.87"/>
    <n v="9.1999999999999993"/>
    <n v="0"/>
    <n v="0"/>
    <n v="0"/>
    <n v="0"/>
    <n v="0.72"/>
    <n v="0.53"/>
    <n v="0"/>
    <n v="0"/>
    <n v="1.97"/>
    <n v="0"/>
    <n v="0"/>
    <n v="0"/>
    <n v="0"/>
    <n v="0"/>
    <m/>
    <n v="0"/>
    <n v="0"/>
    <n v="0"/>
    <x v="6"/>
    <x v="11"/>
  </r>
  <r>
    <s v="CG&amp;E "/>
    <s v="E"/>
    <x v="2"/>
    <s v="SC07    04/01/2008N"/>
    <n v="980"/>
    <n v="112.26"/>
    <n v="0"/>
    <n v="112.26"/>
    <n v="28.21"/>
    <n v="0"/>
    <n v="51.41"/>
    <n v="1.2"/>
    <n v="0.36"/>
    <n v="0"/>
    <n v="0"/>
    <n v="4.57"/>
    <n v="2.2400000000000002"/>
    <n v="3.88"/>
    <n v="0"/>
    <n v="0"/>
    <n v="3.63"/>
    <n v="11.65"/>
    <n v="0"/>
    <n v="0"/>
    <n v="0"/>
    <n v="0"/>
    <n v="0.91"/>
    <n v="1.7"/>
    <n v="0"/>
    <n v="0"/>
    <n v="2.5"/>
    <n v="0"/>
    <n v="0"/>
    <n v="0"/>
    <n v="0"/>
    <n v="0"/>
    <m/>
    <n v="0"/>
    <n v="0"/>
    <n v="0"/>
    <x v="6"/>
    <x v="11"/>
  </r>
  <r>
    <s v="CG&amp;E "/>
    <s v="E"/>
    <x v="7"/>
    <s v="SC07    04/01/2008N"/>
    <n v="328"/>
    <n v="34.450000000000003"/>
    <n v="0"/>
    <n v="34.450000000000003"/>
    <n v="9.44"/>
    <n v="0"/>
    <n v="14.15"/>
    <n v="0.4"/>
    <n v="0.09"/>
    <n v="0"/>
    <n v="0"/>
    <n v="1.53"/>
    <n v="0.75"/>
    <n v="1.29"/>
    <n v="0"/>
    <n v="0"/>
    <n v="1.21"/>
    <n v="3.89"/>
    <n v="0"/>
    <n v="0"/>
    <n v="0"/>
    <n v="0"/>
    <n v="0.3"/>
    <n v="0.56000000000000005"/>
    <n v="0"/>
    <n v="0"/>
    <n v="0.84"/>
    <n v="0"/>
    <n v="0"/>
    <n v="0"/>
    <n v="0"/>
    <n v="0"/>
    <m/>
    <n v="0"/>
    <n v="0"/>
    <n v="0"/>
    <x v="6"/>
    <x v="11"/>
  </r>
  <r>
    <s v="CG&amp;E "/>
    <s v="E"/>
    <x v="7"/>
    <s v="SC08    04/01/2008N"/>
    <n v="6596"/>
    <n v="425.92"/>
    <n v="0"/>
    <n v="425.92"/>
    <n v="189.92"/>
    <n v="0"/>
    <n v="49.64"/>
    <n v="8.0299999999999994"/>
    <n v="0"/>
    <n v="0"/>
    <n v="0"/>
    <n v="0"/>
    <n v="15.1"/>
    <n v="26.03"/>
    <n v="0"/>
    <n v="0"/>
    <n v="24.44"/>
    <n v="78.41"/>
    <n v="0"/>
    <n v="0"/>
    <n v="0"/>
    <n v="0"/>
    <n v="6.14"/>
    <n v="11.4"/>
    <n v="0"/>
    <n v="0"/>
    <n v="16.809999999999999"/>
    <n v="0"/>
    <n v="0"/>
    <n v="0"/>
    <n v="0"/>
    <n v="0"/>
    <m/>
    <n v="0"/>
    <n v="0"/>
    <n v="0"/>
    <x v="6"/>
    <x v="11"/>
  </r>
  <r>
    <s v="CG&amp;E "/>
    <s v="E"/>
    <x v="7"/>
    <s v="SC09    04/01/2008N"/>
    <n v="296"/>
    <n v="21.79"/>
    <n v="0"/>
    <n v="21.79"/>
    <n v="8.5399999999999991"/>
    <n v="0"/>
    <n v="3.41"/>
    <n v="0.36"/>
    <n v="0.09"/>
    <n v="0"/>
    <n v="0"/>
    <n v="1.38"/>
    <n v="0.68"/>
    <n v="1.17"/>
    <n v="0"/>
    <n v="0"/>
    <n v="1.1000000000000001"/>
    <n v="3.52"/>
    <n v="0"/>
    <n v="0"/>
    <n v="0"/>
    <n v="0"/>
    <n v="0.28000000000000003"/>
    <n v="0.51"/>
    <n v="0"/>
    <n v="0"/>
    <n v="0.75"/>
    <n v="0"/>
    <n v="0"/>
    <n v="0"/>
    <n v="0"/>
    <n v="0"/>
    <m/>
    <n v="0"/>
    <n v="0"/>
    <n v="0"/>
    <x v="6"/>
    <x v="11"/>
  </r>
  <r>
    <s v="CG&amp;E "/>
    <s v="E"/>
    <x v="7"/>
    <s v="SC10    04/01/2008N"/>
    <n v="6126"/>
    <n v="420.09"/>
    <n v="0"/>
    <n v="420.09"/>
    <n v="176.51"/>
    <n v="0"/>
    <n v="70.489999999999995"/>
    <n v="7.46"/>
    <n v="0"/>
    <n v="0"/>
    <n v="0"/>
    <n v="0"/>
    <n v="14.03"/>
    <n v="24.17"/>
    <n v="0"/>
    <n v="0"/>
    <n v="22.7"/>
    <n v="72.819999999999993"/>
    <n v="0"/>
    <n v="0"/>
    <n v="0"/>
    <n v="0"/>
    <n v="5.7"/>
    <n v="10.59"/>
    <n v="0"/>
    <n v="0"/>
    <n v="15.62"/>
    <n v="0"/>
    <n v="0"/>
    <n v="0"/>
    <n v="0"/>
    <n v="0"/>
    <m/>
    <n v="0"/>
    <n v="0"/>
    <n v="0"/>
    <x v="6"/>
    <x v="11"/>
  </r>
  <r>
    <s v="CG&amp;E "/>
    <s v="E"/>
    <x v="2"/>
    <s v="SE      04/01/2008N"/>
    <n v="40409"/>
    <n v="5244.4"/>
    <n v="0"/>
    <n v="5244.4"/>
    <n v="1164.32"/>
    <n v="0"/>
    <n v="2745.17"/>
    <n v="49.25"/>
    <n v="6.12"/>
    <n v="0"/>
    <n v="0"/>
    <n v="187.11"/>
    <n v="92.55"/>
    <n v="159.46"/>
    <n v="0"/>
    <n v="0"/>
    <n v="149.74"/>
    <n v="480.36"/>
    <n v="0"/>
    <n v="0"/>
    <n v="0"/>
    <n v="0"/>
    <n v="37.549999999999997"/>
    <n v="69.819999999999993"/>
    <n v="0"/>
    <n v="0"/>
    <n v="102.95"/>
    <n v="0"/>
    <n v="0"/>
    <n v="0"/>
    <n v="0"/>
    <n v="0"/>
    <m/>
    <n v="0"/>
    <n v="0"/>
    <n v="0"/>
    <x v="6"/>
    <x v="12"/>
  </r>
  <r>
    <s v="CG&amp;E "/>
    <s v="E"/>
    <x v="7"/>
    <s v="SE      04/01/2008N"/>
    <n v="363438"/>
    <n v="46228.1"/>
    <n v="0"/>
    <n v="46228.1"/>
    <n v="10470.23"/>
    <n v="0"/>
    <n v="23803.78"/>
    <n v="442.74"/>
    <n v="29.7"/>
    <n v="0"/>
    <n v="0"/>
    <n v="1656"/>
    <n v="832.43"/>
    <n v="1434.12"/>
    <n v="0"/>
    <n v="0"/>
    <n v="1346.42"/>
    <n v="4320.1499999999996"/>
    <n v="0"/>
    <n v="0"/>
    <n v="0"/>
    <n v="0"/>
    <n v="338.27"/>
    <n v="628.03"/>
    <n v="0"/>
    <n v="0"/>
    <n v="926.23"/>
    <n v="0"/>
    <n v="0"/>
    <n v="0"/>
    <n v="0"/>
    <n v="0"/>
    <m/>
    <n v="0"/>
    <n v="0"/>
    <n v="0"/>
    <x v="6"/>
    <x v="12"/>
  </r>
  <r>
    <s v="CG&amp;E "/>
    <s v="E"/>
    <x v="1"/>
    <s v="SFL2    04/01/2008N"/>
    <n v="45"/>
    <n v="5.67"/>
    <n v="0"/>
    <n v="5.67"/>
    <n v="2.97"/>
    <n v="0"/>
    <n v="0.72"/>
    <n v="0.09"/>
    <n v="0"/>
    <n v="0"/>
    <n v="0"/>
    <n v="0.18"/>
    <n v="0.27"/>
    <n v="0.36"/>
    <n v="0"/>
    <n v="0"/>
    <n v="0.27"/>
    <n v="0.54"/>
    <n v="0"/>
    <n v="0"/>
    <n v="0"/>
    <n v="0"/>
    <n v="0.09"/>
    <n v="0.18"/>
    <n v="0"/>
    <n v="0"/>
    <n v="0"/>
    <n v="0"/>
    <n v="0"/>
    <n v="0"/>
    <n v="0"/>
    <n v="0"/>
    <m/>
    <n v="0"/>
    <n v="0"/>
    <n v="0"/>
    <x v="6"/>
    <x v="13"/>
  </r>
  <r>
    <s v="CG&amp;E "/>
    <s v="E"/>
    <x v="2"/>
    <s v="SFL2    04/01/2008N"/>
    <n v="49707"/>
    <n v="6264.93"/>
    <n v="0"/>
    <n v="6264.93"/>
    <n v="3282.32"/>
    <n v="0"/>
    <n v="796.97"/>
    <n v="98.58"/>
    <n v="0.19"/>
    <n v="0"/>
    <n v="0"/>
    <n v="197.17"/>
    <n v="299.89999999999998"/>
    <n v="398.49"/>
    <n v="0"/>
    <n v="0"/>
    <n v="299.89999999999998"/>
    <n v="595.66"/>
    <n v="0"/>
    <n v="0"/>
    <n v="0"/>
    <n v="0"/>
    <n v="98.58"/>
    <n v="197.17"/>
    <n v="0"/>
    <n v="0"/>
    <n v="0"/>
    <n v="0"/>
    <n v="0"/>
    <n v="0"/>
    <n v="0"/>
    <n v="0"/>
    <m/>
    <n v="0"/>
    <n v="0"/>
    <n v="0"/>
    <x v="6"/>
    <x v="13"/>
  </r>
  <r>
    <s v="CG&amp;E "/>
    <s v="E"/>
    <x v="7"/>
    <s v="SL01    04/01/2008N"/>
    <n v="2879"/>
    <n v="613.64"/>
    <n v="0"/>
    <n v="613.64"/>
    <n v="82.82"/>
    <n v="0"/>
    <n v="436.08"/>
    <n v="3.5"/>
    <n v="0.09"/>
    <n v="0"/>
    <n v="0"/>
    <n v="13.37"/>
    <n v="6.57"/>
    <n v="11.34"/>
    <n v="0"/>
    <n v="0"/>
    <n v="10.66"/>
    <n v="34.24"/>
    <n v="0"/>
    <n v="0"/>
    <n v="0"/>
    <n v="0"/>
    <n v="2.66"/>
    <n v="4.99"/>
    <n v="0"/>
    <n v="0"/>
    <n v="7.32"/>
    <n v="0"/>
    <n v="0"/>
    <n v="0"/>
    <n v="0"/>
    <n v="0"/>
    <m/>
    <n v="0"/>
    <n v="0"/>
    <n v="0"/>
    <x v="6"/>
    <x v="14"/>
  </r>
  <r>
    <s v="CG&amp;E "/>
    <s v="E"/>
    <x v="2"/>
    <s v="SL02    04/01/2008N"/>
    <n v="41"/>
    <n v="8.2899999999999991"/>
    <n v="0"/>
    <n v="8.2899999999999991"/>
    <n v="1.17"/>
    <n v="0"/>
    <n v="5.69"/>
    <n v="0.05"/>
    <n v="0.09"/>
    <n v="0"/>
    <n v="0"/>
    <n v="0.19"/>
    <n v="0.09"/>
    <n v="0.16"/>
    <n v="0"/>
    <n v="0"/>
    <n v="0.15"/>
    <n v="0.49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6"/>
    <x v="14"/>
  </r>
  <r>
    <s v="CG&amp;E "/>
    <s v="E"/>
    <x v="7"/>
    <s v="SL02    04/01/2008N"/>
    <n v="13354"/>
    <n v="1813.74"/>
    <n v="0"/>
    <n v="1813.74"/>
    <n v="384.61"/>
    <n v="0"/>
    <n v="989.23"/>
    <n v="16.350000000000001"/>
    <n v="0.63"/>
    <n v="0"/>
    <n v="0"/>
    <n v="62.15"/>
    <n v="30.48"/>
    <n v="52.59"/>
    <n v="0"/>
    <n v="0"/>
    <n v="49.38"/>
    <n v="158.82"/>
    <n v="0"/>
    <n v="0"/>
    <n v="0"/>
    <n v="0"/>
    <n v="12.37"/>
    <n v="23.16"/>
    <n v="0"/>
    <n v="0"/>
    <n v="33.97"/>
    <n v="0"/>
    <n v="0"/>
    <n v="0"/>
    <n v="0"/>
    <n v="0"/>
    <m/>
    <n v="0"/>
    <n v="0"/>
    <n v="0"/>
    <x v="6"/>
    <x v="14"/>
  </r>
  <r>
    <s v="CG&amp;E "/>
    <s v="E"/>
    <x v="2"/>
    <s v="SL03    04/01/2008N"/>
    <n v="449"/>
    <n v="81"/>
    <n v="0"/>
    <n v="81"/>
    <n v="12.91"/>
    <n v="0"/>
    <n v="53.23"/>
    <n v="0.55000000000000004"/>
    <n v="0.09"/>
    <n v="0"/>
    <n v="0"/>
    <n v="2.09"/>
    <n v="1.03"/>
    <n v="1.77"/>
    <n v="0"/>
    <n v="0"/>
    <n v="1.66"/>
    <n v="5.34"/>
    <n v="0"/>
    <n v="0"/>
    <n v="0"/>
    <n v="0"/>
    <n v="0.41"/>
    <n v="0.78"/>
    <n v="0"/>
    <n v="0"/>
    <n v="1.1399999999999999"/>
    <n v="0"/>
    <n v="0"/>
    <n v="0"/>
    <n v="0"/>
    <n v="0"/>
    <m/>
    <n v="0"/>
    <n v="0"/>
    <n v="0"/>
    <x v="6"/>
    <x v="14"/>
  </r>
  <r>
    <s v="CG&amp;E "/>
    <s v="E"/>
    <x v="7"/>
    <s v="SL03    04/01/2008N"/>
    <n v="46516"/>
    <n v="7765.19"/>
    <n v="0"/>
    <n v="7765.19"/>
    <n v="1339.75"/>
    <n v="0"/>
    <n v="4896.68"/>
    <n v="56.72"/>
    <n v="0.81"/>
    <n v="0"/>
    <n v="0"/>
    <n v="214.15"/>
    <n v="106.29"/>
    <n v="183.31"/>
    <n v="0"/>
    <n v="0"/>
    <n v="172.26"/>
    <n v="553.08000000000004"/>
    <n v="0"/>
    <n v="0"/>
    <n v="0"/>
    <n v="0"/>
    <n v="43.28"/>
    <n v="80.42"/>
    <n v="0"/>
    <n v="0"/>
    <n v="118.44"/>
    <n v="0"/>
    <n v="0"/>
    <n v="0"/>
    <n v="0"/>
    <n v="0"/>
    <m/>
    <n v="0"/>
    <n v="0"/>
    <n v="0"/>
    <x v="6"/>
    <x v="14"/>
  </r>
  <r>
    <s v="CG&amp;E "/>
    <s v="E"/>
    <x v="2"/>
    <s v="SL04    04/01/2008N"/>
    <n v="1644"/>
    <n v="230.54"/>
    <n v="0"/>
    <n v="230.54"/>
    <n v="47.3"/>
    <n v="0"/>
    <n v="128.52000000000001"/>
    <n v="2.0099999999999998"/>
    <n v="0.72"/>
    <n v="0"/>
    <n v="0"/>
    <n v="7.64"/>
    <n v="3.74"/>
    <n v="6.46"/>
    <n v="0"/>
    <n v="0"/>
    <n v="6.07"/>
    <n v="19.57"/>
    <n v="0"/>
    <n v="0"/>
    <n v="0"/>
    <n v="0"/>
    <n v="1.51"/>
    <n v="2.84"/>
    <n v="0"/>
    <n v="0"/>
    <n v="4.16"/>
    <n v="0"/>
    <n v="0"/>
    <n v="0"/>
    <n v="0"/>
    <n v="0"/>
    <m/>
    <n v="0"/>
    <n v="0"/>
    <n v="0"/>
    <x v="6"/>
    <x v="14"/>
  </r>
  <r>
    <s v="CG&amp;E "/>
    <s v="E"/>
    <x v="7"/>
    <s v="SL04    04/01/2008N"/>
    <n v="2213695"/>
    <n v="237167.52"/>
    <n v="0"/>
    <n v="237167.52"/>
    <n v="63764.02"/>
    <n v="0"/>
    <n v="101485.27"/>
    <n v="2695.58"/>
    <n v="23.04"/>
    <n v="0"/>
    <n v="0"/>
    <n v="9353.1"/>
    <n v="5068.41"/>
    <n v="8733.94"/>
    <n v="0"/>
    <n v="0"/>
    <n v="8201"/>
    <n v="26315.18"/>
    <n v="0"/>
    <n v="0"/>
    <n v="0"/>
    <n v="0"/>
    <n v="2060.77"/>
    <n v="3825.27"/>
    <n v="0"/>
    <n v="0"/>
    <n v="5641.94"/>
    <n v="0"/>
    <n v="0"/>
    <n v="0"/>
    <n v="0"/>
    <n v="0"/>
    <m/>
    <n v="0"/>
    <n v="0"/>
    <n v="0"/>
    <x v="6"/>
    <x v="14"/>
  </r>
  <r>
    <s v="CG&amp;E "/>
    <s v="E"/>
    <x v="2"/>
    <s v="SL05    01/31/2007N"/>
    <n v="12577"/>
    <n v="3631.65"/>
    <n v="0"/>
    <n v="3631.65"/>
    <n v="307.75"/>
    <n v="0"/>
    <n v="2886.55"/>
    <n v="12.82"/>
    <n v="0"/>
    <n v="0"/>
    <n v="0"/>
    <n v="57.47"/>
    <n v="28.8"/>
    <n v="32.35"/>
    <n v="0"/>
    <n v="54.36"/>
    <n v="42.54"/>
    <n v="150.47"/>
    <n v="0"/>
    <n v="0"/>
    <n v="0"/>
    <n v="0"/>
    <n v="4.74"/>
    <n v="21.72"/>
    <n v="0"/>
    <n v="0"/>
    <n v="32.08"/>
    <n v="0"/>
    <n v="0"/>
    <n v="0"/>
    <n v="0"/>
    <n v="0"/>
    <m/>
    <n v="0"/>
    <n v="0"/>
    <n v="0"/>
    <x v="6"/>
    <x v="14"/>
  </r>
  <r>
    <s v="CG&amp;E "/>
    <s v="E"/>
    <x v="7"/>
    <s v="SL05    01/31/2007N"/>
    <n v="6321"/>
    <n v="2424.35"/>
    <n v="0"/>
    <n v="2424.35"/>
    <n v="154.82"/>
    <n v="0"/>
    <n v="2026.12"/>
    <n v="5.87"/>
    <n v="-0.45"/>
    <n v="0"/>
    <n v="0"/>
    <n v="29.36"/>
    <n v="14.46"/>
    <n v="15.03"/>
    <n v="0"/>
    <n v="27.32"/>
    <n v="19.670000000000002"/>
    <n v="104.49"/>
    <n v="0"/>
    <n v="0"/>
    <n v="0"/>
    <n v="0"/>
    <n v="0.67"/>
    <n v="10.93"/>
    <n v="0"/>
    <n v="0"/>
    <n v="16.059999999999999"/>
    <n v="0"/>
    <n v="0"/>
    <n v="0"/>
    <n v="0"/>
    <n v="0"/>
    <m/>
    <n v="0"/>
    <n v="0"/>
    <n v="0"/>
    <x v="6"/>
    <x v="14"/>
  </r>
  <r>
    <s v="CG&amp;E "/>
    <s v="E"/>
    <x v="2"/>
    <s v="SL05    02/15/2008N"/>
    <n v="2450"/>
    <n v="707.37"/>
    <n v="0"/>
    <n v="707.37"/>
    <n v="59.95"/>
    <n v="0"/>
    <n v="562.12"/>
    <n v="2.98"/>
    <n v="0"/>
    <n v="0"/>
    <n v="0"/>
    <n v="11.19"/>
    <n v="5.61"/>
    <n v="10.58"/>
    <n v="0"/>
    <n v="10.59"/>
    <n v="9.08"/>
    <n v="22.42"/>
    <n v="0"/>
    <n v="0"/>
    <n v="0"/>
    <n v="0"/>
    <n v="2.37"/>
    <n v="4.2300000000000004"/>
    <n v="0"/>
    <n v="0"/>
    <n v="6.25"/>
    <n v="0"/>
    <n v="0"/>
    <n v="0"/>
    <n v="0"/>
    <n v="0"/>
    <m/>
    <n v="0"/>
    <n v="0"/>
    <n v="0"/>
    <x v="6"/>
    <x v="14"/>
  </r>
  <r>
    <s v="CG&amp;E "/>
    <s v="E"/>
    <x v="7"/>
    <s v="SL05    02/15/2008N"/>
    <n v="1650"/>
    <n v="630.24"/>
    <n v="0"/>
    <n v="630.24"/>
    <n v="40.409999999999997"/>
    <n v="0"/>
    <n v="532.37"/>
    <n v="2.0099999999999998"/>
    <n v="-0.09"/>
    <n v="0"/>
    <n v="0"/>
    <n v="7.66"/>
    <n v="3.77"/>
    <n v="7.13"/>
    <n v="0"/>
    <n v="7.13"/>
    <n v="6.12"/>
    <n v="15.1"/>
    <n v="0"/>
    <n v="0"/>
    <n v="0"/>
    <n v="0"/>
    <n v="1.59"/>
    <n v="2.85"/>
    <n v="0"/>
    <n v="0"/>
    <n v="4.1900000000000004"/>
    <n v="0"/>
    <n v="0"/>
    <n v="0"/>
    <n v="0"/>
    <n v="0"/>
    <m/>
    <n v="0"/>
    <n v="0"/>
    <n v="0"/>
    <x v="6"/>
    <x v="14"/>
  </r>
  <r>
    <s v="CG&amp;E "/>
    <s v="E"/>
    <x v="2"/>
    <s v="SL05    04/01/2008N"/>
    <n v="55385"/>
    <n v="21012.39"/>
    <n v="0"/>
    <n v="21012.39"/>
    <n v="1595.63"/>
    <n v="0"/>
    <n v="20224.27"/>
    <n v="67.45"/>
    <n v="6.42"/>
    <n v="0"/>
    <n v="0"/>
    <n v="255.33"/>
    <n v="126.8"/>
    <n v="218.46"/>
    <n v="0"/>
    <n v="0"/>
    <n v="205.16"/>
    <n v="658.35"/>
    <n v="0"/>
    <n v="0"/>
    <n v="0"/>
    <n v="0"/>
    <n v="51.46"/>
    <n v="95.75"/>
    <n v="0"/>
    <n v="0"/>
    <n v="141.11000000000001"/>
    <n v="0"/>
    <n v="0"/>
    <n v="0"/>
    <n v="0"/>
    <n v="0"/>
    <m/>
    <n v="0"/>
    <n v="0"/>
    <n v="0"/>
    <x v="6"/>
    <x v="14"/>
  </r>
  <r>
    <s v="CG&amp;E "/>
    <s v="E"/>
    <x v="7"/>
    <s v="SL05    04/01/2008N"/>
    <n v="131247"/>
    <n v="60836.35"/>
    <n v="0"/>
    <n v="60836.35"/>
    <n v="3780.59"/>
    <n v="0"/>
    <n v="52729.17"/>
    <n v="160.07"/>
    <n v="12.87"/>
    <n v="0"/>
    <n v="0"/>
    <n v="605.91999999999996"/>
    <n v="300.20999999999998"/>
    <n v="517.72"/>
    <n v="0"/>
    <n v="0"/>
    <n v="486.2"/>
    <n v="1560.08"/>
    <n v="0"/>
    <n v="0"/>
    <n v="0"/>
    <n v="0"/>
    <n v="122.12"/>
    <n v="226.91"/>
    <n v="0"/>
    <n v="0"/>
    <n v="334.49"/>
    <n v="0"/>
    <n v="0"/>
    <n v="0"/>
    <n v="0"/>
    <n v="0"/>
    <m/>
    <n v="0"/>
    <n v="0"/>
    <n v="0"/>
    <x v="6"/>
    <x v="14"/>
  </r>
  <r>
    <s v="CG&amp;E "/>
    <s v="E"/>
    <x v="7"/>
    <s v="SL06    04/01/2008N"/>
    <n v="112"/>
    <n v="23.72"/>
    <n v="0"/>
    <n v="23.72"/>
    <n v="3.22"/>
    <n v="0"/>
    <n v="16.829999999999998"/>
    <n v="0.14000000000000001"/>
    <n v="0"/>
    <n v="0"/>
    <n v="0"/>
    <n v="0.52"/>
    <n v="0.25"/>
    <n v="0.44"/>
    <n v="0"/>
    <n v="0"/>
    <n v="0.41"/>
    <n v="1.33"/>
    <n v="0"/>
    <n v="0"/>
    <n v="0"/>
    <n v="0"/>
    <n v="0.11"/>
    <n v="0.19"/>
    <n v="0"/>
    <n v="0"/>
    <n v="0.28000000000000003"/>
    <n v="0"/>
    <n v="0"/>
    <n v="0"/>
    <n v="0"/>
    <n v="0"/>
    <m/>
    <n v="0"/>
    <n v="0"/>
    <n v="0"/>
    <x v="6"/>
    <x v="14"/>
  </r>
  <r>
    <s v="CG&amp;E "/>
    <s v="E"/>
    <x v="7"/>
    <s v="SL07    01/31/2007N"/>
    <n v="-1932"/>
    <n v="-601.76"/>
    <n v="0"/>
    <n v="-601.76"/>
    <n v="-47.36"/>
    <n v="0"/>
    <n v="-488.93"/>
    <n v="-2.06"/>
    <n v="0"/>
    <n v="0"/>
    <n v="0"/>
    <n v="-9"/>
    <n v="-4.47"/>
    <n v="-5.07"/>
    <n v="0"/>
    <n v="-8.36"/>
    <n v="-6.71"/>
    <n v="-20.55"/>
    <n v="0"/>
    <n v="0"/>
    <n v="0"/>
    <n v="0"/>
    <n v="-0.91"/>
    <n v="-3.39"/>
    <n v="0"/>
    <n v="0"/>
    <n v="-4.95"/>
    <n v="0"/>
    <n v="0"/>
    <n v="0"/>
    <n v="0"/>
    <n v="0"/>
    <m/>
    <n v="0"/>
    <n v="0"/>
    <n v="0"/>
    <x v="6"/>
    <x v="14"/>
  </r>
  <r>
    <s v="CG&amp;E "/>
    <s v="E"/>
    <x v="7"/>
    <s v="SL07    02/15/2008N"/>
    <n v="-358"/>
    <n v="-111.33"/>
    <n v="0"/>
    <n v="-111.33"/>
    <n v="-8.7799999999999994"/>
    <n v="0"/>
    <n v="-90.03"/>
    <n v="-0.43"/>
    <n v="0"/>
    <n v="0"/>
    <n v="0"/>
    <n v="-1.67"/>
    <n v="-0.83"/>
    <n v="-1.55"/>
    <n v="0"/>
    <n v="-1.55"/>
    <n v="-1.32"/>
    <n v="-3.27"/>
    <n v="0"/>
    <n v="0"/>
    <n v="0"/>
    <n v="0"/>
    <n v="-0.35"/>
    <n v="-0.63"/>
    <n v="0"/>
    <n v="0"/>
    <n v="-0.92"/>
    <n v="0"/>
    <n v="0"/>
    <n v="0"/>
    <n v="0"/>
    <n v="0"/>
    <m/>
    <n v="0"/>
    <n v="0"/>
    <n v="0"/>
    <x v="6"/>
    <x v="14"/>
  </r>
  <r>
    <s v="CG&amp;E "/>
    <s v="E"/>
    <x v="2"/>
    <s v="SL07    04/01/2008N"/>
    <n v="79043"/>
    <n v="32318.75"/>
    <n v="0"/>
    <n v="32318.75"/>
    <n v="2276.9499999999998"/>
    <n v="0"/>
    <n v="27429.45"/>
    <n v="96.37"/>
    <n v="12.7"/>
    <n v="0"/>
    <n v="0"/>
    <n v="366.24"/>
    <n v="180.99"/>
    <n v="311.88"/>
    <n v="0"/>
    <n v="0"/>
    <n v="292.89"/>
    <n v="939.58"/>
    <n v="0"/>
    <n v="0"/>
    <n v="0"/>
    <n v="0"/>
    <n v="73.569999999999993"/>
    <n v="136.57"/>
    <n v="0"/>
    <n v="0"/>
    <n v="201.56"/>
    <n v="0"/>
    <n v="0"/>
    <n v="0"/>
    <n v="0"/>
    <n v="0"/>
    <m/>
    <n v="0"/>
    <n v="0"/>
    <n v="0"/>
    <x v="6"/>
    <x v="14"/>
  </r>
  <r>
    <s v="CG&amp;E "/>
    <s v="E"/>
    <x v="7"/>
    <s v="SL07    04/01/2008N"/>
    <n v="398907"/>
    <n v="140249.07999999999"/>
    <n v="0"/>
    <n v="140249.07999999999"/>
    <n v="11491.16"/>
    <n v="0"/>
    <n v="115610.36"/>
    <n v="486.08"/>
    <n v="45.45"/>
    <n v="0"/>
    <n v="0"/>
    <n v="1831.56"/>
    <n v="913.38"/>
    <n v="1574.07"/>
    <n v="0"/>
    <n v="0"/>
    <n v="1478.04"/>
    <n v="4741.8500000000004"/>
    <n v="0"/>
    <n v="0"/>
    <n v="0"/>
    <n v="0"/>
    <n v="370.99"/>
    <n v="689.32"/>
    <n v="0"/>
    <n v="0"/>
    <n v="1016.82"/>
    <n v="0"/>
    <n v="0"/>
    <n v="0"/>
    <n v="0"/>
    <n v="0"/>
    <m/>
    <n v="0"/>
    <n v="0"/>
    <n v="0"/>
    <x v="6"/>
    <x v="14"/>
  </r>
  <r>
    <s v="CG&amp;E "/>
    <s v="E"/>
    <x v="2"/>
    <s v="SL08    04/01/2008N"/>
    <n v="2901"/>
    <n v="494.18"/>
    <n v="0"/>
    <n v="494.18"/>
    <n v="83.28"/>
    <n v="0"/>
    <n v="315.05"/>
    <n v="3.55"/>
    <n v="0.45"/>
    <n v="0"/>
    <n v="0"/>
    <n v="13.48"/>
    <n v="6.62"/>
    <n v="11.44"/>
    <n v="0"/>
    <n v="0"/>
    <n v="10.73"/>
    <n v="34.47"/>
    <n v="0"/>
    <n v="0"/>
    <n v="0"/>
    <n v="0"/>
    <n v="2.71"/>
    <n v="5.01"/>
    <n v="0"/>
    <n v="0"/>
    <n v="7.39"/>
    <n v="0"/>
    <n v="0"/>
    <n v="0"/>
    <n v="0"/>
    <n v="0"/>
    <m/>
    <n v="0"/>
    <n v="0"/>
    <n v="0"/>
    <x v="6"/>
    <x v="14"/>
  </r>
  <r>
    <s v="CG&amp;E "/>
    <s v="E"/>
    <x v="7"/>
    <s v="SL08    04/01/2008N"/>
    <n v="203602"/>
    <n v="27840.74"/>
    <n v="0"/>
    <n v="27840.74"/>
    <n v="5865.22"/>
    <n v="0"/>
    <n v="15313.99"/>
    <n v="248"/>
    <n v="1.62"/>
    <n v="0"/>
    <n v="0"/>
    <n v="907.37"/>
    <n v="466.22"/>
    <n v="803.43"/>
    <n v="0"/>
    <n v="0"/>
    <n v="754.28"/>
    <n v="2420.2399999999998"/>
    <n v="0"/>
    <n v="0"/>
    <n v="0"/>
    <n v="0"/>
    <n v="189.61"/>
    <n v="351.78"/>
    <n v="0"/>
    <n v="0"/>
    <n v="518.98"/>
    <n v="0"/>
    <n v="0"/>
    <n v="0"/>
    <n v="0"/>
    <n v="0"/>
    <m/>
    <n v="0"/>
    <n v="0"/>
    <n v="0"/>
    <x v="6"/>
    <x v="14"/>
  </r>
  <r>
    <s v="CG&amp;E "/>
    <s v="E"/>
    <x v="19"/>
    <s v="SOLU    04/01/2008 "/>
    <n v="151"/>
    <n v="13.24"/>
    <n v="0"/>
    <n v="13.24"/>
    <n v="1.79"/>
    <n v="0"/>
    <n v="0.64"/>
    <n v="0.18"/>
    <n v="0.18"/>
    <n v="0"/>
    <n v="0"/>
    <n v="0.7"/>
    <n v="0.35"/>
    <n v="0.25"/>
    <n v="0"/>
    <n v="0"/>
    <n v="0.56000000000000005"/>
    <n v="1.79"/>
    <n v="0"/>
    <n v="0"/>
    <n v="0"/>
    <n v="0"/>
    <n v="0.14000000000000001"/>
    <n v="0.11"/>
    <n v="0"/>
    <n v="0"/>
    <n v="0.39"/>
    <n v="0"/>
    <n v="0"/>
    <n v="0"/>
    <n v="0"/>
    <n v="0"/>
    <m/>
    <n v="0"/>
    <n v="0"/>
    <n v="0"/>
    <x v="6"/>
    <x v="15"/>
  </r>
  <r>
    <s v="CG&amp;E "/>
    <s v="E"/>
    <x v="2"/>
    <s v="SOLU    04/01/2008 "/>
    <n v="268"/>
    <n v="22.01"/>
    <n v="0"/>
    <n v="22.01"/>
    <n v="3.18"/>
    <n v="0"/>
    <n v="1.1599999999999999"/>
    <n v="0.33"/>
    <n v="0.18"/>
    <n v="0"/>
    <n v="0"/>
    <n v="1.24"/>
    <n v="0.61"/>
    <n v="0.43"/>
    <n v="0"/>
    <n v="0"/>
    <n v="0.99"/>
    <n v="3.19"/>
    <n v="0"/>
    <n v="0"/>
    <n v="0"/>
    <n v="0"/>
    <n v="0.25"/>
    <n v="0.2"/>
    <n v="0"/>
    <n v="0"/>
    <n v="0.68"/>
    <n v="0"/>
    <n v="0"/>
    <n v="0"/>
    <n v="0"/>
    <n v="0"/>
    <m/>
    <n v="0"/>
    <n v="0"/>
    <n v="0"/>
    <x v="6"/>
    <x v="15"/>
  </r>
  <r>
    <s v="CG&amp;E "/>
    <s v="E"/>
    <x v="7"/>
    <s v="SSLU    04/01/2008N"/>
    <n v="537"/>
    <n v="58.92"/>
    <n v="0"/>
    <n v="58.92"/>
    <n v="6.37"/>
    <n v="0"/>
    <n v="2.27"/>
    <n v="0.64"/>
    <n v="0"/>
    <n v="0"/>
    <n v="0"/>
    <n v="2.5"/>
    <n v="1.24"/>
    <n v="0.88"/>
    <n v="0"/>
    <n v="0"/>
    <n v="1.99"/>
    <n v="6.37"/>
    <n v="0"/>
    <n v="0"/>
    <n v="0"/>
    <n v="0"/>
    <n v="0.5"/>
    <n v="0.38"/>
    <n v="0"/>
    <n v="0"/>
    <n v="1.38"/>
    <n v="0"/>
    <n v="0"/>
    <n v="0"/>
    <n v="0"/>
    <n v="0"/>
    <m/>
    <n v="0"/>
    <n v="0"/>
    <n v="0"/>
    <x v="6"/>
    <x v="16"/>
  </r>
  <r>
    <s v="CG&amp;E "/>
    <s v="E"/>
    <x v="7"/>
    <s v="SXLU    04/01/2008N"/>
    <n v="225"/>
    <n v="24.17"/>
    <n v="0"/>
    <n v="24.17"/>
    <n v="2.66"/>
    <n v="0"/>
    <n v="0.96"/>
    <n v="0.27"/>
    <n v="0"/>
    <n v="0"/>
    <n v="0"/>
    <n v="1.04"/>
    <n v="0.51"/>
    <n v="0.37"/>
    <n v="0"/>
    <n v="0"/>
    <n v="0.84"/>
    <n v="2.67"/>
    <n v="0"/>
    <n v="0"/>
    <n v="0"/>
    <n v="0"/>
    <n v="0.21"/>
    <n v="0.16"/>
    <n v="0"/>
    <n v="0"/>
    <n v="0.57999999999999996"/>
    <n v="0"/>
    <n v="0"/>
    <n v="0"/>
    <n v="0"/>
    <n v="0"/>
    <m/>
    <n v="0"/>
    <n v="0"/>
    <n v="0"/>
    <x v="6"/>
    <x v="17"/>
  </r>
  <r>
    <s v="CG&amp;E "/>
    <s v="E"/>
    <x v="19"/>
    <s v="TD  WOFF04/01/2008N"/>
    <n v="15019"/>
    <n v="410.58"/>
    <n v="0"/>
    <n v="410.58"/>
    <n v="197.68"/>
    <n v="0"/>
    <n v="97.23"/>
    <n v="0"/>
    <n v="0"/>
    <n v="0"/>
    <n v="0"/>
    <n v="0"/>
    <n v="53.73"/>
    <n v="29.86"/>
    <n v="0"/>
    <n v="0"/>
    <n v="0"/>
    <n v="0"/>
    <n v="0"/>
    <n v="0"/>
    <n v="0"/>
    <n v="0"/>
    <n v="20.23"/>
    <n v="11.85"/>
    <n v="0"/>
    <n v="0"/>
    <n v="0"/>
    <n v="0"/>
    <n v="0"/>
    <n v="0"/>
    <n v="0"/>
    <n v="0"/>
    <m/>
    <n v="0"/>
    <n v="0"/>
    <n v="0"/>
    <x v="6"/>
    <x v="18"/>
  </r>
  <r>
    <s v="CG&amp;E "/>
    <s v="E"/>
    <x v="19"/>
    <s v="TD  WON 04/01/2008N"/>
    <n v="4126"/>
    <n v="1272.6199999999999"/>
    <n v="0"/>
    <n v="1272.6199999999999"/>
    <n v="292.14999999999998"/>
    <n v="0"/>
    <n v="355.77"/>
    <n v="23.29"/>
    <n v="1.62"/>
    <n v="0"/>
    <n v="0"/>
    <n v="88.52"/>
    <n v="54.71"/>
    <n v="44.12"/>
    <n v="33.369999999999997"/>
    <n v="0"/>
    <n v="122.47"/>
    <n v="233.5"/>
    <n v="0"/>
    <n v="0"/>
    <n v="0"/>
    <n v="0"/>
    <n v="5.57"/>
    <n v="17.53"/>
    <n v="0"/>
    <n v="0"/>
    <n v="0"/>
    <n v="0"/>
    <n v="0"/>
    <n v="0"/>
    <n v="0"/>
    <n v="0"/>
    <m/>
    <n v="0"/>
    <n v="0"/>
    <n v="0"/>
    <x v="6"/>
    <x v="18"/>
  </r>
  <r>
    <s v="CG&amp;E "/>
    <s v="E"/>
    <x v="2"/>
    <s v="TL01    04/01/2008N"/>
    <n v="6020"/>
    <n v="307.20999999999998"/>
    <n v="0"/>
    <n v="307.20999999999998"/>
    <n v="101.3"/>
    <n v="0"/>
    <n v="21.89"/>
    <n v="7.21"/>
    <n v="0.63"/>
    <n v="0"/>
    <n v="0"/>
    <n v="27.89"/>
    <n v="13.57"/>
    <n v="13.69"/>
    <n v="0"/>
    <n v="0"/>
    <n v="22.32"/>
    <n v="71.55"/>
    <n v="0"/>
    <n v="0"/>
    <n v="0"/>
    <n v="0"/>
    <n v="5.65"/>
    <n v="6.1"/>
    <n v="0"/>
    <n v="0"/>
    <n v="15.41"/>
    <n v="0"/>
    <n v="0"/>
    <n v="0"/>
    <n v="0"/>
    <n v="0"/>
    <m/>
    <n v="0"/>
    <n v="0"/>
    <n v="0"/>
    <x v="6"/>
    <x v="19"/>
  </r>
  <r>
    <s v="CG&amp;E "/>
    <s v="E"/>
    <x v="7"/>
    <s v="TL01    04/01/2008N"/>
    <n v="1394981"/>
    <n v="71106.740000000005"/>
    <n v="0"/>
    <n v="71106.740000000005"/>
    <n v="23483.759999999998"/>
    <n v="0"/>
    <n v="5080.63"/>
    <n v="1685.45"/>
    <n v="4.59"/>
    <n v="0"/>
    <n v="0"/>
    <n v="6488.06"/>
    <n v="3166.94"/>
    <n v="3201.02"/>
    <n v="0"/>
    <n v="0"/>
    <n v="5149.5"/>
    <n v="16571.28"/>
    <n v="0"/>
    <n v="0"/>
    <n v="0"/>
    <n v="0"/>
    <n v="1315.63"/>
    <n v="1413.92"/>
    <n v="0"/>
    <n v="0"/>
    <n v="3545.96"/>
    <n v="0"/>
    <n v="0"/>
    <n v="0"/>
    <n v="0"/>
    <n v="0"/>
    <m/>
    <n v="0"/>
    <n v="0"/>
    <n v="0"/>
    <x v="6"/>
    <x v="19"/>
  </r>
  <r>
    <s v="CG&amp;E "/>
    <s v="E"/>
    <x v="4"/>
    <s v="TL01    04/01/2008N"/>
    <n v="89"/>
    <n v="4.74"/>
    <n v="0"/>
    <n v="4.74"/>
    <n v="1.49"/>
    <n v="0"/>
    <n v="0.31"/>
    <n v="0.1"/>
    <n v="0.27"/>
    <n v="0"/>
    <n v="0"/>
    <n v="0.4"/>
    <n v="0.2"/>
    <n v="0.2"/>
    <n v="0"/>
    <n v="0"/>
    <n v="0.31"/>
    <n v="1.07"/>
    <n v="0"/>
    <n v="0"/>
    <n v="0"/>
    <n v="0"/>
    <n v="0.09"/>
    <n v="0.09"/>
    <n v="0"/>
    <n v="0"/>
    <n v="0.21"/>
    <n v="0"/>
    <n v="0"/>
    <n v="0"/>
    <n v="0"/>
    <n v="0"/>
    <m/>
    <n v="0"/>
    <n v="0"/>
    <n v="0"/>
    <x v="6"/>
    <x v="19"/>
  </r>
  <r>
    <s v="CG&amp;E "/>
    <s v="E"/>
    <x v="2"/>
    <s v="TL03    04/01/2008N"/>
    <n v="253"/>
    <n v="18.690000000000001"/>
    <n v="0"/>
    <n v="18.690000000000001"/>
    <n v="4.28"/>
    <n v="0"/>
    <n v="6.51"/>
    <n v="0.3"/>
    <n v="0.09"/>
    <n v="0"/>
    <n v="0"/>
    <n v="1.2"/>
    <n v="0.6"/>
    <n v="0.6"/>
    <n v="0"/>
    <n v="0"/>
    <n v="0.96"/>
    <n v="3.01"/>
    <n v="0"/>
    <n v="0"/>
    <n v="0"/>
    <n v="0"/>
    <n v="0.24"/>
    <n v="0.24"/>
    <n v="0"/>
    <n v="0"/>
    <n v="0.66"/>
    <n v="0"/>
    <n v="0"/>
    <n v="0"/>
    <n v="0"/>
    <n v="0"/>
    <m/>
    <n v="0"/>
    <n v="0"/>
    <n v="0"/>
    <x v="6"/>
    <x v="19"/>
  </r>
  <r>
    <s v="CG&amp;E "/>
    <s v="E"/>
    <x v="7"/>
    <s v="TL03    04/01/2008N"/>
    <n v="315000"/>
    <n v="22989.759999999998"/>
    <n v="0"/>
    <n v="22989.759999999998"/>
    <n v="5300.55"/>
    <n v="0"/>
    <n v="8069.48"/>
    <n v="377.99"/>
    <n v="3.06"/>
    <n v="0"/>
    <n v="0"/>
    <n v="1463.82"/>
    <n v="710.59"/>
    <n v="730.55"/>
    <n v="0"/>
    <n v="0"/>
    <n v="1166.75"/>
    <n v="3737.53"/>
    <n v="0"/>
    <n v="0"/>
    <n v="0"/>
    <n v="0"/>
    <n v="300.52999999999997"/>
    <n v="319.64999999999998"/>
    <n v="0"/>
    <n v="0"/>
    <n v="809.26"/>
    <n v="0"/>
    <n v="0"/>
    <n v="0"/>
    <n v="0"/>
    <n v="0"/>
    <m/>
    <n v="0"/>
    <n v="0"/>
    <n v="0"/>
    <x v="6"/>
    <x v="19"/>
  </r>
  <r>
    <s v="CG&amp;E "/>
    <s v="E"/>
    <x v="12"/>
    <s v="TSGS    04/01/2008 "/>
    <n v="6527917"/>
    <n v="353980.49"/>
    <n v="0"/>
    <n v="353980.49"/>
    <n v="189638.19"/>
    <n v="0"/>
    <n v="3256.2"/>
    <n v="3685.18"/>
    <n v="0.09"/>
    <n v="0"/>
    <n v="0"/>
    <n v="0"/>
    <n v="15469.71"/>
    <n v="24548.7"/>
    <n v="0"/>
    <n v="0"/>
    <n v="25177.8"/>
    <n v="75535.73"/>
    <n v="0"/>
    <n v="0"/>
    <n v="0"/>
    <n v="0"/>
    <n v="5914.89"/>
    <n v="10754"/>
    <n v="0"/>
    <n v="0"/>
    <n v="0"/>
    <n v="0"/>
    <n v="0"/>
    <n v="0"/>
    <n v="0"/>
    <n v="0"/>
    <m/>
    <n v="0"/>
    <n v="0"/>
    <n v="0"/>
    <x v="6"/>
    <x v="20"/>
  </r>
  <r>
    <s v="CG&amp;E "/>
    <s v="E"/>
    <x v="15"/>
    <s v="TS01    04/01/2008 "/>
    <n v="819458"/>
    <n v="61608.85"/>
    <n v="0"/>
    <n v="61608.85"/>
    <n v="27772.54"/>
    <n v="0"/>
    <n v="694.03"/>
    <n v="1095.48"/>
    <n v="0.09"/>
    <n v="0"/>
    <n v="0"/>
    <n v="3661.73"/>
    <n v="4880.21"/>
    <n v="5354.44"/>
    <n v="0"/>
    <n v="0"/>
    <n v="4944.3"/>
    <n v="9571.27"/>
    <n v="0"/>
    <n v="0"/>
    <n v="0"/>
    <n v="0"/>
    <n v="1289.58"/>
    <n v="2345.1799999999998"/>
    <n v="0"/>
    <n v="0"/>
    <n v="0"/>
    <n v="0"/>
    <n v="0"/>
    <n v="0"/>
    <n v="0"/>
    <n v="0"/>
    <m/>
    <n v="0"/>
    <n v="0"/>
    <n v="0"/>
    <x v="6"/>
    <x v="20"/>
  </r>
  <r>
    <s v="CG&amp;E "/>
    <s v="E"/>
    <x v="15"/>
    <s v="TS01    04/01/2008N"/>
    <n v="6830323"/>
    <n v="429433.23"/>
    <n v="0"/>
    <n v="429433.23"/>
    <n v="217855.89"/>
    <n v="0"/>
    <n v="3116.25"/>
    <n v="4761.0600000000004"/>
    <n v="0.27"/>
    <n v="0"/>
    <n v="0"/>
    <n v="24822.04"/>
    <n v="23087.66"/>
    <n v="29840.59"/>
    <n v="0"/>
    <n v="0"/>
    <n v="36513.980000000003"/>
    <n v="79778.19"/>
    <n v="0"/>
    <n v="0"/>
    <n v="0"/>
    <n v="0"/>
    <n v="7188.54"/>
    <n v="13071.03"/>
    <n v="0"/>
    <n v="0"/>
    <n v="0"/>
    <n v="0"/>
    <n v="0"/>
    <n v="0"/>
    <n v="0"/>
    <n v="0"/>
    <m/>
    <n v="0"/>
    <n v="0"/>
    <n v="0"/>
    <x v="6"/>
    <x v="20"/>
  </r>
  <r>
    <s v="CG&amp;E "/>
    <s v="E"/>
    <x v="12"/>
    <s v="TS01    04/01/2008N"/>
    <n v="802652"/>
    <n v="50608.959999999999"/>
    <n v="0"/>
    <n v="50608.959999999999"/>
    <n v="24705.34"/>
    <n v="0"/>
    <n v="440.79"/>
    <n v="977.31"/>
    <n v="0.09"/>
    <n v="0"/>
    <n v="0"/>
    <n v="2922.95"/>
    <n v="2523.7600000000002"/>
    <n v="3383.94"/>
    <n v="0"/>
    <n v="0"/>
    <n v="3982.28"/>
    <n v="9374.98"/>
    <n v="0"/>
    <n v="0"/>
    <n v="0"/>
    <n v="0"/>
    <n v="815.23"/>
    <n v="1482.29"/>
    <n v="0"/>
    <n v="0"/>
    <n v="0"/>
    <n v="0"/>
    <n v="0"/>
    <n v="0"/>
    <n v="0"/>
    <n v="0"/>
    <m/>
    <n v="0"/>
    <n v="0"/>
    <n v="0"/>
    <x v="6"/>
    <x v="20"/>
  </r>
  <r>
    <s v="CG&amp;E "/>
    <s v="E"/>
    <x v="14"/>
    <s v="TS02    04/01/2008N"/>
    <n v="1281252"/>
    <n v="84264.14"/>
    <n v="0"/>
    <n v="84264.14"/>
    <n v="41594.81"/>
    <n v="0"/>
    <n v="668.48"/>
    <n v="1224.49"/>
    <n v="0.09"/>
    <n v="0"/>
    <n v="0"/>
    <n v="4660.26"/>
    <n v="4484.9399999999996"/>
    <n v="5697.44"/>
    <n v="0"/>
    <n v="0"/>
    <n v="7100.51"/>
    <n v="14965.02"/>
    <n v="0"/>
    <n v="0"/>
    <n v="0"/>
    <n v="0"/>
    <n v="1372.48"/>
    <n v="2495.62"/>
    <n v="0"/>
    <n v="0"/>
    <n v="0"/>
    <n v="0"/>
    <n v="0"/>
    <n v="0"/>
    <n v="0"/>
    <n v="0"/>
    <m/>
    <n v="0"/>
    <n v="0"/>
    <n v="0"/>
    <x v="6"/>
    <x v="20"/>
  </r>
  <r>
    <s v="CG&amp;E "/>
    <s v="E"/>
    <x v="15"/>
    <s v="TS04    04/01/2008N"/>
    <n v="391080"/>
    <n v="68501.52"/>
    <n v="0"/>
    <n v="68501.52"/>
    <n v="39165.120000000003"/>
    <n v="0"/>
    <n v="934"/>
    <n v="476.18"/>
    <n v="0.09"/>
    <n v="0"/>
    <n v="0"/>
    <n v="1428.94"/>
    <n v="2186.14"/>
    <n v="5365.2"/>
    <n v="0"/>
    <n v="0"/>
    <n v="10736.8"/>
    <n v="4567.8100000000004"/>
    <n v="0"/>
    <n v="0"/>
    <n v="0"/>
    <n v="0"/>
    <n v="1291.3499999999999"/>
    <n v="2349.89"/>
    <n v="0"/>
    <n v="0"/>
    <n v="0"/>
    <n v="0"/>
    <n v="0"/>
    <n v="0"/>
    <n v="0"/>
    <n v="0"/>
    <m/>
    <n v="0"/>
    <n v="0"/>
    <n v="0"/>
    <x v="6"/>
    <x v="20"/>
  </r>
  <r>
    <s v="CG&amp;E "/>
    <s v="E"/>
    <x v="15"/>
    <s v="TS05    04/01/2008 "/>
    <n v="186716"/>
    <n v="10437.74"/>
    <n v="0"/>
    <n v="1043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20"/>
  </r>
  <r>
    <s v="CG&amp;E "/>
    <s v="E"/>
    <x v="15"/>
    <s v="TS07    04/01/2008 "/>
    <n v="5624383"/>
    <n v="382567.31"/>
    <n v="0"/>
    <n v="382567.31"/>
    <n v="149629.01"/>
    <n v="0"/>
    <n v="2373.09"/>
    <n v="4912.47"/>
    <n v="0.18"/>
    <n v="0"/>
    <n v="0"/>
    <n v="28387.67"/>
    <n v="39248.69"/>
    <n v="43514.98"/>
    <n v="0"/>
    <n v="0"/>
    <n v="19269.87"/>
    <n v="65692.789999999994"/>
    <n v="0"/>
    <n v="0"/>
    <n v="0"/>
    <n v="0"/>
    <n v="10479.74"/>
    <n v="19058.82"/>
    <n v="0"/>
    <n v="0"/>
    <n v="0"/>
    <n v="0"/>
    <n v="0"/>
    <n v="0"/>
    <n v="0"/>
    <n v="0"/>
    <m/>
    <n v="0"/>
    <n v="0"/>
    <n v="0"/>
    <x v="6"/>
    <x v="20"/>
  </r>
  <r>
    <s v="CG&amp;E "/>
    <s v="E"/>
    <x v="14"/>
    <s v="TS07    04/01/2008N"/>
    <n v="127735"/>
    <n v="18588.57"/>
    <n v="0"/>
    <n v="18588.57"/>
    <n v="10222.89"/>
    <n v="0"/>
    <n v="496"/>
    <n v="155.53"/>
    <n v="0.09"/>
    <n v="0"/>
    <n v="0"/>
    <n v="473"/>
    <n v="714.04"/>
    <n v="1400.42"/>
    <n v="0"/>
    <n v="0"/>
    <n v="2684.2"/>
    <n v="1491.94"/>
    <n v="0"/>
    <n v="0"/>
    <n v="0"/>
    <n v="0"/>
    <n v="337.1"/>
    <n v="613.36"/>
    <n v="0"/>
    <n v="0"/>
    <n v="0"/>
    <n v="0"/>
    <n v="0"/>
    <n v="0"/>
    <n v="0"/>
    <n v="0"/>
    <m/>
    <n v="0"/>
    <n v="0"/>
    <n v="0"/>
    <x v="6"/>
    <x v="20"/>
  </r>
  <r>
    <s v="CG&amp;E "/>
    <s v="E"/>
    <x v="15"/>
    <s v="TS07    04/01/2008N"/>
    <n v="27110340"/>
    <n v="1635992.68"/>
    <n v="0"/>
    <n v="1635992.68"/>
    <n v="841144.48"/>
    <n v="0"/>
    <n v="12384.35"/>
    <n v="16957.96"/>
    <n v="0.72"/>
    <n v="0"/>
    <n v="0"/>
    <n v="32709.34"/>
    <n v="85975.47"/>
    <n v="115213.61"/>
    <n v="0"/>
    <n v="0"/>
    <n v="136734.53"/>
    <n v="316648.77"/>
    <n v="0"/>
    <n v="0"/>
    <n v="0"/>
    <n v="0"/>
    <n v="27755.73"/>
    <n v="50467.72"/>
    <n v="0"/>
    <n v="0"/>
    <n v="0"/>
    <n v="0"/>
    <n v="0"/>
    <n v="0"/>
    <n v="0"/>
    <n v="0"/>
    <m/>
    <n v="0"/>
    <n v="0"/>
    <n v="0"/>
    <x v="6"/>
    <x v="20"/>
  </r>
  <r>
    <s v="CG&amp;E "/>
    <s v="E"/>
    <x v="18"/>
    <s v="TS07    04/01/2008N"/>
    <n v="97814"/>
    <n v="1581.45"/>
    <n v="0"/>
    <n v="1581.45"/>
    <n v="0"/>
    <n v="0"/>
    <n v="551.1"/>
    <n v="119.1"/>
    <n v="0.09"/>
    <n v="0"/>
    <n v="0"/>
    <n v="364.38"/>
    <n v="54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20"/>
  </r>
  <r>
    <s v="CG&amp;E "/>
    <s v="E"/>
    <x v="15"/>
    <s v="TS08    04/01/2008 "/>
    <n v="0"/>
    <n v="241767.05"/>
    <n v="0"/>
    <n v="241767.05"/>
    <n v="51136.3"/>
    <n v="0"/>
    <n v="1678.6"/>
    <n v="3163.29"/>
    <n v="0.09"/>
    <n v="0"/>
    <n v="0"/>
    <n v="0"/>
    <n v="30270.71"/>
    <n v="82894.399999999994"/>
    <n v="0"/>
    <n v="0"/>
    <n v="16373.62"/>
    <n v="0"/>
    <n v="0"/>
    <n v="0"/>
    <n v="0"/>
    <n v="0"/>
    <n v="19942.78"/>
    <n v="36307.26"/>
    <n v="0"/>
    <n v="0"/>
    <n v="0"/>
    <n v="0"/>
    <n v="0"/>
    <n v="0"/>
    <n v="0"/>
    <n v="0"/>
    <m/>
    <n v="0"/>
    <n v="0"/>
    <n v="0"/>
    <x v="6"/>
    <x v="20"/>
  </r>
  <r>
    <s v="CG&amp;E "/>
    <s v="E"/>
    <x v="15"/>
    <s v="TS08    04/01/2008N"/>
    <n v="50065452"/>
    <n v="2808325.41"/>
    <n v="0"/>
    <n v="2808325.41"/>
    <n v="1454063.45"/>
    <n v="0"/>
    <n v="16850.46"/>
    <n v="25351.439999999999"/>
    <n v="0.27"/>
    <n v="0"/>
    <n v="0"/>
    <n v="35427.519999999997"/>
    <n v="139039.24"/>
    <n v="199161.7"/>
    <n v="0"/>
    <n v="0"/>
    <n v="218439.92"/>
    <n v="584764.47"/>
    <n v="0"/>
    <n v="0"/>
    <n v="0"/>
    <n v="0"/>
    <n v="47983.77"/>
    <n v="87243.17"/>
    <n v="0"/>
    <n v="0"/>
    <n v="0"/>
    <n v="0"/>
    <n v="0"/>
    <n v="0"/>
    <n v="0"/>
    <n v="0"/>
    <m/>
    <n v="0"/>
    <n v="0"/>
    <n v="0"/>
    <x v="6"/>
    <x v="20"/>
  </r>
  <r>
    <s v="CG&amp;E "/>
    <s v="E"/>
    <x v="17"/>
    <s v="TS08    04/01/2008N"/>
    <n v="3186522"/>
    <n v="184864.7"/>
    <n v="0"/>
    <n v="184864.7"/>
    <n v="90368.23"/>
    <n v="0"/>
    <n v="1260.3800000000001"/>
    <n v="2118.06"/>
    <n v="0.09"/>
    <n v="0"/>
    <n v="0"/>
    <n v="11576.39"/>
    <n v="8388.7999999999993"/>
    <n v="12377.54"/>
    <n v="0"/>
    <n v="0"/>
    <n v="13152.34"/>
    <n v="37218.58"/>
    <n v="0"/>
    <n v="0"/>
    <n v="0"/>
    <n v="0"/>
    <n v="2982.21"/>
    <n v="5422.08"/>
    <n v="0"/>
    <n v="0"/>
    <n v="0"/>
    <n v="0"/>
    <n v="0"/>
    <n v="0"/>
    <n v="0"/>
    <n v="0"/>
    <m/>
    <n v="0"/>
    <n v="0"/>
    <n v="0"/>
    <x v="6"/>
    <x v="20"/>
  </r>
  <r>
    <s v="CG&amp;E "/>
    <s v="E"/>
    <x v="15"/>
    <s v="TS09    04/01/2008N"/>
    <n v="31537268"/>
    <n v="1791350.25"/>
    <n v="0"/>
    <n v="1791350.25"/>
    <n v="940028.35"/>
    <n v="0"/>
    <n v="11553.48"/>
    <n v="16661.73"/>
    <n v="0.27"/>
    <n v="0"/>
    <n v="0"/>
    <n v="0"/>
    <n v="92675.64"/>
    <n v="128756.12"/>
    <n v="0"/>
    <n v="0"/>
    <n v="145898.44"/>
    <n v="368355.29"/>
    <n v="0"/>
    <n v="0"/>
    <n v="0"/>
    <n v="0"/>
    <n v="31019.919999999998"/>
    <n v="56401.01"/>
    <n v="0"/>
    <n v="0"/>
    <n v="0"/>
    <n v="0"/>
    <n v="0"/>
    <n v="0"/>
    <n v="0"/>
    <n v="0"/>
    <m/>
    <n v="0"/>
    <n v="0"/>
    <n v="0"/>
    <x v="6"/>
    <x v="20"/>
  </r>
  <r>
    <s v="CG&amp;E "/>
    <s v="E"/>
    <x v="12"/>
    <s v="TS09    04/01/2008N"/>
    <n v="4630126"/>
    <n v="271162.17"/>
    <n v="0"/>
    <n v="271162.17"/>
    <n v="142233.18"/>
    <n v="0"/>
    <n v="1970.35"/>
    <n v="2795.11"/>
    <n v="0.09"/>
    <n v="0"/>
    <n v="0"/>
    <n v="0"/>
    <n v="14499.08"/>
    <n v="19481.96"/>
    <n v="0"/>
    <n v="0"/>
    <n v="22875.29"/>
    <n v="54079.87"/>
    <n v="0"/>
    <n v="0"/>
    <n v="0"/>
    <n v="0"/>
    <n v="4693.3999999999996"/>
    <n v="8533.84"/>
    <n v="0"/>
    <n v="0"/>
    <n v="0"/>
    <n v="0"/>
    <n v="0"/>
    <n v="0"/>
    <n v="0"/>
    <n v="0"/>
    <m/>
    <n v="0"/>
    <n v="0"/>
    <n v="0"/>
    <x v="6"/>
    <x v="20"/>
  </r>
  <r>
    <s v="CG&amp;E "/>
    <s v="E"/>
    <x v="15"/>
    <s v="TS10    04/01/2008N"/>
    <n v="118694160"/>
    <n v="6269822.2400000002"/>
    <n v="0"/>
    <n v="6269822.2400000002"/>
    <n v="3167631.49"/>
    <n v="0"/>
    <n v="40087.019999999997"/>
    <n v="56291.14"/>
    <n v="0.09"/>
    <n v="0"/>
    <n v="0"/>
    <n v="0"/>
    <n v="346202.19"/>
    <n v="433857.67"/>
    <n v="0"/>
    <n v="0"/>
    <n v="544879.18000000005"/>
    <n v="1386347.79"/>
    <n v="0"/>
    <n v="0"/>
    <n v="0"/>
    <n v="0"/>
    <n v="104470.25"/>
    <n v="190055.42"/>
    <n v="0"/>
    <n v="0"/>
    <n v="0"/>
    <n v="0"/>
    <n v="0"/>
    <n v="0"/>
    <n v="0"/>
    <n v="0"/>
    <m/>
    <n v="0"/>
    <n v="0"/>
    <n v="0"/>
    <x v="6"/>
    <x v="20"/>
  </r>
  <r>
    <s v="CG&amp;E "/>
    <s v="E"/>
    <x v="15"/>
    <s v="TS12    04/01/2008 "/>
    <n v="2190775"/>
    <n v="190939.63"/>
    <n v="0"/>
    <n v="190939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20"/>
  </r>
  <r>
    <s v="CG&amp;E "/>
    <s v="E"/>
    <x v="15"/>
    <s v="TS13    04/01/2008 "/>
    <n v="5415154"/>
    <n v="376247.76"/>
    <n v="0"/>
    <n v="37624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20"/>
  </r>
  <r>
    <s v="CG&amp;E "/>
    <s v="E"/>
    <x v="7"/>
    <s v="UOLC    04/01/2008N"/>
    <n v="23603"/>
    <n v="1071.24"/>
    <n v="0"/>
    <n v="1071.24"/>
    <n v="279.89"/>
    <n v="0"/>
    <n v="101.33"/>
    <n v="28.74"/>
    <n v="0.09"/>
    <n v="0"/>
    <n v="0"/>
    <n v="101.85"/>
    <n v="54.05"/>
    <n v="38.35"/>
    <n v="0"/>
    <n v="0"/>
    <n v="87.44"/>
    <n v="280.57"/>
    <n v="0"/>
    <n v="0"/>
    <n v="0"/>
    <n v="0"/>
    <n v="21.97"/>
    <n v="16.8"/>
    <n v="0"/>
    <n v="0"/>
    <n v="60.16"/>
    <n v="0"/>
    <n v="0"/>
    <n v="0"/>
    <n v="0"/>
    <n v="0"/>
    <m/>
    <n v="0"/>
    <n v="0"/>
    <n v="0"/>
    <x v="6"/>
    <x v="21"/>
  </r>
  <r>
    <s v="CG&amp;E "/>
    <s v="E"/>
    <x v="2"/>
    <s v="UOLP    01/31/2007N"/>
    <n v="931"/>
    <n v="44.66"/>
    <n v="0"/>
    <n v="44.66"/>
    <n v="9.3800000000000008"/>
    <n v="0"/>
    <n v="4"/>
    <n v="0.85"/>
    <n v="0"/>
    <n v="0"/>
    <n v="0"/>
    <n v="4.3600000000000003"/>
    <n v="2.11"/>
    <n v="0.91"/>
    <n v="0"/>
    <n v="1.67"/>
    <n v="2.89"/>
    <n v="15.32"/>
    <n v="0"/>
    <n v="0"/>
    <n v="0"/>
    <n v="0"/>
    <n v="0.12"/>
    <n v="0.65"/>
    <n v="0"/>
    <n v="0"/>
    <n v="2.4"/>
    <n v="0"/>
    <n v="0"/>
    <n v="0"/>
    <n v="0"/>
    <n v="0"/>
    <m/>
    <n v="0"/>
    <n v="0"/>
    <n v="0"/>
    <x v="6"/>
    <x v="21"/>
  </r>
  <r>
    <s v="CG&amp;E "/>
    <s v="E"/>
    <x v="2"/>
    <s v="UOLP    02/15/2008N"/>
    <n v="256"/>
    <n v="11.06"/>
    <n v="0"/>
    <n v="11.06"/>
    <n v="2.58"/>
    <n v="0"/>
    <n v="1.1000000000000001"/>
    <n v="0.32"/>
    <n v="0"/>
    <n v="0"/>
    <n v="0"/>
    <n v="1.2"/>
    <n v="0.57999999999999996"/>
    <n v="0.46"/>
    <n v="0"/>
    <n v="0.46"/>
    <n v="0.94"/>
    <n v="2.34"/>
    <n v="0"/>
    <n v="0"/>
    <n v="0"/>
    <n v="0"/>
    <n v="0.24"/>
    <n v="0.18"/>
    <n v="0"/>
    <n v="0"/>
    <n v="0.66"/>
    <n v="0"/>
    <n v="0"/>
    <n v="0"/>
    <n v="0"/>
    <n v="0"/>
    <m/>
    <n v="0"/>
    <n v="0"/>
    <n v="0"/>
    <x v="6"/>
    <x v="21"/>
  </r>
  <r>
    <s v="CG&amp;E "/>
    <s v="E"/>
    <x v="19"/>
    <s v="UOLP    04/01/2008 "/>
    <n v="1740"/>
    <n v="82.13"/>
    <n v="0"/>
    <n v="82.13"/>
    <n v="20.65"/>
    <n v="0"/>
    <n v="7.32"/>
    <n v="2.0499999999999998"/>
    <n v="2.74"/>
    <n v="0"/>
    <n v="0"/>
    <n v="8.08"/>
    <n v="4.04"/>
    <n v="2.82"/>
    <n v="0"/>
    <n v="0"/>
    <n v="6.46"/>
    <n v="20.65"/>
    <n v="0"/>
    <n v="0"/>
    <n v="0"/>
    <n v="0"/>
    <n v="1.62"/>
    <n v="1.24"/>
    <n v="0"/>
    <n v="0"/>
    <n v="4.46"/>
    <n v="0"/>
    <n v="0"/>
    <n v="0"/>
    <n v="0"/>
    <n v="0"/>
    <m/>
    <n v="0"/>
    <n v="0"/>
    <n v="0"/>
    <x v="6"/>
    <x v="21"/>
  </r>
  <r>
    <s v="CG&amp;E "/>
    <s v="E"/>
    <x v="2"/>
    <s v="UOLP    04/01/2008 "/>
    <n v="19737"/>
    <n v="906.75"/>
    <n v="0"/>
    <n v="906.75"/>
    <n v="233.66"/>
    <n v="0"/>
    <n v="84.86"/>
    <n v="23.79"/>
    <n v="4.28"/>
    <n v="0"/>
    <n v="0"/>
    <n v="91.24"/>
    <n v="45.12"/>
    <n v="32.25"/>
    <n v="0"/>
    <n v="0"/>
    <n v="73.569999999999993"/>
    <n v="235.01"/>
    <n v="0"/>
    <n v="0"/>
    <n v="0"/>
    <n v="0"/>
    <n v="18.690000000000001"/>
    <n v="13.96"/>
    <n v="0"/>
    <n v="0"/>
    <n v="50.32"/>
    <n v="0"/>
    <n v="0"/>
    <n v="0"/>
    <n v="0"/>
    <n v="0"/>
    <m/>
    <n v="0"/>
    <n v="0"/>
    <n v="0"/>
    <x v="6"/>
    <x v="21"/>
  </r>
  <r>
    <s v="CG&amp;E "/>
    <s v="E"/>
    <x v="3"/>
    <s v="UOLP    04/01/2008 "/>
    <n v="802"/>
    <n v="36.94"/>
    <n v="0"/>
    <n v="36.94"/>
    <n v="9.5"/>
    <n v="0"/>
    <n v="3.46"/>
    <n v="0.98"/>
    <n v="0.27"/>
    <n v="0"/>
    <n v="0"/>
    <n v="3.71"/>
    <n v="1.83"/>
    <n v="1.3"/>
    <n v="0"/>
    <n v="0"/>
    <n v="2.98"/>
    <n v="9.5500000000000007"/>
    <n v="0"/>
    <n v="0"/>
    <n v="0"/>
    <n v="0"/>
    <n v="0.75"/>
    <n v="0.57999999999999996"/>
    <n v="0"/>
    <n v="0"/>
    <n v="2.0299999999999998"/>
    <n v="0"/>
    <n v="0"/>
    <n v="0"/>
    <n v="0"/>
    <n v="0"/>
    <m/>
    <n v="0"/>
    <n v="0"/>
    <n v="0"/>
    <x v="6"/>
    <x v="21"/>
  </r>
  <r>
    <s v="CG&amp;E "/>
    <s v="E"/>
    <x v="4"/>
    <s v="UOLP    04/01/2008 "/>
    <n v="806"/>
    <n v="37.130000000000003"/>
    <n v="0"/>
    <n v="37.130000000000003"/>
    <n v="9.5500000000000007"/>
    <n v="0"/>
    <n v="3.46"/>
    <n v="0.98"/>
    <n v="0.27"/>
    <n v="0"/>
    <n v="0"/>
    <n v="3.73"/>
    <n v="1.85"/>
    <n v="1.32"/>
    <n v="0"/>
    <n v="0"/>
    <n v="2.99"/>
    <n v="9.58"/>
    <n v="0"/>
    <n v="0"/>
    <n v="0"/>
    <n v="0"/>
    <n v="0.75"/>
    <n v="0.59"/>
    <n v="0"/>
    <n v="0"/>
    <n v="2.06"/>
    <n v="0"/>
    <n v="0"/>
    <n v="0"/>
    <n v="0"/>
    <n v="0"/>
    <m/>
    <n v="0"/>
    <n v="0"/>
    <n v="0"/>
    <x v="6"/>
    <x v="21"/>
  </r>
  <r>
    <s v="CG&amp;E "/>
    <s v="E"/>
    <x v="2"/>
    <s v="UOLP    04/01/2008N"/>
    <n v="10787"/>
    <n v="495.39"/>
    <n v="0"/>
    <n v="495.39"/>
    <n v="127.92"/>
    <n v="0"/>
    <n v="46.27"/>
    <n v="13.12"/>
    <n v="2.34"/>
    <n v="0"/>
    <n v="0"/>
    <n v="50.12"/>
    <n v="24.7"/>
    <n v="17.559999999999999"/>
    <n v="0"/>
    <n v="0"/>
    <n v="39.97"/>
    <n v="128.19999999999999"/>
    <n v="0"/>
    <n v="0"/>
    <n v="0"/>
    <n v="0"/>
    <n v="10.02"/>
    <n v="7.65"/>
    <n v="0"/>
    <n v="0"/>
    <n v="27.52"/>
    <n v="0"/>
    <n v="0"/>
    <n v="0"/>
    <n v="0"/>
    <n v="0"/>
    <m/>
    <n v="0"/>
    <n v="0"/>
    <n v="0"/>
    <x v="6"/>
    <x v="21"/>
  </r>
  <r>
    <s v="CG&amp;E "/>
    <s v="E"/>
    <x v="7"/>
    <s v="UOLP    04/01/2008N"/>
    <n v="14791"/>
    <n v="677.7"/>
    <n v="0"/>
    <n v="677.7"/>
    <n v="175.39"/>
    <n v="0"/>
    <n v="63.42"/>
    <n v="17.97"/>
    <n v="1.62"/>
    <n v="0"/>
    <n v="0"/>
    <n v="68.81"/>
    <n v="33.840000000000003"/>
    <n v="24.07"/>
    <n v="0"/>
    <n v="0"/>
    <n v="54.75"/>
    <n v="175.78"/>
    <n v="0"/>
    <n v="0"/>
    <n v="0"/>
    <n v="0"/>
    <n v="13.8"/>
    <n v="10.5"/>
    <n v="0"/>
    <n v="0"/>
    <n v="37.75"/>
    <n v="0"/>
    <n v="0"/>
    <n v="0"/>
    <n v="0"/>
    <n v="0"/>
    <m/>
    <n v="0"/>
    <n v="0"/>
    <n v="0"/>
    <x v="6"/>
    <x v="21"/>
  </r>
  <r>
    <s v="CG&amp;E "/>
    <s v="E"/>
    <x v="19"/>
    <s v="UORP    04/01/2008 "/>
    <n v="93"/>
    <n v="4.2"/>
    <n v="0"/>
    <n v="4.2"/>
    <n v="1.1000000000000001"/>
    <n v="0"/>
    <n v="0.39"/>
    <n v="0.11"/>
    <n v="0.2"/>
    <n v="0"/>
    <n v="0"/>
    <n v="0.43"/>
    <n v="0.22"/>
    <n v="0.15"/>
    <n v="0"/>
    <n v="0"/>
    <n v="0.35"/>
    <n v="1.1000000000000001"/>
    <n v="0"/>
    <n v="0"/>
    <n v="0"/>
    <n v="0"/>
    <n v="0.09"/>
    <n v="0.06"/>
    <n v="0"/>
    <n v="0"/>
    <n v="0"/>
    <n v="0"/>
    <n v="0"/>
    <n v="0"/>
    <n v="0"/>
    <n v="0"/>
    <m/>
    <n v="0"/>
    <n v="0"/>
    <n v="0"/>
    <x v="6"/>
    <x v="21"/>
  </r>
  <r>
    <s v="CG&amp;E "/>
    <s v="E"/>
    <x v="12"/>
    <s v="WS02    08/31/1993N"/>
    <n v="54079"/>
    <n v="1691.56"/>
    <n v="691.56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691.56"/>
    <n v="0"/>
    <n v="0"/>
    <n v="0"/>
    <n v="0"/>
    <n v="0"/>
    <n v="0"/>
    <n v="0"/>
    <n v="0"/>
    <n v="0"/>
    <n v="0"/>
    <m/>
    <n v="0"/>
    <n v="0"/>
    <n v="0"/>
    <x v="6"/>
    <x v="22"/>
  </r>
  <r>
    <s v="CG&amp;E "/>
    <s v="E"/>
    <x v="4"/>
    <s v="WS04    08/31/1993N"/>
    <n v="600"/>
    <n v="117.57"/>
    <n v="7.67"/>
    <n v="10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6"/>
    <x v="22"/>
  </r>
  <r>
    <s v="CG&amp;E "/>
    <s v="E"/>
    <x v="0"/>
    <s v="ID        01/01/2001 "/>
    <n v="349109"/>
    <n v="25724.78"/>
    <n v="0"/>
    <n v="2572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0"/>
  </r>
  <r>
    <s v="CG&amp;E "/>
    <s v="E"/>
    <x v="19"/>
    <s v="DM01S   01/02/2007N"/>
    <n v="-3699"/>
    <n v="-329.39"/>
    <n v="0"/>
    <n v="-329.39"/>
    <n v="-99.17"/>
    <n v="0"/>
    <n v="-82.8"/>
    <n v="-4.5"/>
    <n v="-0.18"/>
    <n v="0"/>
    <n v="0"/>
    <n v="-17.2"/>
    <n v="-19.55"/>
    <n v="-13.76"/>
    <n v="-6.44"/>
    <n v="-17.510000000000002"/>
    <n v="-23.67"/>
    <n v="-32.33"/>
    <n v="0"/>
    <n v="0"/>
    <n v="0"/>
    <n v="0"/>
    <n v="-5.28"/>
    <n v="-7"/>
    <n v="0"/>
    <n v="0"/>
    <n v="0"/>
    <n v="0"/>
    <n v="0"/>
    <n v="0"/>
    <n v="0"/>
    <n v="0"/>
    <m/>
    <n v="0"/>
    <n v="0"/>
    <n v="0"/>
    <x v="7"/>
    <x v="1"/>
  </r>
  <r>
    <s v="CG&amp;E "/>
    <s v="E"/>
    <x v="1"/>
    <s v="DM01S   01/02/2007N"/>
    <n v="-34082"/>
    <n v="-3786.4"/>
    <n v="0"/>
    <n v="-3786.4"/>
    <n v="-1228.45"/>
    <n v="0"/>
    <n v="-947.06"/>
    <n v="-39.15"/>
    <n v="-1.82"/>
    <n v="0"/>
    <n v="0"/>
    <n v="-154.46"/>
    <n v="-305.02"/>
    <n v="-163.72999999999999"/>
    <n v="-13.54"/>
    <n v="-216.73"/>
    <n v="-194.17"/>
    <n v="-359.51"/>
    <n v="0"/>
    <n v="0"/>
    <n v="0"/>
    <n v="0"/>
    <n v="-36.67"/>
    <n v="-86.72"/>
    <n v="0"/>
    <n v="0"/>
    <n v="-39.369999999999997"/>
    <n v="0"/>
    <n v="0"/>
    <n v="0"/>
    <n v="0"/>
    <n v="0"/>
    <m/>
    <n v="0"/>
    <n v="0"/>
    <n v="0"/>
    <x v="7"/>
    <x v="1"/>
  </r>
  <r>
    <s v="CG&amp;E "/>
    <s v="E"/>
    <x v="2"/>
    <s v="DM01S   01/02/2007N"/>
    <n v="-378029"/>
    <n v="-42500.25"/>
    <n v="0"/>
    <n v="-42500.25"/>
    <n v="-13236.58"/>
    <n v="0"/>
    <n v="-11519.84"/>
    <n v="-400.81"/>
    <n v="-29.84"/>
    <n v="0"/>
    <n v="0"/>
    <n v="-1702.42"/>
    <n v="-3160.64"/>
    <n v="-1587.04"/>
    <n v="-156.38"/>
    <n v="-2335.8200000000002"/>
    <n v="-2279.7600000000002"/>
    <n v="-4452.6499999999996"/>
    <n v="0"/>
    <n v="0"/>
    <n v="0"/>
    <n v="0"/>
    <n v="-277.01"/>
    <n v="-934.35"/>
    <n v="0"/>
    <n v="0"/>
    <n v="-427.11"/>
    <n v="0"/>
    <n v="0"/>
    <n v="0"/>
    <n v="0"/>
    <n v="0"/>
    <m/>
    <n v="0"/>
    <n v="0"/>
    <n v="0"/>
    <x v="7"/>
    <x v="1"/>
  </r>
  <r>
    <s v="CG&amp;E "/>
    <s v="E"/>
    <x v="4"/>
    <s v="DM01S   01/02/2007N"/>
    <n v="-60015"/>
    <n v="-4435.75"/>
    <n v="0"/>
    <n v="-4435.75"/>
    <n v="-1205.07"/>
    <n v="0"/>
    <n v="-954.92"/>
    <n v="-69.62"/>
    <n v="-2.7"/>
    <n v="0"/>
    <n v="0"/>
    <n v="-255.66"/>
    <n v="-328.48"/>
    <n v="-158.97999999999999"/>
    <n v="-25"/>
    <n v="-212.68"/>
    <n v="-345.96"/>
    <n v="-655.01"/>
    <n v="0"/>
    <n v="0"/>
    <n v="0"/>
    <n v="0"/>
    <n v="-67.37"/>
    <n v="-85.05"/>
    <n v="0"/>
    <n v="0"/>
    <n v="-69.25"/>
    <n v="0"/>
    <n v="0"/>
    <n v="0"/>
    <n v="0"/>
    <n v="0"/>
    <m/>
    <n v="0"/>
    <n v="0"/>
    <n v="0"/>
    <x v="7"/>
    <x v="1"/>
  </r>
  <r>
    <s v="CG&amp;E "/>
    <s v="E"/>
    <x v="2"/>
    <s v="DM01S   01/03/2006N"/>
    <n v="1044"/>
    <n v="151.83000000000001"/>
    <n v="0"/>
    <n v="151.83000000000001"/>
    <n v="51.97"/>
    <n v="0"/>
    <n v="52.03"/>
    <n v="0.94"/>
    <n v="0.09"/>
    <n v="0"/>
    <n v="0"/>
    <n v="4.8499999999999996"/>
    <n v="12.7"/>
    <n v="4.8899999999999997"/>
    <n v="0"/>
    <n v="9.17"/>
    <n v="7.77"/>
    <n v="5.89"/>
    <n v="0"/>
    <n v="0"/>
    <n v="0"/>
    <n v="0"/>
    <n v="-1.21"/>
    <n v="2.4500000000000002"/>
    <n v="0"/>
    <n v="0"/>
    <n v="1.2"/>
    <n v="0"/>
    <n v="-0.44"/>
    <n v="-0.47"/>
    <n v="0"/>
    <n v="0"/>
    <m/>
    <n v="0"/>
    <n v="0"/>
    <n v="0"/>
    <x v="7"/>
    <x v="1"/>
  </r>
  <r>
    <s v="CG&amp;E "/>
    <s v="E"/>
    <x v="19"/>
    <s v="DM01S   02/15/2008N"/>
    <n v="-1730"/>
    <n v="-159.22"/>
    <n v="0"/>
    <n v="-159.22"/>
    <n v="-47.89"/>
    <n v="0"/>
    <n v="-39.01"/>
    <n v="-2.11"/>
    <n v="-0.09"/>
    <n v="0"/>
    <n v="0"/>
    <n v="-8.0399999999999991"/>
    <n v="-9.31"/>
    <n v="-9.25"/>
    <n v="-3.02"/>
    <n v="-8.4600000000000009"/>
    <n v="-11.07"/>
    <n v="-15.12"/>
    <n v="0"/>
    <n v="0"/>
    <n v="0"/>
    <n v="0"/>
    <n v="-2.4700000000000002"/>
    <n v="-3.38"/>
    <n v="0"/>
    <n v="0"/>
    <n v="0"/>
    <n v="0"/>
    <n v="0"/>
    <n v="0"/>
    <n v="0"/>
    <n v="0"/>
    <m/>
    <n v="0"/>
    <n v="0"/>
    <n v="0"/>
    <x v="7"/>
    <x v="1"/>
  </r>
  <r>
    <s v="CG&amp;E "/>
    <s v="E"/>
    <x v="1"/>
    <s v="DM01S   02/15/2008N"/>
    <n v="-13897"/>
    <n v="-1501.31"/>
    <n v="0"/>
    <n v="-1501.31"/>
    <n v="-478.81"/>
    <n v="0"/>
    <n v="-369.82"/>
    <n v="-16.93"/>
    <n v="-0.81"/>
    <n v="0"/>
    <n v="0"/>
    <n v="-62.7"/>
    <n v="-119.15"/>
    <n v="-84.49"/>
    <n v="-5.8"/>
    <n v="-84.49"/>
    <n v="-82.33"/>
    <n v="-127.19"/>
    <n v="0"/>
    <n v="0"/>
    <n v="0"/>
    <n v="0"/>
    <n v="-18.97"/>
    <n v="-33.78"/>
    <n v="0"/>
    <n v="0"/>
    <n v="-16.04"/>
    <n v="0"/>
    <n v="0"/>
    <n v="0"/>
    <n v="0"/>
    <n v="0"/>
    <m/>
    <n v="0"/>
    <n v="0"/>
    <n v="0"/>
    <x v="7"/>
    <x v="1"/>
  </r>
  <r>
    <s v="CG&amp;E "/>
    <s v="E"/>
    <x v="2"/>
    <s v="DM01S   02/15/2008N"/>
    <n v="-133518"/>
    <n v="-15665.13"/>
    <n v="0"/>
    <n v="-15665.13"/>
    <n v="-4840.38"/>
    <n v="0"/>
    <n v="-4377.71"/>
    <n v="-162.59"/>
    <n v="-12.51"/>
    <n v="0"/>
    <n v="0"/>
    <n v="-606.53"/>
    <n v="-1185.0999999999999"/>
    <n v="-854.11"/>
    <n v="-55.7"/>
    <n v="-854.16"/>
    <n v="-814.46"/>
    <n v="-1221.96"/>
    <n v="0"/>
    <n v="0"/>
    <n v="0"/>
    <n v="0"/>
    <n v="-186.05"/>
    <n v="-341.72"/>
    <n v="0"/>
    <n v="0"/>
    <n v="-152.15"/>
    <n v="0"/>
    <n v="0"/>
    <n v="0"/>
    <n v="0"/>
    <n v="0"/>
    <m/>
    <n v="0"/>
    <n v="0"/>
    <n v="0"/>
    <x v="7"/>
    <x v="1"/>
  </r>
  <r>
    <s v="CG&amp;E "/>
    <s v="E"/>
    <x v="3"/>
    <s v="DM01S   02/15/2008N"/>
    <n v="-2080"/>
    <n v="-270.19"/>
    <n v="0"/>
    <n v="-270.19"/>
    <n v="-82.18"/>
    <n v="0"/>
    <n v="-82.96"/>
    <n v="-2.5299999999999998"/>
    <n v="-0.18"/>
    <n v="0"/>
    <n v="0"/>
    <n v="-9.64"/>
    <n v="-20.43"/>
    <n v="-14.5"/>
    <n v="-0.87"/>
    <n v="-14.5"/>
    <n v="-12.32"/>
    <n v="-19.04"/>
    <n v="0"/>
    <n v="0"/>
    <n v="0"/>
    <n v="0"/>
    <n v="-2.84"/>
    <n v="-5.8"/>
    <n v="0"/>
    <n v="0"/>
    <n v="-2.4"/>
    <n v="0"/>
    <n v="0"/>
    <n v="0"/>
    <n v="0"/>
    <n v="0"/>
    <m/>
    <n v="0"/>
    <n v="0"/>
    <n v="0"/>
    <x v="7"/>
    <x v="1"/>
  </r>
  <r>
    <s v="CG&amp;E "/>
    <s v="E"/>
    <x v="4"/>
    <s v="DM01S   02/15/2008N"/>
    <n v="-22676"/>
    <n v="-1557.79"/>
    <n v="0"/>
    <n v="-1557.79"/>
    <n v="-413.37"/>
    <n v="0"/>
    <n v="-320.3"/>
    <n v="-27.61"/>
    <n v="-0.81"/>
    <n v="0"/>
    <n v="0"/>
    <n v="-96.65"/>
    <n v="-115.55"/>
    <n v="-72.95"/>
    <n v="-9.4499999999999993"/>
    <n v="-72.95"/>
    <n v="-134.30000000000001"/>
    <n v="-207.54"/>
    <n v="0"/>
    <n v="0"/>
    <n v="0"/>
    <n v="0"/>
    <n v="-30.96"/>
    <n v="-29.18"/>
    <n v="0"/>
    <n v="0"/>
    <n v="-26.17"/>
    <n v="0"/>
    <n v="0"/>
    <n v="0"/>
    <n v="0"/>
    <n v="0"/>
    <m/>
    <n v="0"/>
    <n v="0"/>
    <n v="0"/>
    <x v="7"/>
    <x v="1"/>
  </r>
  <r>
    <s v="CG&amp;E "/>
    <s v="E"/>
    <x v="2"/>
    <s v="DM01S   04/01/2008 "/>
    <n v="873"/>
    <n v="96.75"/>
    <n v="0"/>
    <n v="9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1"/>
  </r>
  <r>
    <s v="CG&amp;E "/>
    <s v="E"/>
    <x v="19"/>
    <s v="DM01S   04/01/2008N"/>
    <n v="-5432"/>
    <n v="-555.6"/>
    <n v="0"/>
    <n v="-555.6"/>
    <n v="-208.9"/>
    <n v="0"/>
    <n v="-121.86"/>
    <n v="-6.62"/>
    <n v="-0.27"/>
    <n v="0"/>
    <n v="0"/>
    <n v="-25.26"/>
    <n v="-32.21"/>
    <n v="-31.54"/>
    <n v="-9.4700000000000006"/>
    <n v="0"/>
    <n v="-33.36"/>
    <n v="-66.25"/>
    <n v="0"/>
    <n v="0"/>
    <n v="0"/>
    <n v="0"/>
    <n v="-7.33"/>
    <n v="-12.53"/>
    <n v="0"/>
    <n v="0"/>
    <n v="0"/>
    <n v="0"/>
    <n v="0"/>
    <n v="0"/>
    <n v="0"/>
    <n v="0"/>
    <m/>
    <n v="0"/>
    <n v="0"/>
    <n v="0"/>
    <x v="7"/>
    <x v="1"/>
  </r>
  <r>
    <s v="CG&amp;E "/>
    <s v="E"/>
    <x v="1"/>
    <s v="DM01S   04/01/2008N"/>
    <n v="475444"/>
    <n v="67064.47"/>
    <n v="0"/>
    <n v="67064.47"/>
    <n v="25140.43"/>
    <n v="0"/>
    <n v="19353.2"/>
    <n v="578.9"/>
    <n v="43.08"/>
    <n v="0"/>
    <n v="0"/>
    <n v="2161.4699999999998"/>
    <n v="5258.45"/>
    <n v="3462.97"/>
    <n v="198.37"/>
    <n v="0"/>
    <n v="2567.48"/>
    <n v="5651.6"/>
    <n v="0"/>
    <n v="0"/>
    <n v="0"/>
    <n v="0"/>
    <n v="618.12"/>
    <n v="1516.75"/>
    <n v="0"/>
    <n v="0"/>
    <n v="548.65"/>
    <n v="0"/>
    <n v="0"/>
    <n v="0"/>
    <n v="0"/>
    <n v="0"/>
    <m/>
    <n v="0"/>
    <n v="0"/>
    <n v="0"/>
    <x v="7"/>
    <x v="1"/>
  </r>
  <r>
    <s v="CG&amp;E "/>
    <s v="E"/>
    <x v="2"/>
    <s v="DM01S   04/01/2008N"/>
    <n v="39121429"/>
    <n v="5407391.46"/>
    <n v="0"/>
    <n v="5407391.46"/>
    <n v="2031814.7"/>
    <n v="0"/>
    <n v="1534332.42"/>
    <n v="47632.71"/>
    <n v="3164.03"/>
    <n v="0"/>
    <n v="0"/>
    <n v="177257.46"/>
    <n v="423692.54"/>
    <n v="278357.73"/>
    <n v="16312.3"/>
    <n v="-10.36"/>
    <n v="211862.81"/>
    <n v="465041.67"/>
    <n v="0"/>
    <n v="0"/>
    <n v="0"/>
    <n v="0"/>
    <n v="50853.87"/>
    <n v="121930.18"/>
    <n v="0"/>
    <n v="0"/>
    <n v="45149.4"/>
    <n v="0"/>
    <n v="0"/>
    <n v="0"/>
    <n v="0"/>
    <n v="0"/>
    <m/>
    <n v="0"/>
    <n v="0"/>
    <n v="0"/>
    <x v="7"/>
    <x v="1"/>
  </r>
  <r>
    <s v="CG&amp;E "/>
    <s v="E"/>
    <x v="3"/>
    <s v="DM01S   04/01/2008N"/>
    <n v="824925"/>
    <n v="114875.58"/>
    <n v="0"/>
    <n v="114875.58"/>
    <n v="42644.37"/>
    <n v="0"/>
    <n v="33474.74"/>
    <n v="1004.44"/>
    <n v="66.650000000000006"/>
    <n v="0"/>
    <n v="0"/>
    <n v="3729.43"/>
    <n v="8916.84"/>
    <n v="5841.99"/>
    <n v="344.18"/>
    <n v="0"/>
    <n v="4463.42"/>
    <n v="9805.8799999999992"/>
    <n v="0"/>
    <n v="0"/>
    <n v="0"/>
    <n v="0"/>
    <n v="1072.57"/>
    <n v="2558.96"/>
    <n v="0"/>
    <n v="0"/>
    <n v="952.11"/>
    <n v="0"/>
    <n v="0"/>
    <n v="0"/>
    <n v="0"/>
    <n v="0"/>
    <m/>
    <n v="0"/>
    <n v="0"/>
    <n v="0"/>
    <x v="7"/>
    <x v="1"/>
  </r>
  <r>
    <s v="CG&amp;E "/>
    <s v="E"/>
    <x v="7"/>
    <s v="DM01S   04/01/2008N"/>
    <n v="6375"/>
    <n v="1045.1099999999999"/>
    <n v="0"/>
    <n v="1045.1099999999999"/>
    <n v="373.33"/>
    <n v="0"/>
    <n v="353.64"/>
    <n v="7.75"/>
    <n v="0.99"/>
    <n v="0"/>
    <n v="0"/>
    <n v="29.65"/>
    <n v="77.56"/>
    <n v="51.14"/>
    <n v="2.66"/>
    <n v="0"/>
    <n v="34.58"/>
    <n v="75.78"/>
    <n v="0"/>
    <n v="0"/>
    <n v="0"/>
    <n v="0"/>
    <n v="8.2799999999999994"/>
    <n v="22.39"/>
    <n v="0"/>
    <n v="0"/>
    <n v="7.36"/>
    <n v="0"/>
    <n v="0"/>
    <n v="0"/>
    <n v="0"/>
    <n v="0"/>
    <m/>
    <n v="0"/>
    <n v="0"/>
    <n v="0"/>
    <x v="7"/>
    <x v="1"/>
  </r>
  <r>
    <s v="CG&amp;E "/>
    <s v="E"/>
    <x v="4"/>
    <s v="DM01S   04/01/2008N"/>
    <n v="1477431"/>
    <n v="223892.06"/>
    <n v="0"/>
    <n v="223892.06"/>
    <n v="84583.13"/>
    <n v="0"/>
    <n v="66711.210000000006"/>
    <n v="1798.77"/>
    <n v="157.34"/>
    <n v="0"/>
    <n v="0"/>
    <n v="6810.89"/>
    <n v="17450.439999999999"/>
    <n v="11586.99"/>
    <n v="615.58000000000004"/>
    <n v="0"/>
    <n v="7914.42"/>
    <n v="17562.240000000002"/>
    <n v="0"/>
    <n v="0"/>
    <n v="0"/>
    <n v="0"/>
    <n v="1920.8"/>
    <n v="5075.41"/>
    <n v="0"/>
    <n v="0"/>
    <n v="1704.84"/>
    <n v="0"/>
    <n v="0"/>
    <n v="0"/>
    <n v="0"/>
    <n v="0"/>
    <m/>
    <n v="0"/>
    <n v="0"/>
    <n v="0"/>
    <x v="7"/>
    <x v="1"/>
  </r>
  <r>
    <s v="CG&amp;E "/>
    <s v="E"/>
    <x v="8"/>
    <s v="DM01S   04/01/2008N"/>
    <n v="28860"/>
    <n v="3476.69"/>
    <n v="0"/>
    <n v="3476.69"/>
    <n v="1195.28"/>
    <n v="0"/>
    <n v="1044.31"/>
    <n v="35.090000000000003"/>
    <n v="3.24"/>
    <n v="0"/>
    <n v="0"/>
    <n v="128.16"/>
    <n v="252.78"/>
    <n v="163.71"/>
    <n v="12.02"/>
    <n v="0"/>
    <n v="156.52000000000001"/>
    <n v="343.05"/>
    <n v="0"/>
    <n v="0"/>
    <n v="0"/>
    <n v="0"/>
    <n v="37.520000000000003"/>
    <n v="71.709999999999994"/>
    <n v="0"/>
    <n v="0"/>
    <n v="33.299999999999997"/>
    <n v="0"/>
    <n v="0"/>
    <n v="0"/>
    <n v="0"/>
    <n v="0"/>
    <m/>
    <n v="0"/>
    <n v="0"/>
    <n v="0"/>
    <x v="7"/>
    <x v="1"/>
  </r>
  <r>
    <s v="CG&amp;E "/>
    <s v="E"/>
    <x v="5"/>
    <s v="DM01S   04/01/2008N"/>
    <n v="125195"/>
    <n v="16247.03"/>
    <n v="0"/>
    <n v="16247.03"/>
    <n v="6456.03"/>
    <n v="0"/>
    <n v="4455.38"/>
    <n v="152.41999999999999"/>
    <n v="6.66"/>
    <n v="0"/>
    <n v="0"/>
    <n v="34.590000000000003"/>
    <n v="1343.48"/>
    <n v="884.39"/>
    <n v="52.23"/>
    <n v="0"/>
    <n v="678.96"/>
    <n v="1488.17"/>
    <n v="0"/>
    <n v="0"/>
    <n v="0"/>
    <n v="0"/>
    <n v="162.77000000000001"/>
    <n v="387.46"/>
    <n v="0"/>
    <n v="0"/>
    <n v="144.49"/>
    <n v="0"/>
    <n v="0"/>
    <n v="0"/>
    <n v="0"/>
    <n v="0"/>
    <m/>
    <n v="0"/>
    <n v="0"/>
    <n v="0"/>
    <x v="7"/>
    <x v="1"/>
  </r>
  <r>
    <s v="CG&amp;E "/>
    <s v="E"/>
    <x v="6"/>
    <s v="DM01S   04/01/2008N"/>
    <n v="260949"/>
    <n v="14444.91"/>
    <n v="0"/>
    <n v="14444.91"/>
    <n v="0"/>
    <n v="0"/>
    <n v="9559.23"/>
    <n v="317.73"/>
    <n v="14.78"/>
    <n v="0"/>
    <n v="0"/>
    <n v="1180.9000000000001"/>
    <n v="2817.67"/>
    <n v="0"/>
    <n v="91.38"/>
    <n v="0"/>
    <n v="0"/>
    <n v="0"/>
    <n v="0"/>
    <n v="0"/>
    <n v="0"/>
    <n v="0"/>
    <n v="43.64"/>
    <n v="118.49"/>
    <n v="0"/>
    <n v="0"/>
    <n v="301.08999999999997"/>
    <n v="0"/>
    <n v="0"/>
    <n v="0"/>
    <n v="0"/>
    <n v="0"/>
    <m/>
    <n v="0"/>
    <n v="0"/>
    <n v="0"/>
    <x v="7"/>
    <x v="1"/>
  </r>
  <r>
    <s v="CG&amp;E "/>
    <s v="E"/>
    <x v="9"/>
    <s v="DM01S   04/01/2008N"/>
    <n v="16392"/>
    <n v="971.96"/>
    <n v="0"/>
    <n v="971.96"/>
    <n v="0"/>
    <n v="0"/>
    <n v="659.33"/>
    <n v="19.98"/>
    <n v="1.26"/>
    <n v="0"/>
    <n v="0"/>
    <n v="74.709999999999994"/>
    <n v="183.71"/>
    <n v="0"/>
    <n v="6.85"/>
    <n v="0"/>
    <n v="0"/>
    <n v="0"/>
    <n v="0"/>
    <n v="0"/>
    <n v="0"/>
    <n v="0"/>
    <n v="1.95"/>
    <n v="5.26"/>
    <n v="0"/>
    <n v="0"/>
    <n v="18.91"/>
    <n v="0"/>
    <n v="0"/>
    <n v="0"/>
    <n v="0"/>
    <n v="0"/>
    <m/>
    <n v="0"/>
    <n v="0"/>
    <n v="0"/>
    <x v="7"/>
    <x v="1"/>
  </r>
  <r>
    <s v="CG&amp;E "/>
    <s v="E"/>
    <x v="10"/>
    <s v="DM01S   04/01/2008N"/>
    <n v="87401"/>
    <n v="4639.07"/>
    <n v="0"/>
    <n v="4639.07"/>
    <n v="0"/>
    <n v="0"/>
    <n v="2962.09"/>
    <n v="106.42"/>
    <n v="3.88"/>
    <n v="0"/>
    <n v="0"/>
    <n v="393.12"/>
    <n v="912.69"/>
    <n v="0"/>
    <n v="35.29"/>
    <n v="0"/>
    <n v="0"/>
    <n v="0"/>
    <n v="0"/>
    <n v="0"/>
    <n v="0"/>
    <n v="0"/>
    <n v="41.69"/>
    <n v="83.04"/>
    <n v="0"/>
    <n v="0"/>
    <n v="100.85"/>
    <n v="0"/>
    <n v="0"/>
    <n v="0"/>
    <n v="0"/>
    <n v="0"/>
    <m/>
    <n v="0"/>
    <n v="0"/>
    <n v="0"/>
    <x v="7"/>
    <x v="1"/>
  </r>
  <r>
    <s v="CG&amp;E "/>
    <s v="E"/>
    <x v="11"/>
    <s v="DM01S   04/01/2008N"/>
    <n v="22980"/>
    <n v="388.48"/>
    <n v="0"/>
    <n v="388.48"/>
    <n v="0"/>
    <n v="0"/>
    <n v="145.02000000000001"/>
    <n v="27.98"/>
    <n v="0.09"/>
    <n v="0"/>
    <n v="0"/>
    <n v="92.74"/>
    <n v="86.55"/>
    <n v="0"/>
    <n v="9.58"/>
    <n v="0"/>
    <n v="0"/>
    <n v="0"/>
    <n v="0"/>
    <n v="0"/>
    <n v="0"/>
    <n v="0"/>
    <n v="0"/>
    <n v="0"/>
    <n v="0"/>
    <n v="0"/>
    <n v="26.52"/>
    <n v="0"/>
    <n v="0"/>
    <n v="0"/>
    <n v="0"/>
    <n v="0"/>
    <m/>
    <n v="0"/>
    <n v="0"/>
    <n v="0"/>
    <x v="7"/>
    <x v="1"/>
  </r>
  <r>
    <s v="CG&amp;E "/>
    <s v="E"/>
    <x v="1"/>
    <s v="DM01W   01/02/2007N"/>
    <n v="20089"/>
    <n v="2248.17"/>
    <n v="0"/>
    <n v="2248.17"/>
    <n v="728.65"/>
    <n v="0"/>
    <n v="586.39"/>
    <n v="23.06"/>
    <n v="1.28"/>
    <n v="0"/>
    <n v="0"/>
    <n v="91.24"/>
    <n v="181.23"/>
    <n v="84.3"/>
    <n v="8.3800000000000008"/>
    <n v="128.58000000000001"/>
    <n v="115.08"/>
    <n v="203.85"/>
    <n v="0"/>
    <n v="0"/>
    <n v="0"/>
    <n v="0"/>
    <n v="21.5"/>
    <n v="51.44"/>
    <n v="0"/>
    <n v="0"/>
    <n v="23.19"/>
    <n v="0"/>
    <n v="0"/>
    <n v="0"/>
    <n v="0"/>
    <n v="0"/>
    <m/>
    <n v="0"/>
    <n v="0"/>
    <n v="0"/>
    <x v="7"/>
    <x v="1"/>
  </r>
  <r>
    <s v="CG&amp;E "/>
    <s v="E"/>
    <x v="2"/>
    <s v="DM01W   01/02/2007N"/>
    <n v="362982"/>
    <n v="36853.29"/>
    <n v="0"/>
    <n v="36853.29"/>
    <n v="10925.82"/>
    <n v="0"/>
    <n v="10173.26"/>
    <n v="375.42"/>
    <n v="29.3"/>
    <n v="0"/>
    <n v="0"/>
    <n v="1600.08"/>
    <n v="2800.33"/>
    <n v="1160.53"/>
    <n v="147.87"/>
    <n v="1928.06"/>
    <n v="2039.11"/>
    <n v="4270.5"/>
    <n v="0"/>
    <n v="0"/>
    <n v="0"/>
    <n v="0"/>
    <n v="213.47"/>
    <n v="771.19"/>
    <n v="0"/>
    <n v="0"/>
    <n v="418.78"/>
    <n v="0"/>
    <n v="-0.22"/>
    <n v="-0.21"/>
    <n v="0"/>
    <n v="0"/>
    <m/>
    <n v="0"/>
    <n v="0"/>
    <n v="0"/>
    <x v="7"/>
    <x v="1"/>
  </r>
  <r>
    <s v="CG&amp;E "/>
    <s v="E"/>
    <x v="4"/>
    <s v="DM01W   01/02/2007N"/>
    <n v="30348"/>
    <n v="2436.4299999999998"/>
    <n v="0"/>
    <n v="2436.4299999999998"/>
    <n v="670.49"/>
    <n v="0"/>
    <n v="612.65"/>
    <n v="35.39"/>
    <n v="2.16"/>
    <n v="0"/>
    <n v="0"/>
    <n v="131.13999999999999"/>
    <n v="181.5"/>
    <n v="76.63"/>
    <n v="12.65"/>
    <n v="118.32"/>
    <n v="178.33"/>
    <n v="299.99"/>
    <n v="0"/>
    <n v="0"/>
    <n v="0"/>
    <n v="0"/>
    <n v="34.840000000000003"/>
    <n v="47.32"/>
    <n v="0"/>
    <n v="0"/>
    <n v="35.020000000000003"/>
    <n v="0"/>
    <n v="0"/>
    <n v="0"/>
    <n v="0"/>
    <n v="0"/>
    <m/>
    <n v="0"/>
    <n v="0"/>
    <n v="0"/>
    <x v="7"/>
    <x v="1"/>
  </r>
  <r>
    <s v="CG&amp;E "/>
    <s v="E"/>
    <x v="2"/>
    <s v="DM01W   01/03/2006N"/>
    <n v="3110"/>
    <n v="386.27"/>
    <n v="0"/>
    <n v="386.27"/>
    <n v="122.87"/>
    <n v="0"/>
    <n v="127.19"/>
    <n v="2.79"/>
    <n v="0.28999999999999998"/>
    <n v="0"/>
    <n v="0"/>
    <n v="14.47"/>
    <n v="30.55"/>
    <n v="11.56"/>
    <n v="0"/>
    <n v="21.68"/>
    <n v="25.31"/>
    <n v="27.49"/>
    <n v="0"/>
    <n v="0"/>
    <n v="0"/>
    <n v="0"/>
    <n v="-4.78"/>
    <n v="5.78"/>
    <n v="0"/>
    <n v="0"/>
    <n v="3.59"/>
    <n v="0"/>
    <n v="-1.22"/>
    <n v="-1.3"/>
    <n v="0"/>
    <n v="0"/>
    <m/>
    <n v="0"/>
    <n v="0"/>
    <n v="0"/>
    <x v="7"/>
    <x v="1"/>
  </r>
  <r>
    <s v="CG&amp;E "/>
    <s v="E"/>
    <x v="1"/>
    <s v="DM01W   02/15/2008N"/>
    <n v="30146"/>
    <n v="3097.33"/>
    <n v="0"/>
    <n v="3097.33"/>
    <n v="992.95"/>
    <n v="0"/>
    <n v="721.12"/>
    <n v="36.71"/>
    <n v="1.35"/>
    <n v="0"/>
    <n v="0"/>
    <n v="134.59"/>
    <n v="247.13"/>
    <n v="175.21"/>
    <n v="12.56"/>
    <n v="175.21"/>
    <n v="178.57"/>
    <n v="275.89"/>
    <n v="0"/>
    <n v="0"/>
    <n v="0"/>
    <n v="0"/>
    <n v="41.16"/>
    <n v="70.09"/>
    <n v="0"/>
    <n v="0"/>
    <n v="34.79"/>
    <n v="0"/>
    <n v="0"/>
    <n v="0"/>
    <n v="0"/>
    <n v="0"/>
    <m/>
    <n v="0"/>
    <n v="0"/>
    <n v="0"/>
    <x v="7"/>
    <x v="1"/>
  </r>
  <r>
    <s v="CG&amp;E "/>
    <s v="E"/>
    <x v="2"/>
    <s v="DM01W   02/15/2008N"/>
    <n v="219099"/>
    <n v="22031.07"/>
    <n v="0"/>
    <n v="22031.07"/>
    <n v="6409.65"/>
    <n v="0"/>
    <n v="6063.62"/>
    <n v="266.77"/>
    <n v="19.239999999999998"/>
    <n v="0"/>
    <n v="0"/>
    <n v="962.69"/>
    <n v="1648.28"/>
    <n v="1131.05"/>
    <n v="91.39"/>
    <n v="1131.1500000000001"/>
    <n v="1297.73"/>
    <n v="2005.22"/>
    <n v="0"/>
    <n v="0"/>
    <n v="0"/>
    <n v="0"/>
    <n v="299.12"/>
    <n v="452.38"/>
    <n v="0"/>
    <n v="0"/>
    <n v="252.78"/>
    <n v="0"/>
    <n v="0"/>
    <n v="0"/>
    <n v="0"/>
    <n v="0"/>
    <m/>
    <n v="0"/>
    <n v="0"/>
    <n v="0"/>
    <x v="7"/>
    <x v="1"/>
  </r>
  <r>
    <s v="CG&amp;E "/>
    <s v="E"/>
    <x v="3"/>
    <s v="DM01W   02/15/2008N"/>
    <n v="0"/>
    <n v="15.09"/>
    <n v="0"/>
    <n v="15.09"/>
    <n v="0"/>
    <n v="0"/>
    <n v="15"/>
    <n v="0"/>
    <n v="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1"/>
  </r>
  <r>
    <s v="CG&amp;E "/>
    <s v="E"/>
    <x v="4"/>
    <s v="DM01W   02/15/2008N"/>
    <n v="43555"/>
    <n v="2850.13"/>
    <n v="0"/>
    <n v="2850.13"/>
    <n v="744.95"/>
    <n v="0"/>
    <n v="553.73"/>
    <n v="53.03"/>
    <n v="1.35"/>
    <n v="0"/>
    <n v="0"/>
    <n v="184.98"/>
    <n v="212.09"/>
    <n v="131.46"/>
    <n v="18.170000000000002"/>
    <n v="131.46"/>
    <n v="258"/>
    <n v="398.62"/>
    <n v="0"/>
    <n v="0"/>
    <n v="0"/>
    <n v="0"/>
    <n v="59.47"/>
    <n v="52.58"/>
    <n v="0"/>
    <n v="0"/>
    <n v="50.24"/>
    <n v="0"/>
    <n v="0"/>
    <n v="0"/>
    <n v="0"/>
    <n v="0"/>
    <m/>
    <n v="0"/>
    <n v="0"/>
    <n v="0"/>
    <x v="7"/>
    <x v="1"/>
  </r>
  <r>
    <s v="CG&amp;E "/>
    <s v="E"/>
    <x v="1"/>
    <s v="DM01W   04/01/2008N"/>
    <n v="45322"/>
    <n v="5021.32"/>
    <n v="0"/>
    <n v="5021.32"/>
    <n v="1833.32"/>
    <n v="0"/>
    <n v="1240.1500000000001"/>
    <n v="55.21"/>
    <n v="2.93"/>
    <n v="0"/>
    <n v="0"/>
    <n v="203.45"/>
    <n v="387.76"/>
    <n v="251.19"/>
    <n v="18.91"/>
    <n v="0"/>
    <n v="268.44"/>
    <n v="538.73"/>
    <n v="0"/>
    <n v="0"/>
    <n v="0"/>
    <n v="0"/>
    <n v="58.91"/>
    <n v="110.01"/>
    <n v="0"/>
    <n v="0"/>
    <n v="52.31"/>
    <n v="0"/>
    <n v="0"/>
    <n v="0"/>
    <n v="0"/>
    <n v="0"/>
    <m/>
    <n v="0"/>
    <n v="0"/>
    <n v="0"/>
    <x v="7"/>
    <x v="1"/>
  </r>
  <r>
    <s v="CG&amp;E "/>
    <s v="E"/>
    <x v="2"/>
    <s v="DM01W   04/01/2008N"/>
    <n v="544276"/>
    <n v="65350.52"/>
    <n v="0"/>
    <n v="65350.52"/>
    <n v="22438.53"/>
    <n v="0"/>
    <n v="19253.490000000002"/>
    <n v="662.74"/>
    <n v="68.05"/>
    <n v="0"/>
    <n v="0"/>
    <n v="2463.15"/>
    <n v="4788.0200000000004"/>
    <n v="3073.73"/>
    <n v="227.08"/>
    <n v="0"/>
    <n v="3223.8"/>
    <n v="6469.76"/>
    <n v="0"/>
    <n v="0"/>
    <n v="0"/>
    <n v="0"/>
    <n v="707.71"/>
    <n v="1346.41"/>
    <n v="0"/>
    <n v="0"/>
    <n v="628.04999999999995"/>
    <n v="0"/>
    <n v="0"/>
    <n v="0"/>
    <n v="0"/>
    <n v="0"/>
    <m/>
    <n v="0"/>
    <n v="0"/>
    <n v="0"/>
    <x v="7"/>
    <x v="1"/>
  </r>
  <r>
    <s v="CG&amp;E "/>
    <s v="E"/>
    <x v="3"/>
    <s v="DM01W   04/01/2008N"/>
    <n v="73944"/>
    <n v="4526.12"/>
    <n v="0"/>
    <n v="4526.12"/>
    <n v="1264.3"/>
    <n v="0"/>
    <n v="770.56"/>
    <n v="90.02"/>
    <n v="1.76"/>
    <n v="0"/>
    <n v="0"/>
    <n v="300.47000000000003"/>
    <n v="320.74"/>
    <n v="173.22"/>
    <n v="30.83"/>
    <n v="0"/>
    <n v="437.97"/>
    <n v="878.96"/>
    <n v="0"/>
    <n v="0"/>
    <n v="0"/>
    <n v="0"/>
    <n v="96.13"/>
    <n v="75.849999999999994"/>
    <n v="0"/>
    <n v="0"/>
    <n v="85.31"/>
    <n v="0"/>
    <n v="0"/>
    <n v="0"/>
    <n v="0"/>
    <n v="0"/>
    <m/>
    <n v="0"/>
    <n v="0"/>
    <n v="0"/>
    <x v="7"/>
    <x v="1"/>
  </r>
  <r>
    <s v="CG&amp;E "/>
    <s v="E"/>
    <x v="4"/>
    <s v="DM01W   04/01/2008N"/>
    <n v="190928"/>
    <n v="9524.26"/>
    <n v="0"/>
    <n v="9524.26"/>
    <n v="2269.31"/>
    <n v="0"/>
    <n v="1230.23"/>
    <n v="232.48"/>
    <n v="3.33"/>
    <n v="0"/>
    <n v="0"/>
    <n v="738.44"/>
    <n v="654.84"/>
    <n v="310.92"/>
    <n v="79.64"/>
    <n v="0"/>
    <n v="1130.8900000000001"/>
    <n v="2269.5700000000002"/>
    <n v="0"/>
    <n v="0"/>
    <n v="0"/>
    <n v="0"/>
    <n v="248.22"/>
    <n v="136.08000000000001"/>
    <n v="0"/>
    <n v="0"/>
    <n v="220.31"/>
    <n v="0"/>
    <n v="0"/>
    <n v="0"/>
    <n v="0"/>
    <n v="0"/>
    <m/>
    <n v="0"/>
    <n v="0"/>
    <n v="0"/>
    <x v="7"/>
    <x v="1"/>
  </r>
  <r>
    <s v="CG&amp;E "/>
    <s v="E"/>
    <x v="6"/>
    <s v="DM01W   04/01/2008N"/>
    <n v="8098"/>
    <n v="285.02999999999997"/>
    <n v="0"/>
    <n v="285.02999999999997"/>
    <n v="0"/>
    <n v="0"/>
    <n v="170.43"/>
    <n v="9.85"/>
    <n v="0.36"/>
    <n v="0"/>
    <n v="0"/>
    <n v="35.65"/>
    <n v="55.7"/>
    <n v="0"/>
    <n v="3.38"/>
    <n v="0"/>
    <n v="0"/>
    <n v="0"/>
    <n v="0"/>
    <n v="0"/>
    <n v="0"/>
    <n v="0"/>
    <n v="0.1"/>
    <n v="0.22"/>
    <n v="0"/>
    <n v="0"/>
    <n v="9.34"/>
    <n v="0"/>
    <n v="0"/>
    <n v="0"/>
    <n v="0"/>
    <n v="0"/>
    <m/>
    <n v="0"/>
    <n v="0"/>
    <n v="0"/>
    <x v="7"/>
    <x v="1"/>
  </r>
  <r>
    <s v="CG&amp;E "/>
    <s v="E"/>
    <x v="9"/>
    <s v="DM01W   04/01/2008N"/>
    <n v="2020"/>
    <n v="101.37"/>
    <n v="0"/>
    <n v="101.37"/>
    <n v="0"/>
    <n v="0"/>
    <n v="66.430000000000007"/>
    <n v="2.46"/>
    <n v="0.09"/>
    <n v="0"/>
    <n v="0"/>
    <n v="9.3800000000000008"/>
    <n v="19.84"/>
    <n v="0"/>
    <n v="0.84"/>
    <n v="0"/>
    <n v="0"/>
    <n v="0"/>
    <n v="0"/>
    <n v="0"/>
    <n v="0"/>
    <n v="0"/>
    <n v="0"/>
    <n v="0"/>
    <n v="0"/>
    <n v="0"/>
    <n v="2.33"/>
    <n v="0"/>
    <n v="0"/>
    <n v="0"/>
    <n v="0"/>
    <n v="0"/>
    <m/>
    <n v="0"/>
    <n v="0"/>
    <n v="0"/>
    <x v="7"/>
    <x v="1"/>
  </r>
  <r>
    <s v="CG&amp;E "/>
    <s v="E"/>
    <x v="4"/>
    <s v="DM02S   01/02/2007N"/>
    <n v="-5249"/>
    <n v="-713.39"/>
    <n v="0"/>
    <n v="-713.39"/>
    <n v="-172.03"/>
    <n v="0"/>
    <n v="-306.44"/>
    <n v="-6.05"/>
    <n v="-2.34"/>
    <n v="0"/>
    <n v="0"/>
    <n v="-23.43"/>
    <n v="-42.82"/>
    <n v="-19.88"/>
    <n v="-2.1800000000000002"/>
    <n v="-30.37"/>
    <n v="-31.09"/>
    <n v="-52.82"/>
    <n v="0"/>
    <n v="0"/>
    <n v="0"/>
    <n v="0"/>
    <n v="-5.74"/>
    <n v="-12.16"/>
    <n v="0"/>
    <n v="0"/>
    <n v="-6.04"/>
    <n v="0"/>
    <n v="0"/>
    <n v="0"/>
    <n v="0"/>
    <n v="0"/>
    <m/>
    <n v="0"/>
    <n v="0"/>
    <n v="0"/>
    <x v="7"/>
    <x v="1"/>
  </r>
  <r>
    <s v="CG&amp;E "/>
    <s v="E"/>
    <x v="4"/>
    <s v="DM02S   02/15/2008N"/>
    <n v="-4540"/>
    <n v="-538.14"/>
    <n v="0"/>
    <n v="-538.14"/>
    <n v="-146.15"/>
    <n v="0"/>
    <n v="-185.18"/>
    <n v="-5.52"/>
    <n v="-1.08"/>
    <n v="0"/>
    <n v="0"/>
    <n v="-20.170000000000002"/>
    <n v="-36.380000000000003"/>
    <n v="-25.8"/>
    <n v="-1.89"/>
    <n v="-25.79"/>
    <n v="-26.89"/>
    <n v="-41.54"/>
    <n v="0"/>
    <n v="0"/>
    <n v="0"/>
    <n v="0"/>
    <n v="-6.2"/>
    <n v="-10.32"/>
    <n v="0"/>
    <n v="0"/>
    <n v="-5.23"/>
    <n v="0"/>
    <n v="0"/>
    <n v="0"/>
    <n v="0"/>
    <n v="0"/>
    <m/>
    <n v="0"/>
    <n v="0"/>
    <n v="0"/>
    <x v="7"/>
    <x v="1"/>
  </r>
  <r>
    <s v="CG&amp;E "/>
    <s v="E"/>
    <x v="1"/>
    <s v="DM02S   04/01/2008N"/>
    <n v="7178"/>
    <n v="1088.76"/>
    <n v="0"/>
    <n v="1088.76"/>
    <n v="404.66"/>
    <n v="0"/>
    <n v="332.9"/>
    <n v="8.74"/>
    <n v="0.9"/>
    <n v="0"/>
    <n v="0"/>
    <n v="32.840000000000003"/>
    <n v="84.12"/>
    <n v="55.43"/>
    <n v="3.01"/>
    <n v="0"/>
    <n v="38.92"/>
    <n v="85.32"/>
    <n v="0"/>
    <n v="0"/>
    <n v="0"/>
    <n v="0"/>
    <n v="9.35"/>
    <n v="24.28"/>
    <n v="0"/>
    <n v="0"/>
    <n v="8.2899999999999991"/>
    <n v="0"/>
    <n v="0"/>
    <n v="0"/>
    <n v="0"/>
    <n v="0"/>
    <m/>
    <n v="0"/>
    <n v="0"/>
    <n v="0"/>
    <x v="7"/>
    <x v="1"/>
  </r>
  <r>
    <s v="CG&amp;E "/>
    <s v="E"/>
    <x v="2"/>
    <s v="DM02S   04/01/2008N"/>
    <n v="286431"/>
    <n v="32064.59"/>
    <n v="0"/>
    <n v="32064.59"/>
    <n v="11793.44"/>
    <n v="0"/>
    <n v="8043.93"/>
    <n v="348.76"/>
    <n v="12.15"/>
    <n v="0"/>
    <n v="0"/>
    <n v="1266.95"/>
    <n v="2500.71"/>
    <n v="1615.53"/>
    <n v="119.4"/>
    <n v="0"/>
    <n v="1548.31"/>
    <n v="3404.77"/>
    <n v="0"/>
    <n v="0"/>
    <n v="0"/>
    <n v="0"/>
    <n v="372.4"/>
    <n v="707.72"/>
    <n v="0"/>
    <n v="0"/>
    <n v="330.52"/>
    <n v="0"/>
    <n v="0"/>
    <n v="0"/>
    <n v="0"/>
    <n v="0"/>
    <m/>
    <n v="0"/>
    <n v="0"/>
    <n v="0"/>
    <x v="7"/>
    <x v="1"/>
  </r>
  <r>
    <s v="CG&amp;E "/>
    <s v="E"/>
    <x v="7"/>
    <s v="DM02S   04/01/2008N"/>
    <n v="1280"/>
    <n v="191.63"/>
    <n v="0"/>
    <n v="191.63"/>
    <n v="74.959999999999994"/>
    <n v="0"/>
    <n v="52.9"/>
    <n v="1.56"/>
    <n v="0.09"/>
    <n v="0"/>
    <n v="0"/>
    <n v="5.95"/>
    <n v="15.57"/>
    <n v="10.27"/>
    <n v="0.53"/>
    <n v="0"/>
    <n v="6.94"/>
    <n v="15.22"/>
    <n v="0"/>
    <n v="0"/>
    <n v="0"/>
    <n v="0"/>
    <n v="1.66"/>
    <n v="4.5"/>
    <n v="0"/>
    <n v="0"/>
    <n v="1.48"/>
    <n v="0"/>
    <n v="0"/>
    <n v="0"/>
    <n v="0"/>
    <n v="0"/>
    <m/>
    <n v="0"/>
    <n v="0"/>
    <n v="0"/>
    <x v="7"/>
    <x v="1"/>
  </r>
  <r>
    <s v="CG&amp;E "/>
    <s v="E"/>
    <x v="4"/>
    <s v="DM02S   04/01/2008N"/>
    <n v="447287"/>
    <n v="33798.61"/>
    <n v="0"/>
    <n v="33798.61"/>
    <n v="10946.03"/>
    <n v="0"/>
    <n v="6745.05"/>
    <n v="544.66"/>
    <n v="9.57"/>
    <n v="0"/>
    <n v="0"/>
    <n v="1841.13"/>
    <n v="2541.98"/>
    <n v="1499.51"/>
    <n v="182"/>
    <n v="0"/>
    <n v="2417.39"/>
    <n v="5316.88"/>
    <n v="0"/>
    <n v="0"/>
    <n v="0"/>
    <n v="0"/>
    <n v="581.53"/>
    <n v="656.71"/>
    <n v="0"/>
    <n v="0"/>
    <n v="516.16999999999996"/>
    <n v="0"/>
    <n v="0"/>
    <n v="0"/>
    <n v="0"/>
    <n v="0"/>
    <m/>
    <n v="0"/>
    <n v="0"/>
    <n v="0"/>
    <x v="7"/>
    <x v="1"/>
  </r>
  <r>
    <s v="CG&amp;E "/>
    <s v="E"/>
    <x v="12"/>
    <s v="DM02S   04/01/2008N"/>
    <n v="3713"/>
    <n v="556.54999999999995"/>
    <n v="0"/>
    <n v="556.54999999999995"/>
    <n v="217.45"/>
    <n v="0"/>
    <n v="154.19999999999999"/>
    <n v="4.5199999999999996"/>
    <n v="0.18"/>
    <n v="0"/>
    <n v="0"/>
    <n v="17.27"/>
    <n v="45.17"/>
    <n v="29.79"/>
    <n v="1.55"/>
    <n v="0"/>
    <n v="20.14"/>
    <n v="44.13"/>
    <n v="0"/>
    <n v="0"/>
    <n v="0"/>
    <n v="0"/>
    <n v="4.82"/>
    <n v="13.04"/>
    <n v="0"/>
    <n v="0"/>
    <n v="4.29"/>
    <n v="0"/>
    <n v="0"/>
    <n v="0"/>
    <n v="0"/>
    <n v="0"/>
    <m/>
    <n v="0"/>
    <n v="0"/>
    <n v="0"/>
    <x v="7"/>
    <x v="1"/>
  </r>
  <r>
    <s v="CG&amp;E "/>
    <s v="E"/>
    <x v="6"/>
    <s v="DM02S   04/01/2008N"/>
    <n v="2811"/>
    <n v="215.38"/>
    <n v="0"/>
    <n v="215.38"/>
    <n v="0"/>
    <n v="0"/>
    <n v="159.71"/>
    <n v="3.43"/>
    <n v="0.54"/>
    <n v="0"/>
    <n v="0"/>
    <n v="13.08"/>
    <n v="34.200000000000003"/>
    <n v="0"/>
    <n v="1.17"/>
    <n v="0"/>
    <n v="0"/>
    <n v="0"/>
    <n v="0"/>
    <n v="0"/>
    <n v="0"/>
    <n v="0"/>
    <n v="0"/>
    <n v="0"/>
    <n v="0"/>
    <n v="0"/>
    <n v="3.25"/>
    <n v="0"/>
    <n v="0"/>
    <n v="0"/>
    <n v="0"/>
    <n v="0"/>
    <m/>
    <n v="0"/>
    <n v="0"/>
    <n v="0"/>
    <x v="7"/>
    <x v="1"/>
  </r>
  <r>
    <s v="CG&amp;E "/>
    <s v="E"/>
    <x v="10"/>
    <s v="DM02S   04/01/2008N"/>
    <n v="3020"/>
    <n v="196.59"/>
    <n v="0"/>
    <n v="196.59"/>
    <n v="0"/>
    <n v="0"/>
    <n v="137.13"/>
    <n v="3.68"/>
    <n v="0.36"/>
    <n v="0"/>
    <n v="0"/>
    <n v="13.94"/>
    <n v="36.74"/>
    <n v="0"/>
    <n v="1.26"/>
    <n v="0"/>
    <n v="0"/>
    <n v="0"/>
    <n v="0"/>
    <n v="0"/>
    <n v="0"/>
    <n v="0"/>
    <n v="0"/>
    <n v="0"/>
    <n v="0"/>
    <n v="0"/>
    <n v="3.48"/>
    <n v="0"/>
    <n v="0"/>
    <n v="0"/>
    <n v="0"/>
    <n v="0"/>
    <m/>
    <n v="0"/>
    <n v="0"/>
    <n v="0"/>
    <x v="7"/>
    <x v="1"/>
  </r>
  <r>
    <s v="CG&amp;E "/>
    <s v="E"/>
    <x v="11"/>
    <s v="DM02S   04/01/2008N"/>
    <n v="2166"/>
    <n v="144.74"/>
    <n v="0"/>
    <n v="144.74"/>
    <n v="0"/>
    <n v="0"/>
    <n v="91.83"/>
    <n v="2.64"/>
    <n v="0.09"/>
    <n v="0"/>
    <n v="0"/>
    <n v="10"/>
    <n v="26.35"/>
    <n v="0"/>
    <n v="0.9"/>
    <n v="0"/>
    <n v="0"/>
    <n v="0"/>
    <n v="0"/>
    <n v="0"/>
    <n v="0"/>
    <n v="0"/>
    <n v="2.82"/>
    <n v="7.61"/>
    <n v="0"/>
    <n v="0"/>
    <n v="2.5"/>
    <n v="0"/>
    <n v="0"/>
    <n v="0"/>
    <n v="0"/>
    <n v="0"/>
    <m/>
    <n v="0"/>
    <n v="0"/>
    <n v="0"/>
    <x v="7"/>
    <x v="1"/>
  </r>
  <r>
    <s v="CG&amp;E "/>
    <s v="E"/>
    <x v="13"/>
    <s v="DM02S   04/01/2008N"/>
    <n v="21951"/>
    <n v="997.79"/>
    <n v="0"/>
    <n v="997.79"/>
    <n v="0"/>
    <n v="0"/>
    <n v="635.63"/>
    <n v="26.72"/>
    <n v="0.54"/>
    <n v="0"/>
    <n v="0"/>
    <n v="97.29"/>
    <n v="206.51"/>
    <n v="0"/>
    <n v="5.77"/>
    <n v="0"/>
    <n v="0"/>
    <n v="0"/>
    <n v="0"/>
    <n v="0"/>
    <n v="0"/>
    <n v="0"/>
    <n v="0"/>
    <n v="0"/>
    <n v="0"/>
    <n v="0"/>
    <n v="25.33"/>
    <n v="0"/>
    <n v="0"/>
    <n v="0"/>
    <n v="0"/>
    <n v="0"/>
    <m/>
    <n v="0"/>
    <n v="0"/>
    <n v="0"/>
    <x v="7"/>
    <x v="1"/>
  </r>
  <r>
    <s v="CG&amp;E "/>
    <s v="E"/>
    <x v="4"/>
    <s v="DM02W   01/02/2007N"/>
    <n v="110509"/>
    <n v="4394.51"/>
    <n v="0"/>
    <n v="4394.51"/>
    <n v="811.85"/>
    <n v="0"/>
    <n v="424.75"/>
    <n v="134.4"/>
    <n v="1.53"/>
    <n v="0"/>
    <n v="0"/>
    <n v="413.75"/>
    <n v="316.8"/>
    <n v="98.81"/>
    <n v="46.1"/>
    <n v="143.33000000000001"/>
    <n v="654.54999999999995"/>
    <n v="1013.54"/>
    <n v="0"/>
    <n v="0"/>
    <n v="0"/>
    <n v="0"/>
    <n v="150.32"/>
    <n v="57.26"/>
    <n v="0"/>
    <n v="0"/>
    <n v="127.52"/>
    <n v="0"/>
    <n v="0"/>
    <n v="0"/>
    <n v="0"/>
    <n v="0"/>
    <m/>
    <n v="0"/>
    <n v="0"/>
    <n v="0"/>
    <x v="7"/>
    <x v="1"/>
  </r>
  <r>
    <s v="CG&amp;E "/>
    <s v="E"/>
    <x v="4"/>
    <s v="DM02W   02/15/2008N"/>
    <n v="203939"/>
    <n v="7962.97"/>
    <n v="0"/>
    <n v="7962.97"/>
    <n v="1439.33"/>
    <n v="0"/>
    <n v="656.34"/>
    <n v="248.33"/>
    <n v="1.89"/>
    <n v="0"/>
    <n v="0"/>
    <n v="762.73"/>
    <n v="571.52"/>
    <n v="253.89"/>
    <n v="85.04"/>
    <n v="254.08"/>
    <n v="1207.92"/>
    <n v="1866.47"/>
    <n v="0"/>
    <n v="0"/>
    <n v="0"/>
    <n v="0"/>
    <n v="278.57"/>
    <n v="101.52"/>
    <n v="0"/>
    <n v="0"/>
    <n v="235.34"/>
    <n v="0"/>
    <n v="0"/>
    <n v="0"/>
    <n v="0"/>
    <n v="0"/>
    <m/>
    <n v="0"/>
    <n v="0"/>
    <n v="0"/>
    <x v="7"/>
    <x v="1"/>
  </r>
  <r>
    <s v="CG&amp;E "/>
    <s v="E"/>
    <x v="2"/>
    <s v="DM02W   04/01/2008N"/>
    <n v="4806"/>
    <n v="547.13"/>
    <n v="0"/>
    <n v="547.13"/>
    <n v="200.06"/>
    <n v="0"/>
    <n v="138.22"/>
    <n v="5.85"/>
    <n v="0.24"/>
    <n v="0"/>
    <n v="0"/>
    <n v="21.64"/>
    <n v="42.31"/>
    <n v="27.41"/>
    <n v="2"/>
    <n v="0"/>
    <n v="28.47"/>
    <n v="57.13"/>
    <n v="0"/>
    <n v="0"/>
    <n v="0"/>
    <n v="0"/>
    <n v="6.25"/>
    <n v="12"/>
    <n v="0"/>
    <n v="0"/>
    <n v="5.55"/>
    <n v="0"/>
    <n v="0"/>
    <n v="0"/>
    <n v="0"/>
    <n v="0"/>
    <m/>
    <n v="0"/>
    <n v="0"/>
    <n v="0"/>
    <x v="7"/>
    <x v="1"/>
  </r>
  <r>
    <s v="CG&amp;E "/>
    <s v="E"/>
    <x v="4"/>
    <s v="DM02W   04/01/2008N"/>
    <n v="201494"/>
    <n v="8516.17"/>
    <n v="0"/>
    <n v="8516.17"/>
    <n v="1723.2"/>
    <n v="0"/>
    <n v="710.27"/>
    <n v="245.32"/>
    <n v="2.16"/>
    <n v="0"/>
    <n v="0"/>
    <n v="754.97"/>
    <n v="573.78"/>
    <n v="236.05"/>
    <n v="84.04"/>
    <n v="0"/>
    <n v="1193.46"/>
    <n v="2395.15"/>
    <n v="0"/>
    <n v="0"/>
    <n v="0"/>
    <n v="0"/>
    <n v="261.95999999999998"/>
    <n v="103.3"/>
    <n v="0"/>
    <n v="0"/>
    <n v="232.51"/>
    <n v="0"/>
    <n v="0"/>
    <n v="0"/>
    <n v="0"/>
    <n v="0"/>
    <m/>
    <n v="0"/>
    <n v="0"/>
    <n v="0"/>
    <x v="7"/>
    <x v="1"/>
  </r>
  <r>
    <s v="CG&amp;E "/>
    <s v="E"/>
    <x v="4"/>
    <s v="DM51S   04/01/2008 "/>
    <n v="1853"/>
    <n v="282.52999999999997"/>
    <n v="0"/>
    <n v="282.52999999999997"/>
    <n v="108.52"/>
    <n v="0"/>
    <n v="80.73"/>
    <n v="2.25"/>
    <n v="0.18"/>
    <n v="0"/>
    <n v="0"/>
    <n v="8.61"/>
    <n v="22.55"/>
    <n v="14.86"/>
    <n v="0.77"/>
    <n v="0"/>
    <n v="10.98"/>
    <n v="22.03"/>
    <n v="0"/>
    <n v="0"/>
    <n v="0"/>
    <n v="0"/>
    <n v="2.41"/>
    <n v="6.51"/>
    <n v="0"/>
    <n v="0"/>
    <n v="2.13"/>
    <n v="0"/>
    <n v="0"/>
    <n v="0"/>
    <n v="0"/>
    <n v="0"/>
    <m/>
    <n v="0"/>
    <n v="0"/>
    <n v="0"/>
    <x v="7"/>
    <x v="1"/>
  </r>
  <r>
    <s v="CG&amp;E "/>
    <s v="E"/>
    <x v="2"/>
    <s v="DP01    04/01/2008N"/>
    <n v="159160"/>
    <n v="14852.49"/>
    <n v="0"/>
    <n v="14852.49"/>
    <n v="6637.55"/>
    <n v="0"/>
    <n v="1820.41"/>
    <n v="193.8"/>
    <n v="0.27"/>
    <n v="0"/>
    <n v="0"/>
    <n v="596.39"/>
    <n v="938.51"/>
    <n v="909.44"/>
    <n v="66.37"/>
    <n v="0"/>
    <n v="1100.0999999999999"/>
    <n v="1891.94"/>
    <n v="0"/>
    <n v="0"/>
    <n v="0"/>
    <n v="0"/>
    <n v="221.46"/>
    <n v="398.26"/>
    <n v="0"/>
    <n v="0"/>
    <n v="77.989999999999995"/>
    <n v="0"/>
    <n v="0"/>
    <n v="0"/>
    <n v="0"/>
    <n v="0"/>
    <m/>
    <n v="0"/>
    <n v="0"/>
    <n v="0"/>
    <x v="7"/>
    <x v="2"/>
  </r>
  <r>
    <s v="CG&amp;E "/>
    <s v="E"/>
    <x v="14"/>
    <s v="DP01    04/01/2008N"/>
    <n v="729573"/>
    <n v="66168.34"/>
    <n v="0"/>
    <n v="66168.34"/>
    <n v="30164.97"/>
    <n v="0"/>
    <n v="6942.98"/>
    <n v="888.33"/>
    <n v="0.45"/>
    <n v="0"/>
    <n v="0"/>
    <n v="2694.94"/>
    <n v="4221.9399999999996"/>
    <n v="4133.0200000000004"/>
    <n v="304.23"/>
    <n v="0"/>
    <n v="4971.47"/>
    <n v="8672.4500000000007"/>
    <n v="0"/>
    <n v="0"/>
    <n v="0"/>
    <n v="0"/>
    <n v="1006.07"/>
    <n v="1810"/>
    <n v="0"/>
    <n v="0"/>
    <n v="357.49"/>
    <n v="0"/>
    <n v="0"/>
    <n v="0"/>
    <n v="0"/>
    <n v="0"/>
    <m/>
    <n v="0"/>
    <n v="0"/>
    <n v="0"/>
    <x v="7"/>
    <x v="2"/>
  </r>
  <r>
    <s v="CG&amp;E "/>
    <s v="E"/>
    <x v="15"/>
    <s v="DP01    04/01/2008N"/>
    <n v="1975211"/>
    <n v="149746.6"/>
    <n v="0"/>
    <n v="149746.6"/>
    <n v="67432.929999999993"/>
    <n v="0"/>
    <n v="13338.94"/>
    <n v="1844.03"/>
    <n v="0.27"/>
    <n v="0"/>
    <n v="0"/>
    <n v="7195.9"/>
    <n v="8820.2199999999993"/>
    <n v="9239.27"/>
    <n v="823.66"/>
    <n v="0"/>
    <n v="10346.69"/>
    <n v="23479.34"/>
    <n v="0"/>
    <n v="0"/>
    <n v="0"/>
    <n v="0"/>
    <n v="2211.31"/>
    <n v="4046.18"/>
    <n v="0"/>
    <n v="0"/>
    <n v="967.86"/>
    <n v="0"/>
    <n v="0"/>
    <n v="0"/>
    <n v="0"/>
    <n v="0"/>
    <m/>
    <n v="0"/>
    <n v="0"/>
    <n v="0"/>
    <x v="7"/>
    <x v="2"/>
  </r>
  <r>
    <s v="CG&amp;E "/>
    <s v="E"/>
    <x v="12"/>
    <s v="DP01    04/01/2008N"/>
    <n v="111998"/>
    <n v="10727.67"/>
    <n v="0"/>
    <n v="10727.67"/>
    <n v="4878.1899999999996"/>
    <n v="0"/>
    <n v="1184.79"/>
    <n v="136.37"/>
    <n v="0.09"/>
    <n v="0"/>
    <n v="0"/>
    <n v="415.87"/>
    <n v="724.67"/>
    <n v="668.38"/>
    <n v="46.7"/>
    <n v="0"/>
    <n v="830.69"/>
    <n v="1331.32"/>
    <n v="0"/>
    <n v="0"/>
    <n v="0"/>
    <n v="0"/>
    <n v="163.02000000000001"/>
    <n v="292.7"/>
    <n v="0"/>
    <n v="0"/>
    <n v="54.88"/>
    <n v="0"/>
    <n v="0"/>
    <n v="0"/>
    <n v="0"/>
    <n v="0"/>
    <m/>
    <n v="0"/>
    <n v="0"/>
    <n v="0"/>
    <x v="7"/>
    <x v="2"/>
  </r>
  <r>
    <s v="CG&amp;E "/>
    <s v="E"/>
    <x v="16"/>
    <s v="DP01    04/01/2008N"/>
    <n v="2093340"/>
    <n v="147308.68"/>
    <n v="0"/>
    <n v="147308.68"/>
    <n v="70081.929999999993"/>
    <n v="0"/>
    <n v="13067.87"/>
    <n v="2447.0700000000002"/>
    <n v="0.36"/>
    <n v="0"/>
    <n v="0"/>
    <n v="0"/>
    <n v="8805.65"/>
    <n v="9602.32"/>
    <n v="872.93"/>
    <n v="0"/>
    <n v="10008.68"/>
    <n v="24883.54"/>
    <n v="0"/>
    <n v="0"/>
    <n v="0"/>
    <n v="0"/>
    <n v="2307.46"/>
    <n v="4205.1400000000003"/>
    <n v="0"/>
    <n v="0"/>
    <n v="1025.73"/>
    <n v="0"/>
    <n v="0"/>
    <n v="0"/>
    <n v="0"/>
    <n v="0"/>
    <m/>
    <n v="0"/>
    <n v="0"/>
    <n v="0"/>
    <x v="7"/>
    <x v="2"/>
  </r>
  <r>
    <s v="CG&amp;E "/>
    <s v="E"/>
    <x v="11"/>
    <s v="DP01    04/01/2008N"/>
    <n v="8124245"/>
    <n v="131568.5"/>
    <n v="0"/>
    <n v="131568.5"/>
    <n v="0"/>
    <n v="0"/>
    <n v="53066.47"/>
    <n v="9892.0400000000009"/>
    <n v="2.79"/>
    <n v="0"/>
    <n v="0"/>
    <n v="29779.94"/>
    <n v="34005.019999999997"/>
    <n v="0"/>
    <n v="0"/>
    <n v="0"/>
    <n v="0"/>
    <n v="0"/>
    <n v="0"/>
    <n v="0"/>
    <n v="0"/>
    <n v="0"/>
    <n v="298.83999999999997"/>
    <n v="542.52"/>
    <n v="0"/>
    <n v="0"/>
    <n v="3980.88"/>
    <n v="0"/>
    <n v="0"/>
    <n v="0"/>
    <n v="0"/>
    <n v="0"/>
    <m/>
    <n v="0"/>
    <n v="0"/>
    <n v="0"/>
    <x v="7"/>
    <x v="2"/>
  </r>
  <r>
    <s v="CG&amp;E "/>
    <s v="E"/>
    <x v="14"/>
    <s v="DP02    04/01/2008 "/>
    <n v="6704290"/>
    <n v="555361.97"/>
    <n v="0"/>
    <n v="555361.97"/>
    <n v="206225.5"/>
    <n v="0"/>
    <n v="37197.53"/>
    <n v="9075.32"/>
    <n v="0.27"/>
    <n v="0"/>
    <n v="0"/>
    <n v="8680.2099999999991"/>
    <n v="61271.81"/>
    <n v="65691.66"/>
    <n v="6499.35"/>
    <n v="0"/>
    <n v="29058.65"/>
    <n v="79693.89"/>
    <n v="0"/>
    <n v="0"/>
    <n v="0"/>
    <n v="0"/>
    <n v="15561.95"/>
    <n v="28768.7"/>
    <n v="0"/>
    <n v="0"/>
    <n v="7637.13"/>
    <n v="0"/>
    <n v="0"/>
    <n v="0"/>
    <n v="0"/>
    <n v="0"/>
    <m/>
    <n v="0"/>
    <n v="0"/>
    <n v="0"/>
    <x v="7"/>
    <x v="2"/>
  </r>
  <r>
    <s v="CG&amp;E "/>
    <s v="E"/>
    <x v="15"/>
    <s v="DP02    04/01/2008 "/>
    <n v="8123427"/>
    <n v="513845.61"/>
    <n v="0"/>
    <n v="513845.61"/>
    <n v="245198.51"/>
    <n v="0"/>
    <n v="43553.19"/>
    <n v="3867.03"/>
    <n v="0.27"/>
    <n v="0"/>
    <n v="0"/>
    <n v="4749.1000000000004"/>
    <n v="30304.49"/>
    <n v="30197.73"/>
    <n v="2223.5700000000002"/>
    <n v="0"/>
    <n v="34160.720000000001"/>
    <n v="96563.17"/>
    <n v="0"/>
    <n v="0"/>
    <n v="0"/>
    <n v="0"/>
    <n v="7189.97"/>
    <n v="13225.03"/>
    <n v="0"/>
    <n v="0"/>
    <n v="2612.83"/>
    <n v="0"/>
    <n v="0"/>
    <n v="0"/>
    <n v="0"/>
    <n v="0"/>
    <m/>
    <n v="0"/>
    <n v="0"/>
    <n v="0"/>
    <x v="7"/>
    <x v="2"/>
  </r>
  <r>
    <s v="CG&amp;E "/>
    <s v="E"/>
    <x v="12"/>
    <s v="DP02    04/01/2008 "/>
    <n v="672795"/>
    <n v="66425.22"/>
    <n v="0"/>
    <n v="66425.22"/>
    <n v="25640"/>
    <n v="0"/>
    <n v="5906.73"/>
    <n v="1477.21"/>
    <n v="0.27"/>
    <n v="0"/>
    <n v="0"/>
    <n v="4431.93"/>
    <n v="5825.75"/>
    <n v="6017.17"/>
    <n v="505.91"/>
    <n v="0"/>
    <n v="3939.72"/>
    <n v="7997.52"/>
    <n v="0"/>
    <n v="0"/>
    <n v="0"/>
    <n v="0"/>
    <n v="1453.43"/>
    <n v="2635.1"/>
    <n v="0"/>
    <n v="0"/>
    <n v="594.48"/>
    <n v="0"/>
    <n v="0"/>
    <n v="0"/>
    <n v="0"/>
    <n v="0"/>
    <m/>
    <n v="0"/>
    <n v="0"/>
    <n v="0"/>
    <x v="7"/>
    <x v="2"/>
  </r>
  <r>
    <s v="CG&amp;E "/>
    <s v="E"/>
    <x v="2"/>
    <s v="DP02    04/01/2008N"/>
    <n v="75943"/>
    <n v="9636.2099999999991"/>
    <n v="0"/>
    <n v="9636.2099999999991"/>
    <n v="4302.1000000000004"/>
    <n v="0"/>
    <n v="1566.07"/>
    <n v="92.47"/>
    <n v="0.27"/>
    <n v="0"/>
    <n v="0"/>
    <n v="295.52"/>
    <n v="520.22"/>
    <n v="589.44000000000005"/>
    <n v="31.66"/>
    <n v="0"/>
    <n v="895.93"/>
    <n v="902.73"/>
    <n v="0"/>
    <n v="0"/>
    <n v="0"/>
    <n v="0"/>
    <n v="144.44999999999999"/>
    <n v="258.13"/>
    <n v="0"/>
    <n v="0"/>
    <n v="37.22"/>
    <n v="0"/>
    <n v="0"/>
    <n v="0"/>
    <n v="0"/>
    <n v="0"/>
    <m/>
    <n v="0"/>
    <n v="0"/>
    <n v="0"/>
    <x v="7"/>
    <x v="2"/>
  </r>
  <r>
    <s v="CG&amp;E "/>
    <s v="E"/>
    <x v="3"/>
    <s v="DP02    04/01/2008N"/>
    <n v="446796"/>
    <n v="33913.71"/>
    <n v="0"/>
    <n v="33913.71"/>
    <n v="15272.95"/>
    <n v="0"/>
    <n v="3232.72"/>
    <n v="544.01"/>
    <n v="0.36"/>
    <n v="0"/>
    <n v="0"/>
    <n v="1659.14"/>
    <n v="1859.88"/>
    <n v="2092.63"/>
    <n v="186.31"/>
    <n v="0"/>
    <n v="2113.4499999999998"/>
    <n v="5311.06"/>
    <n v="0"/>
    <n v="0"/>
    <n v="0"/>
    <n v="0"/>
    <n v="505.85"/>
    <n v="916.42"/>
    <n v="0"/>
    <n v="0"/>
    <n v="218.93"/>
    <n v="0"/>
    <n v="0"/>
    <n v="0"/>
    <n v="0"/>
    <n v="0"/>
    <m/>
    <n v="0"/>
    <n v="0"/>
    <n v="0"/>
    <x v="7"/>
    <x v="2"/>
  </r>
  <r>
    <s v="CG&amp;E "/>
    <s v="E"/>
    <x v="4"/>
    <s v="DP02    04/01/2008N"/>
    <n v="106892"/>
    <n v="7953.65"/>
    <n v="0"/>
    <n v="7953.65"/>
    <n v="3463.07"/>
    <n v="0"/>
    <n v="941.59"/>
    <n v="130.13999999999999"/>
    <n v="0.23"/>
    <n v="0"/>
    <n v="0"/>
    <n v="405.6"/>
    <n v="397.68"/>
    <n v="474.52"/>
    <n v="44.58"/>
    <n v="0"/>
    <n v="450.99"/>
    <n v="1270.6199999999999"/>
    <n v="0"/>
    <n v="0"/>
    <n v="0"/>
    <n v="0"/>
    <n v="114.45"/>
    <n v="207.81"/>
    <n v="0"/>
    <n v="0"/>
    <n v="52.37"/>
    <n v="0"/>
    <n v="0"/>
    <n v="0"/>
    <n v="0"/>
    <n v="0"/>
    <m/>
    <n v="0"/>
    <n v="0"/>
    <n v="0"/>
    <x v="7"/>
    <x v="2"/>
  </r>
  <r>
    <s v="CG&amp;E "/>
    <s v="E"/>
    <x v="14"/>
    <s v="DP02    04/01/2008N"/>
    <n v="36959892"/>
    <n v="2834644.35"/>
    <n v="0"/>
    <n v="2834644.35"/>
    <n v="1279356.3500000001"/>
    <n v="0"/>
    <n v="253022.69"/>
    <n v="38301.360000000001"/>
    <n v="5.13"/>
    <n v="0"/>
    <n v="0"/>
    <n v="134686.32"/>
    <n v="166060.76999999999"/>
    <n v="175290.12"/>
    <n v="15412.32"/>
    <n v="0"/>
    <n v="196252.4"/>
    <n v="439342.22"/>
    <n v="0"/>
    <n v="0"/>
    <n v="0"/>
    <n v="0"/>
    <n v="42039.03"/>
    <n v="76765.31"/>
    <n v="0"/>
    <n v="0"/>
    <n v="18110.330000000002"/>
    <n v="0"/>
    <n v="0"/>
    <n v="0"/>
    <n v="0"/>
    <n v="0"/>
    <m/>
    <n v="0"/>
    <n v="0"/>
    <n v="0"/>
    <x v="7"/>
    <x v="2"/>
  </r>
  <r>
    <s v="CG&amp;E "/>
    <s v="E"/>
    <x v="15"/>
    <s v="DP02    04/01/2008N"/>
    <n v="48146140"/>
    <n v="3597573.6"/>
    <n v="0"/>
    <n v="3597573.6"/>
    <n v="1616665.37"/>
    <n v="0"/>
    <n v="315028.81"/>
    <n v="43244.3"/>
    <n v="4.7699999999999996"/>
    <n v="0"/>
    <n v="0"/>
    <n v="175255.13"/>
    <n v="213458.21"/>
    <n v="221505.62"/>
    <n v="20076.939999999999"/>
    <n v="0"/>
    <n v="246509.92"/>
    <n v="572313.18000000005"/>
    <n v="0"/>
    <n v="0"/>
    <n v="0"/>
    <n v="0"/>
    <n v="52914.66"/>
    <n v="97005.09"/>
    <n v="0"/>
    <n v="0"/>
    <n v="23591.599999999999"/>
    <n v="0"/>
    <n v="0"/>
    <n v="0"/>
    <n v="0"/>
    <n v="0"/>
    <m/>
    <n v="0"/>
    <n v="0"/>
    <n v="0"/>
    <x v="7"/>
    <x v="2"/>
  </r>
  <r>
    <s v="CG&amp;E "/>
    <s v="E"/>
    <x v="12"/>
    <s v="DP02    04/01/2008N"/>
    <n v="8685887"/>
    <n v="681601.91"/>
    <n v="0"/>
    <n v="681601.91"/>
    <n v="308658.01"/>
    <n v="0"/>
    <n v="61171.3"/>
    <n v="9875.33"/>
    <n v="1.62"/>
    <n v="0"/>
    <n v="0"/>
    <n v="31697.53"/>
    <n v="41137.14"/>
    <n v="42290.63"/>
    <n v="3622.02"/>
    <n v="0"/>
    <n v="46938.31"/>
    <n v="103249.13"/>
    <n v="0"/>
    <n v="0"/>
    <n v="0"/>
    <n v="0"/>
    <n v="10184.4"/>
    <n v="18520.419999999998"/>
    <n v="0"/>
    <n v="0"/>
    <n v="4256.07"/>
    <n v="0"/>
    <n v="0"/>
    <n v="0"/>
    <n v="0"/>
    <n v="0"/>
    <m/>
    <n v="0"/>
    <n v="0"/>
    <n v="0"/>
    <x v="7"/>
    <x v="2"/>
  </r>
  <r>
    <s v="CG&amp;E "/>
    <s v="E"/>
    <x v="17"/>
    <s v="DP02    04/01/2008N"/>
    <n v="988537"/>
    <n v="68256.160000000003"/>
    <n v="0"/>
    <n v="68256.160000000003"/>
    <n v="30784.48"/>
    <n v="0"/>
    <n v="5292.69"/>
    <n v="1087.21"/>
    <n v="0.09"/>
    <n v="0"/>
    <n v="0"/>
    <n v="3597.71"/>
    <n v="3644.63"/>
    <n v="4217.97"/>
    <n v="412.22"/>
    <n v="0"/>
    <n v="4128.33"/>
    <n v="11750.74"/>
    <n v="0"/>
    <n v="0"/>
    <n v="0"/>
    <n v="0"/>
    <n v="1008.55"/>
    <n v="1847.16"/>
    <n v="0"/>
    <n v="0"/>
    <n v="484.38"/>
    <n v="0"/>
    <n v="0"/>
    <n v="0"/>
    <n v="0"/>
    <n v="0"/>
    <m/>
    <n v="0"/>
    <n v="0"/>
    <n v="0"/>
    <x v="7"/>
    <x v="2"/>
  </r>
  <r>
    <s v="CG&amp;E "/>
    <s v="E"/>
    <x v="16"/>
    <s v="DP02    04/01/2008N"/>
    <n v="2852604"/>
    <n v="210976.59"/>
    <n v="0"/>
    <n v="210976.59"/>
    <n v="99079.64"/>
    <n v="0"/>
    <n v="20149.72"/>
    <n v="2585.04"/>
    <n v="0.18"/>
    <n v="0"/>
    <n v="0"/>
    <n v="0"/>
    <n v="13971.22"/>
    <n v="13575.17"/>
    <n v="1189.54"/>
    <n v="0"/>
    <n v="15934.52"/>
    <n v="33908.910000000003"/>
    <n v="0"/>
    <n v="0"/>
    <n v="0"/>
    <n v="0"/>
    <n v="3239.79"/>
    <n v="5945.09"/>
    <n v="0"/>
    <n v="0"/>
    <n v="1397.77"/>
    <n v="0"/>
    <n v="0"/>
    <n v="0"/>
    <n v="0"/>
    <n v="0"/>
    <m/>
    <n v="0"/>
    <n v="0"/>
    <n v="0"/>
    <x v="7"/>
    <x v="2"/>
  </r>
  <r>
    <s v="CG&amp;E "/>
    <s v="E"/>
    <x v="9"/>
    <s v="DP02    04/01/2008N"/>
    <n v="19464"/>
    <n v="496.9"/>
    <n v="0"/>
    <n v="496.9"/>
    <n v="0"/>
    <n v="0"/>
    <n v="282.31"/>
    <n v="23.7"/>
    <n v="0.09"/>
    <n v="0"/>
    <n v="0"/>
    <n v="79.97"/>
    <n v="93.17"/>
    <n v="0"/>
    <n v="8.1199999999999992"/>
    <n v="0"/>
    <n v="0"/>
    <n v="0"/>
    <n v="0"/>
    <n v="0"/>
    <n v="0"/>
    <n v="0"/>
    <n v="0"/>
    <n v="0"/>
    <n v="0"/>
    <n v="0"/>
    <n v="9.5399999999999991"/>
    <n v="0"/>
    <n v="0"/>
    <n v="0"/>
    <n v="0"/>
    <n v="0"/>
    <m/>
    <n v="0"/>
    <n v="0"/>
    <n v="0"/>
    <x v="7"/>
    <x v="2"/>
  </r>
  <r>
    <s v="CG&amp;E "/>
    <s v="E"/>
    <x v="11"/>
    <s v="DP02    04/01/2008N"/>
    <n v="1646499"/>
    <n v="27434.34"/>
    <n v="0"/>
    <n v="27434.34"/>
    <n v="0"/>
    <n v="0"/>
    <n v="10623.27"/>
    <n v="2004.79"/>
    <n v="0.54"/>
    <n v="0"/>
    <n v="0"/>
    <n v="6025.88"/>
    <n v="6865.38"/>
    <n v="0"/>
    <n v="1.17"/>
    <n v="0"/>
    <n v="0"/>
    <n v="0"/>
    <n v="0"/>
    <n v="0"/>
    <n v="0"/>
    <n v="0"/>
    <n v="393.8"/>
    <n v="712.72"/>
    <n v="0"/>
    <n v="0"/>
    <n v="806.79"/>
    <n v="0"/>
    <n v="0"/>
    <n v="0"/>
    <n v="0"/>
    <n v="0"/>
    <m/>
    <n v="0"/>
    <n v="0"/>
    <n v="0"/>
    <x v="7"/>
    <x v="2"/>
  </r>
  <r>
    <s v="CG&amp;E "/>
    <s v="E"/>
    <x v="18"/>
    <s v="DP02    04/01/2008N"/>
    <n v="1371796"/>
    <n v="31118.69"/>
    <n v="0"/>
    <n v="31118.69"/>
    <n v="0"/>
    <n v="0"/>
    <n v="16294.74"/>
    <n v="1670.3"/>
    <n v="0.36"/>
    <n v="0"/>
    <n v="0"/>
    <n v="5016.8999999999996"/>
    <n v="7409.44"/>
    <n v="0"/>
    <n v="54.76"/>
    <n v="0"/>
    <n v="0"/>
    <n v="0"/>
    <n v="0"/>
    <n v="0"/>
    <n v="0"/>
    <n v="0"/>
    <n v="0"/>
    <n v="0"/>
    <n v="0"/>
    <n v="0"/>
    <n v="672.19"/>
    <n v="0"/>
    <n v="0"/>
    <n v="0"/>
    <n v="0"/>
    <n v="0"/>
    <m/>
    <n v="0"/>
    <n v="0"/>
    <n v="0"/>
    <x v="7"/>
    <x v="2"/>
  </r>
  <r>
    <s v="CG&amp;E "/>
    <s v="E"/>
    <x v="13"/>
    <s v="DP02    04/01/2008N"/>
    <n v="51884"/>
    <n v="1503.29"/>
    <n v="0"/>
    <n v="1503.29"/>
    <n v="0"/>
    <n v="0"/>
    <n v="839.9"/>
    <n v="63.17"/>
    <n v="0.09"/>
    <n v="0"/>
    <n v="0"/>
    <n v="197.66"/>
    <n v="355.41"/>
    <n v="0"/>
    <n v="21.64"/>
    <n v="0"/>
    <n v="0"/>
    <n v="0"/>
    <n v="0"/>
    <n v="0"/>
    <n v="0"/>
    <n v="0"/>
    <n v="0"/>
    <n v="0"/>
    <n v="0"/>
    <n v="0"/>
    <n v="25.42"/>
    <n v="0"/>
    <n v="0"/>
    <n v="0"/>
    <n v="0"/>
    <n v="0"/>
    <m/>
    <n v="0"/>
    <n v="0"/>
    <n v="0"/>
    <x v="7"/>
    <x v="2"/>
  </r>
  <r>
    <s v="CG&amp;E "/>
    <s v="E"/>
    <x v="3"/>
    <s v="DP03    04/01/2008N"/>
    <n v="54400"/>
    <n v="4540.03"/>
    <n v="0"/>
    <n v="4540.03"/>
    <n v="2014.67"/>
    <n v="0"/>
    <n v="525.94000000000005"/>
    <n v="66.239999999999995"/>
    <n v="0.09"/>
    <n v="0"/>
    <n v="0"/>
    <n v="206.79"/>
    <n v="264.64"/>
    <n v="276.05"/>
    <n v="22.68"/>
    <n v="0"/>
    <n v="301.79000000000002"/>
    <n v="646.65"/>
    <n v="0"/>
    <n v="0"/>
    <n v="0"/>
    <n v="0"/>
    <n v="66.94"/>
    <n v="120.89"/>
    <n v="0"/>
    <n v="0"/>
    <n v="26.66"/>
    <n v="0"/>
    <n v="0"/>
    <n v="0"/>
    <n v="0"/>
    <n v="0"/>
    <m/>
    <n v="0"/>
    <n v="0"/>
    <n v="0"/>
    <x v="7"/>
    <x v="2"/>
  </r>
  <r>
    <s v="CG&amp;E "/>
    <s v="E"/>
    <x v="14"/>
    <s v="DP03    04/01/2008N"/>
    <n v="2930485"/>
    <n v="202457.48"/>
    <n v="0"/>
    <n v="202457.48"/>
    <n v="90992.1"/>
    <n v="0"/>
    <n v="16040.56"/>
    <n v="2596.8000000000002"/>
    <n v="0.18"/>
    <n v="0"/>
    <n v="0"/>
    <n v="10656.3"/>
    <n v="11145.82"/>
    <n v="12467.32"/>
    <n v="1222.02"/>
    <n v="0"/>
    <n v="12635.85"/>
    <n v="34834.68"/>
    <n v="0"/>
    <n v="0"/>
    <n v="0"/>
    <n v="0"/>
    <n v="2970.1"/>
    <n v="5459.81"/>
    <n v="0"/>
    <n v="0"/>
    <n v="1435.94"/>
    <n v="0"/>
    <n v="0"/>
    <n v="0"/>
    <n v="0"/>
    <n v="0"/>
    <m/>
    <n v="0"/>
    <n v="0"/>
    <n v="0"/>
    <x v="7"/>
    <x v="2"/>
  </r>
  <r>
    <s v="CG&amp;E "/>
    <s v="E"/>
    <x v="15"/>
    <s v="DP03    04/01/2008N"/>
    <n v="3773021"/>
    <n v="274980.32"/>
    <n v="0"/>
    <n v="274980.32"/>
    <n v="123709.63"/>
    <n v="0"/>
    <n v="23101.02"/>
    <n v="3784.68"/>
    <n v="0.36"/>
    <n v="0"/>
    <n v="0"/>
    <n v="13733.34"/>
    <n v="15891.29"/>
    <n v="16950.04"/>
    <n v="1573.34"/>
    <n v="0"/>
    <n v="18062.89"/>
    <n v="44849.9"/>
    <n v="0"/>
    <n v="0"/>
    <n v="0"/>
    <n v="0"/>
    <n v="4052.07"/>
    <n v="7422.97"/>
    <n v="0"/>
    <n v="0"/>
    <n v="1848.79"/>
    <n v="0"/>
    <n v="0"/>
    <n v="0"/>
    <n v="0"/>
    <n v="0"/>
    <m/>
    <n v="0"/>
    <n v="0"/>
    <n v="0"/>
    <x v="7"/>
    <x v="2"/>
  </r>
  <r>
    <s v="CG&amp;E "/>
    <s v="E"/>
    <x v="12"/>
    <s v="DP03    04/01/2008N"/>
    <n v="37448"/>
    <n v="4345.3900000000003"/>
    <n v="0"/>
    <n v="4345.3900000000003"/>
    <n v="1954.18"/>
    <n v="0"/>
    <n v="629.32000000000005"/>
    <n v="45.6"/>
    <n v="0.09"/>
    <n v="0"/>
    <n v="0"/>
    <n v="145.26"/>
    <n v="256.52"/>
    <n v="267.75"/>
    <n v="15.62"/>
    <n v="0"/>
    <n v="384.78"/>
    <n v="445.14"/>
    <n v="0"/>
    <n v="0"/>
    <n v="0"/>
    <n v="0"/>
    <n v="65.53"/>
    <n v="117.25"/>
    <n v="0"/>
    <n v="0"/>
    <n v="18.350000000000001"/>
    <n v="0"/>
    <n v="0"/>
    <n v="0"/>
    <n v="0"/>
    <n v="0"/>
    <m/>
    <n v="0"/>
    <n v="0"/>
    <n v="0"/>
    <x v="7"/>
    <x v="2"/>
  </r>
  <r>
    <s v="CG&amp;E "/>
    <s v="E"/>
    <x v="17"/>
    <s v="DP03    04/01/2008N"/>
    <n v="22653"/>
    <n v="2753.39"/>
    <n v="0"/>
    <n v="2753.39"/>
    <n v="1213.08"/>
    <n v="0"/>
    <n v="453.1"/>
    <n v="27.58"/>
    <n v="0.09"/>
    <n v="0"/>
    <n v="0"/>
    <n v="91.55"/>
    <n v="155.16999999999999"/>
    <n v="166.2"/>
    <n v="9.4499999999999993"/>
    <n v="0"/>
    <n v="243.31"/>
    <n v="269.27999999999997"/>
    <n v="0"/>
    <n v="0"/>
    <n v="0"/>
    <n v="0"/>
    <n v="40.69"/>
    <n v="72.790000000000006"/>
    <n v="0"/>
    <n v="0"/>
    <n v="11.1"/>
    <n v="0"/>
    <n v="0"/>
    <n v="0"/>
    <n v="0"/>
    <n v="0"/>
    <m/>
    <n v="0"/>
    <n v="0"/>
    <n v="0"/>
    <x v="7"/>
    <x v="2"/>
  </r>
  <r>
    <s v="CG&amp;E "/>
    <s v="E"/>
    <x v="6"/>
    <s v="DP03    04/01/2008N"/>
    <n v="25920"/>
    <n v="729.07"/>
    <n v="0"/>
    <n v="729.07"/>
    <n v="0"/>
    <n v="0"/>
    <n v="403.76"/>
    <n v="31.56"/>
    <n v="0.09"/>
    <n v="0"/>
    <n v="0"/>
    <n v="103.41"/>
    <n v="177.55"/>
    <n v="0"/>
    <n v="0"/>
    <n v="0"/>
    <n v="0"/>
    <n v="0"/>
    <n v="0"/>
    <n v="0"/>
    <n v="0"/>
    <n v="0"/>
    <n v="0"/>
    <n v="0"/>
    <n v="0"/>
    <n v="0"/>
    <n v="12.7"/>
    <n v="0"/>
    <n v="0"/>
    <n v="0"/>
    <n v="0"/>
    <n v="0"/>
    <m/>
    <n v="0"/>
    <n v="0"/>
    <n v="0"/>
    <x v="7"/>
    <x v="2"/>
  </r>
  <r>
    <s v="CG&amp;E "/>
    <s v="E"/>
    <x v="11"/>
    <s v="DP03    04/01/2008N"/>
    <n v="2085611"/>
    <n v="32594.81"/>
    <n v="0"/>
    <n v="32594.81"/>
    <n v="0"/>
    <n v="0"/>
    <n v="13025.42"/>
    <n v="2539.4499999999998"/>
    <n v="0.72"/>
    <n v="0"/>
    <n v="0"/>
    <n v="7645.34"/>
    <n v="8361.94"/>
    <n v="0"/>
    <n v="0"/>
    <n v="0"/>
    <n v="0"/>
    <n v="0"/>
    <n v="0"/>
    <n v="0"/>
    <n v="0"/>
    <n v="0"/>
    <n v="0"/>
    <n v="0"/>
    <n v="0"/>
    <n v="0"/>
    <n v="1021.94"/>
    <n v="0"/>
    <n v="0"/>
    <n v="0"/>
    <n v="0"/>
    <n v="0"/>
    <m/>
    <n v="0"/>
    <n v="0"/>
    <n v="0"/>
    <x v="7"/>
    <x v="2"/>
  </r>
  <r>
    <s v="CG&amp;E "/>
    <s v="E"/>
    <x v="14"/>
    <s v="DP04    04/01/2008 "/>
    <n v="438422"/>
    <n v="74036.2"/>
    <n v="0"/>
    <n v="74036.2"/>
    <n v="19559.759999999998"/>
    <n v="0"/>
    <n v="4873.6000000000004"/>
    <n v="1613.81"/>
    <n v="0.09"/>
    <n v="0"/>
    <n v="0"/>
    <n v="7673.55"/>
    <n v="11767.82"/>
    <n v="10604.59"/>
    <n v="880.44"/>
    <n v="0"/>
    <n v="3645"/>
    <n v="5211.5200000000004"/>
    <n v="0"/>
    <n v="0"/>
    <n v="0"/>
    <n v="0"/>
    <n v="2527.23"/>
    <n v="4644.22"/>
    <n v="0"/>
    <n v="0"/>
    <n v="1034.57"/>
    <n v="0"/>
    <n v="0"/>
    <n v="0"/>
    <n v="0"/>
    <n v="0"/>
    <m/>
    <n v="0"/>
    <n v="0"/>
    <n v="0"/>
    <x v="7"/>
    <x v="2"/>
  </r>
  <r>
    <s v="CG&amp;E "/>
    <s v="E"/>
    <x v="14"/>
    <s v="DP04    04/01/2008N"/>
    <n v="144889"/>
    <n v="27540.46"/>
    <n v="0"/>
    <n v="27540.46"/>
    <n v="13007.6"/>
    <n v="0"/>
    <n v="4617.8999999999996"/>
    <n v="176.42"/>
    <n v="0.27"/>
    <n v="0"/>
    <n v="0"/>
    <n v="544.66999999999996"/>
    <n v="992.49"/>
    <n v="1782.16"/>
    <n v="60.41"/>
    <n v="0"/>
    <n v="3345.82"/>
    <n v="1722.29"/>
    <n v="0"/>
    <n v="0"/>
    <n v="0"/>
    <n v="0"/>
    <n v="438.96"/>
    <n v="780.47"/>
    <n v="0"/>
    <n v="0"/>
    <n v="71"/>
    <n v="0"/>
    <n v="0"/>
    <n v="0"/>
    <n v="0"/>
    <n v="0"/>
    <m/>
    <n v="0"/>
    <n v="0"/>
    <n v="0"/>
    <x v="7"/>
    <x v="2"/>
  </r>
  <r>
    <s v="CG&amp;E "/>
    <s v="E"/>
    <x v="15"/>
    <s v="DP04    04/01/2008N"/>
    <n v="8380198"/>
    <n v="640825.35"/>
    <n v="0"/>
    <n v="640825.35"/>
    <n v="287129.24"/>
    <n v="0"/>
    <n v="57864.84"/>
    <n v="7276.34"/>
    <n v="0.72"/>
    <n v="0"/>
    <n v="0"/>
    <n v="30494.68"/>
    <n v="39398.71"/>
    <n v="39340.449999999997"/>
    <n v="3494.54"/>
    <n v="0"/>
    <n v="45488.12"/>
    <n v="99615.43"/>
    <n v="0"/>
    <n v="0"/>
    <n v="0"/>
    <n v="0"/>
    <n v="9387.32"/>
    <n v="17228.66"/>
    <n v="0"/>
    <n v="0"/>
    <n v="4106.3"/>
    <n v="0"/>
    <n v="0"/>
    <n v="0"/>
    <n v="0"/>
    <n v="0"/>
    <m/>
    <n v="0"/>
    <n v="0"/>
    <n v="0"/>
    <x v="7"/>
    <x v="2"/>
  </r>
  <r>
    <s v="CG&amp;E "/>
    <s v="E"/>
    <x v="11"/>
    <s v="DP04    04/01/2008N"/>
    <n v="79253"/>
    <n v="3366.91"/>
    <n v="0"/>
    <n v="3366.91"/>
    <n v="0"/>
    <n v="0"/>
    <n v="2349.14"/>
    <n v="96.5"/>
    <n v="0.18"/>
    <n v="0"/>
    <n v="0"/>
    <n v="306.33"/>
    <n v="542.88"/>
    <n v="0"/>
    <n v="33.049999999999997"/>
    <n v="0"/>
    <n v="0"/>
    <n v="0"/>
    <n v="0"/>
    <n v="0"/>
    <n v="0"/>
    <n v="0"/>
    <n v="0"/>
    <n v="0"/>
    <n v="0"/>
    <n v="0"/>
    <n v="38.83"/>
    <n v="0"/>
    <n v="0"/>
    <n v="0"/>
    <n v="0"/>
    <n v="0"/>
    <m/>
    <n v="0"/>
    <n v="0"/>
    <n v="0"/>
    <x v="7"/>
    <x v="2"/>
  </r>
  <r>
    <s v="CG&amp;E "/>
    <s v="E"/>
    <x v="14"/>
    <s v="DP06    04/01/2008 "/>
    <n v="8881693"/>
    <n v="737860.65"/>
    <n v="0"/>
    <n v="737860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2"/>
  </r>
  <r>
    <s v="CG&amp;E "/>
    <s v="E"/>
    <x v="15"/>
    <s v="DP06    04/01/2008 "/>
    <n v="-2791137"/>
    <n v="-178873.43"/>
    <n v="0"/>
    <n v="-17887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2"/>
  </r>
  <r>
    <s v="CG&amp;E "/>
    <s v="E"/>
    <x v="12"/>
    <s v="DP06    04/01/2008 "/>
    <n v="540421"/>
    <n v="47780.88"/>
    <n v="0"/>
    <n v="4778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2"/>
  </r>
  <r>
    <s v="CG&amp;E "/>
    <s v="E"/>
    <x v="14"/>
    <s v="DP08    04/01/2008 "/>
    <n v="1672937"/>
    <n v="146240.01"/>
    <n v="0"/>
    <n v="146240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2"/>
  </r>
  <r>
    <s v="CG&amp;E "/>
    <s v="E"/>
    <x v="14"/>
    <s v="DP10    04/01/2008 "/>
    <n v="1418400"/>
    <n v="129796.91"/>
    <n v="0"/>
    <n v="129796.91"/>
    <n v="40069.75"/>
    <n v="0"/>
    <n v="6357"/>
    <n v="1959.34"/>
    <n v="0.09"/>
    <n v="0"/>
    <n v="0"/>
    <n v="10347.9"/>
    <n v="19509.45"/>
    <n v="16342.21"/>
    <n v="1187.6600000000001"/>
    <n v="0"/>
    <n v="4715.3999999999996"/>
    <n v="16860.52"/>
    <n v="0"/>
    <n v="0"/>
    <n v="0"/>
    <n v="0"/>
    <n v="3894.91"/>
    <n v="7157.11"/>
    <n v="0"/>
    <n v="0"/>
    <n v="1395.57"/>
    <n v="0"/>
    <n v="0"/>
    <n v="0"/>
    <n v="0"/>
    <n v="0"/>
    <m/>
    <n v="0"/>
    <n v="0"/>
    <n v="0"/>
    <x v="7"/>
    <x v="2"/>
  </r>
  <r>
    <s v="CG&amp;E "/>
    <s v="E"/>
    <x v="15"/>
    <s v="DP10    04/01/2008 "/>
    <n v="5374462"/>
    <n v="315432.34999999998"/>
    <n v="0"/>
    <n v="315432.34999999998"/>
    <n v="142720.70000000001"/>
    <n v="0"/>
    <n v="20403.060000000001"/>
    <n v="3095.1"/>
    <n v="0.18"/>
    <n v="0"/>
    <n v="0"/>
    <n v="14321.43"/>
    <n v="19719.79"/>
    <n v="19156.990000000002"/>
    <n v="1643.04"/>
    <n v="0"/>
    <n v="15603.26"/>
    <n v="63886.23"/>
    <n v="0"/>
    <n v="0"/>
    <n v="0"/>
    <n v="0"/>
    <n v="4562.2700000000004"/>
    <n v="8389.6299999999992"/>
    <n v="0"/>
    <n v="0"/>
    <n v="1930.67"/>
    <n v="0"/>
    <n v="0"/>
    <n v="0"/>
    <n v="0"/>
    <n v="0"/>
    <m/>
    <n v="0"/>
    <n v="0"/>
    <n v="0"/>
    <x v="7"/>
    <x v="2"/>
  </r>
  <r>
    <s v="CG&amp;E "/>
    <s v="E"/>
    <x v="12"/>
    <s v="DP10    04/01/2008 "/>
    <n v="21185745"/>
    <n v="1264059.4099999999"/>
    <n v="0"/>
    <n v="1264059.4099999999"/>
    <n v="542291.01"/>
    <n v="0"/>
    <n v="72650.960000000006"/>
    <n v="13598.95"/>
    <n v="0.09"/>
    <n v="0"/>
    <n v="0"/>
    <n v="0"/>
    <n v="107687.93"/>
    <n v="115250"/>
    <n v="11536.74"/>
    <n v="0"/>
    <n v="57933.4"/>
    <n v="251834.95"/>
    <n v="0"/>
    <n v="0"/>
    <n v="0"/>
    <n v="0"/>
    <n v="27246.87"/>
    <n v="50472.15"/>
    <n v="0"/>
    <n v="0"/>
    <n v="13556.36"/>
    <n v="0"/>
    <n v="0"/>
    <n v="0"/>
    <n v="0"/>
    <n v="0"/>
    <m/>
    <n v="0"/>
    <n v="0"/>
    <n v="0"/>
    <x v="7"/>
    <x v="2"/>
  </r>
  <r>
    <s v="CG&amp;E "/>
    <s v="E"/>
    <x v="2"/>
    <s v="DP10    04/01/2008N"/>
    <n v="21276"/>
    <n v="2196.09"/>
    <n v="0"/>
    <n v="2196.09"/>
    <n v="869.69"/>
    <n v="0"/>
    <n v="476.22"/>
    <n v="25.91"/>
    <n v="0.09"/>
    <n v="0"/>
    <n v="0"/>
    <n v="86.55"/>
    <n v="123.63"/>
    <n v="119.16"/>
    <n v="8.8699999999999992"/>
    <n v="0"/>
    <n v="141.46"/>
    <n v="252.91"/>
    <n v="0"/>
    <n v="0"/>
    <n v="0"/>
    <n v="0"/>
    <n v="28.99"/>
    <n v="52.18"/>
    <n v="0"/>
    <n v="0"/>
    <n v="10.43"/>
    <n v="0"/>
    <n v="0"/>
    <n v="0"/>
    <n v="0"/>
    <n v="0"/>
    <m/>
    <n v="0"/>
    <n v="0"/>
    <n v="0"/>
    <x v="7"/>
    <x v="2"/>
  </r>
  <r>
    <s v="CG&amp;E "/>
    <s v="E"/>
    <x v="3"/>
    <s v="DP10    04/01/2008N"/>
    <n v="61464"/>
    <n v="7900.21"/>
    <n v="0"/>
    <n v="7900.21"/>
    <n v="3568.17"/>
    <n v="0"/>
    <n v="1239.93"/>
    <n v="74.84"/>
    <n v="0.09"/>
    <n v="0"/>
    <n v="0"/>
    <n v="232.43"/>
    <n v="421.03"/>
    <n v="488.88"/>
    <n v="25.63"/>
    <n v="0"/>
    <n v="754.53"/>
    <n v="730.62"/>
    <n v="0"/>
    <n v="0"/>
    <n v="0"/>
    <n v="0"/>
    <n v="119.84"/>
    <n v="214.1"/>
    <n v="0"/>
    <n v="0"/>
    <n v="30.12"/>
    <n v="0"/>
    <n v="0"/>
    <n v="0"/>
    <n v="0"/>
    <n v="0"/>
    <m/>
    <n v="0"/>
    <n v="0"/>
    <n v="0"/>
    <x v="7"/>
    <x v="2"/>
  </r>
  <r>
    <s v="CG&amp;E "/>
    <s v="E"/>
    <x v="14"/>
    <s v="DP10    04/01/2008N"/>
    <n v="10701156"/>
    <n v="743087.08"/>
    <n v="0"/>
    <n v="743087.08"/>
    <n v="333157.24"/>
    <n v="0"/>
    <n v="60941.57"/>
    <n v="8720.77"/>
    <n v="0.81"/>
    <n v="0"/>
    <n v="0"/>
    <n v="38924.44"/>
    <n v="41171.08"/>
    <n v="45647.59"/>
    <n v="4462.38"/>
    <n v="0"/>
    <n v="46753.87"/>
    <n v="127204.64"/>
    <n v="0"/>
    <n v="0"/>
    <n v="0"/>
    <n v="0"/>
    <n v="10868.57"/>
    <n v="19990.55"/>
    <n v="0"/>
    <n v="0"/>
    <n v="5243.57"/>
    <n v="0"/>
    <n v="0"/>
    <n v="0"/>
    <n v="0"/>
    <n v="0"/>
    <m/>
    <n v="0"/>
    <n v="0"/>
    <n v="0"/>
    <x v="7"/>
    <x v="2"/>
  </r>
  <r>
    <s v="CG&amp;E "/>
    <s v="E"/>
    <x v="15"/>
    <s v="DP10    04/01/2008N"/>
    <n v="13057550"/>
    <n v="990871.06"/>
    <n v="0"/>
    <n v="990871.06"/>
    <n v="445434.31"/>
    <n v="0"/>
    <n v="89008.67"/>
    <n v="13289.96"/>
    <n v="1.53"/>
    <n v="0"/>
    <n v="0"/>
    <n v="47557.33"/>
    <n v="59159.06"/>
    <n v="61030.85"/>
    <n v="5067.5600000000004"/>
    <n v="0"/>
    <n v="67358.36"/>
    <n v="155215.1"/>
    <n v="0"/>
    <n v="0"/>
    <n v="0"/>
    <n v="0"/>
    <n v="14622.69"/>
    <n v="26727.45"/>
    <n v="0"/>
    <n v="0"/>
    <n v="6398.19"/>
    <n v="0"/>
    <n v="0"/>
    <n v="0"/>
    <n v="0"/>
    <n v="0"/>
    <m/>
    <n v="0"/>
    <n v="0"/>
    <n v="0"/>
    <x v="7"/>
    <x v="2"/>
  </r>
  <r>
    <s v="CG&amp;E "/>
    <s v="E"/>
    <x v="12"/>
    <s v="DP10    04/01/2008N"/>
    <n v="12485817"/>
    <n v="874127.33"/>
    <n v="0"/>
    <n v="874127.33"/>
    <n v="392583.99"/>
    <n v="0"/>
    <n v="71626.509999999995"/>
    <n v="11386.99"/>
    <n v="0.99"/>
    <n v="0"/>
    <n v="0"/>
    <n v="45426.02"/>
    <n v="48358.3"/>
    <n v="53790.07"/>
    <n v="5206.58"/>
    <n v="0"/>
    <n v="54822.42"/>
    <n v="148418.91"/>
    <n v="0"/>
    <n v="0"/>
    <n v="0"/>
    <n v="0"/>
    <n v="12832.18"/>
    <n v="23556.32"/>
    <n v="0"/>
    <n v="0"/>
    <n v="6118.05"/>
    <n v="0"/>
    <n v="0"/>
    <n v="0"/>
    <n v="0"/>
    <n v="0"/>
    <m/>
    <n v="0"/>
    <n v="0"/>
    <n v="0"/>
    <x v="7"/>
    <x v="2"/>
  </r>
  <r>
    <s v="CG&amp;E "/>
    <s v="E"/>
    <x v="17"/>
    <s v="DP10    04/01/2008N"/>
    <n v="934746"/>
    <n v="66048"/>
    <n v="0"/>
    <n v="66048"/>
    <n v="29714.29"/>
    <n v="0"/>
    <n v="5391"/>
    <n v="1061.98"/>
    <n v="0.09"/>
    <n v="0"/>
    <n v="0"/>
    <n v="3402.45"/>
    <n v="3603.61"/>
    <n v="4071.33"/>
    <n v="389.79"/>
    <n v="0"/>
    <n v="4086.84"/>
    <n v="11111.33"/>
    <n v="0"/>
    <n v="0"/>
    <n v="0"/>
    <n v="0"/>
    <n v="974.31"/>
    <n v="1782.95"/>
    <n v="0"/>
    <n v="0"/>
    <n v="458.03"/>
    <n v="0"/>
    <n v="0"/>
    <n v="0"/>
    <n v="0"/>
    <n v="0"/>
    <m/>
    <n v="0"/>
    <n v="0"/>
    <n v="0"/>
    <x v="7"/>
    <x v="2"/>
  </r>
  <r>
    <s v="CG&amp;E "/>
    <s v="E"/>
    <x v="16"/>
    <s v="DP10    04/01/2008N"/>
    <n v="1471909"/>
    <n v="100781.26"/>
    <n v="0"/>
    <n v="100781.26"/>
    <n v="47553.4"/>
    <n v="0"/>
    <n v="9012.32"/>
    <n v="1313.91"/>
    <n v="0.09"/>
    <n v="0"/>
    <n v="0"/>
    <n v="0"/>
    <n v="6154.15"/>
    <n v="6515.5"/>
    <n v="613.79"/>
    <n v="0"/>
    <n v="6993.88"/>
    <n v="17496.580000000002"/>
    <n v="0"/>
    <n v="0"/>
    <n v="0"/>
    <n v="0"/>
    <n v="1553.05"/>
    <n v="2853.35"/>
    <n v="0"/>
    <n v="0"/>
    <n v="721.24"/>
    <n v="0"/>
    <n v="0"/>
    <n v="0"/>
    <n v="0"/>
    <n v="0"/>
    <m/>
    <n v="0"/>
    <n v="0"/>
    <n v="0"/>
    <x v="7"/>
    <x v="2"/>
  </r>
  <r>
    <s v="CG&amp;E "/>
    <s v="E"/>
    <x v="11"/>
    <s v="DP10    04/01/2008N"/>
    <n v="1794111"/>
    <n v="39940.5"/>
    <n v="0"/>
    <n v="39940.5"/>
    <n v="0"/>
    <n v="0"/>
    <n v="18036.54"/>
    <n v="1465.02"/>
    <n v="0.09"/>
    <n v="0"/>
    <n v="0"/>
    <n v="6521.94"/>
    <n v="12289.66"/>
    <n v="0"/>
    <n v="748.14"/>
    <n v="0"/>
    <n v="0"/>
    <n v="0"/>
    <n v="0"/>
    <n v="0"/>
    <n v="0"/>
    <n v="0"/>
    <n v="0"/>
    <n v="0"/>
    <n v="0"/>
    <n v="0"/>
    <n v="879.11"/>
    <n v="0"/>
    <n v="0"/>
    <n v="0"/>
    <n v="0"/>
    <n v="0"/>
    <m/>
    <n v="0"/>
    <n v="0"/>
    <n v="0"/>
    <x v="7"/>
    <x v="2"/>
  </r>
  <r>
    <s v="CG&amp;E "/>
    <s v="E"/>
    <x v="18"/>
    <s v="DP10    04/01/2008N"/>
    <n v="314576"/>
    <n v="10543.41"/>
    <n v="0"/>
    <n v="10543.41"/>
    <n v="0"/>
    <n v="0"/>
    <n v="6559.47"/>
    <n v="383.03"/>
    <n v="0.18"/>
    <n v="0"/>
    <n v="0"/>
    <n v="1160.55"/>
    <n v="2154.85"/>
    <n v="0"/>
    <n v="131.18"/>
    <n v="0"/>
    <n v="0"/>
    <n v="0"/>
    <n v="0"/>
    <n v="0"/>
    <n v="0"/>
    <n v="0"/>
    <n v="0"/>
    <n v="0"/>
    <n v="0"/>
    <n v="0"/>
    <n v="154.15"/>
    <n v="0"/>
    <n v="0"/>
    <n v="0"/>
    <n v="0"/>
    <n v="0"/>
    <m/>
    <n v="0"/>
    <n v="0"/>
    <n v="0"/>
    <x v="7"/>
    <x v="2"/>
  </r>
  <r>
    <s v="CG&amp;E "/>
    <s v="E"/>
    <x v="14"/>
    <s v="DP11    04/01/2008 "/>
    <n v="674946"/>
    <n v="54262.98"/>
    <n v="0"/>
    <n v="54262.98"/>
    <n v="23798.66"/>
    <n v="0"/>
    <n v="5000.1099999999997"/>
    <n v="831.1"/>
    <n v="0.09"/>
    <n v="0"/>
    <n v="0"/>
    <n v="2487.0700000000002"/>
    <n v="4017.01"/>
    <n v="3661.05"/>
    <n v="0"/>
    <n v="0"/>
    <n v="3626.14"/>
    <n v="8023.08"/>
    <n v="0"/>
    <n v="0"/>
    <n v="0"/>
    <n v="0"/>
    <n v="880.88"/>
    <n v="1603.33"/>
    <n v="0"/>
    <n v="0"/>
    <n v="334.46"/>
    <n v="0"/>
    <n v="0"/>
    <n v="0"/>
    <n v="0"/>
    <n v="0"/>
    <m/>
    <n v="0"/>
    <n v="0"/>
    <n v="0"/>
    <x v="7"/>
    <x v="2"/>
  </r>
  <r>
    <s v="CG&amp;E "/>
    <s v="E"/>
    <x v="15"/>
    <s v="DP11    04/01/2008N"/>
    <n v="281973"/>
    <n v="19353.68"/>
    <n v="0"/>
    <n v="19353.68"/>
    <n v="8716.61"/>
    <n v="0"/>
    <n v="1632.22"/>
    <n v="343.33"/>
    <n v="0.09"/>
    <n v="0"/>
    <n v="0"/>
    <n v="1032.8800000000001"/>
    <n v="946.74"/>
    <n v="1194.3399999999999"/>
    <n v="117.58"/>
    <n v="0"/>
    <n v="1069.45"/>
    <n v="3351.81"/>
    <n v="0"/>
    <n v="0"/>
    <n v="0"/>
    <n v="0"/>
    <n v="287.44"/>
    <n v="523.02"/>
    <n v="0"/>
    <n v="0"/>
    <n v="138.16999999999999"/>
    <n v="0"/>
    <n v="0"/>
    <n v="0"/>
    <n v="0"/>
    <n v="0"/>
    <m/>
    <n v="0"/>
    <n v="0"/>
    <n v="0"/>
    <x v="7"/>
    <x v="2"/>
  </r>
  <r>
    <s v="CG&amp;E "/>
    <s v="E"/>
    <x v="17"/>
    <s v="DP11    04/01/2008N"/>
    <n v="1477732"/>
    <n v="93405.04"/>
    <n v="0"/>
    <n v="93405.04"/>
    <n v="42053.75"/>
    <n v="0"/>
    <n v="6579.89"/>
    <n v="1316.64"/>
    <n v="0.09"/>
    <n v="0"/>
    <n v="0"/>
    <n v="5373.49"/>
    <n v="4477.63"/>
    <n v="5762.12"/>
    <n v="616.21"/>
    <n v="0"/>
    <n v="5041.2299999999996"/>
    <n v="17565.8"/>
    <n v="0"/>
    <n v="0"/>
    <n v="0"/>
    <n v="0"/>
    <n v="1370.74"/>
    <n v="2523.36"/>
    <n v="0"/>
    <n v="0"/>
    <n v="724.09"/>
    <n v="0"/>
    <n v="0"/>
    <n v="0"/>
    <n v="0"/>
    <n v="0"/>
    <m/>
    <n v="0"/>
    <n v="0"/>
    <n v="0"/>
    <x v="7"/>
    <x v="2"/>
  </r>
  <r>
    <s v="CG&amp;E "/>
    <s v="E"/>
    <x v="14"/>
    <s v="DP12    04/01/2008N"/>
    <n v="1134650"/>
    <n v="84701.52"/>
    <n v="0"/>
    <n v="84701.52"/>
    <n v="37968.79"/>
    <n v="0"/>
    <n v="7440.14"/>
    <n v="1155.73"/>
    <n v="0.09"/>
    <n v="0"/>
    <n v="0"/>
    <n v="4128.1000000000004"/>
    <n v="5036.4399999999996"/>
    <n v="5202.26"/>
    <n v="473.15"/>
    <n v="0"/>
    <n v="5731.8"/>
    <n v="13487.58"/>
    <n v="0"/>
    <n v="0"/>
    <n v="0"/>
    <n v="0"/>
    <n v="1243.22"/>
    <n v="2278.2399999999998"/>
    <n v="0"/>
    <n v="0"/>
    <n v="555.98"/>
    <n v="0"/>
    <n v="0"/>
    <n v="0"/>
    <n v="0"/>
    <n v="0"/>
    <m/>
    <n v="0"/>
    <n v="0"/>
    <n v="0"/>
    <x v="7"/>
    <x v="2"/>
  </r>
  <r>
    <s v="CG&amp;E "/>
    <s v="E"/>
    <x v="15"/>
    <s v="DP12    04/01/2008N"/>
    <n v="1702308"/>
    <n v="116065.04"/>
    <n v="0"/>
    <n v="116065.04"/>
    <n v="52036.59"/>
    <n v="0"/>
    <n v="9415.99"/>
    <n v="1447.19"/>
    <n v="0.18"/>
    <n v="0"/>
    <n v="0"/>
    <n v="6198.01"/>
    <n v="6160.57"/>
    <n v="7129.83"/>
    <n v="709.86"/>
    <n v="0"/>
    <n v="7077.11"/>
    <n v="20235.34"/>
    <n v="0"/>
    <n v="0"/>
    <n v="0"/>
    <n v="0"/>
    <n v="1697.87"/>
    <n v="3122.37"/>
    <n v="0"/>
    <n v="0"/>
    <n v="834.13"/>
    <n v="0"/>
    <n v="0"/>
    <n v="0"/>
    <n v="0"/>
    <n v="0"/>
    <m/>
    <n v="0"/>
    <n v="0"/>
    <n v="0"/>
    <x v="7"/>
    <x v="2"/>
  </r>
  <r>
    <s v="CG&amp;E "/>
    <s v="E"/>
    <x v="14"/>
    <s v="DP14    04/01/2008 "/>
    <n v="1429695"/>
    <n v="89793.82"/>
    <n v="0"/>
    <n v="8979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2"/>
  </r>
  <r>
    <s v="CG&amp;E "/>
    <s v="E"/>
    <x v="15"/>
    <s v="DP14    04/01/2008 "/>
    <n v="-1434302"/>
    <n v="-109485.32"/>
    <n v="0"/>
    <n v="-10948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2"/>
  </r>
  <r>
    <s v="CG&amp;E "/>
    <s v="E"/>
    <x v="12"/>
    <s v="DP14    04/01/2008 "/>
    <n v="6480287"/>
    <n v="792834.88"/>
    <n v="0"/>
    <n v="79283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2"/>
  </r>
  <r>
    <s v="CG&amp;E "/>
    <s v="E"/>
    <x v="14"/>
    <s v="DP15    04/01/2008 "/>
    <n v="7629"/>
    <n v="1391.6"/>
    <n v="0"/>
    <n v="139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2"/>
  </r>
  <r>
    <s v="CG&amp;E "/>
    <s v="E"/>
    <x v="2"/>
    <s v="DS01    01/02/2007N"/>
    <n v="-1019175"/>
    <n v="-63733.8"/>
    <n v="0"/>
    <n v="-63733.8"/>
    <n v="-23908.240000000002"/>
    <n v="0"/>
    <n v="-5487.03"/>
    <n v="-1173.3599999999999"/>
    <n v="-3"/>
    <n v="0"/>
    <n v="0"/>
    <n v="-3971.51"/>
    <n v="-4069.13"/>
    <n v="-3707.1"/>
    <n v="-392.13"/>
    <n v="-4218.91"/>
    <n v="-2435.7399999999998"/>
    <n v="-11249.07"/>
    <n v="0"/>
    <n v="0"/>
    <n v="0"/>
    <n v="0"/>
    <n v="-765.47"/>
    <n v="-1687.7"/>
    <n v="0"/>
    <n v="0"/>
    <n v="-666.51"/>
    <n v="0"/>
    <n v="0.56999999999999995"/>
    <n v="0.53"/>
    <n v="0"/>
    <n v="0"/>
    <m/>
    <n v="0"/>
    <n v="0"/>
    <n v="0"/>
    <x v="7"/>
    <x v="3"/>
  </r>
  <r>
    <s v="CG&amp;E "/>
    <s v="E"/>
    <x v="3"/>
    <s v="DS01    01/02/2007N"/>
    <n v="-42020"/>
    <n v="-1747.01"/>
    <n v="0"/>
    <n v="-1747.01"/>
    <n v="-739.97"/>
    <n v="0"/>
    <n v="59.74"/>
    <n v="-51.12"/>
    <n v="0.9"/>
    <n v="0"/>
    <n v="0"/>
    <n v="-163.72"/>
    <n v="-66.91"/>
    <n v="-100.57"/>
    <n v="-17.510000000000002"/>
    <n v="-130.58000000000001"/>
    <n v="-41.59"/>
    <n v="-385.31"/>
    <n v="0"/>
    <n v="0"/>
    <n v="0"/>
    <n v="0"/>
    <n v="-30.68"/>
    <n v="-52.22"/>
    <n v="0"/>
    <n v="0"/>
    <n v="-27.47"/>
    <n v="0"/>
    <n v="0"/>
    <n v="0"/>
    <n v="0"/>
    <n v="0"/>
    <m/>
    <n v="0"/>
    <n v="0"/>
    <n v="0"/>
    <x v="7"/>
    <x v="3"/>
  </r>
  <r>
    <s v="CG&amp;E "/>
    <s v="E"/>
    <x v="4"/>
    <s v="DS01    01/02/2007N"/>
    <n v="-4809"/>
    <n v="365.55"/>
    <n v="0"/>
    <n v="365.55"/>
    <n v="123.02"/>
    <n v="0"/>
    <n v="168.83"/>
    <n v="-7.12"/>
    <n v="0.36"/>
    <n v="0"/>
    <n v="0"/>
    <n v="-16.07"/>
    <n v="8.08"/>
    <n v="9.5299999999999994"/>
    <n v="-2"/>
    <n v="21.72"/>
    <n v="52.58"/>
    <n v="-2.0299999999999998"/>
    <n v="0"/>
    <n v="0"/>
    <n v="0"/>
    <n v="0"/>
    <n v="3.15"/>
    <n v="8.64"/>
    <n v="0"/>
    <n v="0"/>
    <n v="-3.14"/>
    <n v="0"/>
    <n v="0"/>
    <n v="0"/>
    <n v="0"/>
    <n v="0"/>
    <m/>
    <n v="0"/>
    <n v="0"/>
    <n v="0"/>
    <x v="7"/>
    <x v="3"/>
  </r>
  <r>
    <s v="CG&amp;E "/>
    <s v="E"/>
    <x v="12"/>
    <s v="DS01    01/02/2007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3"/>
  </r>
  <r>
    <s v="CG&amp;E "/>
    <s v="E"/>
    <x v="2"/>
    <s v="DS01    02/15/2008N"/>
    <n v="577249"/>
    <n v="35778.04"/>
    <n v="0"/>
    <n v="35778.04"/>
    <n v="13943.41"/>
    <n v="0"/>
    <n v="3674.77"/>
    <n v="702.88"/>
    <n v="3.02"/>
    <n v="0"/>
    <n v="0"/>
    <n v="2161.62"/>
    <n v="1261.17"/>
    <n v="2460.19"/>
    <n v="240.75"/>
    <n v="2460.62"/>
    <n v="1656.32"/>
    <n v="5282.99"/>
    <n v="0"/>
    <n v="0"/>
    <n v="0"/>
    <n v="0"/>
    <n v="568.49"/>
    <n v="984.34"/>
    <n v="0"/>
    <n v="0"/>
    <n v="377.47"/>
    <n v="0"/>
    <n v="0"/>
    <n v="0"/>
    <n v="0"/>
    <n v="0"/>
    <m/>
    <n v="0"/>
    <n v="0"/>
    <n v="0"/>
    <x v="7"/>
    <x v="3"/>
  </r>
  <r>
    <s v="CG&amp;E "/>
    <s v="E"/>
    <x v="3"/>
    <s v="DS01    02/15/2008N"/>
    <n v="-25980"/>
    <n v="-708.21"/>
    <n v="0"/>
    <n v="-708.21"/>
    <n v="-284.04000000000002"/>
    <n v="0"/>
    <n v="80.73"/>
    <n v="-31.63"/>
    <n v="0.27"/>
    <n v="0"/>
    <n v="0"/>
    <n v="-98.57"/>
    <n v="0.43"/>
    <n v="-50.09"/>
    <n v="-10.83"/>
    <n v="-50.12"/>
    <n v="22.03"/>
    <n v="-237.77"/>
    <n v="0"/>
    <n v="0"/>
    <n v="0"/>
    <n v="0"/>
    <n v="-11.58"/>
    <n v="-20.05"/>
    <n v="0"/>
    <n v="0"/>
    <n v="-16.989999999999998"/>
    <n v="0"/>
    <n v="0"/>
    <n v="0"/>
    <n v="0"/>
    <n v="0"/>
    <m/>
    <n v="0"/>
    <n v="0"/>
    <n v="0"/>
    <x v="7"/>
    <x v="3"/>
  </r>
  <r>
    <s v="CG&amp;E "/>
    <s v="E"/>
    <x v="4"/>
    <s v="DS01    02/15/2008N"/>
    <n v="-6931"/>
    <n v="257.27"/>
    <n v="0"/>
    <n v="257.27"/>
    <n v="103.78"/>
    <n v="0"/>
    <n v="144.74"/>
    <n v="-8.44"/>
    <n v="0.18"/>
    <n v="0"/>
    <n v="0"/>
    <n v="-26.27"/>
    <n v="7.48"/>
    <n v="18.32"/>
    <n v="-2.89"/>
    <n v="18.32"/>
    <n v="58.46"/>
    <n v="-63.42"/>
    <n v="0"/>
    <n v="0"/>
    <n v="0"/>
    <n v="0"/>
    <n v="4.24"/>
    <n v="7.31"/>
    <n v="0"/>
    <n v="0"/>
    <n v="-4.54"/>
    <n v="0"/>
    <n v="0"/>
    <n v="0"/>
    <n v="0"/>
    <n v="0"/>
    <m/>
    <n v="0"/>
    <n v="0"/>
    <n v="0"/>
    <x v="7"/>
    <x v="3"/>
  </r>
  <r>
    <s v="CG&amp;E "/>
    <s v="E"/>
    <x v="8"/>
    <s v="DS01    02/15/2008N"/>
    <n v="2819"/>
    <n v="204.76"/>
    <n v="0"/>
    <n v="204.76"/>
    <n v="75.349999999999994"/>
    <n v="0"/>
    <n v="16.57"/>
    <n v="3.43"/>
    <n v="0"/>
    <n v="0"/>
    <n v="0"/>
    <n v="11.81"/>
    <n v="25.35"/>
    <n v="13.3"/>
    <n v="1.18"/>
    <n v="13.3"/>
    <n v="8.44"/>
    <n v="25.8"/>
    <n v="0"/>
    <n v="0"/>
    <n v="0"/>
    <n v="0"/>
    <n v="3.07"/>
    <n v="5.32"/>
    <n v="0"/>
    <n v="0"/>
    <n v="1.84"/>
    <n v="0"/>
    <n v="0"/>
    <n v="0"/>
    <n v="0"/>
    <n v="0"/>
    <m/>
    <n v="0"/>
    <n v="0"/>
    <n v="0"/>
    <x v="7"/>
    <x v="3"/>
  </r>
  <r>
    <s v="CG&amp;E "/>
    <s v="E"/>
    <x v="12"/>
    <s v="DS01    02/15/2008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3"/>
  </r>
  <r>
    <s v="CG&amp;E "/>
    <s v="E"/>
    <x v="6"/>
    <s v="DS01    02/15/2008N"/>
    <n v="-1160"/>
    <n v="-72.239999999999995"/>
    <n v="0"/>
    <n v="-72.239999999999995"/>
    <n v="0"/>
    <n v="0"/>
    <n v="-53.75"/>
    <n v="-1.42"/>
    <n v="0"/>
    <n v="0"/>
    <n v="0"/>
    <n v="-5.39"/>
    <n v="-10.43"/>
    <n v="0"/>
    <n v="-0.49"/>
    <n v="0"/>
    <n v="0"/>
    <n v="0"/>
    <n v="0"/>
    <n v="0"/>
    <n v="0"/>
    <n v="0"/>
    <n v="0"/>
    <n v="0"/>
    <n v="0"/>
    <n v="0"/>
    <n v="-0.76"/>
    <n v="0"/>
    <n v="0"/>
    <n v="0"/>
    <n v="0"/>
    <n v="0"/>
    <m/>
    <n v="0"/>
    <n v="0"/>
    <n v="0"/>
    <x v="7"/>
    <x v="3"/>
  </r>
  <r>
    <s v="CG&amp;E "/>
    <s v="E"/>
    <x v="9"/>
    <s v="DS01    02/15/2008N"/>
    <n v="-4960"/>
    <n v="-233.7"/>
    <n v="0"/>
    <n v="-233.7"/>
    <n v="0"/>
    <n v="0"/>
    <n v="-156.97999999999999"/>
    <n v="-6.03"/>
    <n v="0"/>
    <n v="0"/>
    <n v="0"/>
    <n v="-20.78"/>
    <n v="-44.6"/>
    <n v="0"/>
    <n v="-2.0699999999999998"/>
    <n v="0"/>
    <n v="0"/>
    <n v="0"/>
    <n v="0"/>
    <n v="0"/>
    <n v="0"/>
    <n v="0"/>
    <n v="0"/>
    <n v="0"/>
    <n v="0"/>
    <n v="0"/>
    <n v="-3.24"/>
    <n v="0"/>
    <n v="0"/>
    <n v="0"/>
    <n v="0"/>
    <n v="0"/>
    <m/>
    <n v="0"/>
    <n v="0"/>
    <n v="0"/>
    <x v="7"/>
    <x v="3"/>
  </r>
  <r>
    <s v="CG&amp;E "/>
    <s v="E"/>
    <x v="14"/>
    <s v="DS01    04/01/2008 "/>
    <n v="76805"/>
    <n v="6930.07"/>
    <n v="0"/>
    <n v="6930.07"/>
    <n v="2201.69"/>
    <n v="0"/>
    <n v="828.15"/>
    <n v="117.01"/>
    <n v="0.18"/>
    <n v="0"/>
    <n v="0"/>
    <n v="367.47"/>
    <n v="864.1"/>
    <n v="786.48"/>
    <n v="40.07"/>
    <n v="0"/>
    <n v="212.45"/>
    <n v="912.98"/>
    <n v="0"/>
    <n v="0"/>
    <n v="0"/>
    <n v="0"/>
    <n v="192.19"/>
    <n v="344.45"/>
    <n v="0"/>
    <n v="0"/>
    <n v="62.85"/>
    <n v="0"/>
    <n v="0"/>
    <n v="0"/>
    <n v="0"/>
    <n v="0"/>
    <m/>
    <n v="0"/>
    <n v="0"/>
    <n v="0"/>
    <x v="7"/>
    <x v="3"/>
  </r>
  <r>
    <s v="CG&amp;E "/>
    <s v="E"/>
    <x v="15"/>
    <s v="DS01    04/01/2008 "/>
    <n v="1683558"/>
    <n v="135996.51999999999"/>
    <n v="0"/>
    <n v="135996.51999999999"/>
    <n v="58868.33"/>
    <n v="0"/>
    <n v="15008.38"/>
    <n v="1913.92"/>
    <n v="0.45"/>
    <n v="0"/>
    <n v="0"/>
    <n v="5752.51"/>
    <n v="11691.88"/>
    <n v="8435.7999999999993"/>
    <n v="655.46"/>
    <n v="0"/>
    <n v="6891.6"/>
    <n v="20012.46"/>
    <n v="0"/>
    <n v="0"/>
    <n v="0"/>
    <n v="0"/>
    <n v="2042.86"/>
    <n v="3694.85"/>
    <n v="0"/>
    <n v="0"/>
    <n v="1028.02"/>
    <n v="0"/>
    <n v="0"/>
    <n v="0"/>
    <n v="0"/>
    <n v="0"/>
    <m/>
    <n v="0"/>
    <n v="0"/>
    <n v="0"/>
    <x v="7"/>
    <x v="3"/>
  </r>
  <r>
    <s v="CG&amp;E "/>
    <s v="E"/>
    <x v="12"/>
    <s v="DS01    04/01/2008 "/>
    <n v="327537"/>
    <n v="30676.03"/>
    <n v="0"/>
    <n v="30676.03"/>
    <n v="13035.2"/>
    <n v="0"/>
    <n v="3887.32"/>
    <n v="473.85"/>
    <n v="0.18"/>
    <n v="0"/>
    <n v="0"/>
    <n v="1431.31"/>
    <n v="2362.4"/>
    <n v="2057.87"/>
    <n v="162.28"/>
    <n v="0"/>
    <n v="1716.37"/>
    <n v="3893.43"/>
    <n v="0"/>
    <n v="0"/>
    <n v="0"/>
    <n v="0"/>
    <n v="499.96"/>
    <n v="901.34"/>
    <n v="0"/>
    <n v="0"/>
    <n v="254.52"/>
    <n v="0"/>
    <n v="0"/>
    <n v="0"/>
    <n v="0"/>
    <n v="0"/>
    <m/>
    <n v="0"/>
    <n v="0"/>
    <n v="0"/>
    <x v="7"/>
    <x v="3"/>
  </r>
  <r>
    <s v="CG&amp;E "/>
    <s v="E"/>
    <x v="1"/>
    <s v="DS01    04/01/2008N"/>
    <n v="1021756"/>
    <n v="105166.48"/>
    <n v="0"/>
    <n v="105166.48"/>
    <n v="46505.42"/>
    <n v="0"/>
    <n v="14736.18"/>
    <n v="1244.0999999999999"/>
    <n v="10.64"/>
    <n v="0"/>
    <n v="0"/>
    <n v="4302.8"/>
    <n v="7831.95"/>
    <n v="6373.36"/>
    <n v="426.04"/>
    <n v="0"/>
    <n v="6577.29"/>
    <n v="12145.63"/>
    <n v="0"/>
    <n v="0"/>
    <n v="0"/>
    <n v="0"/>
    <n v="1553.47"/>
    <n v="2791.37"/>
    <n v="0"/>
    <n v="0"/>
    <n v="668.23"/>
    <n v="0"/>
    <n v="0"/>
    <n v="0"/>
    <n v="0"/>
    <n v="0"/>
    <m/>
    <n v="0"/>
    <n v="0"/>
    <n v="0"/>
    <x v="7"/>
    <x v="3"/>
  </r>
  <r>
    <s v="CG&amp;E "/>
    <s v="E"/>
    <x v="2"/>
    <s v="DS01    04/01/2008N"/>
    <n v="212013832"/>
    <n v="21216475.800000001"/>
    <n v="0"/>
    <n v="21216475.800000001"/>
    <n v="9419754.8100000005"/>
    <n v="0"/>
    <n v="2864155.48"/>
    <n v="258147.97"/>
    <n v="1356.08"/>
    <n v="0"/>
    <n v="0"/>
    <n v="851953.36"/>
    <n v="1594036.11"/>
    <n v="1290533.22"/>
    <n v="87225.55"/>
    <n v="0"/>
    <n v="1310864.92"/>
    <n v="2520211.29"/>
    <n v="0"/>
    <n v="0"/>
    <n v="0"/>
    <n v="0"/>
    <n v="314458.27"/>
    <n v="565237.25"/>
    <n v="0"/>
    <n v="0"/>
    <n v="138657.32999999999"/>
    <n v="0"/>
    <n v="0"/>
    <n v="0"/>
    <n v="0"/>
    <n v="0"/>
    <m/>
    <n v="0"/>
    <n v="0"/>
    <n v="0"/>
    <x v="7"/>
    <x v="3"/>
  </r>
  <r>
    <s v="CG&amp;E "/>
    <s v="E"/>
    <x v="3"/>
    <s v="DS01    04/01/2008N"/>
    <n v="22111571"/>
    <n v="2388733.1"/>
    <n v="0"/>
    <n v="2388733.1"/>
    <n v="1072885.73"/>
    <n v="0"/>
    <n v="333921.87"/>
    <n v="27038.98"/>
    <n v="90.04"/>
    <n v="0"/>
    <n v="0"/>
    <n v="86850.55"/>
    <n v="178327.64"/>
    <n v="146989.39000000001"/>
    <n v="9260.18"/>
    <n v="0"/>
    <n v="157252.84"/>
    <n v="263971.23"/>
    <n v="0"/>
    <n v="0"/>
    <n v="0"/>
    <n v="0"/>
    <n v="35853.58"/>
    <n v="64378.400000000001"/>
    <n v="0"/>
    <n v="0"/>
    <n v="14523.2"/>
    <n v="0"/>
    <n v="0"/>
    <n v="0"/>
    <n v="0"/>
    <n v="0"/>
    <m/>
    <n v="0"/>
    <n v="0"/>
    <n v="0"/>
    <x v="7"/>
    <x v="3"/>
  </r>
  <r>
    <s v="CG&amp;E "/>
    <s v="E"/>
    <x v="7"/>
    <s v="DS01    04/01/2008N"/>
    <n v="119520"/>
    <n v="9198.5499999999993"/>
    <n v="0"/>
    <n v="9198.5499999999993"/>
    <n v="4061.73"/>
    <n v="0"/>
    <n v="942.99"/>
    <n v="145.53"/>
    <n v="0.09"/>
    <n v="0"/>
    <n v="0"/>
    <n v="443.18"/>
    <n v="664.98"/>
    <n v="556.46"/>
    <n v="49.84"/>
    <n v="0"/>
    <n v="456.21"/>
    <n v="1420.73"/>
    <n v="0"/>
    <n v="0"/>
    <n v="0"/>
    <n v="0"/>
    <n v="134.91999999999999"/>
    <n v="243.72"/>
    <n v="0"/>
    <n v="0"/>
    <n v="78.17"/>
    <n v="0"/>
    <n v="0"/>
    <n v="0"/>
    <n v="0"/>
    <n v="0"/>
    <m/>
    <n v="0"/>
    <n v="0"/>
    <n v="0"/>
    <x v="7"/>
    <x v="3"/>
  </r>
  <r>
    <s v="CG&amp;E "/>
    <s v="E"/>
    <x v="4"/>
    <s v="DS01    04/01/2008N"/>
    <n v="18746512"/>
    <n v="1935566.21"/>
    <n v="0"/>
    <n v="1935566.21"/>
    <n v="865201.19"/>
    <n v="0"/>
    <n v="264098.49"/>
    <n v="22825.9"/>
    <n v="86.75"/>
    <n v="0"/>
    <n v="0"/>
    <n v="74049.509999999995"/>
    <n v="143488.75"/>
    <n v="118535.14"/>
    <n v="7804.57"/>
    <n v="0"/>
    <n v="123565.71"/>
    <n v="222839.72"/>
    <n v="0"/>
    <n v="0"/>
    <n v="0"/>
    <n v="0"/>
    <n v="28893.8"/>
    <n v="51916.54"/>
    <n v="0"/>
    <n v="0"/>
    <n v="12260.14"/>
    <n v="0"/>
    <n v="0"/>
    <n v="0"/>
    <n v="0"/>
    <n v="0"/>
    <m/>
    <n v="0"/>
    <n v="0"/>
    <n v="0"/>
    <x v="7"/>
    <x v="3"/>
  </r>
  <r>
    <s v="CG&amp;E "/>
    <s v="E"/>
    <x v="8"/>
    <s v="DS01    04/01/2008N"/>
    <n v="939504"/>
    <n v="90125.57"/>
    <n v="0"/>
    <n v="90125.57"/>
    <n v="40156.81"/>
    <n v="0"/>
    <n v="11661.98"/>
    <n v="1143.94"/>
    <n v="3.48"/>
    <n v="0"/>
    <n v="0"/>
    <n v="3617.99"/>
    <n v="6661.95"/>
    <n v="5501.56"/>
    <n v="391.76"/>
    <n v="0"/>
    <n v="5454.7"/>
    <n v="11167.9"/>
    <n v="0"/>
    <n v="0"/>
    <n v="0"/>
    <n v="0"/>
    <n v="1339.46"/>
    <n v="2409.62"/>
    <n v="0"/>
    <n v="0"/>
    <n v="614.41999999999996"/>
    <n v="0"/>
    <n v="0"/>
    <n v="0"/>
    <n v="0"/>
    <n v="0"/>
    <m/>
    <n v="0"/>
    <n v="0"/>
    <n v="0"/>
    <x v="7"/>
    <x v="3"/>
  </r>
  <r>
    <s v="CG&amp;E "/>
    <s v="E"/>
    <x v="5"/>
    <s v="DS01    04/01/2008N"/>
    <n v="1164074"/>
    <n v="104278.02"/>
    <n v="0"/>
    <n v="104278.02"/>
    <n v="48029.06"/>
    <n v="0"/>
    <n v="13695.58"/>
    <n v="1417.37"/>
    <n v="5.31"/>
    <n v="0"/>
    <n v="0"/>
    <n v="148.18"/>
    <n v="8514.2000000000007"/>
    <n v="6580.04"/>
    <n v="485.41"/>
    <n v="0"/>
    <n v="6319.95"/>
    <n v="13837.33"/>
    <n v="0"/>
    <n v="0"/>
    <n v="0"/>
    <n v="0"/>
    <n v="1602.18"/>
    <n v="2882.08"/>
    <n v="0"/>
    <n v="0"/>
    <n v="761.33"/>
    <n v="0"/>
    <n v="0"/>
    <n v="0"/>
    <n v="0"/>
    <n v="0"/>
    <m/>
    <n v="0"/>
    <n v="0"/>
    <n v="0"/>
    <x v="7"/>
    <x v="3"/>
  </r>
  <r>
    <s v="CG&amp;E "/>
    <s v="E"/>
    <x v="20"/>
    <s v="DS01    04/01/2008N"/>
    <n v="126341"/>
    <n v="10713"/>
    <n v="0"/>
    <n v="10713"/>
    <n v="4745.33"/>
    <n v="0"/>
    <n v="1193.94"/>
    <n v="153.83000000000001"/>
    <n v="0.09"/>
    <n v="0"/>
    <n v="0"/>
    <n v="467.94"/>
    <n v="842.25"/>
    <n v="650.12"/>
    <n v="52.68"/>
    <n v="0"/>
    <n v="579.58000000000004"/>
    <n v="1501.82"/>
    <n v="0"/>
    <n v="0"/>
    <n v="0"/>
    <n v="0"/>
    <n v="158.04"/>
    <n v="284.75"/>
    <n v="0"/>
    <n v="0"/>
    <n v="82.63"/>
    <n v="0"/>
    <n v="0"/>
    <n v="0"/>
    <n v="0"/>
    <n v="0"/>
    <m/>
    <n v="0"/>
    <n v="0"/>
    <n v="0"/>
    <x v="7"/>
    <x v="3"/>
  </r>
  <r>
    <s v="CG&amp;E "/>
    <s v="E"/>
    <x v="14"/>
    <s v="DS01    04/01/2008N"/>
    <n v="149281918"/>
    <n v="12420916.890000001"/>
    <n v="0"/>
    <n v="12420916.890000001"/>
    <n v="5497128.75"/>
    <n v="0"/>
    <n v="1389116.17"/>
    <n v="175746.16"/>
    <n v="76.09"/>
    <n v="0"/>
    <n v="0"/>
    <n v="529198.51"/>
    <n v="953095.37"/>
    <n v="753109.79"/>
    <n v="62212.1"/>
    <n v="0"/>
    <n v="676722.38"/>
    <n v="1774514.25"/>
    <n v="0"/>
    <n v="0"/>
    <n v="0"/>
    <n v="0"/>
    <n v="182507.15"/>
    <n v="329859.8"/>
    <n v="0"/>
    <n v="0"/>
    <n v="97630.37"/>
    <n v="0"/>
    <n v="0"/>
    <n v="0"/>
    <n v="0"/>
    <n v="0"/>
    <m/>
    <n v="0"/>
    <n v="0"/>
    <n v="0"/>
    <x v="7"/>
    <x v="3"/>
  </r>
  <r>
    <s v="CG&amp;E "/>
    <s v="E"/>
    <x v="15"/>
    <s v="DS01    04/01/2008N"/>
    <n v="76805007"/>
    <n v="6381606.4699999997"/>
    <n v="0"/>
    <n v="6381606.4699999997"/>
    <n v="2812135.48"/>
    <n v="0"/>
    <n v="717324.58"/>
    <n v="89249.17"/>
    <n v="25.85"/>
    <n v="0"/>
    <n v="0"/>
    <n v="280450.75"/>
    <n v="490294.91"/>
    <n v="385264.23"/>
    <n v="31204.42"/>
    <n v="0"/>
    <n v="350541.66"/>
    <n v="912981.1"/>
    <n v="0"/>
    <n v="0"/>
    <n v="0"/>
    <n v="0"/>
    <n v="93159.28"/>
    <n v="168744.66"/>
    <n v="0"/>
    <n v="0"/>
    <n v="50230.38"/>
    <n v="0"/>
    <n v="0"/>
    <n v="0"/>
    <n v="0"/>
    <n v="0"/>
    <m/>
    <n v="0"/>
    <n v="0"/>
    <n v="0"/>
    <x v="7"/>
    <x v="3"/>
  </r>
  <r>
    <s v="CG&amp;E "/>
    <s v="E"/>
    <x v="12"/>
    <s v="DS01    04/01/2008N"/>
    <n v="20997892"/>
    <n v="2016315.9"/>
    <n v="0"/>
    <n v="2016315.9"/>
    <n v="900785.55"/>
    <n v="0"/>
    <n v="252304.02"/>
    <n v="25364.97"/>
    <n v="14.92"/>
    <n v="0"/>
    <n v="0"/>
    <n v="77751.899999999994"/>
    <n v="156921.65"/>
    <n v="123409.96"/>
    <n v="8627.1200000000008"/>
    <n v="0"/>
    <n v="122837.98"/>
    <n v="249601.93"/>
    <n v="0"/>
    <n v="0"/>
    <n v="0"/>
    <n v="0"/>
    <n v="30038.78"/>
    <n v="54052.13"/>
    <n v="0"/>
    <n v="0"/>
    <n v="13732.6"/>
    <n v="0"/>
    <n v="0"/>
    <n v="0"/>
    <n v="0"/>
    <n v="0"/>
    <m/>
    <n v="0"/>
    <n v="0"/>
    <n v="0"/>
    <x v="7"/>
    <x v="3"/>
  </r>
  <r>
    <s v="CG&amp;E "/>
    <s v="E"/>
    <x v="17"/>
    <s v="DS01    04/01/2008N"/>
    <n v="1163978"/>
    <n v="91943.97"/>
    <n v="0"/>
    <n v="91943.97"/>
    <n v="40692.22"/>
    <n v="0"/>
    <n v="9633.23"/>
    <n v="1417.26"/>
    <n v="0.54"/>
    <n v="0"/>
    <n v="0"/>
    <n v="4273.88"/>
    <n v="6783.22"/>
    <n v="5574.81"/>
    <n v="485.38"/>
    <n v="0"/>
    <n v="4691.5600000000004"/>
    <n v="13836.21"/>
    <n v="0"/>
    <n v="0"/>
    <n v="0"/>
    <n v="0"/>
    <n v="1352.64"/>
    <n v="2441.7800000000002"/>
    <n v="0"/>
    <n v="0"/>
    <n v="761.24"/>
    <n v="0"/>
    <n v="0"/>
    <n v="0"/>
    <n v="0"/>
    <n v="0"/>
    <m/>
    <n v="0"/>
    <n v="0"/>
    <n v="0"/>
    <x v="7"/>
    <x v="3"/>
  </r>
  <r>
    <s v="CG&amp;E "/>
    <s v="E"/>
    <x v="16"/>
    <s v="DS01    04/01/2008N"/>
    <n v="2621145"/>
    <n v="208315.37"/>
    <n v="0"/>
    <n v="208315.37"/>
    <n v="95490.38"/>
    <n v="0"/>
    <n v="24192.58"/>
    <n v="3191.5"/>
    <n v="0.54"/>
    <n v="0"/>
    <n v="0"/>
    <n v="538.07000000000005"/>
    <n v="17113.490000000002"/>
    <n v="13082.27"/>
    <n v="1093.02"/>
    <n v="0"/>
    <n v="11849.09"/>
    <n v="31157.55"/>
    <n v="0"/>
    <n v="0"/>
    <n v="0"/>
    <n v="0"/>
    <n v="3162.67"/>
    <n v="5729.99"/>
    <n v="0"/>
    <n v="0"/>
    <n v="1714.22"/>
    <n v="0"/>
    <n v="0"/>
    <n v="0"/>
    <n v="0"/>
    <n v="0"/>
    <m/>
    <n v="0"/>
    <n v="0"/>
    <n v="0"/>
    <x v="7"/>
    <x v="3"/>
  </r>
  <r>
    <s v="CG&amp;E "/>
    <s v="E"/>
    <x v="21"/>
    <s v="DS01    04/01/2008N"/>
    <n v="3610"/>
    <n v="242.83"/>
    <n v="0"/>
    <n v="242.83"/>
    <n v="0"/>
    <n v="0"/>
    <n v="185.27"/>
    <n v="4.3899999999999997"/>
    <n v="0.18"/>
    <n v="0"/>
    <n v="0"/>
    <n v="16.670000000000002"/>
    <n v="32.46"/>
    <n v="0"/>
    <n v="1.5"/>
    <n v="0"/>
    <n v="0"/>
    <n v="0"/>
    <n v="0"/>
    <n v="0"/>
    <n v="0"/>
    <n v="0"/>
    <n v="0"/>
    <n v="0"/>
    <n v="0"/>
    <n v="0"/>
    <n v="2.36"/>
    <n v="0"/>
    <n v="0"/>
    <n v="0"/>
    <n v="0"/>
    <n v="0"/>
    <m/>
    <n v="0"/>
    <n v="0"/>
    <n v="0"/>
    <x v="7"/>
    <x v="3"/>
  </r>
  <r>
    <s v="CG&amp;E "/>
    <s v="E"/>
    <x v="6"/>
    <s v="DS01    04/01/2008N"/>
    <n v="4488456"/>
    <n v="170412.56"/>
    <n v="0"/>
    <n v="170412.56"/>
    <n v="0"/>
    <n v="0"/>
    <n v="101293.77"/>
    <n v="5465.13"/>
    <n v="52.35"/>
    <n v="0"/>
    <n v="0"/>
    <n v="18909.830000000002"/>
    <n v="38581.25"/>
    <n v="0"/>
    <n v="1812.44"/>
    <n v="0"/>
    <n v="0"/>
    <n v="0"/>
    <n v="0"/>
    <n v="0"/>
    <n v="0"/>
    <n v="0"/>
    <n v="486.98"/>
    <n v="875.25"/>
    <n v="0"/>
    <n v="0"/>
    <n v="2935.56"/>
    <n v="0"/>
    <n v="0"/>
    <n v="0"/>
    <n v="0"/>
    <n v="0"/>
    <m/>
    <n v="0"/>
    <n v="0"/>
    <n v="0"/>
    <x v="7"/>
    <x v="3"/>
  </r>
  <r>
    <s v="CG&amp;E "/>
    <s v="E"/>
    <x v="9"/>
    <s v="DS01    04/01/2008N"/>
    <n v="589946"/>
    <n v="24113.84"/>
    <n v="0"/>
    <n v="24113.84"/>
    <n v="0"/>
    <n v="0"/>
    <n v="14983.78"/>
    <n v="718.31"/>
    <n v="6.75"/>
    <n v="0"/>
    <n v="0"/>
    <n v="2507.83"/>
    <n v="5226.66"/>
    <n v="0"/>
    <n v="245.97"/>
    <n v="0"/>
    <n v="0"/>
    <n v="0"/>
    <n v="0"/>
    <n v="0"/>
    <n v="0"/>
    <n v="0"/>
    <n v="13.87"/>
    <n v="24.88"/>
    <n v="0"/>
    <n v="0"/>
    <n v="385.79"/>
    <n v="0"/>
    <n v="0"/>
    <n v="0"/>
    <n v="0"/>
    <n v="0"/>
    <m/>
    <n v="0"/>
    <n v="0"/>
    <n v="0"/>
    <x v="7"/>
    <x v="3"/>
  </r>
  <r>
    <s v="CG&amp;E "/>
    <s v="E"/>
    <x v="10"/>
    <s v="DS01    04/01/2008N"/>
    <n v="1198239"/>
    <n v="39168.15"/>
    <n v="0"/>
    <n v="39168.15"/>
    <n v="0"/>
    <n v="0"/>
    <n v="19836.400000000001"/>
    <n v="1458.98"/>
    <n v="8.99"/>
    <n v="0"/>
    <n v="0"/>
    <n v="4966.6400000000003"/>
    <n v="10059.43"/>
    <n v="0"/>
    <n v="455.38"/>
    <n v="0"/>
    <n v="0"/>
    <n v="0"/>
    <n v="0"/>
    <n v="0"/>
    <n v="0"/>
    <n v="0"/>
    <n v="571.53"/>
    <n v="1027.1600000000001"/>
    <n v="0"/>
    <n v="0"/>
    <n v="783.64"/>
    <n v="0"/>
    <n v="0"/>
    <n v="0"/>
    <n v="0"/>
    <n v="0"/>
    <m/>
    <n v="0"/>
    <n v="0"/>
    <n v="0"/>
    <x v="7"/>
    <x v="3"/>
  </r>
  <r>
    <s v="CG&amp;E "/>
    <s v="E"/>
    <x v="22"/>
    <s v="DS01    04/01/2008N"/>
    <n v="4440"/>
    <n v="285.72000000000003"/>
    <n v="0"/>
    <n v="285.72000000000003"/>
    <n v="0"/>
    <n v="0"/>
    <n v="177.25"/>
    <n v="5.41"/>
    <n v="0.09"/>
    <n v="0"/>
    <n v="0"/>
    <n v="19.52"/>
    <n v="39.92"/>
    <n v="0"/>
    <n v="1.85"/>
    <n v="0"/>
    <n v="0"/>
    <n v="0"/>
    <n v="0"/>
    <n v="0"/>
    <n v="0"/>
    <n v="0"/>
    <n v="13.9"/>
    <n v="24.88"/>
    <n v="0"/>
    <n v="0"/>
    <n v="2.9"/>
    <n v="0"/>
    <n v="0"/>
    <n v="0"/>
    <n v="0"/>
    <n v="0"/>
    <m/>
    <n v="0"/>
    <n v="0"/>
    <n v="0"/>
    <x v="7"/>
    <x v="3"/>
  </r>
  <r>
    <s v="CG&amp;E "/>
    <s v="E"/>
    <x v="11"/>
    <s v="DS01    04/01/2008N"/>
    <n v="14150515"/>
    <n v="382516.59"/>
    <n v="0"/>
    <n v="382516.59"/>
    <n v="0"/>
    <n v="0"/>
    <n v="182638.76"/>
    <n v="17105.849999999999"/>
    <n v="15.03"/>
    <n v="0"/>
    <n v="0"/>
    <n v="52868.04"/>
    <n v="103701.98"/>
    <n v="0"/>
    <n v="4036.73"/>
    <n v="0"/>
    <n v="0"/>
    <n v="0"/>
    <n v="0"/>
    <n v="0"/>
    <n v="0"/>
    <n v="0"/>
    <n v="4605.29"/>
    <n v="8290.48"/>
    <n v="0"/>
    <n v="0"/>
    <n v="9254.43"/>
    <n v="0"/>
    <n v="0"/>
    <n v="0"/>
    <n v="0"/>
    <n v="0"/>
    <m/>
    <n v="0"/>
    <n v="0"/>
    <n v="0"/>
    <x v="7"/>
    <x v="3"/>
  </r>
  <r>
    <s v="CG&amp;E "/>
    <s v="E"/>
    <x v="18"/>
    <s v="DS01    04/01/2008N"/>
    <n v="4213733"/>
    <n v="132105.07999999999"/>
    <n v="0"/>
    <n v="132105.07999999999"/>
    <n v="0"/>
    <n v="0"/>
    <n v="71922.59"/>
    <n v="5130.6499999999996"/>
    <n v="5.22"/>
    <n v="0"/>
    <n v="0"/>
    <n v="15820.33"/>
    <n v="33619.57"/>
    <n v="0"/>
    <n v="1436.39"/>
    <n v="0"/>
    <n v="0"/>
    <n v="0"/>
    <n v="0"/>
    <n v="0"/>
    <n v="0"/>
    <n v="0"/>
    <n v="504.57"/>
    <n v="909.97"/>
    <n v="0"/>
    <n v="0"/>
    <n v="2755.79"/>
    <n v="0"/>
    <n v="0"/>
    <n v="0"/>
    <n v="0"/>
    <n v="0"/>
    <m/>
    <n v="0"/>
    <n v="0"/>
    <n v="0"/>
    <x v="7"/>
    <x v="3"/>
  </r>
  <r>
    <s v="CG&amp;E "/>
    <s v="E"/>
    <x v="13"/>
    <s v="DS01    04/01/2008N"/>
    <n v="7534108"/>
    <n v="210057.88"/>
    <n v="0"/>
    <n v="210057.88"/>
    <n v="0"/>
    <n v="0"/>
    <n v="103750.3"/>
    <n v="9173.5400000000009"/>
    <n v="7.83"/>
    <n v="0"/>
    <n v="0"/>
    <n v="28155.43"/>
    <n v="61677.1"/>
    <n v="0"/>
    <n v="2366.33"/>
    <n v="0"/>
    <n v="0"/>
    <n v="0"/>
    <n v="0"/>
    <n v="0"/>
    <n v="0"/>
    <n v="0"/>
    <n v="0"/>
    <n v="0"/>
    <n v="0"/>
    <n v="0"/>
    <n v="4927.3500000000004"/>
    <n v="0"/>
    <n v="0"/>
    <n v="0"/>
    <n v="0"/>
    <n v="0"/>
    <m/>
    <n v="0"/>
    <n v="0"/>
    <n v="0"/>
    <x v="7"/>
    <x v="3"/>
  </r>
  <r>
    <s v="CG&amp;E "/>
    <s v="E"/>
    <x v="23"/>
    <s v="DS01    04/01/2008N"/>
    <n v="40855"/>
    <n v="1927.39"/>
    <n v="0"/>
    <n v="1927.39"/>
    <n v="0"/>
    <n v="0"/>
    <n v="1308.8"/>
    <n v="49.75"/>
    <n v="0.09"/>
    <n v="0"/>
    <n v="0"/>
    <n v="157.62"/>
    <n v="367.37"/>
    <n v="0"/>
    <n v="17.04"/>
    <n v="0"/>
    <n v="0"/>
    <n v="0"/>
    <n v="0"/>
    <n v="0"/>
    <n v="0"/>
    <n v="0"/>
    <n v="0"/>
    <n v="0"/>
    <n v="0"/>
    <n v="0"/>
    <n v="26.72"/>
    <n v="0"/>
    <n v="0"/>
    <n v="0"/>
    <n v="0"/>
    <n v="0"/>
    <m/>
    <n v="0"/>
    <n v="0"/>
    <n v="0"/>
    <x v="7"/>
    <x v="3"/>
  </r>
  <r>
    <s v="CG&amp;E "/>
    <s v="E"/>
    <x v="1"/>
    <s v="DS01    04/01/2008Y"/>
    <n v="15450"/>
    <n v="1092.18"/>
    <n v="0"/>
    <n v="1092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3"/>
  </r>
  <r>
    <s v="CG&amp;E "/>
    <s v="E"/>
    <x v="2"/>
    <s v="DS01    04/01/2008Y"/>
    <n v="126958"/>
    <n v="12783.16"/>
    <n v="0"/>
    <n v="1278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3"/>
  </r>
  <r>
    <s v="CG&amp;E "/>
    <s v="E"/>
    <x v="3"/>
    <s v="DS02    01/02/2007N"/>
    <n v="-1182"/>
    <n v="-42.5"/>
    <n v="0"/>
    <n v="-42.5"/>
    <n v="-16.350000000000001"/>
    <n v="0"/>
    <n v="0.01"/>
    <n v="-1.44"/>
    <n v="0"/>
    <n v="0"/>
    <n v="0"/>
    <n v="-4.95"/>
    <n v="-0.12"/>
    <n v="-2.85"/>
    <n v="-0.49"/>
    <n v="-2.88"/>
    <n v="-0.01"/>
    <n v="-10.82"/>
    <n v="0"/>
    <n v="0"/>
    <n v="0"/>
    <n v="0"/>
    <n v="-0.67"/>
    <n v="-1.1499999999999999"/>
    <n v="0"/>
    <n v="0"/>
    <n v="-0.78"/>
    <n v="0"/>
    <n v="0"/>
    <n v="0"/>
    <n v="0"/>
    <n v="0"/>
    <m/>
    <n v="0"/>
    <n v="0"/>
    <n v="0"/>
    <x v="7"/>
    <x v="3"/>
  </r>
  <r>
    <s v="CG&amp;E "/>
    <s v="E"/>
    <x v="3"/>
    <s v="DS02    02/15/2008N"/>
    <n v="-2364"/>
    <n v="-84.88"/>
    <n v="0"/>
    <n v="-84.88"/>
    <n v="-32.69"/>
    <n v="0"/>
    <n v="0"/>
    <n v="-2.88"/>
    <n v="0"/>
    <n v="0"/>
    <n v="0"/>
    <n v="-9.6999999999999993"/>
    <n v="-0.24"/>
    <n v="-5.77"/>
    <n v="-0.99"/>
    <n v="-5.77"/>
    <n v="0"/>
    <n v="-21.64"/>
    <n v="0"/>
    <n v="0"/>
    <n v="0"/>
    <n v="0"/>
    <n v="-1.34"/>
    <n v="-2.31"/>
    <n v="0"/>
    <n v="0"/>
    <n v="-1.55"/>
    <n v="0"/>
    <n v="0"/>
    <n v="0"/>
    <n v="0"/>
    <n v="0"/>
    <m/>
    <n v="0"/>
    <n v="0"/>
    <n v="0"/>
    <x v="7"/>
    <x v="3"/>
  </r>
  <r>
    <s v="CG&amp;E "/>
    <s v="E"/>
    <x v="1"/>
    <s v="DS02    04/01/2008N"/>
    <n v="31043"/>
    <n v="2796.8"/>
    <n v="0"/>
    <n v="2796.8"/>
    <n v="1203.1300000000001"/>
    <n v="0"/>
    <n v="382.96"/>
    <n v="37.799999999999997"/>
    <n v="0.45"/>
    <n v="0"/>
    <n v="0"/>
    <n v="134.1"/>
    <n v="207.56"/>
    <n v="164.84"/>
    <n v="12.95"/>
    <n v="0"/>
    <n v="151.41"/>
    <n v="369.01"/>
    <n v="0"/>
    <n v="0"/>
    <n v="0"/>
    <n v="0"/>
    <n v="40.1"/>
    <n v="72.180000000000007"/>
    <n v="0"/>
    <n v="0"/>
    <n v="20.309999999999999"/>
    <n v="0"/>
    <n v="0"/>
    <n v="0"/>
    <n v="0"/>
    <n v="0"/>
    <m/>
    <n v="0"/>
    <n v="0"/>
    <n v="0"/>
    <x v="7"/>
    <x v="3"/>
  </r>
  <r>
    <s v="CG&amp;E "/>
    <s v="E"/>
    <x v="2"/>
    <s v="DS02    04/01/2008N"/>
    <n v="845067"/>
    <n v="71777.67"/>
    <n v="0"/>
    <n v="71777.67"/>
    <n v="31756.52"/>
    <n v="0"/>
    <n v="8381.49"/>
    <n v="1028.92"/>
    <n v="2.52"/>
    <n v="0"/>
    <n v="0"/>
    <n v="3239.72"/>
    <n v="5183.71"/>
    <n v="4350.6499999999996"/>
    <n v="352.38"/>
    <n v="0"/>
    <n v="3921.31"/>
    <n v="10045.34"/>
    <n v="0"/>
    <n v="0"/>
    <n v="0"/>
    <n v="0"/>
    <n v="1056.8499999999999"/>
    <n v="1905.57"/>
    <n v="0"/>
    <n v="0"/>
    <n v="552.69000000000005"/>
    <n v="0"/>
    <n v="0"/>
    <n v="0"/>
    <n v="0"/>
    <n v="0"/>
    <m/>
    <n v="0"/>
    <n v="0"/>
    <n v="0"/>
    <x v="7"/>
    <x v="3"/>
  </r>
  <r>
    <s v="CG&amp;E "/>
    <s v="E"/>
    <x v="3"/>
    <s v="DS02    04/01/2008N"/>
    <n v="60439"/>
    <n v="7465.96"/>
    <n v="0"/>
    <n v="7465.96"/>
    <n v="3371.58"/>
    <n v="0"/>
    <n v="1144.0999999999999"/>
    <n v="73.59"/>
    <n v="0.36"/>
    <n v="0"/>
    <n v="0"/>
    <n v="243.53"/>
    <n v="539.6"/>
    <n v="461.93"/>
    <n v="25.21"/>
    <n v="0"/>
    <n v="532.96"/>
    <n v="718.43"/>
    <n v="0"/>
    <n v="0"/>
    <n v="0"/>
    <n v="0"/>
    <n v="112.83"/>
    <n v="202.32"/>
    <n v="0"/>
    <n v="0"/>
    <n v="39.520000000000003"/>
    <n v="0"/>
    <n v="0"/>
    <n v="0"/>
    <n v="0"/>
    <n v="0"/>
    <m/>
    <n v="0"/>
    <n v="0"/>
    <n v="0"/>
    <x v="7"/>
    <x v="3"/>
  </r>
  <r>
    <s v="CG&amp;E "/>
    <s v="E"/>
    <x v="4"/>
    <s v="DS02    04/01/2008N"/>
    <n v="103385"/>
    <n v="12306.35"/>
    <n v="0"/>
    <n v="12306.35"/>
    <n v="5572.39"/>
    <n v="0"/>
    <n v="1795.42"/>
    <n v="125.89"/>
    <n v="0.23"/>
    <n v="0"/>
    <n v="0"/>
    <n v="395.22"/>
    <n v="929.63"/>
    <n v="763.44"/>
    <n v="43.12"/>
    <n v="0"/>
    <n v="863.61"/>
    <n v="1228.93"/>
    <n v="0"/>
    <n v="0"/>
    <n v="0"/>
    <n v="0"/>
    <n v="186.49"/>
    <n v="334.36"/>
    <n v="0"/>
    <n v="0"/>
    <n v="67.62"/>
    <n v="0"/>
    <n v="0"/>
    <n v="0"/>
    <n v="0"/>
    <n v="0"/>
    <m/>
    <n v="0"/>
    <n v="0"/>
    <n v="0"/>
    <x v="7"/>
    <x v="3"/>
  </r>
  <r>
    <s v="CG&amp;E "/>
    <s v="E"/>
    <x v="8"/>
    <s v="DS02    04/01/2008N"/>
    <n v="78642"/>
    <n v="7770.71"/>
    <n v="0"/>
    <n v="7770.71"/>
    <n v="3452.18"/>
    <n v="0"/>
    <n v="967.25"/>
    <n v="95.75"/>
    <n v="0.09"/>
    <n v="0"/>
    <n v="0"/>
    <n v="294.79000000000002"/>
    <n v="677.97"/>
    <n v="472.96"/>
    <n v="32.79"/>
    <n v="0"/>
    <n v="468.14"/>
    <n v="934.82"/>
    <n v="0"/>
    <n v="0"/>
    <n v="0"/>
    <n v="0"/>
    <n v="115.39"/>
    <n v="207.15"/>
    <n v="0"/>
    <n v="0"/>
    <n v="51.43"/>
    <n v="0"/>
    <n v="0"/>
    <n v="0"/>
    <n v="0"/>
    <n v="0"/>
    <m/>
    <n v="0"/>
    <n v="0"/>
    <n v="0"/>
    <x v="7"/>
    <x v="3"/>
  </r>
  <r>
    <s v="CG&amp;E "/>
    <s v="E"/>
    <x v="14"/>
    <s v="DS02    04/01/2008N"/>
    <n v="3244964"/>
    <n v="261330.65"/>
    <n v="0"/>
    <n v="261330.65"/>
    <n v="115702.39999999999"/>
    <n v="0"/>
    <n v="27799.279999999999"/>
    <n v="3951.06"/>
    <n v="1.35"/>
    <n v="0"/>
    <n v="0"/>
    <n v="11910.22"/>
    <n v="19719.98"/>
    <n v="15851.21"/>
    <n v="1353.16"/>
    <n v="0"/>
    <n v="13555.83"/>
    <n v="38572.870000000003"/>
    <n v="0"/>
    <n v="0"/>
    <n v="0"/>
    <n v="0"/>
    <n v="3848.25"/>
    <n v="6942.83"/>
    <n v="0"/>
    <n v="0"/>
    <n v="2122.21"/>
    <n v="0"/>
    <n v="0"/>
    <n v="0"/>
    <n v="0"/>
    <n v="0"/>
    <m/>
    <n v="0"/>
    <n v="0"/>
    <n v="0"/>
    <x v="7"/>
    <x v="3"/>
  </r>
  <r>
    <s v="CG&amp;E "/>
    <s v="E"/>
    <x v="15"/>
    <s v="DS02    04/01/2008N"/>
    <n v="1048201"/>
    <n v="80869.2"/>
    <n v="0"/>
    <n v="80869.2"/>
    <n v="35324.11"/>
    <n v="0"/>
    <n v="8503.9599999999991"/>
    <n v="1276.29"/>
    <n v="0.18"/>
    <n v="0"/>
    <n v="0"/>
    <n v="3823.61"/>
    <n v="6067.98"/>
    <n v="4839.3999999999996"/>
    <n v="437.1"/>
    <n v="0"/>
    <n v="4165.8999999999996"/>
    <n v="12459.96"/>
    <n v="0"/>
    <n v="0"/>
    <n v="0"/>
    <n v="0"/>
    <n v="1165.53"/>
    <n v="2119.66"/>
    <n v="0"/>
    <n v="0"/>
    <n v="685.52"/>
    <n v="0"/>
    <n v="0"/>
    <n v="0"/>
    <n v="0"/>
    <n v="0"/>
    <m/>
    <n v="0"/>
    <n v="0"/>
    <n v="0"/>
    <x v="7"/>
    <x v="3"/>
  </r>
  <r>
    <s v="CG&amp;E "/>
    <s v="E"/>
    <x v="12"/>
    <s v="DS02    04/01/2008N"/>
    <n v="81109"/>
    <n v="8528.35"/>
    <n v="0"/>
    <n v="8528.35"/>
    <n v="3810.73"/>
    <n v="0"/>
    <n v="1115.47"/>
    <n v="98.76"/>
    <n v="0.09"/>
    <n v="0"/>
    <n v="0"/>
    <n v="303.75"/>
    <n v="729.33"/>
    <n v="522.08000000000004"/>
    <n v="33.82"/>
    <n v="0"/>
    <n v="541"/>
    <n v="964.14"/>
    <n v="0"/>
    <n v="0"/>
    <n v="0"/>
    <n v="0"/>
    <n v="127.47"/>
    <n v="228.66"/>
    <n v="0"/>
    <n v="0"/>
    <n v="53.05"/>
    <n v="0"/>
    <n v="0"/>
    <n v="0"/>
    <n v="0"/>
    <n v="0"/>
    <m/>
    <n v="0"/>
    <n v="0"/>
    <n v="0"/>
    <x v="7"/>
    <x v="3"/>
  </r>
  <r>
    <s v="CG&amp;E "/>
    <s v="E"/>
    <x v="6"/>
    <s v="DS02    04/01/2008N"/>
    <n v="7722"/>
    <n v="259.20999999999998"/>
    <n v="0"/>
    <n v="259.20999999999998"/>
    <n v="0"/>
    <n v="0"/>
    <n v="138.72999999999999"/>
    <n v="9.4"/>
    <n v="0.09"/>
    <n v="0"/>
    <n v="0"/>
    <n v="33.28"/>
    <n v="69.44"/>
    <n v="0"/>
    <n v="3.22"/>
    <n v="0"/>
    <n v="0"/>
    <n v="0"/>
    <n v="0"/>
    <n v="0"/>
    <n v="0"/>
    <n v="0"/>
    <n v="0"/>
    <n v="0"/>
    <n v="0"/>
    <n v="0"/>
    <n v="5.05"/>
    <n v="0"/>
    <n v="0"/>
    <n v="0"/>
    <n v="0"/>
    <n v="0"/>
    <m/>
    <n v="0"/>
    <n v="0"/>
    <n v="0"/>
    <x v="7"/>
    <x v="3"/>
  </r>
  <r>
    <s v="CG&amp;E "/>
    <s v="E"/>
    <x v="15"/>
    <s v="DS03 ON 04/01/2008 "/>
    <n v="88653"/>
    <n v="9682.57"/>
    <n v="0"/>
    <n v="9682.57"/>
    <n v="3284.57"/>
    <n v="0"/>
    <n v="1155.44"/>
    <n v="216.55"/>
    <n v="0.09"/>
    <n v="0"/>
    <n v="0"/>
    <n v="654.91999999999996"/>
    <n v="1188.8699999999999"/>
    <n v="916.59"/>
    <n v="74.16"/>
    <n v="0"/>
    <n v="396.95"/>
    <n v="1053.82"/>
    <n v="0"/>
    <n v="0"/>
    <n v="0"/>
    <n v="0"/>
    <n v="222.83"/>
    <n v="401.47"/>
    <n v="0"/>
    <n v="0"/>
    <n v="116.31"/>
    <n v="0"/>
    <n v="0"/>
    <n v="0"/>
    <n v="0"/>
    <n v="0"/>
    <m/>
    <n v="0"/>
    <n v="0"/>
    <n v="0"/>
    <x v="7"/>
    <x v="3"/>
  </r>
  <r>
    <s v="CG&amp;E "/>
    <s v="E"/>
    <x v="12"/>
    <s v="DS03 ON 04/01/2008 "/>
    <n v="191742"/>
    <n v="24382.59"/>
    <n v="0"/>
    <n v="24382.59"/>
    <n v="9289.84"/>
    <n v="0"/>
    <n v="3088.75"/>
    <n v="403.22"/>
    <n v="0.09"/>
    <n v="0"/>
    <n v="0"/>
    <n v="1211.42"/>
    <n v="2977.75"/>
    <n v="2040.17"/>
    <n v="138.09"/>
    <n v="0"/>
    <n v="1347.38"/>
    <n v="2279.2399999999998"/>
    <n v="0"/>
    <n v="0"/>
    <n v="0"/>
    <n v="0"/>
    <n v="496.49"/>
    <n v="893.57"/>
    <n v="0"/>
    <n v="0"/>
    <n v="216.58"/>
    <n v="0"/>
    <n v="0"/>
    <n v="0"/>
    <n v="0"/>
    <n v="0"/>
    <m/>
    <n v="0"/>
    <n v="0"/>
    <n v="0"/>
    <x v="7"/>
    <x v="3"/>
  </r>
  <r>
    <s v="CG&amp;E "/>
    <s v="E"/>
    <x v="2"/>
    <s v="DS03 ON 04/01/2008N"/>
    <n v="529340"/>
    <n v="38773.980000000003"/>
    <n v="0"/>
    <n v="38773.980000000003"/>
    <n v="16747.55"/>
    <n v="0"/>
    <n v="4391.88"/>
    <n v="644.53"/>
    <n v="0.45"/>
    <n v="0"/>
    <n v="0"/>
    <n v="1965.08"/>
    <n v="2557.27"/>
    <n v="2294.38"/>
    <n v="220.73"/>
    <n v="0"/>
    <n v="1753.52"/>
    <n v="6292.28"/>
    <n v="0"/>
    <n v="0"/>
    <n v="0"/>
    <n v="0"/>
    <n v="555.16"/>
    <n v="1004.96"/>
    <n v="0"/>
    <n v="0"/>
    <n v="346.19"/>
    <n v="0"/>
    <n v="0"/>
    <n v="0"/>
    <n v="0"/>
    <n v="0"/>
    <m/>
    <n v="0"/>
    <n v="0"/>
    <n v="0"/>
    <x v="7"/>
    <x v="3"/>
  </r>
  <r>
    <s v="CG&amp;E "/>
    <s v="E"/>
    <x v="14"/>
    <s v="DS03 ON 04/01/2008N"/>
    <n v="12775409"/>
    <n v="1050137.3500000001"/>
    <n v="0"/>
    <n v="1050137.3500000001"/>
    <n v="455823.61"/>
    <n v="0"/>
    <n v="123126.15"/>
    <n v="13980.5"/>
    <n v="2.52"/>
    <n v="0"/>
    <n v="0"/>
    <n v="46635.71"/>
    <n v="81961.33"/>
    <n v="62448.11"/>
    <n v="5327.35"/>
    <n v="0"/>
    <n v="58258.96"/>
    <n v="151861.29"/>
    <n v="0"/>
    <n v="0"/>
    <n v="0"/>
    <n v="0"/>
    <n v="15004.5"/>
    <n v="27352.19"/>
    <n v="0"/>
    <n v="0"/>
    <n v="8355.1299999999992"/>
    <n v="0"/>
    <n v="0"/>
    <n v="0"/>
    <n v="0"/>
    <n v="0"/>
    <m/>
    <n v="0"/>
    <n v="0"/>
    <n v="0"/>
    <x v="7"/>
    <x v="3"/>
  </r>
  <r>
    <s v="CG&amp;E "/>
    <s v="E"/>
    <x v="15"/>
    <s v="DS03 ON 04/01/2008N"/>
    <n v="9660555"/>
    <n v="809951.74"/>
    <n v="0"/>
    <n v="809951.74"/>
    <n v="354264.1"/>
    <n v="0"/>
    <n v="95780.72"/>
    <n v="11343"/>
    <n v="2.4300000000000002"/>
    <n v="0"/>
    <n v="0"/>
    <n v="35313.83"/>
    <n v="61662.06"/>
    <n v="48534.39"/>
    <n v="4028.47"/>
    <n v="0"/>
    <n v="44896.75"/>
    <n v="114835.01"/>
    <n v="0"/>
    <n v="0"/>
    <n v="0"/>
    <n v="0"/>
    <n v="11715.03"/>
    <n v="21257.94"/>
    <n v="0"/>
    <n v="0"/>
    <n v="6318.01"/>
    <n v="0"/>
    <n v="0"/>
    <n v="0"/>
    <n v="0"/>
    <n v="0"/>
    <m/>
    <n v="0"/>
    <n v="0"/>
    <n v="0"/>
    <x v="7"/>
    <x v="3"/>
  </r>
  <r>
    <s v="CG&amp;E "/>
    <s v="E"/>
    <x v="12"/>
    <s v="DS03 ON 04/01/2008N"/>
    <n v="2986362"/>
    <n v="234484.6"/>
    <n v="0"/>
    <n v="234484.6"/>
    <n v="102857.71"/>
    <n v="0"/>
    <n v="26104"/>
    <n v="3636.2"/>
    <n v="1.05"/>
    <n v="0"/>
    <n v="0"/>
    <n v="10949.53"/>
    <n v="16679.13"/>
    <n v="14091.4"/>
    <n v="1245.31"/>
    <n v="0"/>
    <n v="11883.96"/>
    <n v="35498.870000000003"/>
    <n v="0"/>
    <n v="0"/>
    <n v="0"/>
    <n v="0"/>
    <n v="3412.3"/>
    <n v="6172.04"/>
    <n v="0"/>
    <n v="0"/>
    <n v="1953.1"/>
    <n v="0"/>
    <n v="0"/>
    <n v="0"/>
    <n v="0"/>
    <n v="0"/>
    <m/>
    <n v="0"/>
    <n v="0"/>
    <n v="0"/>
    <x v="7"/>
    <x v="3"/>
  </r>
  <r>
    <s v="CG&amp;E "/>
    <s v="E"/>
    <x v="11"/>
    <s v="DS03 ON 04/01/2008N"/>
    <n v="958165"/>
    <n v="24423.82"/>
    <n v="0"/>
    <n v="24423.82"/>
    <n v="0"/>
    <n v="0"/>
    <n v="10210.549999999999"/>
    <n v="1115.98"/>
    <n v="0.27"/>
    <n v="0"/>
    <n v="0"/>
    <n v="3506.1"/>
    <n v="5785.24"/>
    <n v="0"/>
    <n v="399.55"/>
    <n v="0"/>
    <n v="0"/>
    <n v="0"/>
    <n v="0"/>
    <n v="0"/>
    <n v="0"/>
    <n v="0"/>
    <n v="983.08"/>
    <n v="1796.41"/>
    <n v="0"/>
    <n v="0"/>
    <n v="626.64"/>
    <n v="0"/>
    <n v="0"/>
    <n v="0"/>
    <n v="0"/>
    <n v="0"/>
    <m/>
    <n v="0"/>
    <n v="0"/>
    <n v="0"/>
    <x v="7"/>
    <x v="3"/>
  </r>
  <r>
    <s v="CG&amp;E "/>
    <s v="E"/>
    <x v="13"/>
    <s v="DS03 ON 04/01/2008N"/>
    <n v="774996"/>
    <n v="20984.63"/>
    <n v="0"/>
    <n v="20984.63"/>
    <n v="0"/>
    <n v="0"/>
    <n v="10253.200000000001"/>
    <n v="943.63"/>
    <n v="0.27"/>
    <n v="0"/>
    <n v="0"/>
    <n v="2841.19"/>
    <n v="6116.32"/>
    <n v="0"/>
    <n v="323.18"/>
    <n v="0"/>
    <n v="0"/>
    <n v="0"/>
    <n v="0"/>
    <n v="0"/>
    <n v="0"/>
    <n v="0"/>
    <n v="0"/>
    <n v="0"/>
    <n v="0"/>
    <n v="0"/>
    <n v="506.84"/>
    <n v="0"/>
    <n v="0"/>
    <n v="0"/>
    <n v="0"/>
    <n v="0"/>
    <m/>
    <n v="0"/>
    <n v="0"/>
    <n v="0"/>
    <x v="7"/>
    <x v="3"/>
  </r>
  <r>
    <s v="CG&amp;E "/>
    <s v="E"/>
    <x v="2"/>
    <s v="DS07 ON 04/01/2008N"/>
    <n v="6814007"/>
    <n v="674987.25"/>
    <n v="0"/>
    <n v="674987.25"/>
    <n v="300740.81"/>
    <n v="0"/>
    <n v="91259.45"/>
    <n v="8296.76"/>
    <n v="25.9"/>
    <n v="0"/>
    <n v="0"/>
    <n v="26490.67"/>
    <n v="48675.19"/>
    <n v="41202.120000000003"/>
    <n v="2841.48"/>
    <n v="0"/>
    <n v="41919.75"/>
    <n v="80998.070000000007"/>
    <n v="0"/>
    <n v="0"/>
    <n v="0"/>
    <n v="0"/>
    <n v="10034.629999999999"/>
    <n v="18046.02"/>
    <n v="0"/>
    <n v="0"/>
    <n v="4456.3999999999996"/>
    <n v="0"/>
    <n v="0"/>
    <n v="0"/>
    <n v="0"/>
    <n v="0"/>
    <m/>
    <n v="0"/>
    <n v="0"/>
    <n v="0"/>
    <x v="7"/>
    <x v="3"/>
  </r>
  <r>
    <s v="CG&amp;E "/>
    <s v="E"/>
    <x v="3"/>
    <s v="DS07 ON 04/01/2008N"/>
    <n v="1652808"/>
    <n v="169856.25"/>
    <n v="0"/>
    <n v="169856.25"/>
    <n v="76068.899999999994"/>
    <n v="0"/>
    <n v="23027.42"/>
    <n v="2012.46"/>
    <n v="4.03"/>
    <n v="0"/>
    <n v="0"/>
    <n v="6315.78"/>
    <n v="12637.5"/>
    <n v="10421.65"/>
    <n v="689.21"/>
    <n v="0"/>
    <n v="10846.56"/>
    <n v="19646.93"/>
    <n v="0"/>
    <n v="0"/>
    <n v="0"/>
    <n v="0"/>
    <n v="2540.36"/>
    <n v="4564.5"/>
    <n v="0"/>
    <n v="0"/>
    <n v="1080.95"/>
    <n v="0"/>
    <n v="0"/>
    <n v="0"/>
    <n v="0"/>
    <n v="0"/>
    <m/>
    <n v="0"/>
    <n v="0"/>
    <n v="0"/>
    <x v="7"/>
    <x v="3"/>
  </r>
  <r>
    <s v="CG&amp;E "/>
    <s v="E"/>
    <x v="4"/>
    <s v="DS07 ON 04/01/2008N"/>
    <n v="944098"/>
    <n v="88487.62"/>
    <n v="0"/>
    <n v="88487.62"/>
    <n v="39413.11"/>
    <n v="0"/>
    <n v="11602.61"/>
    <n v="1149.51"/>
    <n v="3.15"/>
    <n v="0"/>
    <n v="0"/>
    <n v="3663.36"/>
    <n v="6031.25"/>
    <n v="5399.66"/>
    <n v="393.7"/>
    <n v="0"/>
    <n v="5313.06"/>
    <n v="11222.51"/>
    <n v="0"/>
    <n v="0"/>
    <n v="0"/>
    <n v="0"/>
    <n v="1313.3"/>
    <n v="2365"/>
    <n v="0"/>
    <n v="0"/>
    <n v="617.4"/>
    <n v="0"/>
    <n v="0"/>
    <n v="0"/>
    <n v="0"/>
    <n v="0"/>
    <m/>
    <n v="0"/>
    <n v="0"/>
    <n v="0"/>
    <x v="7"/>
    <x v="3"/>
  </r>
  <r>
    <s v="CG&amp;E "/>
    <s v="E"/>
    <x v="8"/>
    <s v="DS07 ON 04/01/2008N"/>
    <n v="159960"/>
    <n v="15749.56"/>
    <n v="0"/>
    <n v="15749.56"/>
    <n v="7049.3"/>
    <n v="0"/>
    <n v="2057.67"/>
    <n v="194.77"/>
    <n v="0.27"/>
    <n v="0"/>
    <n v="0"/>
    <n v="608.62"/>
    <n v="1163.78"/>
    <n v="965.77"/>
    <n v="66.7"/>
    <n v="0"/>
    <n v="978.39"/>
    <n v="1901.45"/>
    <n v="0"/>
    <n v="0"/>
    <n v="0"/>
    <n v="0"/>
    <n v="235.24"/>
    <n v="422.99"/>
    <n v="0"/>
    <n v="0"/>
    <n v="104.61"/>
    <n v="0"/>
    <n v="0"/>
    <n v="0"/>
    <n v="0"/>
    <n v="0"/>
    <m/>
    <n v="0"/>
    <n v="0"/>
    <n v="0"/>
    <x v="7"/>
    <x v="3"/>
  </r>
  <r>
    <s v="CG&amp;E "/>
    <s v="E"/>
    <x v="14"/>
    <s v="DS07 ON 04/01/2008N"/>
    <n v="3877907"/>
    <n v="339990.55"/>
    <n v="0"/>
    <n v="339990.55"/>
    <n v="150573.74"/>
    <n v="0"/>
    <n v="40958.6"/>
    <n v="4455.96"/>
    <n v="4.32"/>
    <n v="0"/>
    <n v="0"/>
    <n v="14522.41"/>
    <n v="24966.35"/>
    <n v="20628.71"/>
    <n v="1617.07"/>
    <n v="0"/>
    <n v="19597.419999999998"/>
    <n v="46096.66"/>
    <n v="0"/>
    <n v="0"/>
    <n v="0"/>
    <n v="0"/>
    <n v="4997.8900000000003"/>
    <n v="9035.27"/>
    <n v="0"/>
    <n v="0"/>
    <n v="2536.15"/>
    <n v="0"/>
    <n v="0"/>
    <n v="0"/>
    <n v="0"/>
    <n v="0"/>
    <m/>
    <n v="0"/>
    <n v="0"/>
    <n v="0"/>
    <x v="7"/>
    <x v="3"/>
  </r>
  <r>
    <s v="CG&amp;E "/>
    <s v="E"/>
    <x v="12"/>
    <s v="DS07 ON 04/01/2008N"/>
    <n v="549153"/>
    <n v="59239"/>
    <n v="0"/>
    <n v="59239"/>
    <n v="26706.46"/>
    <n v="0"/>
    <n v="8153.27"/>
    <n v="668.67"/>
    <n v="0.63"/>
    <n v="0"/>
    <n v="0"/>
    <n v="2058.6799999999998"/>
    <n v="4454.26"/>
    <n v="3658.87"/>
    <n v="228.99"/>
    <n v="0"/>
    <n v="3927.12"/>
    <n v="6527.79"/>
    <n v="0"/>
    <n v="0"/>
    <n v="0"/>
    <n v="0"/>
    <n v="892.59"/>
    <n v="1602.53"/>
    <n v="0"/>
    <n v="0"/>
    <n v="359.14"/>
    <n v="0"/>
    <n v="0"/>
    <n v="0"/>
    <n v="0"/>
    <n v="0"/>
    <m/>
    <n v="0"/>
    <n v="0"/>
    <n v="0"/>
    <x v="7"/>
    <x v="3"/>
  </r>
  <r>
    <s v="CG&amp;E "/>
    <s v="E"/>
    <x v="6"/>
    <s v="DS07 ON 04/01/2008N"/>
    <n v="49923"/>
    <n v="2023.16"/>
    <n v="0"/>
    <n v="2023.16"/>
    <n v="0"/>
    <n v="0"/>
    <n v="1244.5"/>
    <n v="60.8"/>
    <n v="0.79"/>
    <n v="0"/>
    <n v="0"/>
    <n v="214.7"/>
    <n v="448.89"/>
    <n v="0"/>
    <n v="20.82"/>
    <n v="0"/>
    <n v="0"/>
    <n v="0"/>
    <n v="0"/>
    <n v="0"/>
    <n v="0"/>
    <n v="0"/>
    <n v="0"/>
    <n v="0"/>
    <n v="0"/>
    <n v="0"/>
    <n v="32.659999999999997"/>
    <n v="0"/>
    <n v="0"/>
    <n v="0"/>
    <n v="0"/>
    <n v="0"/>
    <m/>
    <n v="0"/>
    <n v="0"/>
    <n v="0"/>
    <x v="7"/>
    <x v="3"/>
  </r>
  <r>
    <s v="CG&amp;E "/>
    <s v="E"/>
    <x v="10"/>
    <s v="DS07 ON 04/01/2008N"/>
    <n v="11040"/>
    <n v="284.98"/>
    <n v="0"/>
    <n v="284.98"/>
    <n v="0"/>
    <n v="0"/>
    <n v="133.34"/>
    <n v="13.44"/>
    <n v="0.09"/>
    <n v="0"/>
    <n v="0"/>
    <n v="47.18"/>
    <n v="79.11"/>
    <n v="0"/>
    <n v="4.5999999999999996"/>
    <n v="0"/>
    <n v="0"/>
    <n v="0"/>
    <n v="0"/>
    <n v="0"/>
    <n v="0"/>
    <n v="0"/>
    <n v="0"/>
    <n v="0"/>
    <n v="0"/>
    <n v="0"/>
    <n v="7.22"/>
    <n v="0"/>
    <n v="0"/>
    <n v="0"/>
    <n v="0"/>
    <n v="0"/>
    <m/>
    <n v="0"/>
    <n v="0"/>
    <n v="0"/>
    <x v="7"/>
    <x v="3"/>
  </r>
  <r>
    <s v="CG&amp;E "/>
    <s v="E"/>
    <x v="11"/>
    <s v="DS07 ON 04/01/2008N"/>
    <n v="81976"/>
    <n v="2390.9299999999998"/>
    <n v="0"/>
    <n v="2390.9299999999998"/>
    <n v="0"/>
    <n v="0"/>
    <n v="1264.26"/>
    <n v="99.81"/>
    <n v="0.27"/>
    <n v="0"/>
    <n v="0"/>
    <n v="325.54000000000002"/>
    <n v="613.26"/>
    <n v="0"/>
    <n v="34.18"/>
    <n v="0"/>
    <n v="0"/>
    <n v="0"/>
    <n v="0"/>
    <n v="0"/>
    <n v="0"/>
    <n v="0"/>
    <n v="0"/>
    <n v="0"/>
    <n v="0"/>
    <n v="0"/>
    <n v="53.61"/>
    <n v="0"/>
    <n v="0"/>
    <n v="0"/>
    <n v="0"/>
    <n v="0"/>
    <m/>
    <n v="0"/>
    <n v="0"/>
    <n v="0"/>
    <x v="7"/>
    <x v="3"/>
  </r>
  <r>
    <s v="CG&amp;E "/>
    <s v="E"/>
    <x v="18"/>
    <s v="DS07 ON 04/01/2008N"/>
    <n v="53922"/>
    <n v="3146.85"/>
    <n v="0"/>
    <n v="3146.85"/>
    <n v="0"/>
    <n v="0"/>
    <n v="2324.0300000000002"/>
    <n v="65.66"/>
    <n v="0.18"/>
    <n v="0"/>
    <n v="0"/>
    <n v="214.37"/>
    <n v="484.86"/>
    <n v="0"/>
    <n v="22.49"/>
    <n v="0"/>
    <n v="0"/>
    <n v="0"/>
    <n v="0"/>
    <n v="0"/>
    <n v="0"/>
    <n v="0"/>
    <n v="0"/>
    <n v="0"/>
    <n v="0"/>
    <n v="0"/>
    <n v="35.26"/>
    <n v="0"/>
    <n v="0"/>
    <n v="0"/>
    <n v="0"/>
    <n v="0"/>
    <m/>
    <n v="0"/>
    <n v="0"/>
    <n v="0"/>
    <x v="7"/>
    <x v="3"/>
  </r>
  <r>
    <s v="CG&amp;E "/>
    <s v="E"/>
    <x v="13"/>
    <s v="DS07 ON 04/01/2008N"/>
    <n v="203532"/>
    <n v="5729.27"/>
    <n v="0"/>
    <n v="5729.27"/>
    <n v="0"/>
    <n v="0"/>
    <n v="2685.08"/>
    <n v="247.82"/>
    <n v="0.09"/>
    <n v="0"/>
    <n v="0"/>
    <n v="748.14"/>
    <n v="1830.16"/>
    <n v="0"/>
    <n v="84.87"/>
    <n v="0"/>
    <n v="0"/>
    <n v="0"/>
    <n v="0"/>
    <n v="0"/>
    <n v="0"/>
    <n v="0"/>
    <n v="0"/>
    <n v="0"/>
    <n v="0"/>
    <n v="0"/>
    <n v="133.11000000000001"/>
    <n v="0"/>
    <n v="0"/>
    <n v="0"/>
    <n v="0"/>
    <n v="0"/>
    <m/>
    <n v="0"/>
    <n v="0"/>
    <n v="0"/>
    <x v="7"/>
    <x v="3"/>
  </r>
  <r>
    <s v="CG&amp;E "/>
    <s v="E"/>
    <x v="2"/>
    <s v="DS08 ON 01/02/2007N"/>
    <n v="-1032"/>
    <n v="-246.56"/>
    <n v="0"/>
    <n v="-246.56"/>
    <n v="-94.17"/>
    <n v="0"/>
    <n v="-59.85"/>
    <n v="-1.26"/>
    <n v="-0.09"/>
    <n v="0"/>
    <n v="0"/>
    <n v="-4.8"/>
    <n v="-9.2799999999999994"/>
    <n v="-16.62"/>
    <n v="-0.43"/>
    <n v="-16.62"/>
    <n v="-22.85"/>
    <n v="-9.44"/>
    <n v="0"/>
    <n v="0"/>
    <n v="0"/>
    <n v="0"/>
    <n v="-3.84"/>
    <n v="-6.64"/>
    <n v="0"/>
    <n v="0"/>
    <n v="-0.67"/>
    <n v="0"/>
    <n v="0"/>
    <n v="0"/>
    <n v="0"/>
    <n v="0"/>
    <m/>
    <n v="0"/>
    <n v="0"/>
    <n v="0"/>
    <x v="7"/>
    <x v="3"/>
  </r>
  <r>
    <s v="CG&amp;E "/>
    <s v="E"/>
    <x v="2"/>
    <s v="DS08 ON 02/15/2008N"/>
    <n v="96"/>
    <n v="71.37"/>
    <n v="0"/>
    <n v="71.37"/>
    <n v="23.61"/>
    <n v="0"/>
    <n v="27.8"/>
    <n v="0.11"/>
    <n v="0.09"/>
    <n v="0"/>
    <n v="0"/>
    <n v="0.45"/>
    <n v="0.86"/>
    <n v="4.16"/>
    <n v="0.04"/>
    <n v="4.16"/>
    <n v="6.53"/>
    <n v="0.87"/>
    <n v="0"/>
    <n v="0"/>
    <n v="0"/>
    <n v="0"/>
    <n v="0.95"/>
    <n v="1.67"/>
    <n v="0"/>
    <n v="0"/>
    <n v="7.0000000000000007E-2"/>
    <n v="0"/>
    <n v="0"/>
    <n v="0"/>
    <n v="0"/>
    <n v="0"/>
    <m/>
    <n v="0"/>
    <n v="0"/>
    <n v="0"/>
    <x v="7"/>
    <x v="3"/>
  </r>
  <r>
    <s v="CG&amp;E "/>
    <s v="E"/>
    <x v="2"/>
    <s v="DS08 ON 04/01/2008N"/>
    <n v="4331343"/>
    <n v="596520.39"/>
    <n v="0"/>
    <n v="596520.39"/>
    <n v="270959.35999999999"/>
    <n v="0"/>
    <n v="101953.35"/>
    <n v="5273.81"/>
    <n v="40.6"/>
    <n v="0"/>
    <n v="0"/>
    <n v="17667.61"/>
    <n v="36398.14"/>
    <n v="37122.660000000003"/>
    <n v="1806.1"/>
    <n v="0"/>
    <n v="45652.46"/>
    <n v="51486.76"/>
    <n v="0"/>
    <n v="0"/>
    <n v="0"/>
    <n v="0"/>
    <n v="9068.4699999999993"/>
    <n v="16258.45"/>
    <n v="0"/>
    <n v="0"/>
    <n v="2832.62"/>
    <n v="0"/>
    <n v="0"/>
    <n v="0"/>
    <n v="0"/>
    <n v="0"/>
    <m/>
    <n v="0"/>
    <n v="0"/>
    <n v="0"/>
    <x v="7"/>
    <x v="3"/>
  </r>
  <r>
    <s v="CG&amp;E "/>
    <s v="E"/>
    <x v="14"/>
    <s v="DS08 ON 04/01/2008N"/>
    <n v="463579"/>
    <n v="44228.19"/>
    <n v="0"/>
    <n v="44228.19"/>
    <n v="19630.189999999999"/>
    <n v="0"/>
    <n v="5435.65"/>
    <n v="564.46"/>
    <n v="0.54"/>
    <n v="0"/>
    <n v="0"/>
    <n v="1738.72"/>
    <n v="3719.18"/>
    <n v="2689.4"/>
    <n v="193.33"/>
    <n v="0"/>
    <n v="2609.5500000000002"/>
    <n v="5510.56"/>
    <n v="0"/>
    <n v="0"/>
    <n v="0"/>
    <n v="0"/>
    <n v="655.51"/>
    <n v="1177.93"/>
    <n v="0"/>
    <n v="0"/>
    <n v="303.17"/>
    <n v="0"/>
    <n v="0"/>
    <n v="0"/>
    <n v="0"/>
    <n v="0"/>
    <m/>
    <n v="0"/>
    <n v="0"/>
    <n v="0"/>
    <x v="7"/>
    <x v="3"/>
  </r>
  <r>
    <s v="CG&amp;E "/>
    <s v="E"/>
    <x v="6"/>
    <s v="DS08 ON 04/01/2008N"/>
    <n v="244626"/>
    <n v="11961.5"/>
    <n v="0"/>
    <n v="11961.5"/>
    <n v="0"/>
    <n v="0"/>
    <n v="8022.29"/>
    <n v="297.83999999999997"/>
    <n v="3.64"/>
    <n v="0"/>
    <n v="0"/>
    <n v="1050.92"/>
    <n v="2199.71"/>
    <n v="0"/>
    <n v="101.98"/>
    <n v="0"/>
    <n v="0"/>
    <n v="0"/>
    <n v="0"/>
    <n v="0"/>
    <n v="0"/>
    <n v="0"/>
    <n v="44.83"/>
    <n v="80.33"/>
    <n v="0"/>
    <n v="0"/>
    <n v="159.96"/>
    <n v="0"/>
    <n v="0"/>
    <n v="0"/>
    <n v="0"/>
    <n v="0"/>
    <m/>
    <n v="0"/>
    <n v="0"/>
    <n v="0"/>
    <x v="7"/>
    <x v="3"/>
  </r>
  <r>
    <s v="CG&amp;E "/>
    <s v="E"/>
    <x v="11"/>
    <s v="DS08 ON 04/01/2008N"/>
    <n v="542895"/>
    <n v="18885.919999999998"/>
    <n v="0"/>
    <n v="18885.919999999998"/>
    <n v="0"/>
    <n v="0"/>
    <n v="10628.99"/>
    <n v="661.03"/>
    <n v="1.71"/>
    <n v="0"/>
    <n v="0"/>
    <n v="2143.77"/>
    <n v="4868.9799999999996"/>
    <n v="0"/>
    <n v="226.38"/>
    <n v="0"/>
    <n v="0"/>
    <n v="0"/>
    <n v="0"/>
    <n v="0"/>
    <n v="0"/>
    <n v="0"/>
    <n v="0"/>
    <n v="0"/>
    <n v="0"/>
    <n v="0"/>
    <n v="355.06"/>
    <n v="0"/>
    <n v="0"/>
    <n v="0"/>
    <n v="0"/>
    <n v="0"/>
    <m/>
    <n v="0"/>
    <n v="0"/>
    <n v="0"/>
    <x v="7"/>
    <x v="3"/>
  </r>
  <r>
    <s v="CG&amp;E "/>
    <s v="E"/>
    <x v="14"/>
    <s v="DS12    04/01/2008 "/>
    <n v="19292"/>
    <n v="2031.5"/>
    <n v="0"/>
    <n v="203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3"/>
  </r>
  <r>
    <s v="CG&amp;E "/>
    <s v="E"/>
    <x v="15"/>
    <s v="DS12    04/01/2008 "/>
    <n v="-111684"/>
    <n v="-2695.1"/>
    <n v="0"/>
    <n v="-2695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3"/>
  </r>
  <r>
    <s v="CG&amp;E "/>
    <s v="E"/>
    <x v="12"/>
    <s v="DS12    04/01/2008 "/>
    <n v="61628"/>
    <n v="5410.85"/>
    <n v="0"/>
    <n v="5410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3"/>
  </r>
  <r>
    <s v="CG&amp;E "/>
    <s v="E"/>
    <x v="15"/>
    <s v="DS14    04/01/2008 "/>
    <n v="89197"/>
    <n v="7431.11"/>
    <n v="0"/>
    <n v="7431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3"/>
  </r>
  <r>
    <s v="CG&amp;E "/>
    <s v="E"/>
    <x v="12"/>
    <s v="DS14    04/01/2008 "/>
    <n v="139414"/>
    <n v="13604.17"/>
    <n v="0"/>
    <n v="1360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3"/>
  </r>
  <r>
    <s v="CG&amp;E "/>
    <s v="E"/>
    <x v="2"/>
    <s v="DS51    04/01/2008 "/>
    <n v="10320"/>
    <n v="1428.96"/>
    <n v="0"/>
    <n v="1428.96"/>
    <n v="653.80999999999995"/>
    <n v="0"/>
    <n v="231.16"/>
    <n v="12.57"/>
    <n v="0.09"/>
    <n v="0"/>
    <n v="0"/>
    <n v="44.16"/>
    <n v="92.8"/>
    <n v="89.58"/>
    <n v="4.3"/>
    <n v="0"/>
    <n v="109.95"/>
    <n v="122.67"/>
    <n v="0"/>
    <n v="0"/>
    <n v="0"/>
    <n v="0"/>
    <n v="21.89"/>
    <n v="39.229999999999997"/>
    <n v="0"/>
    <n v="0"/>
    <n v="6.75"/>
    <n v="0"/>
    <n v="0"/>
    <n v="0"/>
    <n v="0"/>
    <n v="0"/>
    <m/>
    <n v="0"/>
    <n v="0"/>
    <n v="0"/>
    <x v="7"/>
    <x v="3"/>
  </r>
  <r>
    <s v="CG&amp;E "/>
    <s v="E"/>
    <x v="14"/>
    <s v="DS51    04/01/2008 "/>
    <n v="33628"/>
    <n v="4623.45"/>
    <n v="0"/>
    <n v="4623.45"/>
    <n v="657"/>
    <n v="0"/>
    <n v="647.9"/>
    <n v="40.950000000000003"/>
    <n v="0.18"/>
    <n v="0"/>
    <n v="0"/>
    <n v="138.4"/>
    <n v="302.38"/>
    <n v="261.2"/>
    <n v="14.02"/>
    <n v="0"/>
    <n v="303.77"/>
    <n v="129.26"/>
    <n v="0"/>
    <n v="0"/>
    <n v="0"/>
    <n v="0"/>
    <n v="63.82"/>
    <n v="114.41"/>
    <n v="0"/>
    <n v="1928.17"/>
    <n v="21.99"/>
    <n v="0"/>
    <n v="0"/>
    <n v="0"/>
    <n v="0"/>
    <n v="0"/>
    <m/>
    <n v="0"/>
    <n v="0"/>
    <n v="0"/>
    <x v="7"/>
    <x v="3"/>
  </r>
  <r>
    <s v="CG&amp;E "/>
    <s v="E"/>
    <x v="12"/>
    <s v="DS51    04/01/2008 "/>
    <n v="131946"/>
    <n v="16757.61"/>
    <n v="0"/>
    <n v="16757.61"/>
    <n v="1070.21"/>
    <n v="0"/>
    <n v="2247.29"/>
    <n v="160.66"/>
    <n v="0.36"/>
    <n v="0"/>
    <n v="0"/>
    <n v="516.25"/>
    <n v="1186.47"/>
    <n v="959.21"/>
    <n v="55.02"/>
    <n v="0"/>
    <n v="1075.3"/>
    <n v="203.48"/>
    <n v="0"/>
    <n v="0"/>
    <n v="0"/>
    <n v="0"/>
    <n v="234.29"/>
    <n v="420.1"/>
    <n v="0"/>
    <n v="8542.67"/>
    <n v="86.3"/>
    <n v="0"/>
    <n v="0"/>
    <n v="0"/>
    <n v="0"/>
    <n v="0"/>
    <m/>
    <n v="0"/>
    <n v="0"/>
    <n v="0"/>
    <x v="7"/>
    <x v="3"/>
  </r>
  <r>
    <s v="CG&amp;E "/>
    <s v="E"/>
    <x v="2"/>
    <s v="EH      01/02/2007N"/>
    <n v="359684"/>
    <n v="26185.88"/>
    <n v="0"/>
    <n v="26185.88"/>
    <n v="8158.69"/>
    <n v="0"/>
    <n v="4316.57"/>
    <n v="406.31"/>
    <n v="2.79"/>
    <n v="0"/>
    <n v="0"/>
    <n v="1517.17"/>
    <n v="2416.7399999999998"/>
    <n v="935.63"/>
    <n v="149.97999999999999"/>
    <n v="1439.81"/>
    <n v="1842.39"/>
    <n v="3743.86"/>
    <n v="0"/>
    <n v="0"/>
    <n v="0"/>
    <n v="0"/>
    <n v="419.33"/>
    <n v="575.87"/>
    <n v="0"/>
    <n v="0"/>
    <n v="260.74"/>
    <n v="0"/>
    <n v="0"/>
    <n v="0"/>
    <n v="0"/>
    <n v="0"/>
    <m/>
    <n v="0"/>
    <n v="0"/>
    <n v="0"/>
    <x v="7"/>
    <x v="4"/>
  </r>
  <r>
    <s v="CG&amp;E "/>
    <s v="E"/>
    <x v="2"/>
    <s v="EH      02/15/2008N"/>
    <n v="170377"/>
    <n v="12497.46"/>
    <n v="0"/>
    <n v="12497.46"/>
    <n v="3864.65"/>
    <n v="0"/>
    <n v="2032.3"/>
    <n v="207.45"/>
    <n v="1.08"/>
    <n v="0"/>
    <n v="0"/>
    <n v="707.68"/>
    <n v="1144.77"/>
    <n v="682.01"/>
    <n v="71.03"/>
    <n v="682.01"/>
    <n v="875.74"/>
    <n v="1559.31"/>
    <n v="0"/>
    <n v="0"/>
    <n v="0"/>
    <n v="0"/>
    <n v="273.13"/>
    <n v="272.77"/>
    <n v="0"/>
    <n v="0"/>
    <n v="123.53"/>
    <n v="0"/>
    <n v="0"/>
    <n v="0"/>
    <n v="0"/>
    <n v="0"/>
    <m/>
    <n v="0"/>
    <n v="0"/>
    <n v="0"/>
    <x v="7"/>
    <x v="4"/>
  </r>
  <r>
    <s v="CG&amp;E "/>
    <s v="E"/>
    <x v="2"/>
    <s v="EH      04/01/2008N"/>
    <n v="224386"/>
    <n v="17109.89"/>
    <n v="0"/>
    <n v="17109.89"/>
    <n v="5992.78"/>
    <n v="0"/>
    <n v="2814.25"/>
    <n v="273.19"/>
    <n v="2.67"/>
    <n v="0"/>
    <n v="0"/>
    <n v="928.58"/>
    <n v="1507.64"/>
    <n v="819.94"/>
    <n v="93.58"/>
    <n v="-4.8"/>
    <n v="1153.33"/>
    <n v="2670.58"/>
    <n v="0"/>
    <n v="0"/>
    <n v="0"/>
    <n v="0"/>
    <n v="336.23"/>
    <n v="359.23"/>
    <n v="0"/>
    <n v="0"/>
    <n v="162.69"/>
    <n v="0"/>
    <n v="0"/>
    <n v="0"/>
    <n v="0"/>
    <n v="0"/>
    <m/>
    <n v="0"/>
    <n v="0"/>
    <n v="0"/>
    <x v="7"/>
    <x v="4"/>
  </r>
  <r>
    <s v="CG&amp;E "/>
    <s v="E"/>
    <x v="2"/>
    <s v="GFL1    04/01/2008N"/>
    <n v="4693"/>
    <n v="655.93"/>
    <n v="0"/>
    <n v="655.93"/>
    <n v="351.06"/>
    <n v="0"/>
    <n v="82.56"/>
    <n v="5.86"/>
    <n v="0.27"/>
    <n v="0"/>
    <n v="0"/>
    <n v="21.66"/>
    <n v="31.6"/>
    <n v="48.29"/>
    <n v="1.83"/>
    <n v="0"/>
    <n v="25.27"/>
    <n v="55.93"/>
    <n v="0"/>
    <n v="0"/>
    <n v="0"/>
    <n v="0"/>
    <n v="6.33"/>
    <n v="21.19"/>
    <n v="0"/>
    <n v="0"/>
    <n v="4.08"/>
    <n v="0"/>
    <n v="0"/>
    <n v="0"/>
    <n v="0"/>
    <n v="0"/>
    <m/>
    <n v="0"/>
    <n v="0"/>
    <n v="0"/>
    <x v="7"/>
    <x v="5"/>
  </r>
  <r>
    <s v="CG&amp;E "/>
    <s v="E"/>
    <x v="4"/>
    <s v="GFL1    04/01/2008N"/>
    <n v="410"/>
    <n v="62.43"/>
    <n v="0"/>
    <n v="62.43"/>
    <n v="30.72"/>
    <n v="0"/>
    <n v="7.22"/>
    <n v="0.5"/>
    <n v="0.27"/>
    <n v="0"/>
    <n v="0"/>
    <n v="1.9"/>
    <n v="2.78"/>
    <n v="4.2300000000000004"/>
    <n v="0.18"/>
    <n v="0"/>
    <n v="2.2200000000000002"/>
    <n v="4.87"/>
    <n v="0"/>
    <n v="0"/>
    <n v="0"/>
    <n v="0"/>
    <n v="0.56000000000000005"/>
    <n v="1.83"/>
    <n v="0"/>
    <n v="0"/>
    <n v="0.37"/>
    <n v="0"/>
    <n v="0"/>
    <n v="0"/>
    <n v="0"/>
    <n v="0"/>
    <m/>
    <n v="0"/>
    <n v="0"/>
    <n v="0"/>
    <x v="7"/>
    <x v="5"/>
  </r>
  <r>
    <s v="CG&amp;E "/>
    <s v="E"/>
    <x v="1"/>
    <s v="GFL2    04/01/2008N"/>
    <n v="3023"/>
    <n v="379.94"/>
    <n v="0"/>
    <n v="379.94"/>
    <n v="196.62"/>
    <n v="0"/>
    <n v="46.34"/>
    <n v="3.67"/>
    <n v="0"/>
    <n v="0"/>
    <n v="0"/>
    <n v="14.07"/>
    <n v="20.3"/>
    <n v="26.94"/>
    <n v="1.26"/>
    <n v="0"/>
    <n v="16.39"/>
    <n v="35.92"/>
    <n v="0"/>
    <n v="0"/>
    <n v="0"/>
    <n v="0"/>
    <n v="3.96"/>
    <n v="11.8"/>
    <n v="0"/>
    <n v="0"/>
    <n v="2.67"/>
    <n v="0"/>
    <n v="0"/>
    <n v="0"/>
    <n v="0"/>
    <n v="0"/>
    <m/>
    <n v="0"/>
    <n v="0"/>
    <n v="0"/>
    <x v="7"/>
    <x v="5"/>
  </r>
  <r>
    <s v="CG&amp;E "/>
    <s v="E"/>
    <x v="2"/>
    <s v="GFL2    04/01/2008N"/>
    <n v="2426642"/>
    <n v="305062.95"/>
    <n v="0"/>
    <n v="305062.95"/>
    <n v="157833.21"/>
    <n v="0"/>
    <n v="37199.9"/>
    <n v="2955.26"/>
    <n v="2.97"/>
    <n v="0"/>
    <n v="0"/>
    <n v="11284.92"/>
    <n v="16305.8"/>
    <n v="21619.33"/>
    <n v="1013.02"/>
    <n v="0"/>
    <n v="13153.03"/>
    <n v="28846.84"/>
    <n v="0"/>
    <n v="0"/>
    <n v="0"/>
    <n v="0"/>
    <n v="3182.27"/>
    <n v="9470.24"/>
    <n v="0"/>
    <n v="0"/>
    <n v="2142.73"/>
    <n v="0"/>
    <n v="0"/>
    <n v="0"/>
    <n v="0"/>
    <n v="0"/>
    <m/>
    <n v="0"/>
    <n v="0"/>
    <n v="0"/>
    <x v="7"/>
    <x v="5"/>
  </r>
  <r>
    <s v="CG&amp;E "/>
    <s v="E"/>
    <x v="3"/>
    <s v="GFL2    04/01/2008N"/>
    <n v="617"/>
    <n v="77.650000000000006"/>
    <n v="0"/>
    <n v="77.650000000000006"/>
    <n v="40.130000000000003"/>
    <n v="0"/>
    <n v="9.4600000000000009"/>
    <n v="0.75"/>
    <n v="0.09"/>
    <n v="0"/>
    <n v="0"/>
    <n v="2.87"/>
    <n v="4.1399999999999997"/>
    <n v="5.5"/>
    <n v="0.26"/>
    <n v="0"/>
    <n v="3.34"/>
    <n v="7.34"/>
    <n v="0"/>
    <n v="0"/>
    <n v="0"/>
    <n v="0"/>
    <n v="0.81"/>
    <n v="2.41"/>
    <n v="0"/>
    <n v="0"/>
    <n v="0.55000000000000004"/>
    <n v="0"/>
    <n v="0"/>
    <n v="0"/>
    <n v="0"/>
    <n v="0"/>
    <m/>
    <n v="0"/>
    <n v="0"/>
    <n v="0"/>
    <x v="7"/>
    <x v="5"/>
  </r>
  <r>
    <s v="CG&amp;E "/>
    <s v="E"/>
    <x v="7"/>
    <s v="GFL2    04/01/2008N"/>
    <n v="5876"/>
    <n v="764.88"/>
    <n v="0"/>
    <n v="764.88"/>
    <n v="382.68"/>
    <n v="0"/>
    <n v="90.21"/>
    <n v="7.07"/>
    <n v="1.35"/>
    <n v="0"/>
    <n v="0"/>
    <n v="27.41"/>
    <n v="39.6"/>
    <n v="52.5"/>
    <n v="2.37"/>
    <n v="0"/>
    <n v="31.78"/>
    <n v="69.77"/>
    <n v="0"/>
    <n v="0"/>
    <n v="0"/>
    <n v="0"/>
    <n v="7.85"/>
    <n v="23.09"/>
    <n v="0"/>
    <n v="0"/>
    <n v="5.12"/>
    <n v="0"/>
    <n v="0"/>
    <n v="0"/>
    <n v="0"/>
    <n v="0"/>
    <m/>
    <n v="0"/>
    <n v="0"/>
    <n v="0"/>
    <x v="7"/>
    <x v="5"/>
  </r>
  <r>
    <s v="CG&amp;E "/>
    <s v="E"/>
    <x v="4"/>
    <s v="GFL2    04/01/2008N"/>
    <n v="19700"/>
    <n v="3817.79"/>
    <n v="0"/>
    <n v="3817.79"/>
    <n v="1291.71"/>
    <n v="0"/>
    <n v="304.82"/>
    <n v="23.97"/>
    <n v="2.88"/>
    <n v="0"/>
    <n v="0"/>
    <n v="91.88"/>
    <n v="133.77000000000001"/>
    <n v="177.08"/>
    <n v="8.15"/>
    <n v="0"/>
    <n v="108.02"/>
    <n v="235.61"/>
    <n v="0"/>
    <n v="0"/>
    <n v="0"/>
    <n v="0"/>
    <n v="26.01"/>
    <n v="77.180000000000007"/>
    <n v="0"/>
    <n v="0"/>
    <n v="17.43"/>
    <n v="0"/>
    <n v="0"/>
    <n v="0"/>
    <n v="0"/>
    <n v="0"/>
    <m/>
    <n v="0"/>
    <n v="0"/>
    <n v="0"/>
    <x v="7"/>
    <x v="5"/>
  </r>
  <r>
    <s v="CG&amp;E "/>
    <s v="E"/>
    <x v="5"/>
    <s v="GFL2    04/01/2008N"/>
    <n v="0"/>
    <n v="5"/>
    <n v="0"/>
    <n v="5"/>
    <n v="7.0000000000000007E-2"/>
    <n v="0"/>
    <n v="0.02"/>
    <n v="0"/>
    <n v="0.09"/>
    <n v="0"/>
    <n v="0"/>
    <n v="0"/>
    <n v="0.01"/>
    <n v="0.01"/>
    <n v="0"/>
    <n v="0"/>
    <n v="0.01"/>
    <n v="0.01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5"/>
  </r>
  <r>
    <s v="CG&amp;E "/>
    <s v="E"/>
    <x v="2"/>
    <s v="MCEF    07/31/1998 "/>
    <n v="0"/>
    <n v="757.06"/>
    <n v="0"/>
    <n v="75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14"/>
    <s v="MCEF    07/31/1998 "/>
    <n v="0"/>
    <n v="2610.73"/>
    <n v="0"/>
    <n v="261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15"/>
    <s v="MCEF    07/31/1998 "/>
    <n v="0"/>
    <n v="18599.62"/>
    <n v="0"/>
    <n v="185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2"/>
    <s v="MCMP    07/31/1998 "/>
    <n v="0"/>
    <n v="691"/>
    <n v="0"/>
    <n v="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3"/>
    <s v="MCMP    07/31/1998 "/>
    <n v="0"/>
    <n v="117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4"/>
    <s v="MCMP    07/31/1998 "/>
    <n v="0"/>
    <n v="345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14"/>
    <s v="MCMP    07/31/1998 "/>
    <n v="0"/>
    <n v="1079"/>
    <n v="0"/>
    <n v="10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12"/>
    <s v="MCMP    07/31/1998 "/>
    <n v="0"/>
    <n v="455"/>
    <n v="0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14"/>
    <s v="MCPC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15"/>
    <s v="MCPC    07/31/1998 "/>
    <n v="0"/>
    <n v="7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14"/>
    <s v="MCRC    05/31/2001 "/>
    <n v="0"/>
    <n v="4405.5"/>
    <n v="0"/>
    <n v="44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6"/>
  </r>
  <r>
    <s v="CG&amp;E "/>
    <s v="E"/>
    <x v="19"/>
    <s v="NSOR    04/01/2008 "/>
    <n v="36083"/>
    <n v="8476.41"/>
    <n v="0"/>
    <n v="8476.41"/>
    <n v="1036.92"/>
    <n v="0"/>
    <n v="6293.14"/>
    <n v="45.03"/>
    <n v="74.05"/>
    <n v="0"/>
    <n v="0"/>
    <n v="171.1"/>
    <n v="81.08"/>
    <n v="144.1"/>
    <n v="0"/>
    <n v="0"/>
    <n v="99.09"/>
    <n v="432.85"/>
    <n v="0"/>
    <n v="0"/>
    <n v="0"/>
    <n v="0"/>
    <n v="36"/>
    <n v="63.05"/>
    <n v="0"/>
    <n v="0"/>
    <n v="0"/>
    <n v="0"/>
    <n v="0"/>
    <n v="0"/>
    <n v="0"/>
    <n v="0"/>
    <m/>
    <n v="0"/>
    <n v="0"/>
    <n v="0"/>
    <x v="7"/>
    <x v="7"/>
  </r>
  <r>
    <s v="CG&amp;E "/>
    <s v="E"/>
    <x v="24"/>
    <s v="NSOR    04/01/2008 "/>
    <n v="520"/>
    <n v="94.72"/>
    <n v="0"/>
    <n v="94.72"/>
    <n v="0"/>
    <n v="0"/>
    <n v="88.01"/>
    <n v="0.65"/>
    <n v="0.99"/>
    <n v="0"/>
    <n v="0"/>
    <n v="2.4700000000000002"/>
    <n v="1.17"/>
    <n v="0"/>
    <n v="0"/>
    <n v="0"/>
    <n v="0"/>
    <n v="0"/>
    <n v="0"/>
    <n v="0"/>
    <n v="0"/>
    <n v="0"/>
    <n v="0.52"/>
    <n v="0.91"/>
    <n v="0"/>
    <n v="0"/>
    <n v="0"/>
    <n v="0"/>
    <n v="0"/>
    <n v="0"/>
    <n v="0"/>
    <n v="0"/>
    <m/>
    <n v="0"/>
    <n v="0"/>
    <n v="0"/>
    <x v="7"/>
    <x v="7"/>
  </r>
  <r>
    <s v="CG&amp;E "/>
    <s v="E"/>
    <x v="2"/>
    <s v="NSPF    04/01/2008 "/>
    <n v="8786"/>
    <n v="736.9"/>
    <n v="0"/>
    <n v="736.9"/>
    <n v="253"/>
    <n v="0"/>
    <n v="206.65"/>
    <n v="10.81"/>
    <n v="0.9"/>
    <n v="0"/>
    <n v="0"/>
    <n v="37.380000000000003"/>
    <n v="20.010000000000002"/>
    <n v="34.729999999999997"/>
    <n v="0"/>
    <n v="0"/>
    <n v="23.23"/>
    <n v="104.42"/>
    <n v="0"/>
    <n v="0"/>
    <n v="0"/>
    <n v="0"/>
    <n v="8.2799999999999994"/>
    <n v="15.18"/>
    <n v="0"/>
    <n v="0"/>
    <n v="22.31"/>
    <n v="0"/>
    <n v="0"/>
    <n v="0"/>
    <n v="0"/>
    <n v="0"/>
    <m/>
    <n v="0"/>
    <n v="0"/>
    <n v="0"/>
    <x v="7"/>
    <x v="7"/>
  </r>
  <r>
    <s v="CG&amp;E "/>
    <s v="E"/>
    <x v="3"/>
    <s v="NSPF    04/01/2008 "/>
    <n v="4584"/>
    <n v="368.88"/>
    <n v="0"/>
    <n v="368.88"/>
    <n v="132"/>
    <n v="0"/>
    <n v="94.04"/>
    <n v="5.64"/>
    <n v="0.36"/>
    <n v="0"/>
    <n v="0"/>
    <n v="17.8"/>
    <n v="10.44"/>
    <n v="18.12"/>
    <n v="0"/>
    <n v="0"/>
    <n v="12.12"/>
    <n v="54.48"/>
    <n v="0"/>
    <n v="0"/>
    <n v="0"/>
    <n v="0"/>
    <n v="4.32"/>
    <n v="7.92"/>
    <n v="0"/>
    <n v="0"/>
    <n v="11.64"/>
    <n v="0"/>
    <n v="0"/>
    <n v="0"/>
    <n v="0"/>
    <n v="0"/>
    <m/>
    <n v="0"/>
    <n v="0"/>
    <n v="0"/>
    <x v="7"/>
    <x v="7"/>
  </r>
  <r>
    <s v="CG&amp;E "/>
    <s v="E"/>
    <x v="4"/>
    <s v="NSPF    04/01/2008 "/>
    <n v="2292"/>
    <n v="190.88"/>
    <n v="0"/>
    <n v="190.88"/>
    <n v="66"/>
    <n v="0"/>
    <n v="51.68"/>
    <n v="2.82"/>
    <n v="0.18"/>
    <n v="0"/>
    <n v="0"/>
    <n v="10.68"/>
    <n v="5.22"/>
    <n v="9.06"/>
    <n v="0"/>
    <n v="0"/>
    <n v="6.06"/>
    <n v="27.24"/>
    <n v="0"/>
    <n v="0"/>
    <n v="0"/>
    <n v="0"/>
    <n v="2.16"/>
    <n v="3.96"/>
    <n v="0"/>
    <n v="0"/>
    <n v="5.82"/>
    <n v="0"/>
    <n v="0"/>
    <n v="0"/>
    <n v="0"/>
    <n v="0"/>
    <m/>
    <n v="0"/>
    <n v="0"/>
    <n v="0"/>
    <x v="7"/>
    <x v="7"/>
  </r>
  <r>
    <s v="CG&amp;E "/>
    <s v="E"/>
    <x v="5"/>
    <s v="NSPF    04/01/2008 "/>
    <n v="382"/>
    <n v="26.12"/>
    <n v="0"/>
    <n v="26.12"/>
    <n v="11"/>
    <n v="0"/>
    <n v="4.7300000000000004"/>
    <n v="0.47"/>
    <n v="0"/>
    <n v="0"/>
    <n v="0"/>
    <n v="0"/>
    <n v="0.87"/>
    <n v="1.51"/>
    <n v="0"/>
    <n v="0"/>
    <n v="1.01"/>
    <n v="4.54"/>
    <n v="0"/>
    <n v="0"/>
    <n v="0"/>
    <n v="0"/>
    <n v="0.36"/>
    <n v="0.66"/>
    <n v="0"/>
    <n v="0"/>
    <n v="0.97"/>
    <n v="0"/>
    <n v="0"/>
    <n v="0"/>
    <n v="0"/>
    <n v="0"/>
    <m/>
    <n v="0"/>
    <n v="0"/>
    <n v="0"/>
    <x v="7"/>
    <x v="7"/>
  </r>
  <r>
    <s v="CG&amp;E "/>
    <s v="E"/>
    <x v="6"/>
    <s v="NSPF    04/01/2008 "/>
    <n v="382"/>
    <n v="8.91"/>
    <n v="0"/>
    <n v="8.91"/>
    <n v="0"/>
    <n v="0"/>
    <n v="4.7300000000000004"/>
    <n v="0.47"/>
    <n v="0.09"/>
    <n v="0"/>
    <n v="0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m/>
    <n v="0"/>
    <n v="0"/>
    <n v="0"/>
    <x v="7"/>
    <x v="7"/>
  </r>
  <r>
    <s v="CG&amp;E "/>
    <s v="E"/>
    <x v="10"/>
    <s v="NSPF    04/01/2008 "/>
    <n v="382"/>
    <n v="8.91"/>
    <n v="0"/>
    <n v="8.91"/>
    <n v="0"/>
    <n v="0"/>
    <n v="4.7300000000000004"/>
    <n v="0.47"/>
    <n v="0.09"/>
    <n v="0"/>
    <n v="0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m/>
    <n v="0"/>
    <n v="0"/>
    <n v="0"/>
    <x v="7"/>
    <x v="7"/>
  </r>
  <r>
    <s v="CG&amp;E "/>
    <s v="E"/>
    <x v="19"/>
    <s v="NSPO    04/01/2008 "/>
    <n v="360"/>
    <n v="94.36"/>
    <n v="0"/>
    <n v="94.36"/>
    <n v="10.35"/>
    <n v="0"/>
    <n v="72.13"/>
    <n v="0.45"/>
    <n v="0.27"/>
    <n v="0"/>
    <n v="0"/>
    <n v="1.71"/>
    <n v="0.81"/>
    <n v="1.44"/>
    <n v="0"/>
    <n v="0"/>
    <n v="0.99"/>
    <n v="4.32"/>
    <n v="0"/>
    <n v="0"/>
    <n v="0"/>
    <n v="0"/>
    <n v="0.36"/>
    <n v="0.63"/>
    <n v="0"/>
    <n v="0"/>
    <n v="0.9"/>
    <n v="0"/>
    <n v="0"/>
    <n v="0"/>
    <n v="0"/>
    <n v="0"/>
    <m/>
    <n v="0"/>
    <n v="0"/>
    <n v="0"/>
    <x v="7"/>
    <x v="7"/>
  </r>
  <r>
    <s v="CG&amp;E "/>
    <s v="E"/>
    <x v="1"/>
    <s v="NSPO    04/01/2008 "/>
    <n v="6767"/>
    <n v="1810.88"/>
    <n v="0"/>
    <n v="1810.88"/>
    <n v="193.79"/>
    <n v="0"/>
    <n v="1396.2"/>
    <n v="8.35"/>
    <n v="4.59"/>
    <n v="0"/>
    <n v="0"/>
    <n v="31.73"/>
    <n v="15.03"/>
    <n v="26.72"/>
    <n v="0"/>
    <n v="0"/>
    <n v="18.37"/>
    <n v="81.03"/>
    <n v="0"/>
    <n v="0"/>
    <n v="0"/>
    <n v="0"/>
    <n v="6.68"/>
    <n v="11.69"/>
    <n v="0"/>
    <n v="0"/>
    <n v="16.7"/>
    <n v="0"/>
    <n v="0"/>
    <n v="0"/>
    <n v="0"/>
    <n v="0"/>
    <m/>
    <n v="0"/>
    <n v="0"/>
    <n v="0"/>
    <x v="7"/>
    <x v="7"/>
  </r>
  <r>
    <s v="CG&amp;E "/>
    <s v="E"/>
    <x v="2"/>
    <s v="NSPO    04/01/2008 "/>
    <n v="18753"/>
    <n v="4975.67"/>
    <n v="0"/>
    <n v="4975.67"/>
    <n v="537.57000000000005"/>
    <n v="0"/>
    <n v="3825.12"/>
    <n v="23.21"/>
    <n v="12.2"/>
    <n v="0"/>
    <n v="0"/>
    <n v="88.22"/>
    <n v="41.8"/>
    <n v="74.3"/>
    <n v="0"/>
    <n v="0"/>
    <n v="51.07"/>
    <n v="224.68"/>
    <n v="0"/>
    <n v="0"/>
    <n v="0"/>
    <n v="0"/>
    <n v="18.559999999999999"/>
    <n v="32.5"/>
    <n v="0"/>
    <n v="0"/>
    <n v="46.44"/>
    <n v="0"/>
    <n v="0"/>
    <n v="0"/>
    <n v="0"/>
    <n v="0"/>
    <m/>
    <n v="0"/>
    <n v="0"/>
    <n v="0"/>
    <x v="7"/>
    <x v="7"/>
  </r>
  <r>
    <s v="CG&amp;E "/>
    <s v="E"/>
    <x v="3"/>
    <s v="NSPO    04/01/2008 "/>
    <n v="800"/>
    <n v="210.3"/>
    <n v="0"/>
    <n v="210.3"/>
    <n v="23"/>
    <n v="0"/>
    <n v="160.6"/>
    <n v="1"/>
    <n v="0.9"/>
    <n v="0"/>
    <n v="0"/>
    <n v="3.8"/>
    <n v="1.8"/>
    <n v="3.2"/>
    <n v="0"/>
    <n v="0"/>
    <n v="2.2000000000000002"/>
    <n v="9.6"/>
    <n v="0"/>
    <n v="0"/>
    <n v="0"/>
    <n v="0"/>
    <n v="0.8"/>
    <n v="1.4"/>
    <n v="0"/>
    <n v="0"/>
    <n v="2"/>
    <n v="0"/>
    <n v="0"/>
    <n v="0"/>
    <n v="0"/>
    <n v="0"/>
    <m/>
    <n v="0"/>
    <n v="0"/>
    <n v="0"/>
    <x v="7"/>
    <x v="7"/>
  </r>
  <r>
    <s v="CG&amp;E "/>
    <s v="E"/>
    <x v="4"/>
    <s v="NSPO    04/01/2008 "/>
    <n v="680"/>
    <n v="182.67"/>
    <n v="0"/>
    <n v="182.67"/>
    <n v="19.55"/>
    <n v="0"/>
    <n v="140.29"/>
    <n v="0.85"/>
    <n v="0.9"/>
    <n v="0"/>
    <n v="0"/>
    <n v="3.23"/>
    <n v="1.53"/>
    <n v="2.72"/>
    <n v="0"/>
    <n v="0"/>
    <n v="1.87"/>
    <n v="8.16"/>
    <n v="0"/>
    <n v="0"/>
    <n v="0"/>
    <n v="0"/>
    <n v="0.68"/>
    <n v="1.19"/>
    <n v="0"/>
    <n v="0"/>
    <n v="1.7"/>
    <n v="0"/>
    <n v="0"/>
    <n v="0"/>
    <n v="0"/>
    <n v="0"/>
    <m/>
    <n v="0"/>
    <n v="0"/>
    <n v="0"/>
    <x v="7"/>
    <x v="7"/>
  </r>
  <r>
    <s v="CG&amp;E "/>
    <s v="E"/>
    <x v="21"/>
    <s v="NSPO    04/01/2008 "/>
    <n v="240"/>
    <n v="60.84"/>
    <n v="0"/>
    <n v="60.84"/>
    <n v="0"/>
    <n v="0"/>
    <n v="57.42"/>
    <n v="0.3"/>
    <n v="0.18"/>
    <n v="0"/>
    <n v="0"/>
    <n v="1.1399999999999999"/>
    <n v="0.54"/>
    <n v="0"/>
    <n v="0"/>
    <n v="0"/>
    <n v="0"/>
    <n v="0"/>
    <n v="0"/>
    <n v="0"/>
    <n v="0"/>
    <n v="0"/>
    <n v="0.24"/>
    <n v="0.42"/>
    <n v="0"/>
    <n v="0"/>
    <n v="0.6"/>
    <n v="0"/>
    <n v="0"/>
    <n v="0"/>
    <n v="0"/>
    <n v="0"/>
    <m/>
    <n v="0"/>
    <n v="0"/>
    <n v="0"/>
    <x v="7"/>
    <x v="7"/>
  </r>
  <r>
    <s v="CG&amp;E "/>
    <s v="E"/>
    <x v="6"/>
    <s v="NSPO    04/01/2008 "/>
    <n v="320"/>
    <n v="61.05"/>
    <n v="0"/>
    <n v="61.05"/>
    <n v="0"/>
    <n v="0"/>
    <n v="56.96"/>
    <n v="0.4"/>
    <n v="0.54"/>
    <n v="0"/>
    <n v="0"/>
    <n v="1.52"/>
    <n v="0.72"/>
    <n v="0"/>
    <n v="0"/>
    <n v="0"/>
    <n v="0"/>
    <n v="0"/>
    <n v="0"/>
    <n v="0"/>
    <n v="0"/>
    <n v="0"/>
    <n v="0.04"/>
    <n v="7.0000000000000007E-2"/>
    <n v="0"/>
    <n v="0"/>
    <n v="0.8"/>
    <n v="0"/>
    <n v="0"/>
    <n v="0"/>
    <n v="0"/>
    <n v="0"/>
    <m/>
    <n v="0"/>
    <n v="0"/>
    <n v="0"/>
    <x v="7"/>
    <x v="7"/>
  </r>
  <r>
    <s v="CG&amp;E "/>
    <s v="E"/>
    <x v="9"/>
    <s v="NSPO    04/01/2008 "/>
    <n v="40"/>
    <n v="7.29"/>
    <n v="0"/>
    <n v="7.29"/>
    <n v="0"/>
    <n v="0"/>
    <n v="6.77"/>
    <n v="0.05"/>
    <n v="0.09"/>
    <n v="0"/>
    <n v="0"/>
    <n v="0.19"/>
    <n v="0.09"/>
    <n v="0"/>
    <n v="0"/>
    <n v="0"/>
    <n v="0"/>
    <n v="0"/>
    <n v="0"/>
    <n v="0"/>
    <n v="0"/>
    <n v="0"/>
    <n v="0"/>
    <n v="0"/>
    <n v="0"/>
    <n v="0"/>
    <n v="0.1"/>
    <n v="0"/>
    <n v="0"/>
    <n v="0"/>
    <n v="0"/>
    <n v="0"/>
    <m/>
    <n v="0"/>
    <n v="0"/>
    <n v="0"/>
    <x v="7"/>
    <x v="7"/>
  </r>
  <r>
    <s v="CG&amp;E "/>
    <s v="E"/>
    <x v="10"/>
    <s v="NSPO    04/01/2008 "/>
    <n v="120"/>
    <n v="24.67"/>
    <n v="0"/>
    <n v="24.67"/>
    <n v="0"/>
    <n v="0"/>
    <n v="23.11"/>
    <n v="0.15"/>
    <n v="0.27"/>
    <n v="0"/>
    <n v="0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m/>
    <n v="0"/>
    <n v="0"/>
    <n v="0"/>
    <x v="7"/>
    <x v="7"/>
  </r>
  <r>
    <s v="CG&amp;E "/>
    <s v="E"/>
    <x v="19"/>
    <s v="NSPU    04/01/2008 "/>
    <n v="1136"/>
    <n v="252.28"/>
    <n v="0"/>
    <n v="252.28"/>
    <n v="32.799999999999997"/>
    <n v="0"/>
    <n v="183.32"/>
    <n v="1.44"/>
    <n v="0"/>
    <n v="0"/>
    <n v="0"/>
    <n v="5.28"/>
    <n v="2.56"/>
    <n v="4.4800000000000004"/>
    <n v="0"/>
    <n v="0"/>
    <n v="3.04"/>
    <n v="13.44"/>
    <n v="0"/>
    <n v="0"/>
    <n v="0"/>
    <n v="0"/>
    <n v="1.1200000000000001"/>
    <n v="1.92"/>
    <n v="0"/>
    <n v="0"/>
    <n v="2.88"/>
    <n v="0"/>
    <n v="0"/>
    <n v="0"/>
    <n v="0"/>
    <n v="0"/>
    <m/>
    <n v="0"/>
    <n v="0"/>
    <n v="0"/>
    <x v="7"/>
    <x v="7"/>
  </r>
  <r>
    <s v="CG&amp;E "/>
    <s v="E"/>
    <x v="1"/>
    <s v="NSPU    04/01/2008 "/>
    <n v="8520"/>
    <n v="1973.11"/>
    <n v="0"/>
    <n v="1973.11"/>
    <n v="246"/>
    <n v="0"/>
    <n v="1454.2"/>
    <n v="10.8"/>
    <n v="1.71"/>
    <n v="0"/>
    <n v="0"/>
    <n v="39.6"/>
    <n v="19.2"/>
    <n v="33.6"/>
    <n v="0"/>
    <n v="0"/>
    <n v="22.8"/>
    <n v="100.8"/>
    <n v="0"/>
    <n v="0"/>
    <n v="0"/>
    <n v="0"/>
    <n v="8.4"/>
    <n v="14.4"/>
    <n v="0"/>
    <n v="0"/>
    <n v="21.6"/>
    <n v="0"/>
    <n v="0"/>
    <n v="0"/>
    <n v="0"/>
    <n v="0"/>
    <m/>
    <n v="0"/>
    <n v="0"/>
    <n v="0"/>
    <x v="7"/>
    <x v="7"/>
  </r>
  <r>
    <s v="CG&amp;E "/>
    <s v="E"/>
    <x v="2"/>
    <s v="NSPU    04/01/2008 "/>
    <n v="25844"/>
    <n v="5914.57"/>
    <n v="0"/>
    <n v="5914.57"/>
    <n v="746.2"/>
    <n v="0"/>
    <n v="4344.38"/>
    <n v="32.76"/>
    <n v="1.35"/>
    <n v="0"/>
    <n v="0"/>
    <n v="120.12"/>
    <n v="58.24"/>
    <n v="101.92"/>
    <n v="0"/>
    <n v="0"/>
    <n v="69.16"/>
    <n v="305.76"/>
    <n v="0"/>
    <n v="0"/>
    <n v="0"/>
    <n v="0"/>
    <n v="25.48"/>
    <n v="43.68"/>
    <n v="0"/>
    <n v="0"/>
    <n v="65.52"/>
    <n v="0"/>
    <n v="0"/>
    <n v="0"/>
    <n v="0"/>
    <n v="0"/>
    <m/>
    <n v="0"/>
    <n v="0"/>
    <n v="0"/>
    <x v="7"/>
    <x v="7"/>
  </r>
  <r>
    <s v="CG&amp;E "/>
    <s v="E"/>
    <x v="19"/>
    <s v="NSUR    04/01/2008 "/>
    <n v="7100"/>
    <n v="1558.76"/>
    <n v="0"/>
    <n v="1558.76"/>
    <n v="205"/>
    <n v="0"/>
    <n v="1144.77"/>
    <n v="9"/>
    <n v="0.99"/>
    <n v="0"/>
    <n v="0"/>
    <n v="33"/>
    <n v="16"/>
    <n v="28"/>
    <n v="0"/>
    <n v="0"/>
    <n v="19"/>
    <n v="84"/>
    <n v="0"/>
    <n v="0"/>
    <n v="0"/>
    <n v="0"/>
    <n v="7"/>
    <n v="12"/>
    <n v="0"/>
    <n v="0"/>
    <n v="0"/>
    <n v="0"/>
    <n v="0"/>
    <n v="0"/>
    <n v="0"/>
    <n v="0"/>
    <m/>
    <n v="0"/>
    <n v="0"/>
    <n v="0"/>
    <x v="7"/>
    <x v="7"/>
  </r>
  <r>
    <s v="CG&amp;E "/>
    <s v="E"/>
    <x v="7"/>
    <s v="NSU1    04/01/2008N"/>
    <n v="1146"/>
    <n v="174.78"/>
    <n v="0"/>
    <n v="174.78"/>
    <n v="33.020000000000003"/>
    <n v="0"/>
    <n v="105.01"/>
    <n v="1.4"/>
    <n v="0.27"/>
    <n v="0"/>
    <n v="0"/>
    <n v="5.33"/>
    <n v="2.62"/>
    <n v="4.5199999999999996"/>
    <n v="0"/>
    <n v="0"/>
    <n v="3.02"/>
    <n v="13.61"/>
    <n v="0"/>
    <n v="0"/>
    <n v="0"/>
    <n v="0"/>
    <n v="1.07"/>
    <n v="1.98"/>
    <n v="0"/>
    <n v="0"/>
    <n v="2.93"/>
    <n v="0"/>
    <n v="0"/>
    <n v="0"/>
    <n v="0"/>
    <n v="0"/>
    <m/>
    <n v="0"/>
    <n v="0"/>
    <n v="0"/>
    <x v="7"/>
    <x v="7"/>
  </r>
  <r>
    <s v="CG&amp;E "/>
    <s v="E"/>
    <x v="7"/>
    <s v="NSU2    04/01/2008N"/>
    <n v="67232"/>
    <n v="10685.92"/>
    <n v="0"/>
    <n v="10685.92"/>
    <n v="1935.05"/>
    <n v="0"/>
    <n v="6621.25"/>
    <n v="81.92"/>
    <n v="1.53"/>
    <n v="0"/>
    <n v="0"/>
    <n v="300.22000000000003"/>
    <n v="153.86000000000001"/>
    <n v="265.38"/>
    <n v="0"/>
    <n v="0"/>
    <n v="177.27"/>
    <n v="799.29"/>
    <n v="0"/>
    <n v="0"/>
    <n v="0"/>
    <n v="0"/>
    <n v="62.59"/>
    <n v="116.2"/>
    <n v="0"/>
    <n v="0"/>
    <n v="171.36"/>
    <n v="0"/>
    <n v="0"/>
    <n v="0"/>
    <n v="0"/>
    <n v="0"/>
    <m/>
    <n v="0"/>
    <n v="0"/>
    <n v="0"/>
    <x v="7"/>
    <x v="7"/>
  </r>
  <r>
    <s v="CG&amp;E "/>
    <s v="E"/>
    <x v="7"/>
    <s v="NSU3    04/01/2008N"/>
    <n v="4146"/>
    <n v="253.72"/>
    <n v="0"/>
    <n v="253.72"/>
    <n v="119.44"/>
    <n v="0"/>
    <n v="3.3"/>
    <n v="5.05"/>
    <n v="0"/>
    <n v="0"/>
    <n v="0"/>
    <n v="18.29"/>
    <n v="9.49"/>
    <n v="16.36"/>
    <n v="0"/>
    <n v="0"/>
    <n v="10.92"/>
    <n v="49.28"/>
    <n v="0"/>
    <n v="0"/>
    <n v="0"/>
    <n v="0"/>
    <n v="3.86"/>
    <n v="7.16"/>
    <n v="0"/>
    <n v="0"/>
    <n v="10.57"/>
    <n v="0"/>
    <n v="0"/>
    <n v="0"/>
    <n v="0"/>
    <n v="0"/>
    <m/>
    <n v="0"/>
    <n v="0"/>
    <n v="0"/>
    <x v="7"/>
    <x v="7"/>
  </r>
  <r>
    <s v="CG&amp;E "/>
    <s v="E"/>
    <x v="7"/>
    <s v="NSU4    04/01/2008N"/>
    <n v="2232"/>
    <n v="137.25"/>
    <n v="0"/>
    <n v="137.25"/>
    <n v="64.319999999999993"/>
    <n v="0"/>
    <n v="1.78"/>
    <n v="2.72"/>
    <n v="0.09"/>
    <n v="0"/>
    <n v="0"/>
    <n v="10.38"/>
    <n v="5.12"/>
    <n v="8.8000000000000007"/>
    <n v="0"/>
    <n v="0"/>
    <n v="5.88"/>
    <n v="26.54"/>
    <n v="0"/>
    <n v="0"/>
    <n v="0"/>
    <n v="0"/>
    <n v="2.08"/>
    <n v="3.86"/>
    <n v="0"/>
    <n v="0"/>
    <n v="5.68"/>
    <n v="0"/>
    <n v="0"/>
    <n v="0"/>
    <n v="0"/>
    <n v="0"/>
    <m/>
    <n v="0"/>
    <n v="0"/>
    <n v="0"/>
    <x v="7"/>
    <x v="7"/>
  </r>
  <r>
    <s v="CG&amp;E "/>
    <s v="E"/>
    <x v="7"/>
    <s v="NSU5    04/01/2008N"/>
    <n v="2711"/>
    <n v="335.3"/>
    <n v="0"/>
    <n v="335.3"/>
    <n v="78.099999999999994"/>
    <n v="0"/>
    <n v="171.14"/>
    <n v="3.3"/>
    <n v="0.09"/>
    <n v="0"/>
    <n v="0"/>
    <n v="12.28"/>
    <n v="6.21"/>
    <n v="10.7"/>
    <n v="0"/>
    <n v="0"/>
    <n v="7.14"/>
    <n v="32.229999999999997"/>
    <n v="0"/>
    <n v="0"/>
    <n v="0"/>
    <n v="0"/>
    <n v="2.52"/>
    <n v="4.68"/>
    <n v="0"/>
    <n v="0"/>
    <n v="6.91"/>
    <n v="0"/>
    <n v="0"/>
    <n v="0"/>
    <n v="0"/>
    <n v="0"/>
    <m/>
    <n v="0"/>
    <n v="0"/>
    <n v="0"/>
    <x v="7"/>
    <x v="7"/>
  </r>
  <r>
    <s v="CG&amp;E "/>
    <s v="E"/>
    <x v="2"/>
    <s v="OLF     01/02/2007 "/>
    <n v="13332"/>
    <n v="1657.11"/>
    <n v="0"/>
    <n v="1657.11"/>
    <n v="325.8"/>
    <n v="0"/>
    <n v="816.24"/>
    <n v="12.36"/>
    <n v="0.63"/>
    <n v="0"/>
    <n v="0"/>
    <n v="61.56"/>
    <n v="30.36"/>
    <n v="31.68"/>
    <n v="0"/>
    <n v="57.36"/>
    <n v="41.88"/>
    <n v="220.92"/>
    <n v="0"/>
    <n v="0"/>
    <n v="0"/>
    <n v="0"/>
    <n v="1.8"/>
    <n v="22.8"/>
    <n v="0"/>
    <n v="0"/>
    <n v="33.72"/>
    <n v="0"/>
    <n v="0"/>
    <n v="0"/>
    <n v="0"/>
    <n v="0"/>
    <m/>
    <n v="0"/>
    <n v="0"/>
    <n v="0"/>
    <x v="7"/>
    <x v="8"/>
  </r>
  <r>
    <s v="CG&amp;E "/>
    <s v="E"/>
    <x v="2"/>
    <s v="OLF     02/15/2008 "/>
    <n v="3792"/>
    <n v="456.9"/>
    <n v="0"/>
    <n v="456.9"/>
    <n v="92.64"/>
    <n v="0"/>
    <n v="232.08"/>
    <n v="4.5599999999999996"/>
    <n v="0.18"/>
    <n v="0"/>
    <n v="0"/>
    <n v="17.52"/>
    <n v="8.64"/>
    <n v="16.32"/>
    <n v="0"/>
    <n v="16.32"/>
    <n v="14.16"/>
    <n v="34.799999999999997"/>
    <n v="0"/>
    <n v="0"/>
    <n v="0"/>
    <n v="0"/>
    <n v="3.6"/>
    <n v="6.48"/>
    <n v="0"/>
    <n v="0"/>
    <n v="9.6"/>
    <n v="0"/>
    <n v="0"/>
    <n v="0"/>
    <n v="0"/>
    <n v="0"/>
    <m/>
    <n v="0"/>
    <n v="0"/>
    <n v="0"/>
    <x v="7"/>
    <x v="8"/>
  </r>
  <r>
    <s v="CG&amp;E "/>
    <s v="E"/>
    <x v="19"/>
    <s v="OLF     04/01/2008 "/>
    <n v="9418"/>
    <n v="1084.0899999999999"/>
    <n v="0"/>
    <n v="1084.0899999999999"/>
    <n v="271.87"/>
    <n v="0"/>
    <n v="510.57"/>
    <n v="11.3"/>
    <n v="1.98"/>
    <n v="0"/>
    <n v="0"/>
    <n v="43.78"/>
    <n v="21.46"/>
    <n v="37.44"/>
    <n v="0"/>
    <n v="0"/>
    <n v="24.88"/>
    <n v="111.82"/>
    <n v="0"/>
    <n v="0"/>
    <n v="0"/>
    <n v="0"/>
    <n v="8.6300000000000008"/>
    <n v="16.37"/>
    <n v="0"/>
    <n v="0"/>
    <n v="23.99"/>
    <n v="0"/>
    <n v="0"/>
    <n v="0"/>
    <n v="0"/>
    <n v="0"/>
    <m/>
    <n v="0"/>
    <n v="0"/>
    <n v="0"/>
    <x v="7"/>
    <x v="8"/>
  </r>
  <r>
    <s v="CG&amp;E "/>
    <s v="E"/>
    <x v="1"/>
    <s v="OLF     04/01/2008 "/>
    <n v="36382"/>
    <n v="4281.22"/>
    <n v="0"/>
    <n v="4281.22"/>
    <n v="1050.25"/>
    <n v="0"/>
    <n v="2064.7199999999998"/>
    <n v="43.63"/>
    <n v="8.5500000000000007"/>
    <n v="0"/>
    <n v="0"/>
    <n v="169.24"/>
    <n v="82.82"/>
    <n v="144.74"/>
    <n v="0"/>
    <n v="0"/>
    <n v="96.01"/>
    <n v="431.95"/>
    <n v="0"/>
    <n v="0"/>
    <n v="0"/>
    <n v="0"/>
    <n v="33.26"/>
    <n v="63.54"/>
    <n v="0"/>
    <n v="0"/>
    <n v="92.51"/>
    <n v="0"/>
    <n v="0"/>
    <n v="0"/>
    <n v="0"/>
    <n v="0"/>
    <m/>
    <n v="0"/>
    <n v="0"/>
    <n v="0"/>
    <x v="7"/>
    <x v="8"/>
  </r>
  <r>
    <s v="CG&amp;E "/>
    <s v="E"/>
    <x v="2"/>
    <s v="OLF     04/01/2008 "/>
    <n v="650623"/>
    <n v="74282.929999999993"/>
    <n v="0"/>
    <n v="74282.929999999993"/>
    <n v="18776.21"/>
    <n v="0"/>
    <n v="34655.58"/>
    <n v="781.69"/>
    <n v="148.54"/>
    <n v="0"/>
    <n v="0"/>
    <n v="3020.63"/>
    <n v="1484.2"/>
    <n v="2585.5"/>
    <n v="0"/>
    <n v="0"/>
    <n v="1725.46"/>
    <n v="7724.51"/>
    <n v="0"/>
    <n v="0"/>
    <n v="0"/>
    <n v="0"/>
    <n v="594.63"/>
    <n v="1132.6199999999999"/>
    <n v="0"/>
    <n v="0"/>
    <n v="1653.36"/>
    <n v="0"/>
    <n v="0"/>
    <n v="0"/>
    <n v="0"/>
    <n v="0"/>
    <m/>
    <n v="0"/>
    <n v="0"/>
    <n v="0"/>
    <x v="7"/>
    <x v="8"/>
  </r>
  <r>
    <s v="CG&amp;E "/>
    <s v="E"/>
    <x v="3"/>
    <s v="OLF     04/01/2008 "/>
    <n v="88245"/>
    <n v="9671.6"/>
    <n v="0"/>
    <n v="9671.6"/>
    <n v="2546.5300000000002"/>
    <n v="0"/>
    <n v="4306.43"/>
    <n v="106.23"/>
    <n v="11.61"/>
    <n v="0"/>
    <n v="0"/>
    <n v="409.51"/>
    <n v="201.82"/>
    <n v="350.85"/>
    <n v="0"/>
    <n v="0"/>
    <n v="233.74"/>
    <n v="1047.3399999999999"/>
    <n v="0"/>
    <n v="0"/>
    <n v="0"/>
    <n v="0"/>
    <n v="79.95"/>
    <n v="154.05000000000001"/>
    <n v="0"/>
    <n v="0"/>
    <n v="223.54"/>
    <n v="0"/>
    <n v="0"/>
    <n v="0"/>
    <n v="0"/>
    <n v="0"/>
    <m/>
    <n v="0"/>
    <n v="0"/>
    <n v="0"/>
    <x v="7"/>
    <x v="8"/>
  </r>
  <r>
    <s v="CG&amp;E "/>
    <s v="E"/>
    <x v="7"/>
    <s v="OLF     04/01/2008 "/>
    <n v="1660"/>
    <n v="179.67"/>
    <n v="0"/>
    <n v="179.67"/>
    <n v="47.9"/>
    <n v="0"/>
    <n v="78.7"/>
    <n v="2"/>
    <n v="0.27"/>
    <n v="0"/>
    <n v="0"/>
    <n v="7.7"/>
    <n v="3.8"/>
    <n v="6.6"/>
    <n v="0"/>
    <n v="0"/>
    <n v="4.4000000000000004"/>
    <n v="19.7"/>
    <n v="0"/>
    <n v="0"/>
    <n v="0"/>
    <n v="0"/>
    <n v="1.5"/>
    <n v="2.9"/>
    <n v="0"/>
    <n v="0"/>
    <n v="4.2"/>
    <n v="0"/>
    <n v="0"/>
    <n v="0"/>
    <n v="0"/>
    <n v="0"/>
    <m/>
    <n v="0"/>
    <n v="0"/>
    <n v="0"/>
    <x v="7"/>
    <x v="8"/>
  </r>
  <r>
    <s v="CG&amp;E "/>
    <s v="E"/>
    <x v="4"/>
    <s v="OLF     04/01/2008 "/>
    <n v="65786"/>
    <n v="7665.95"/>
    <n v="0"/>
    <n v="7665.95"/>
    <n v="1899.08"/>
    <n v="0"/>
    <n v="3659.02"/>
    <n v="78.900000000000006"/>
    <n v="16.02"/>
    <n v="0"/>
    <n v="0"/>
    <n v="304.45"/>
    <n v="149.80000000000001"/>
    <n v="261.60000000000002"/>
    <n v="0"/>
    <n v="0"/>
    <n v="173.68"/>
    <n v="781.09"/>
    <n v="0"/>
    <n v="0"/>
    <n v="0"/>
    <n v="0"/>
    <n v="60.26"/>
    <n v="114.58"/>
    <n v="0"/>
    <n v="0"/>
    <n v="167.47"/>
    <n v="0"/>
    <n v="0"/>
    <n v="0"/>
    <n v="0"/>
    <n v="0"/>
    <m/>
    <n v="0"/>
    <n v="0"/>
    <n v="0"/>
    <x v="7"/>
    <x v="8"/>
  </r>
  <r>
    <s v="CG&amp;E "/>
    <s v="E"/>
    <x v="5"/>
    <s v="OLF     04/01/2008 "/>
    <n v="410"/>
    <n v="47.85"/>
    <n v="0"/>
    <n v="47.85"/>
    <n v="11.84"/>
    <n v="0"/>
    <n v="24.69"/>
    <n v="0.49"/>
    <n v="0.18"/>
    <n v="0"/>
    <n v="0"/>
    <n v="0"/>
    <n v="0.93"/>
    <n v="1.63"/>
    <n v="0"/>
    <n v="0"/>
    <n v="1.08"/>
    <n v="4.87"/>
    <n v="0"/>
    <n v="0"/>
    <n v="0"/>
    <n v="0"/>
    <n v="0.38"/>
    <n v="0.71"/>
    <n v="0"/>
    <n v="0"/>
    <n v="1.05"/>
    <n v="0"/>
    <n v="0"/>
    <n v="0"/>
    <n v="0"/>
    <n v="0"/>
    <m/>
    <n v="0"/>
    <n v="0"/>
    <n v="0"/>
    <x v="7"/>
    <x v="8"/>
  </r>
  <r>
    <s v="CG&amp;E "/>
    <s v="E"/>
    <x v="24"/>
    <s v="OLF     04/01/2008 "/>
    <n v="207"/>
    <n v="17.11"/>
    <n v="0"/>
    <n v="17.11"/>
    <n v="0"/>
    <n v="0"/>
    <n v="14.62"/>
    <n v="0.25"/>
    <n v="0.18"/>
    <n v="0"/>
    <n v="0"/>
    <n v="0.96"/>
    <n v="0.47"/>
    <n v="0"/>
    <n v="0"/>
    <n v="0"/>
    <n v="0"/>
    <n v="0"/>
    <n v="0"/>
    <n v="0"/>
    <n v="0"/>
    <n v="0"/>
    <n v="0.04"/>
    <n v="7.0000000000000007E-2"/>
    <n v="0"/>
    <n v="0"/>
    <n v="0.52"/>
    <n v="0"/>
    <n v="0"/>
    <n v="0"/>
    <n v="0"/>
    <n v="0"/>
    <m/>
    <n v="0"/>
    <n v="0"/>
    <n v="0"/>
    <x v="7"/>
    <x v="8"/>
  </r>
  <r>
    <s v="CG&amp;E "/>
    <s v="E"/>
    <x v="21"/>
    <s v="OLF     04/01/2008 "/>
    <n v="1332"/>
    <n v="84.42"/>
    <n v="0"/>
    <n v="84.42"/>
    <n v="0"/>
    <n v="0"/>
    <n v="69.39"/>
    <n v="1.6"/>
    <n v="0.36"/>
    <n v="0"/>
    <n v="0"/>
    <n v="6.19"/>
    <n v="3.04"/>
    <n v="0"/>
    <n v="0"/>
    <n v="0"/>
    <n v="0"/>
    <n v="0"/>
    <n v="0"/>
    <n v="0"/>
    <n v="0"/>
    <n v="0"/>
    <n v="0.16"/>
    <n v="0.3"/>
    <n v="0"/>
    <n v="0"/>
    <n v="3.38"/>
    <n v="0"/>
    <n v="0"/>
    <n v="0"/>
    <n v="0"/>
    <n v="0"/>
    <m/>
    <n v="0"/>
    <n v="0"/>
    <n v="0"/>
    <x v="7"/>
    <x v="8"/>
  </r>
  <r>
    <s v="CG&amp;E "/>
    <s v="E"/>
    <x v="6"/>
    <s v="OLF     04/01/2008 "/>
    <n v="23607"/>
    <n v="1566.7"/>
    <n v="0"/>
    <n v="1566.7"/>
    <n v="0"/>
    <n v="0"/>
    <n v="1307.33"/>
    <n v="28.33"/>
    <n v="4.68"/>
    <n v="0"/>
    <n v="0"/>
    <n v="109.64"/>
    <n v="53.77"/>
    <n v="0"/>
    <n v="0"/>
    <n v="0"/>
    <n v="0"/>
    <n v="0"/>
    <n v="0"/>
    <n v="0"/>
    <n v="0"/>
    <n v="0"/>
    <n v="0.98"/>
    <n v="1.87"/>
    <n v="0"/>
    <n v="0"/>
    <n v="60.1"/>
    <n v="0"/>
    <n v="0"/>
    <n v="0"/>
    <n v="0"/>
    <n v="0"/>
    <m/>
    <n v="0"/>
    <n v="0"/>
    <n v="0"/>
    <x v="7"/>
    <x v="8"/>
  </r>
  <r>
    <s v="CG&amp;E "/>
    <s v="E"/>
    <x v="9"/>
    <s v="OLF     04/01/2008 "/>
    <n v="1159"/>
    <n v="76.14"/>
    <n v="0"/>
    <n v="76.14"/>
    <n v="0"/>
    <n v="0"/>
    <n v="63.32"/>
    <n v="1.39"/>
    <n v="0.45"/>
    <n v="0"/>
    <n v="0"/>
    <n v="5.39"/>
    <n v="2.64"/>
    <n v="0"/>
    <n v="0"/>
    <n v="0"/>
    <n v="0"/>
    <n v="0"/>
    <n v="0"/>
    <n v="0"/>
    <n v="0"/>
    <n v="0"/>
    <n v="0"/>
    <n v="0"/>
    <n v="0"/>
    <n v="0"/>
    <n v="2.95"/>
    <n v="0"/>
    <n v="0"/>
    <n v="0"/>
    <n v="0"/>
    <n v="0"/>
    <m/>
    <n v="0"/>
    <n v="0"/>
    <n v="0"/>
    <x v="7"/>
    <x v="8"/>
  </r>
  <r>
    <s v="CG&amp;E "/>
    <s v="E"/>
    <x v="10"/>
    <s v="OLF     04/01/2008 "/>
    <n v="7170"/>
    <n v="482.11"/>
    <n v="0"/>
    <n v="482.11"/>
    <n v="0"/>
    <n v="0"/>
    <n v="403.94"/>
    <n v="8.59"/>
    <n v="1.62"/>
    <n v="0"/>
    <n v="0"/>
    <n v="33.36"/>
    <n v="16.309999999999999"/>
    <n v="0"/>
    <n v="0"/>
    <n v="0"/>
    <n v="0"/>
    <n v="0"/>
    <n v="0"/>
    <n v="0"/>
    <n v="0"/>
    <n v="0"/>
    <n v="0"/>
    <n v="0"/>
    <n v="0"/>
    <n v="0"/>
    <n v="18.29"/>
    <n v="0"/>
    <n v="0"/>
    <n v="0"/>
    <n v="0"/>
    <n v="0"/>
    <m/>
    <n v="0"/>
    <n v="0"/>
    <n v="0"/>
    <x v="7"/>
    <x v="8"/>
  </r>
  <r>
    <s v="CG&amp;E "/>
    <s v="E"/>
    <x v="1"/>
    <s v="OLF     04/01/2008N"/>
    <n v="-332"/>
    <n v="-35.880000000000003"/>
    <n v="0"/>
    <n v="-35.880000000000003"/>
    <n v="-9.58"/>
    <n v="0"/>
    <n v="-15.74"/>
    <n v="-0.4"/>
    <n v="0"/>
    <n v="0"/>
    <n v="0"/>
    <n v="-1.54"/>
    <n v="-0.76"/>
    <n v="-1.32"/>
    <n v="0"/>
    <n v="0"/>
    <n v="-0.88"/>
    <n v="-3.94"/>
    <n v="0"/>
    <n v="0"/>
    <n v="0"/>
    <n v="0"/>
    <n v="-0.3"/>
    <n v="-0.57999999999999996"/>
    <n v="0"/>
    <n v="0"/>
    <n v="-0.84"/>
    <n v="0"/>
    <n v="0"/>
    <n v="0"/>
    <n v="0"/>
    <n v="0"/>
    <m/>
    <n v="0"/>
    <n v="0"/>
    <n v="0"/>
    <x v="7"/>
    <x v="8"/>
  </r>
  <r>
    <s v="CG&amp;E "/>
    <s v="E"/>
    <x v="2"/>
    <s v="OLF     04/01/2008N"/>
    <n v="-996"/>
    <n v="-241.54"/>
    <n v="0"/>
    <n v="-241.54"/>
    <n v="-28.74"/>
    <n v="0"/>
    <n v="-47.22"/>
    <n v="-1.2"/>
    <n v="-0.09"/>
    <n v="0"/>
    <n v="0"/>
    <n v="-4.62"/>
    <n v="-2.2799999999999998"/>
    <n v="-3.96"/>
    <n v="0"/>
    <n v="0"/>
    <n v="-2.64"/>
    <n v="-11.82"/>
    <n v="0"/>
    <n v="0"/>
    <n v="0"/>
    <n v="0"/>
    <n v="-0.9"/>
    <n v="-1.74"/>
    <n v="0"/>
    <n v="0"/>
    <n v="-2.52"/>
    <n v="0"/>
    <n v="0"/>
    <n v="0"/>
    <n v="0"/>
    <n v="0"/>
    <m/>
    <n v="0"/>
    <n v="0"/>
    <n v="0"/>
    <x v="7"/>
    <x v="8"/>
  </r>
  <r>
    <s v="CG&amp;E "/>
    <s v="E"/>
    <x v="19"/>
    <s v="OLFR    04/01/2008 "/>
    <n v="19314"/>
    <n v="2417.84"/>
    <n v="0"/>
    <n v="2417.84"/>
    <n v="557.36"/>
    <n v="0"/>
    <n v="1283.29"/>
    <n v="23.15"/>
    <n v="11.78"/>
    <n v="0"/>
    <n v="0"/>
    <n v="89.9"/>
    <n v="43.8"/>
    <n v="76.760000000000005"/>
    <n v="0"/>
    <n v="0"/>
    <n v="50.89"/>
    <n v="229.43"/>
    <n v="0"/>
    <n v="0"/>
    <n v="0"/>
    <n v="0"/>
    <n v="17.850000000000001"/>
    <n v="33.630000000000003"/>
    <n v="0"/>
    <n v="0"/>
    <n v="0"/>
    <n v="0"/>
    <n v="0"/>
    <n v="0"/>
    <n v="0"/>
    <n v="0"/>
    <m/>
    <n v="0"/>
    <n v="0"/>
    <n v="0"/>
    <x v="7"/>
    <x v="8"/>
  </r>
  <r>
    <s v="CG&amp;E "/>
    <s v="E"/>
    <x v="24"/>
    <s v="OLFR    04/01/2008 "/>
    <n v="329"/>
    <n v="27.7"/>
    <n v="0"/>
    <n v="27.7"/>
    <n v="0"/>
    <n v="0"/>
    <n v="23.97"/>
    <n v="0.39"/>
    <n v="0.18"/>
    <n v="0"/>
    <n v="0"/>
    <n v="1.54"/>
    <n v="0.74"/>
    <n v="0"/>
    <n v="0"/>
    <n v="0"/>
    <n v="0"/>
    <n v="0"/>
    <n v="0"/>
    <n v="0"/>
    <n v="0"/>
    <n v="0"/>
    <n v="0.31"/>
    <n v="0.56999999999999995"/>
    <n v="0"/>
    <n v="0"/>
    <n v="0"/>
    <n v="0"/>
    <n v="0"/>
    <n v="0"/>
    <n v="0"/>
    <n v="0"/>
    <m/>
    <n v="0"/>
    <n v="0"/>
    <n v="0"/>
    <x v="7"/>
    <x v="8"/>
  </r>
  <r>
    <s v="CG&amp;E "/>
    <s v="E"/>
    <x v="19"/>
    <s v="OLO     04/01/2008 "/>
    <n v="11894"/>
    <n v="2015.31"/>
    <n v="0"/>
    <n v="2015.31"/>
    <n v="342.06"/>
    <n v="0"/>
    <n v="1288.6300000000001"/>
    <n v="14.69"/>
    <n v="6.09"/>
    <n v="0"/>
    <n v="0"/>
    <n v="55.31"/>
    <n v="26.79"/>
    <n v="46.75"/>
    <n v="0"/>
    <n v="0"/>
    <n v="31.6"/>
    <n v="141.54"/>
    <n v="0"/>
    <n v="0"/>
    <n v="0"/>
    <n v="0"/>
    <n v="11.35"/>
    <n v="20.420000000000002"/>
    <n v="0"/>
    <n v="0"/>
    <n v="30.08"/>
    <n v="0"/>
    <n v="0"/>
    <n v="0"/>
    <n v="0"/>
    <n v="0"/>
    <m/>
    <n v="0"/>
    <n v="0"/>
    <n v="0"/>
    <x v="7"/>
    <x v="8"/>
  </r>
  <r>
    <s v="CG&amp;E "/>
    <s v="E"/>
    <x v="1"/>
    <s v="OLO     04/01/2008 "/>
    <n v="121384"/>
    <n v="18035.34"/>
    <n v="0"/>
    <n v="18035.34"/>
    <n v="3498.97"/>
    <n v="0"/>
    <n v="10636.53"/>
    <n v="149.47"/>
    <n v="34.21"/>
    <n v="0"/>
    <n v="0"/>
    <n v="565.22"/>
    <n v="275.68"/>
    <n v="477.75"/>
    <n v="0"/>
    <n v="0"/>
    <n v="321.92"/>
    <n v="1443.57"/>
    <n v="0"/>
    <n v="0"/>
    <n v="0"/>
    <n v="0"/>
    <n v="113.01"/>
    <n v="209.02"/>
    <n v="0"/>
    <n v="0"/>
    <n v="309.99"/>
    <n v="0"/>
    <n v="0"/>
    <n v="0"/>
    <n v="0"/>
    <n v="0"/>
    <m/>
    <n v="0"/>
    <n v="0"/>
    <n v="0"/>
    <x v="7"/>
    <x v="8"/>
  </r>
  <r>
    <s v="CG&amp;E "/>
    <s v="E"/>
    <x v="2"/>
    <s v="OLO     04/01/2008 "/>
    <n v="423052"/>
    <n v="61395.22"/>
    <n v="0"/>
    <n v="61395.22"/>
    <n v="12192.97"/>
    <n v="0"/>
    <n v="35570.26"/>
    <n v="517.83000000000004"/>
    <n v="163.36000000000001"/>
    <n v="0"/>
    <n v="0"/>
    <n v="1969.49"/>
    <n v="958.3"/>
    <n v="1666.12"/>
    <n v="0"/>
    <n v="0"/>
    <n v="1123.3800000000001"/>
    <n v="5031.91"/>
    <n v="0"/>
    <n v="0"/>
    <n v="0"/>
    <n v="0"/>
    <n v="395.25"/>
    <n v="725.99"/>
    <n v="0"/>
    <n v="0"/>
    <n v="1080.3599999999999"/>
    <n v="0"/>
    <n v="0"/>
    <n v="0"/>
    <n v="0"/>
    <n v="0"/>
    <m/>
    <n v="0"/>
    <n v="0"/>
    <n v="0"/>
    <x v="7"/>
    <x v="8"/>
  </r>
  <r>
    <s v="CG&amp;E "/>
    <s v="E"/>
    <x v="3"/>
    <s v="OLO     04/01/2008 "/>
    <n v="72217"/>
    <n v="9267.81"/>
    <n v="0"/>
    <n v="9267.81"/>
    <n v="2083.2199999999998"/>
    <n v="0"/>
    <n v="4875.7299999999996"/>
    <n v="87.61"/>
    <n v="12.49"/>
    <n v="0"/>
    <n v="0"/>
    <n v="332.63"/>
    <n v="164.03"/>
    <n v="285.08999999999997"/>
    <n v="0"/>
    <n v="0"/>
    <n v="191.07"/>
    <n v="858.91"/>
    <n v="0"/>
    <n v="0"/>
    <n v="0"/>
    <n v="0"/>
    <n v="67.349999999999994"/>
    <n v="123.77"/>
    <n v="0"/>
    <n v="0"/>
    <n v="185.91"/>
    <n v="0"/>
    <n v="0"/>
    <n v="0"/>
    <n v="0"/>
    <n v="0"/>
    <m/>
    <n v="0"/>
    <n v="0"/>
    <n v="0"/>
    <x v="7"/>
    <x v="8"/>
  </r>
  <r>
    <s v="CG&amp;E "/>
    <s v="E"/>
    <x v="7"/>
    <s v="OLO     04/01/2008 "/>
    <n v="327"/>
    <n v="56.41"/>
    <n v="0"/>
    <n v="56.41"/>
    <n v="9.3800000000000008"/>
    <n v="0"/>
    <n v="36.369999999999997"/>
    <n v="0.4"/>
    <n v="0.27"/>
    <n v="0"/>
    <n v="0"/>
    <n v="1.52"/>
    <n v="0.73"/>
    <n v="1.28"/>
    <n v="0"/>
    <n v="0"/>
    <n v="0.87"/>
    <n v="3.9"/>
    <n v="0"/>
    <n v="0"/>
    <n v="0"/>
    <n v="0"/>
    <n v="0.31"/>
    <n v="0.56000000000000005"/>
    <n v="0"/>
    <n v="0"/>
    <n v="0.82"/>
    <n v="0"/>
    <n v="0"/>
    <n v="0"/>
    <n v="0"/>
    <n v="0"/>
    <m/>
    <n v="0"/>
    <n v="0"/>
    <n v="0"/>
    <x v="7"/>
    <x v="8"/>
  </r>
  <r>
    <s v="CG&amp;E "/>
    <s v="E"/>
    <x v="4"/>
    <s v="OLO     04/01/2008 "/>
    <n v="40452"/>
    <n v="5994.01"/>
    <n v="0"/>
    <n v="5994.01"/>
    <n v="1166.17"/>
    <n v="0"/>
    <n v="3529.38"/>
    <n v="49.53"/>
    <n v="12.42"/>
    <n v="0"/>
    <n v="0"/>
    <n v="186.01"/>
    <n v="91.88"/>
    <n v="159.47"/>
    <n v="0"/>
    <n v="0"/>
    <n v="107.15"/>
    <n v="481.2"/>
    <n v="0"/>
    <n v="0"/>
    <n v="0"/>
    <n v="0"/>
    <n v="37.65"/>
    <n v="69.72"/>
    <n v="0"/>
    <n v="0"/>
    <n v="103.43"/>
    <n v="0"/>
    <n v="0"/>
    <n v="0"/>
    <n v="0"/>
    <n v="0"/>
    <m/>
    <n v="0"/>
    <n v="0"/>
    <n v="0"/>
    <x v="7"/>
    <x v="8"/>
  </r>
  <r>
    <s v="CG&amp;E "/>
    <s v="E"/>
    <x v="8"/>
    <s v="OLO     04/01/2008 "/>
    <n v="545"/>
    <n v="77.239999999999995"/>
    <n v="0"/>
    <n v="77.239999999999995"/>
    <n v="15.74"/>
    <n v="0"/>
    <n v="43.98"/>
    <n v="0.66"/>
    <n v="0.18"/>
    <n v="0"/>
    <n v="0"/>
    <n v="2.54"/>
    <n v="1.24"/>
    <n v="2.15"/>
    <n v="0"/>
    <n v="0"/>
    <n v="1.45"/>
    <n v="6.48"/>
    <n v="0"/>
    <n v="0"/>
    <n v="0"/>
    <n v="0"/>
    <n v="0.49"/>
    <n v="0.93"/>
    <n v="0"/>
    <n v="0"/>
    <n v="1.4"/>
    <n v="0"/>
    <n v="0"/>
    <n v="0"/>
    <n v="0"/>
    <n v="0"/>
    <m/>
    <n v="0"/>
    <n v="0"/>
    <n v="0"/>
    <x v="7"/>
    <x v="8"/>
  </r>
  <r>
    <s v="CG&amp;E "/>
    <s v="E"/>
    <x v="5"/>
    <s v="OLO     04/01/2008 "/>
    <n v="1805"/>
    <n v="239.27"/>
    <n v="0"/>
    <n v="239.27"/>
    <n v="52.09"/>
    <n v="0"/>
    <n v="137.55000000000001"/>
    <n v="2.1800000000000002"/>
    <n v="0.54"/>
    <n v="0"/>
    <n v="0"/>
    <n v="0"/>
    <n v="4.0999999999999996"/>
    <n v="7.15"/>
    <n v="0"/>
    <n v="0"/>
    <n v="4.7699999999999996"/>
    <n v="21.45"/>
    <n v="0"/>
    <n v="0"/>
    <n v="0"/>
    <n v="0"/>
    <n v="1.71"/>
    <n v="3.08"/>
    <n v="0"/>
    <n v="0"/>
    <n v="4.6500000000000004"/>
    <n v="0"/>
    <n v="0"/>
    <n v="0"/>
    <n v="0"/>
    <n v="0"/>
    <m/>
    <n v="0"/>
    <n v="0"/>
    <n v="0"/>
    <x v="7"/>
    <x v="8"/>
  </r>
  <r>
    <s v="CG&amp;E "/>
    <s v="E"/>
    <x v="24"/>
    <s v="OLO     04/01/2008 "/>
    <n v="464"/>
    <n v="39.21"/>
    <n v="0"/>
    <n v="39.21"/>
    <n v="0"/>
    <n v="0"/>
    <n v="32.85"/>
    <n v="0.56000000000000005"/>
    <n v="0.18"/>
    <n v="0"/>
    <n v="0"/>
    <n v="2.16"/>
    <n v="1.05"/>
    <n v="0"/>
    <n v="0"/>
    <n v="0"/>
    <n v="0"/>
    <n v="0"/>
    <n v="0"/>
    <n v="0"/>
    <n v="0"/>
    <n v="0"/>
    <n v="0.43"/>
    <n v="0.79"/>
    <n v="0"/>
    <n v="0"/>
    <n v="1.19"/>
    <n v="0"/>
    <n v="0"/>
    <n v="0"/>
    <n v="0"/>
    <n v="0"/>
    <m/>
    <n v="0"/>
    <n v="0"/>
    <n v="0"/>
    <x v="7"/>
    <x v="8"/>
  </r>
  <r>
    <s v="CG&amp;E "/>
    <s v="E"/>
    <x v="21"/>
    <s v="OLO     04/01/2008 "/>
    <n v="1908"/>
    <n v="218.1"/>
    <n v="0"/>
    <n v="218.1"/>
    <n v="0"/>
    <n v="0"/>
    <n v="192.93"/>
    <n v="2.38"/>
    <n v="0.36"/>
    <n v="0"/>
    <n v="0"/>
    <n v="8.89"/>
    <n v="4.33"/>
    <n v="0"/>
    <n v="0"/>
    <n v="0"/>
    <n v="0"/>
    <n v="0"/>
    <n v="0"/>
    <n v="0"/>
    <n v="0"/>
    <n v="0"/>
    <n v="1.54"/>
    <n v="2.82"/>
    <n v="0"/>
    <n v="0"/>
    <n v="4.8499999999999996"/>
    <n v="0"/>
    <n v="0"/>
    <n v="0"/>
    <n v="0"/>
    <n v="0"/>
    <m/>
    <n v="0"/>
    <n v="0"/>
    <n v="0"/>
    <x v="7"/>
    <x v="8"/>
  </r>
  <r>
    <s v="CG&amp;E "/>
    <s v="E"/>
    <x v="6"/>
    <s v="OLO     04/01/2008 "/>
    <n v="18360"/>
    <n v="1705.58"/>
    <n v="0"/>
    <n v="1705.58"/>
    <n v="0"/>
    <n v="0"/>
    <n v="1497.09"/>
    <n v="22.52"/>
    <n v="5.76"/>
    <n v="0"/>
    <n v="0"/>
    <n v="85.53"/>
    <n v="41.65"/>
    <n v="0"/>
    <n v="0"/>
    <n v="0"/>
    <n v="0"/>
    <n v="0"/>
    <n v="0"/>
    <n v="0"/>
    <n v="0"/>
    <n v="0"/>
    <n v="2.12"/>
    <n v="4.01"/>
    <n v="0"/>
    <n v="0"/>
    <n v="46.9"/>
    <n v="0"/>
    <n v="0"/>
    <n v="0"/>
    <n v="0"/>
    <n v="0"/>
    <m/>
    <n v="0"/>
    <n v="0"/>
    <n v="0"/>
    <x v="7"/>
    <x v="8"/>
  </r>
  <r>
    <s v="CG&amp;E "/>
    <s v="E"/>
    <x v="9"/>
    <s v="OLO     04/01/2008 "/>
    <n v="2306"/>
    <n v="211.5"/>
    <n v="0"/>
    <n v="211.5"/>
    <n v="0"/>
    <n v="0"/>
    <n v="185.83"/>
    <n v="2.79"/>
    <n v="0.81"/>
    <n v="0"/>
    <n v="0"/>
    <n v="10.73"/>
    <n v="5.22"/>
    <n v="0"/>
    <n v="0"/>
    <n v="0"/>
    <n v="0"/>
    <n v="0"/>
    <n v="0"/>
    <n v="0"/>
    <n v="0"/>
    <n v="0"/>
    <n v="7.0000000000000007E-2"/>
    <n v="0.14000000000000001"/>
    <n v="0"/>
    <n v="0"/>
    <n v="5.91"/>
    <n v="0"/>
    <n v="0"/>
    <n v="0"/>
    <n v="0"/>
    <n v="0"/>
    <m/>
    <n v="0"/>
    <n v="0"/>
    <n v="0"/>
    <x v="7"/>
    <x v="8"/>
  </r>
  <r>
    <s v="CG&amp;E "/>
    <s v="E"/>
    <x v="10"/>
    <s v="OLO     04/01/2008 "/>
    <n v="4751"/>
    <n v="447.78"/>
    <n v="0"/>
    <n v="447.78"/>
    <n v="0"/>
    <n v="0"/>
    <n v="394.66"/>
    <n v="5.84"/>
    <n v="1.8"/>
    <n v="0"/>
    <n v="0"/>
    <n v="22.13"/>
    <n v="10.79"/>
    <n v="0"/>
    <n v="0"/>
    <n v="0"/>
    <n v="0"/>
    <n v="0"/>
    <n v="0"/>
    <n v="0"/>
    <n v="0"/>
    <n v="0"/>
    <n v="0.14000000000000001"/>
    <n v="0.26"/>
    <n v="0"/>
    <n v="0"/>
    <n v="12.16"/>
    <n v="0"/>
    <n v="0"/>
    <n v="0"/>
    <n v="0"/>
    <n v="0"/>
    <m/>
    <n v="0"/>
    <n v="0"/>
    <n v="0"/>
    <x v="7"/>
    <x v="8"/>
  </r>
  <r>
    <s v="CG&amp;E "/>
    <s v="E"/>
    <x v="2"/>
    <s v="OLO     04/01/2008N"/>
    <n v="-82"/>
    <n v="-16.36"/>
    <n v="0"/>
    <n v="-16.36"/>
    <n v="-2.34"/>
    <n v="0"/>
    <n v="-11.2"/>
    <n v="-0.1"/>
    <n v="-0.18"/>
    <n v="0"/>
    <n v="0"/>
    <n v="-0.38"/>
    <n v="-0.18"/>
    <n v="-0.32"/>
    <n v="0"/>
    <n v="0"/>
    <n v="-0.26"/>
    <n v="-0.98"/>
    <n v="0"/>
    <n v="0"/>
    <n v="0"/>
    <n v="0"/>
    <n v="-0.08"/>
    <n v="-0.14000000000000001"/>
    <n v="0"/>
    <n v="0"/>
    <n v="-0.2"/>
    <n v="0"/>
    <n v="0"/>
    <n v="0"/>
    <n v="0"/>
    <n v="0"/>
    <m/>
    <n v="0"/>
    <n v="0"/>
    <n v="0"/>
    <x v="7"/>
    <x v="8"/>
  </r>
  <r>
    <s v="CG&amp;E "/>
    <s v="E"/>
    <x v="19"/>
    <s v="OLOR    01/02/2007N"/>
    <n v="-71"/>
    <n v="-9.61"/>
    <n v="0"/>
    <n v="-9.61"/>
    <n v="-1.74"/>
    <n v="0"/>
    <n v="-5.48"/>
    <n v="-0.09"/>
    <n v="-0.09"/>
    <n v="0"/>
    <n v="0"/>
    <n v="-0.33"/>
    <n v="-0.16"/>
    <n v="-0.31"/>
    <n v="0"/>
    <n v="-0.31"/>
    <n v="-0.26"/>
    <n v="-0.65"/>
    <n v="0"/>
    <n v="0"/>
    <n v="0"/>
    <n v="0"/>
    <n v="-7.0000000000000007E-2"/>
    <n v="-0.12"/>
    <n v="0"/>
    <n v="0"/>
    <n v="0"/>
    <n v="0"/>
    <n v="0"/>
    <n v="0"/>
    <n v="0"/>
    <n v="0"/>
    <m/>
    <n v="0"/>
    <n v="0"/>
    <n v="0"/>
    <x v="7"/>
    <x v="8"/>
  </r>
  <r>
    <s v="CG&amp;E "/>
    <s v="E"/>
    <x v="19"/>
    <s v="OLOR    02/15/2008 "/>
    <n v="4"/>
    <n v="0.82"/>
    <n v="0"/>
    <n v="0.82"/>
    <n v="0.1"/>
    <n v="0"/>
    <n v="0.57999999999999996"/>
    <n v="0"/>
    <n v="0.01"/>
    <n v="0"/>
    <n v="0"/>
    <n v="0.02"/>
    <n v="0.01"/>
    <n v="0.02"/>
    <n v="0"/>
    <n v="0.02"/>
    <n v="0.01"/>
    <n v="0.04"/>
    <n v="0"/>
    <n v="0"/>
    <n v="0"/>
    <n v="0"/>
    <n v="0"/>
    <n v="0.01"/>
    <n v="0"/>
    <n v="0"/>
    <n v="0"/>
    <n v="0"/>
    <n v="0"/>
    <n v="0"/>
    <n v="0"/>
    <n v="0"/>
    <m/>
    <n v="0"/>
    <n v="0"/>
    <n v="0"/>
    <x v="7"/>
    <x v="8"/>
  </r>
  <r>
    <s v="CG&amp;E "/>
    <s v="E"/>
    <x v="19"/>
    <s v="OLOR    02/15/2008N"/>
    <n v="-71"/>
    <n v="-9.61"/>
    <n v="0"/>
    <n v="-9.61"/>
    <n v="-1.74"/>
    <n v="0"/>
    <n v="-5.48"/>
    <n v="-0.09"/>
    <n v="-0.09"/>
    <n v="0"/>
    <n v="0"/>
    <n v="-0.33"/>
    <n v="-0.16"/>
    <n v="-0.31"/>
    <n v="0"/>
    <n v="-0.31"/>
    <n v="-0.26"/>
    <n v="-0.65"/>
    <n v="0"/>
    <n v="0"/>
    <n v="0"/>
    <n v="0"/>
    <n v="-7.0000000000000007E-2"/>
    <n v="-0.12"/>
    <n v="0"/>
    <n v="0"/>
    <n v="0"/>
    <n v="0"/>
    <n v="0"/>
    <n v="0"/>
    <n v="0"/>
    <n v="0"/>
    <m/>
    <n v="0"/>
    <n v="0"/>
    <n v="0"/>
    <x v="7"/>
    <x v="8"/>
  </r>
  <r>
    <s v="CG&amp;E "/>
    <s v="E"/>
    <x v="19"/>
    <s v="OLOR    04/01/2008 "/>
    <n v="283304"/>
    <n v="46770.62"/>
    <n v="0"/>
    <n v="46770.62"/>
    <n v="8141.85"/>
    <n v="0"/>
    <n v="29916.59"/>
    <n v="352.22"/>
    <n v="414.95"/>
    <n v="0"/>
    <n v="0"/>
    <n v="1315.4"/>
    <n v="633.46"/>
    <n v="1112.6500000000001"/>
    <n v="0"/>
    <n v="0"/>
    <n v="757.72"/>
    <n v="3367.62"/>
    <n v="0"/>
    <n v="0"/>
    <n v="0"/>
    <n v="0"/>
    <n v="275.77"/>
    <n v="482.39"/>
    <n v="0"/>
    <n v="0"/>
    <n v="0"/>
    <n v="0"/>
    <n v="0"/>
    <n v="0"/>
    <n v="0"/>
    <n v="0"/>
    <m/>
    <n v="0"/>
    <n v="0"/>
    <n v="0"/>
    <x v="7"/>
    <x v="8"/>
  </r>
  <r>
    <s v="CG&amp;E "/>
    <s v="E"/>
    <x v="24"/>
    <s v="OLOR    04/01/2008 "/>
    <n v="4970"/>
    <n v="566.83000000000004"/>
    <n v="0"/>
    <n v="566.83000000000004"/>
    <n v="0"/>
    <n v="0"/>
    <n v="505.28"/>
    <n v="6.2"/>
    <n v="7.86"/>
    <n v="0"/>
    <n v="0"/>
    <n v="23.08"/>
    <n v="11.11"/>
    <n v="0"/>
    <n v="0"/>
    <n v="0"/>
    <n v="0"/>
    <n v="0"/>
    <n v="0"/>
    <n v="0"/>
    <n v="0"/>
    <n v="0"/>
    <n v="4.8499999999999996"/>
    <n v="8.4499999999999993"/>
    <n v="0"/>
    <n v="0"/>
    <n v="0"/>
    <n v="0"/>
    <n v="0"/>
    <n v="0"/>
    <n v="0"/>
    <n v="0"/>
    <m/>
    <n v="0"/>
    <n v="0"/>
    <n v="0"/>
    <x v="7"/>
    <x v="8"/>
  </r>
  <r>
    <s v="CG&amp;E "/>
    <s v="E"/>
    <x v="19"/>
    <s v="OLOR    04/01/2008N"/>
    <n v="-295"/>
    <n v="-128.69999999999999"/>
    <n v="0"/>
    <n v="-128.69999999999999"/>
    <n v="-8.49"/>
    <n v="0"/>
    <n v="-27.64"/>
    <n v="-0.37"/>
    <n v="-0.45"/>
    <n v="0"/>
    <n v="0"/>
    <n v="-1.37"/>
    <n v="-0.66"/>
    <n v="-1.1599999999999999"/>
    <n v="0"/>
    <n v="0"/>
    <n v="-1.01"/>
    <n v="-3.5"/>
    <n v="0"/>
    <n v="0"/>
    <n v="0"/>
    <n v="0"/>
    <n v="-0.28999999999999998"/>
    <n v="-0.5"/>
    <n v="0"/>
    <n v="0"/>
    <n v="0"/>
    <n v="0"/>
    <n v="0"/>
    <n v="0"/>
    <n v="0"/>
    <n v="0"/>
    <m/>
    <n v="0"/>
    <n v="0"/>
    <n v="0"/>
    <x v="7"/>
    <x v="8"/>
  </r>
  <r>
    <s v="CG&amp;E "/>
    <s v="E"/>
    <x v="2"/>
    <s v="OLU     04/01/2008 "/>
    <n v="71"/>
    <n v="16.86"/>
    <n v="0"/>
    <n v="16.86"/>
    <n v="2.0499999999999998"/>
    <n v="0"/>
    <n v="12.46"/>
    <n v="0.09"/>
    <n v="0.09"/>
    <n v="0"/>
    <n v="0"/>
    <n v="0.33"/>
    <n v="0.16"/>
    <n v="0.28000000000000003"/>
    <n v="0"/>
    <n v="0"/>
    <n v="0.19"/>
    <n v="0.84"/>
    <n v="0"/>
    <n v="0"/>
    <n v="0"/>
    <n v="0"/>
    <n v="7.0000000000000007E-2"/>
    <n v="0.12"/>
    <n v="0"/>
    <n v="0"/>
    <n v="0.18"/>
    <n v="0"/>
    <n v="0"/>
    <n v="0"/>
    <n v="0"/>
    <n v="0"/>
    <m/>
    <n v="0"/>
    <n v="0"/>
    <n v="0"/>
    <x v="7"/>
    <x v="8"/>
  </r>
  <r>
    <s v="CG&amp;E "/>
    <s v="E"/>
    <x v="6"/>
    <s v="OLU     04/01/2008 "/>
    <n v="82"/>
    <n v="39.19"/>
    <n v="0"/>
    <n v="39.19"/>
    <n v="0"/>
    <n v="0"/>
    <n v="38.020000000000003"/>
    <n v="0.1"/>
    <n v="0.09"/>
    <n v="0"/>
    <n v="0"/>
    <n v="0.38"/>
    <n v="0.18"/>
    <n v="0"/>
    <n v="0"/>
    <n v="0"/>
    <n v="0"/>
    <n v="0"/>
    <n v="0"/>
    <n v="0"/>
    <n v="0"/>
    <n v="0"/>
    <n v="0.08"/>
    <n v="0.14000000000000001"/>
    <n v="0"/>
    <n v="0"/>
    <n v="0.2"/>
    <n v="0"/>
    <n v="0"/>
    <n v="0"/>
    <n v="0"/>
    <n v="0"/>
    <m/>
    <n v="0"/>
    <n v="0"/>
    <n v="0"/>
    <x v="7"/>
    <x v="8"/>
  </r>
  <r>
    <s v="CG&amp;E "/>
    <s v="E"/>
    <x v="19"/>
    <s v="OLUR    04/01/2008 "/>
    <n v="41"/>
    <n v="21.38"/>
    <n v="0"/>
    <n v="21.38"/>
    <n v="1.17"/>
    <n v="0"/>
    <n v="19.010000000000002"/>
    <n v="0.05"/>
    <n v="0"/>
    <n v="0"/>
    <n v="0"/>
    <n v="0.19"/>
    <n v="0.09"/>
    <n v="0.16"/>
    <n v="0"/>
    <n v="0"/>
    <n v="0.11"/>
    <n v="0.49"/>
    <n v="0"/>
    <n v="0"/>
    <n v="0"/>
    <n v="0"/>
    <n v="0.04"/>
    <n v="7.0000000000000007E-2"/>
    <n v="0"/>
    <n v="0"/>
    <n v="0"/>
    <n v="0"/>
    <n v="0"/>
    <n v="0"/>
    <n v="0"/>
    <n v="0"/>
    <m/>
    <n v="0"/>
    <n v="0"/>
    <n v="0"/>
    <x v="7"/>
    <x v="8"/>
  </r>
  <r>
    <s v="CG&amp;E "/>
    <s v="E"/>
    <x v="19"/>
    <s v="ORH S   04/01/2008N"/>
    <n v="426358"/>
    <n v="49597.3"/>
    <n v="0"/>
    <n v="49597.3"/>
    <n v="18704.64"/>
    <n v="0"/>
    <n v="11929.91"/>
    <n v="519.03"/>
    <n v="17.96"/>
    <n v="0"/>
    <n v="0"/>
    <n v="1923.65"/>
    <n v="3618.43"/>
    <n v="2825.12"/>
    <n v="743.15"/>
    <n v="0"/>
    <n v="2417.61"/>
    <n v="5199.87"/>
    <n v="0"/>
    <n v="0"/>
    <n v="0"/>
    <n v="0"/>
    <n v="575.01"/>
    <n v="1122.92"/>
    <n v="0"/>
    <n v="0"/>
    <n v="0"/>
    <n v="0"/>
    <n v="0"/>
    <n v="0"/>
    <n v="0"/>
    <n v="0"/>
    <m/>
    <n v="0"/>
    <n v="0"/>
    <n v="0"/>
    <x v="7"/>
    <x v="9"/>
  </r>
  <r>
    <s v="CG&amp;E "/>
    <s v="E"/>
    <x v="24"/>
    <s v="ORH S   04/01/2008N"/>
    <n v="2640"/>
    <n v="125.34"/>
    <n v="0"/>
    <n v="125.34"/>
    <n v="0"/>
    <n v="0"/>
    <n v="73.62"/>
    <n v="3.22"/>
    <n v="0.18"/>
    <n v="0"/>
    <n v="0"/>
    <n v="12.28"/>
    <n v="21.31"/>
    <n v="0"/>
    <n v="4.5999999999999996"/>
    <n v="0"/>
    <n v="0"/>
    <n v="0"/>
    <n v="0"/>
    <n v="0"/>
    <n v="0"/>
    <n v="0"/>
    <n v="3.57"/>
    <n v="6.56"/>
    <n v="0"/>
    <n v="0"/>
    <n v="0"/>
    <n v="0"/>
    <n v="0"/>
    <n v="0"/>
    <n v="0"/>
    <n v="0"/>
    <m/>
    <n v="0"/>
    <n v="0"/>
    <n v="0"/>
    <x v="7"/>
    <x v="9"/>
  </r>
  <r>
    <s v="CG&amp;E "/>
    <s v="E"/>
    <x v="19"/>
    <s v="ORH W   04/01/2008N"/>
    <n v="2634"/>
    <n v="266.52999999999997"/>
    <n v="0"/>
    <n v="266.52999999999997"/>
    <n v="91.83"/>
    <n v="0"/>
    <n v="64.069999999999993"/>
    <n v="3.21"/>
    <n v="0.18"/>
    <n v="0"/>
    <n v="0"/>
    <n v="12.25"/>
    <n v="18.46"/>
    <n v="13.88"/>
    <n v="4.59"/>
    <n v="0"/>
    <n v="16.850000000000001"/>
    <n v="32.130000000000003"/>
    <n v="0"/>
    <n v="0"/>
    <n v="0"/>
    <n v="0"/>
    <n v="3.56"/>
    <n v="5.52"/>
    <n v="0"/>
    <n v="0"/>
    <n v="0"/>
    <n v="0"/>
    <n v="0"/>
    <n v="0"/>
    <n v="0"/>
    <n v="0"/>
    <m/>
    <n v="0"/>
    <n v="0"/>
    <n v="0"/>
    <x v="7"/>
    <x v="9"/>
  </r>
  <r>
    <s v="CG&amp;E "/>
    <s v="E"/>
    <x v="19"/>
    <s v="RS  S   01/02/2007 "/>
    <n v="13558"/>
    <n v="1310.1600000000001"/>
    <n v="0"/>
    <n v="1310.16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10"/>
  </r>
  <r>
    <s v="CG&amp;E "/>
    <s v="E"/>
    <x v="19"/>
    <s v="RS  S   01/02/2007N"/>
    <n v="-4332603"/>
    <n v="-427276.92"/>
    <n v="0"/>
    <n v="-427276.92"/>
    <n v="-134903.32"/>
    <n v="0"/>
    <n v="-108704.7"/>
    <n v="-4724.76"/>
    <n v="-445.46"/>
    <n v="0"/>
    <n v="0"/>
    <n v="-19916.64"/>
    <n v="-24985.89"/>
    <n v="-16188.98"/>
    <n v="-7444.38"/>
    <n v="-23812.28"/>
    <n v="-26437.919999999998"/>
    <n v="-46460.3"/>
    <n v="0"/>
    <n v="0"/>
    <n v="0"/>
    <n v="0"/>
    <n v="-3749.32"/>
    <n v="-9523.0499999999993"/>
    <n v="0"/>
    <n v="0"/>
    <n v="0"/>
    <n v="0"/>
    <n v="9.93"/>
    <n v="10.15"/>
    <n v="0"/>
    <n v="0"/>
    <m/>
    <n v="0"/>
    <n v="0"/>
    <n v="0"/>
    <x v="7"/>
    <x v="10"/>
  </r>
  <r>
    <s v="CG&amp;E "/>
    <s v="E"/>
    <x v="1"/>
    <s v="RS  S   01/02/2007N"/>
    <n v="-3108"/>
    <n v="-336.92"/>
    <n v="0"/>
    <n v="-336.92"/>
    <n v="-105.15"/>
    <n v="0"/>
    <n v="-98.02"/>
    <n v="-3.56"/>
    <n v="-0.72"/>
    <n v="0"/>
    <n v="0"/>
    <n v="-14.44"/>
    <n v="-18.86"/>
    <n v="-15.31"/>
    <n v="-5.42"/>
    <n v="-18.559999999999999"/>
    <n v="-20.48"/>
    <n v="-25.47"/>
    <n v="0"/>
    <n v="0"/>
    <n v="0"/>
    <n v="0"/>
    <n v="-3.51"/>
    <n v="-7.42"/>
    <n v="0"/>
    <n v="0"/>
    <n v="0"/>
    <n v="0"/>
    <n v="0"/>
    <n v="0"/>
    <n v="0"/>
    <n v="0"/>
    <m/>
    <n v="0"/>
    <n v="0"/>
    <n v="0"/>
    <x v="7"/>
    <x v="10"/>
  </r>
  <r>
    <s v="CG&amp;E "/>
    <s v="E"/>
    <x v="2"/>
    <s v="RS  S   01/02/2007N"/>
    <n v="-5787"/>
    <n v="-735.46"/>
    <n v="0"/>
    <n v="-735.46"/>
    <n v="-243.08"/>
    <n v="0"/>
    <n v="-201.77"/>
    <n v="-5.86"/>
    <n v="-0.48"/>
    <n v="0"/>
    <n v="0"/>
    <n v="-26.84"/>
    <n v="-60.14"/>
    <n v="-25.29"/>
    <n v="-1.83"/>
    <n v="-42.9"/>
    <n v="-31.1"/>
    <n v="-69.489999999999995"/>
    <n v="0"/>
    <n v="0"/>
    <n v="0"/>
    <n v="0"/>
    <n v="-2.85"/>
    <n v="-17.149999999999999"/>
    <n v="0"/>
    <n v="0"/>
    <n v="-6.68"/>
    <n v="0"/>
    <n v="0"/>
    <n v="0"/>
    <n v="0"/>
    <n v="0"/>
    <m/>
    <n v="0"/>
    <n v="0"/>
    <n v="0"/>
    <x v="7"/>
    <x v="10"/>
  </r>
  <r>
    <s v="CG&amp;E "/>
    <s v="E"/>
    <x v="24"/>
    <s v="RS  S   01/02/2007N"/>
    <n v="-31533"/>
    <n v="-1332.54"/>
    <n v="0"/>
    <n v="-1332.54"/>
    <n v="0"/>
    <n v="0"/>
    <n v="-804.56"/>
    <n v="-34.92"/>
    <n v="-3.51"/>
    <n v="0"/>
    <n v="0"/>
    <n v="-145.96"/>
    <n v="-186.56"/>
    <n v="0"/>
    <n v="-55.2"/>
    <n v="0"/>
    <n v="0"/>
    <n v="0"/>
    <n v="0"/>
    <n v="0"/>
    <n v="0"/>
    <n v="0"/>
    <n v="-29.56"/>
    <n v="-72.27"/>
    <n v="0"/>
    <n v="0"/>
    <n v="0"/>
    <n v="0"/>
    <n v="0"/>
    <n v="0"/>
    <n v="0"/>
    <n v="0"/>
    <m/>
    <n v="0"/>
    <n v="0"/>
    <n v="0"/>
    <x v="7"/>
    <x v="10"/>
  </r>
  <r>
    <s v="CG&amp;E "/>
    <s v="E"/>
    <x v="19"/>
    <s v="RS  S   01/03/2006N"/>
    <n v="-11240"/>
    <n v="-1067.58"/>
    <n v="0"/>
    <n v="-1067.58"/>
    <n v="-384.66"/>
    <n v="0"/>
    <n v="-302.61"/>
    <n v="-10.06"/>
    <n v="-1.57"/>
    <n v="0"/>
    <n v="0"/>
    <n v="-52.26"/>
    <n v="-68.67"/>
    <n v="-27.18"/>
    <n v="0"/>
    <n v="-67.89"/>
    <n v="-26.78"/>
    <n v="-120.43"/>
    <n v="0"/>
    <n v="0"/>
    <n v="0"/>
    <n v="0"/>
    <n v="4.72"/>
    <n v="-20.62"/>
    <n v="0"/>
    <n v="0"/>
    <n v="0"/>
    <n v="0"/>
    <n v="5.0199999999999996"/>
    <n v="5.41"/>
    <n v="0"/>
    <n v="0"/>
    <m/>
    <n v="0"/>
    <n v="0"/>
    <n v="0"/>
    <x v="7"/>
    <x v="10"/>
  </r>
  <r>
    <s v="CG&amp;E "/>
    <s v="E"/>
    <x v="19"/>
    <s v="RS  S   02/15/2008N"/>
    <n v="-1798209"/>
    <n v="-176542.57"/>
    <n v="0"/>
    <n v="-176542.57"/>
    <n v="-54215.68"/>
    <n v="0"/>
    <n v="-44758.11"/>
    <n v="-2189.25"/>
    <n v="-177.73"/>
    <n v="0"/>
    <n v="0"/>
    <n v="-8244.09"/>
    <n v="-10173.17"/>
    <n v="-10463.049999999999"/>
    <n v="-3134.17"/>
    <n v="-9568.48"/>
    <n v="-11505.08"/>
    <n v="-15717.18"/>
    <n v="0"/>
    <n v="0"/>
    <n v="0"/>
    <n v="0"/>
    <n v="-2569.85"/>
    <n v="-3826.73"/>
    <n v="0"/>
    <n v="0"/>
    <n v="0"/>
    <n v="0"/>
    <n v="0"/>
    <n v="0"/>
    <n v="0"/>
    <n v="0"/>
    <m/>
    <n v="0"/>
    <n v="0"/>
    <n v="0"/>
    <x v="7"/>
    <x v="10"/>
  </r>
  <r>
    <s v="CG&amp;E "/>
    <s v="E"/>
    <x v="1"/>
    <s v="RS  S   02/15/2008N"/>
    <n v="-1671"/>
    <n v="-184.21"/>
    <n v="0"/>
    <n v="-184.21"/>
    <n v="-59.85"/>
    <n v="0"/>
    <n v="-46.83"/>
    <n v="-2.04"/>
    <n v="-0.27"/>
    <n v="0"/>
    <n v="0"/>
    <n v="-7.78"/>
    <n v="-10.51"/>
    <n v="-11.55"/>
    <n v="-2.91"/>
    <n v="-10.57"/>
    <n v="-10.69"/>
    <n v="-14.6"/>
    <n v="0"/>
    <n v="0"/>
    <n v="0"/>
    <n v="0"/>
    <n v="-2.39"/>
    <n v="-4.22"/>
    <n v="0"/>
    <n v="0"/>
    <n v="0"/>
    <n v="0"/>
    <n v="0"/>
    <n v="0"/>
    <n v="0"/>
    <n v="0"/>
    <m/>
    <n v="0"/>
    <n v="0"/>
    <n v="0"/>
    <x v="7"/>
    <x v="10"/>
  </r>
  <r>
    <s v="CG&amp;E "/>
    <s v="E"/>
    <x v="2"/>
    <s v="RS  S   02/15/2008N"/>
    <n v="-352"/>
    <n v="-42.8"/>
    <n v="0"/>
    <n v="-42.8"/>
    <n v="-13.91"/>
    <n v="0"/>
    <n v="-11.86"/>
    <n v="-0.43"/>
    <n v="-0.03"/>
    <n v="0"/>
    <n v="0"/>
    <n v="-1.64"/>
    <n v="-3.46"/>
    <n v="-1.7"/>
    <n v="-0.15"/>
    <n v="-2.4500000000000002"/>
    <n v="-2.08"/>
    <n v="-3.22"/>
    <n v="0"/>
    <n v="0"/>
    <n v="0"/>
    <n v="0"/>
    <n v="-0.48"/>
    <n v="-0.98"/>
    <n v="0"/>
    <n v="0"/>
    <n v="-0.41"/>
    <n v="0"/>
    <n v="0"/>
    <n v="0"/>
    <n v="0"/>
    <n v="0"/>
    <m/>
    <n v="0"/>
    <n v="0"/>
    <n v="0"/>
    <x v="7"/>
    <x v="10"/>
  </r>
  <r>
    <s v="CG&amp;E "/>
    <s v="E"/>
    <x v="24"/>
    <s v="RS  S   02/15/2008N"/>
    <n v="-11678"/>
    <n v="-510.99"/>
    <n v="0"/>
    <n v="-510.99"/>
    <n v="0"/>
    <n v="0"/>
    <n v="-304.95999999999998"/>
    <n v="-14.22"/>
    <n v="-1.44"/>
    <n v="0"/>
    <n v="0"/>
    <n v="-54.13"/>
    <n v="-71.13"/>
    <n v="0"/>
    <n v="-20.37"/>
    <n v="0"/>
    <n v="0"/>
    <n v="0"/>
    <n v="0"/>
    <n v="0"/>
    <n v="0"/>
    <n v="0"/>
    <n v="-16.68"/>
    <n v="-28.06"/>
    <n v="0"/>
    <n v="0"/>
    <n v="0"/>
    <n v="0"/>
    <n v="0"/>
    <n v="0"/>
    <n v="0"/>
    <n v="0"/>
    <m/>
    <n v="0"/>
    <n v="0"/>
    <n v="0"/>
    <x v="7"/>
    <x v="10"/>
  </r>
  <r>
    <s v="CG&amp;E "/>
    <s v="E"/>
    <x v="19"/>
    <s v="RS  S   04/01/2008 "/>
    <n v="246561"/>
    <n v="22720.560000000001"/>
    <n v="0"/>
    <n v="22720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10"/>
  </r>
  <r>
    <s v="CG&amp;E "/>
    <s v="E"/>
    <x v="1"/>
    <s v="RS  S   04/01/2008 "/>
    <n v="121"/>
    <n v="13.19"/>
    <n v="0"/>
    <n v="1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10"/>
  </r>
  <r>
    <s v="CG&amp;E "/>
    <s v="E"/>
    <x v="19"/>
    <s v="RS  S   04/01/2008N"/>
    <n v="529512782"/>
    <n v="61169196.939999998"/>
    <n v="0"/>
    <n v="61169196.939999998"/>
    <n v="24848692.399999999"/>
    <n v="0"/>
    <n v="13270973.92"/>
    <n v="644759.04000000004"/>
    <n v="54145.89"/>
    <n v="0"/>
    <n v="0"/>
    <n v="2452102.7599999998"/>
    <n v="3564971.48"/>
    <n v="3752187.4"/>
    <n v="922983.96"/>
    <n v="-39.659999999999997"/>
    <n v="3000036.78"/>
    <n v="6458258.6900000004"/>
    <n v="0"/>
    <n v="0"/>
    <n v="0"/>
    <n v="0"/>
    <n v="714227.3"/>
    <n v="1490825.49"/>
    <n v="0"/>
    <n v="0"/>
    <n v="0"/>
    <n v="0"/>
    <n v="0"/>
    <n v="0"/>
    <n v="0"/>
    <n v="0"/>
    <m/>
    <n v="0"/>
    <n v="0"/>
    <n v="0"/>
    <x v="7"/>
    <x v="10"/>
  </r>
  <r>
    <s v="CG&amp;E "/>
    <s v="E"/>
    <x v="1"/>
    <s v="RS  S   04/01/2008N"/>
    <n v="30537"/>
    <n v="3817.13"/>
    <n v="0"/>
    <n v="3817.13"/>
    <n v="1389.43"/>
    <n v="0"/>
    <n v="1106.3699999999999"/>
    <n v="37.18"/>
    <n v="9.94"/>
    <n v="0"/>
    <n v="0"/>
    <n v="141.52000000000001"/>
    <n v="201.73"/>
    <n v="209.78"/>
    <n v="53.19"/>
    <n v="0"/>
    <n v="171.05"/>
    <n v="372.45"/>
    <n v="0"/>
    <n v="0"/>
    <n v="0"/>
    <n v="0"/>
    <n v="41.16"/>
    <n v="83.33"/>
    <n v="0"/>
    <n v="0"/>
    <n v="0"/>
    <n v="0"/>
    <n v="0"/>
    <n v="0"/>
    <n v="0"/>
    <n v="0"/>
    <m/>
    <n v="0"/>
    <n v="0"/>
    <n v="0"/>
    <x v="7"/>
    <x v="10"/>
  </r>
  <r>
    <s v="CG&amp;E "/>
    <s v="E"/>
    <x v="4"/>
    <s v="RS  S   04/01/2008N"/>
    <n v="8941"/>
    <n v="1077.6099999999999"/>
    <n v="0"/>
    <n v="1077.6099999999999"/>
    <n v="440.78"/>
    <n v="0"/>
    <n v="241.37"/>
    <n v="10.89"/>
    <n v="1.26"/>
    <n v="0"/>
    <n v="0"/>
    <n v="40.75"/>
    <n v="62.12"/>
    <n v="66.56"/>
    <n v="15.59"/>
    <n v="0"/>
    <n v="50.72"/>
    <n v="109.06"/>
    <n v="0"/>
    <n v="0"/>
    <n v="0"/>
    <n v="0"/>
    <n v="12.05"/>
    <n v="26.46"/>
    <n v="0"/>
    <n v="0"/>
    <n v="0"/>
    <n v="0"/>
    <n v="0"/>
    <n v="0"/>
    <n v="0"/>
    <n v="0"/>
    <m/>
    <n v="0"/>
    <n v="0"/>
    <n v="0"/>
    <x v="7"/>
    <x v="10"/>
  </r>
  <r>
    <s v="CG&amp;E "/>
    <s v="E"/>
    <x v="24"/>
    <s v="RS  S   04/01/2008N"/>
    <n v="9582760"/>
    <n v="405583.54"/>
    <n v="0"/>
    <n v="405583.54"/>
    <n v="0"/>
    <n v="0"/>
    <n v="232434.99"/>
    <n v="11667.93"/>
    <n v="825.37"/>
    <n v="0"/>
    <n v="0"/>
    <n v="44328.7"/>
    <n v="64798.95"/>
    <n v="0"/>
    <n v="16703.09"/>
    <n v="0"/>
    <n v="0"/>
    <n v="0"/>
    <n v="0"/>
    <n v="0"/>
    <n v="0"/>
    <n v="0"/>
    <n v="12925.51"/>
    <n v="27169"/>
    <n v="0"/>
    <n v="0"/>
    <n v="0"/>
    <n v="0"/>
    <n v="0"/>
    <n v="0"/>
    <n v="0"/>
    <n v="0"/>
    <m/>
    <n v="0"/>
    <n v="0"/>
    <n v="0"/>
    <x v="7"/>
    <x v="10"/>
  </r>
  <r>
    <s v="CG&amp;E "/>
    <s v="E"/>
    <x v="19"/>
    <s v="RS  W   01/02/2007N"/>
    <n v="3608347"/>
    <n v="358603.09"/>
    <n v="0"/>
    <n v="358603.09"/>
    <n v="114056.98"/>
    <n v="0"/>
    <n v="91671.34"/>
    <n v="3839.66"/>
    <n v="393.75"/>
    <n v="0"/>
    <n v="0"/>
    <n v="16604.53"/>
    <n v="21001.54"/>
    <n v="11989.12"/>
    <n v="6202.82"/>
    <n v="20133.23"/>
    <n v="21841.83"/>
    <n v="40130.660000000003"/>
    <n v="0"/>
    <n v="0"/>
    <n v="0"/>
    <n v="0"/>
    <n v="2702.1"/>
    <n v="8050.8"/>
    <n v="0"/>
    <n v="0"/>
    <n v="0"/>
    <n v="0"/>
    <n v="-7.55"/>
    <n v="-7.72"/>
    <n v="0"/>
    <n v="0"/>
    <m/>
    <n v="0"/>
    <n v="0"/>
    <n v="0"/>
    <x v="7"/>
    <x v="10"/>
  </r>
  <r>
    <s v="CG&amp;E "/>
    <s v="E"/>
    <x v="1"/>
    <s v="RS  W   01/02/2007N"/>
    <n v="4582"/>
    <n v="444.13"/>
    <n v="0"/>
    <n v="444.13"/>
    <n v="134.61000000000001"/>
    <n v="0"/>
    <n v="118.41"/>
    <n v="4.8"/>
    <n v="0.54"/>
    <n v="0"/>
    <n v="0"/>
    <n v="21.31"/>
    <n v="25.53"/>
    <n v="13.62"/>
    <n v="7.99"/>
    <n v="23.77"/>
    <n v="28.81"/>
    <n v="52.13"/>
    <n v="0"/>
    <n v="0"/>
    <n v="0"/>
    <n v="0"/>
    <n v="3.11"/>
    <n v="9.5"/>
    <n v="0"/>
    <n v="0"/>
    <n v="0"/>
    <n v="0"/>
    <n v="0"/>
    <n v="0"/>
    <n v="0"/>
    <n v="0"/>
    <m/>
    <n v="0"/>
    <n v="0"/>
    <n v="0"/>
    <x v="7"/>
    <x v="10"/>
  </r>
  <r>
    <s v="CG&amp;E "/>
    <s v="E"/>
    <x v="24"/>
    <s v="RS  W   01/02/2007N"/>
    <n v="15480"/>
    <n v="714.01"/>
    <n v="0"/>
    <n v="714.01"/>
    <n v="0"/>
    <n v="0"/>
    <n v="443.82"/>
    <n v="16.54"/>
    <n v="2.7"/>
    <n v="0"/>
    <n v="0"/>
    <n v="72"/>
    <n v="99.58"/>
    <n v="0"/>
    <n v="26.97"/>
    <n v="0"/>
    <n v="0"/>
    <n v="0"/>
    <n v="0"/>
    <n v="0"/>
    <n v="0"/>
    <n v="0"/>
    <n v="11.88"/>
    <n v="40.520000000000003"/>
    <n v="0"/>
    <n v="0"/>
    <n v="0"/>
    <n v="0"/>
    <n v="0"/>
    <n v="0"/>
    <n v="0"/>
    <n v="0"/>
    <m/>
    <n v="0"/>
    <n v="0"/>
    <n v="0"/>
    <x v="7"/>
    <x v="10"/>
  </r>
  <r>
    <s v="CG&amp;E "/>
    <s v="E"/>
    <x v="19"/>
    <s v="RS  W   01/03/2006N"/>
    <n v="5725"/>
    <n v="558.04999999999995"/>
    <n v="0"/>
    <n v="558.04999999999995"/>
    <n v="204.8"/>
    <n v="0"/>
    <n v="165.27"/>
    <n v="5.14"/>
    <n v="1.01"/>
    <n v="0"/>
    <n v="0"/>
    <n v="26.63"/>
    <n v="35.979999999999997"/>
    <n v="14.45"/>
    <n v="0"/>
    <n v="36.159999999999997"/>
    <n v="13.91"/>
    <n v="56.45"/>
    <n v="0"/>
    <n v="0"/>
    <n v="0"/>
    <n v="0"/>
    <n v="-3.36"/>
    <n v="9.6300000000000008"/>
    <n v="0"/>
    <n v="0"/>
    <n v="0"/>
    <n v="0"/>
    <n v="-3.87"/>
    <n v="-4.1500000000000004"/>
    <n v="0"/>
    <n v="0"/>
    <m/>
    <n v="0"/>
    <n v="0"/>
    <n v="0"/>
    <x v="7"/>
    <x v="10"/>
  </r>
  <r>
    <s v="CG&amp;E "/>
    <s v="E"/>
    <x v="19"/>
    <s v="RS  W   02/15/2008 "/>
    <n v="2498"/>
    <n v="1223.8800000000001"/>
    <n v="0"/>
    <n v="1223.8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10"/>
  </r>
  <r>
    <s v="CG&amp;E "/>
    <s v="E"/>
    <x v="19"/>
    <s v="RS  W   02/15/2008N"/>
    <n v="2219099"/>
    <n v="223879.56"/>
    <n v="0"/>
    <n v="223879.56"/>
    <n v="69775.09"/>
    <n v="0"/>
    <n v="56738.8"/>
    <n v="2702.01"/>
    <n v="249.45"/>
    <n v="0"/>
    <n v="0"/>
    <n v="10201.049999999999"/>
    <n v="12874.34"/>
    <n v="13465.83"/>
    <n v="3867.92"/>
    <n v="12316.22"/>
    <n v="14197.32"/>
    <n v="19394.98"/>
    <n v="0"/>
    <n v="0"/>
    <n v="0"/>
    <n v="0"/>
    <n v="3171.13"/>
    <n v="4925.42"/>
    <n v="0"/>
    <n v="0"/>
    <n v="0"/>
    <n v="0"/>
    <n v="0"/>
    <n v="0"/>
    <n v="0"/>
    <n v="0"/>
    <m/>
    <n v="0"/>
    <n v="0"/>
    <n v="0"/>
    <x v="7"/>
    <x v="10"/>
  </r>
  <r>
    <s v="CG&amp;E "/>
    <s v="E"/>
    <x v="1"/>
    <s v="RS  W   02/15/2008N"/>
    <n v="3818"/>
    <n v="374.26"/>
    <n v="0"/>
    <n v="374.26"/>
    <n v="112.18"/>
    <n v="0"/>
    <n v="98.67"/>
    <n v="4.6500000000000004"/>
    <n v="0.45"/>
    <n v="0"/>
    <n v="0"/>
    <n v="17.75"/>
    <n v="21.27"/>
    <n v="21.66"/>
    <n v="6.66"/>
    <n v="19.8"/>
    <n v="24.43"/>
    <n v="33.369999999999997"/>
    <n v="0"/>
    <n v="0"/>
    <n v="0"/>
    <n v="0"/>
    <n v="5.45"/>
    <n v="7.92"/>
    <n v="0"/>
    <n v="0"/>
    <n v="0"/>
    <n v="0"/>
    <n v="0"/>
    <n v="0"/>
    <n v="0"/>
    <n v="0"/>
    <m/>
    <n v="0"/>
    <n v="0"/>
    <n v="0"/>
    <x v="7"/>
    <x v="10"/>
  </r>
  <r>
    <s v="CG&amp;E "/>
    <s v="E"/>
    <x v="24"/>
    <s v="RS  W   02/15/2008N"/>
    <n v="13270"/>
    <n v="619.41"/>
    <n v="0"/>
    <n v="619.41"/>
    <n v="0"/>
    <n v="0"/>
    <n v="377.21"/>
    <n v="16.18"/>
    <n v="2.25"/>
    <n v="0"/>
    <n v="0"/>
    <n v="61.72"/>
    <n v="85.28"/>
    <n v="0"/>
    <n v="23.11"/>
    <n v="0"/>
    <n v="0"/>
    <n v="0"/>
    <n v="0"/>
    <n v="0"/>
    <n v="0"/>
    <n v="0"/>
    <n v="18.96"/>
    <n v="34.700000000000003"/>
    <n v="0"/>
    <n v="0"/>
    <n v="0"/>
    <n v="0"/>
    <n v="0"/>
    <n v="0"/>
    <n v="0"/>
    <n v="0"/>
    <m/>
    <n v="0"/>
    <n v="0"/>
    <n v="0"/>
    <x v="7"/>
    <x v="10"/>
  </r>
  <r>
    <s v="CG&amp;E "/>
    <s v="E"/>
    <x v="19"/>
    <s v="RS  W   04/01/2008 "/>
    <n v="5929"/>
    <n v="598.19000000000005"/>
    <n v="0"/>
    <n v="598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10"/>
  </r>
  <r>
    <s v="CG&amp;E "/>
    <s v="E"/>
    <x v="19"/>
    <s v="RS  W   04/01/2008N"/>
    <n v="4568617"/>
    <n v="498705.2"/>
    <n v="0"/>
    <n v="498705.2"/>
    <n v="179914.9"/>
    <n v="0"/>
    <n v="126842.71"/>
    <n v="5562.7"/>
    <n v="713.83"/>
    <n v="0"/>
    <n v="0"/>
    <n v="21103.439999999999"/>
    <n v="27541.09"/>
    <n v="27167"/>
    <n v="7963.05"/>
    <n v="0"/>
    <n v="29221.61"/>
    <n v="55719.18"/>
    <n v="0"/>
    <n v="0"/>
    <n v="0"/>
    <n v="0"/>
    <n v="6160.51"/>
    <n v="10795.18"/>
    <n v="0"/>
    <n v="0"/>
    <n v="0"/>
    <n v="0"/>
    <n v="0"/>
    <n v="0"/>
    <n v="0"/>
    <n v="0"/>
    <m/>
    <n v="0"/>
    <n v="0"/>
    <n v="0"/>
    <x v="7"/>
    <x v="10"/>
  </r>
  <r>
    <s v="CG&amp;E "/>
    <s v="E"/>
    <x v="1"/>
    <s v="RS  W   04/01/2008N"/>
    <n v="2920"/>
    <n v="333.73"/>
    <n v="0"/>
    <n v="333.73"/>
    <n v="119.62"/>
    <n v="0"/>
    <n v="89.75"/>
    <n v="3.55"/>
    <n v="0.63"/>
    <n v="0"/>
    <n v="0"/>
    <n v="13.59"/>
    <n v="18.04"/>
    <n v="18.059999999999999"/>
    <n v="5.09"/>
    <n v="0"/>
    <n v="18.670000000000002"/>
    <n v="35.619999999999997"/>
    <n v="0"/>
    <n v="0"/>
    <n v="0"/>
    <n v="0"/>
    <n v="3.94"/>
    <n v="7.17"/>
    <n v="0"/>
    <n v="0"/>
    <n v="0"/>
    <n v="0"/>
    <n v="0"/>
    <n v="0"/>
    <n v="0"/>
    <n v="0"/>
    <m/>
    <n v="0"/>
    <n v="0"/>
    <n v="0"/>
    <x v="7"/>
    <x v="10"/>
  </r>
  <r>
    <s v="CG&amp;E "/>
    <s v="E"/>
    <x v="24"/>
    <s v="RS  W   04/01/2008N"/>
    <n v="35966"/>
    <n v="1652.7"/>
    <n v="0"/>
    <n v="1652.7"/>
    <n v="0"/>
    <n v="0"/>
    <n v="1018.93"/>
    <n v="43.8"/>
    <n v="6.03"/>
    <n v="0"/>
    <n v="0"/>
    <n v="166.62"/>
    <n v="219.46"/>
    <n v="0"/>
    <n v="62.68"/>
    <n v="0"/>
    <n v="0"/>
    <n v="0"/>
    <n v="0"/>
    <n v="0"/>
    <n v="0"/>
    <n v="0"/>
    <n v="48.49"/>
    <n v="86.69"/>
    <n v="0"/>
    <n v="0"/>
    <n v="0"/>
    <n v="0"/>
    <n v="0"/>
    <n v="0"/>
    <n v="0"/>
    <n v="0"/>
    <m/>
    <n v="0"/>
    <n v="0"/>
    <n v="0"/>
    <x v="7"/>
    <x v="10"/>
  </r>
  <r>
    <s v="CG&amp;E "/>
    <s v="E"/>
    <x v="1"/>
    <s v="RS01S   01/02/2007N"/>
    <n v="-94748"/>
    <n v="-9316.0300000000007"/>
    <n v="0"/>
    <n v="-9316.0300000000007"/>
    <n v="-2869.71"/>
    <n v="0"/>
    <n v="-2480.5300000000002"/>
    <n v="-102.6"/>
    <n v="-11.8"/>
    <n v="0"/>
    <n v="0"/>
    <n v="-434.52"/>
    <n v="-537.80999999999995"/>
    <n v="-349.56"/>
    <n v="-39.380000000000003"/>
    <n v="-506.52"/>
    <n v="-577.66999999999996"/>
    <n v="-1021.56"/>
    <n v="0"/>
    <n v="0"/>
    <n v="0"/>
    <n v="0"/>
    <n v="-78.89"/>
    <n v="-202.58"/>
    <n v="0"/>
    <n v="0"/>
    <n v="-102.9"/>
    <n v="0"/>
    <n v="0"/>
    <n v="0"/>
    <n v="0"/>
    <n v="0"/>
    <m/>
    <n v="0"/>
    <n v="0"/>
    <n v="0"/>
    <x v="7"/>
    <x v="10"/>
  </r>
  <r>
    <s v="CG&amp;E "/>
    <s v="E"/>
    <x v="1"/>
    <s v="RS01S   01/03/2006N"/>
    <n v="-33"/>
    <n v="-6.16"/>
    <n v="0"/>
    <n v="-6.16"/>
    <n v="-1.24"/>
    <n v="0"/>
    <n v="-3.61"/>
    <n v="-0.03"/>
    <n v="-0.06"/>
    <n v="0"/>
    <n v="0"/>
    <n v="-0.15"/>
    <n v="-0.21"/>
    <n v="-0.12"/>
    <n v="0"/>
    <n v="-0.22"/>
    <n v="-0.25"/>
    <n v="-0.28000000000000003"/>
    <n v="0"/>
    <n v="0"/>
    <n v="0"/>
    <n v="0"/>
    <n v="0.02"/>
    <n v="-0.06"/>
    <n v="0"/>
    <n v="0"/>
    <n v="-0.04"/>
    <n v="0"/>
    <n v="0.04"/>
    <n v="0.05"/>
    <n v="0"/>
    <n v="0"/>
    <m/>
    <n v="0"/>
    <n v="0"/>
    <n v="0"/>
    <x v="7"/>
    <x v="10"/>
  </r>
  <r>
    <s v="CG&amp;E "/>
    <s v="E"/>
    <x v="1"/>
    <s v="RS01S   02/15/2008N"/>
    <n v="-43005"/>
    <n v="-4289.28"/>
    <n v="0"/>
    <n v="-4289.28"/>
    <n v="-1334.11"/>
    <n v="0"/>
    <n v="-1093.9100000000001"/>
    <n v="-52.37"/>
    <n v="-4.72"/>
    <n v="0"/>
    <n v="0"/>
    <n v="-196.82"/>
    <n v="-247.52"/>
    <n v="-235.43"/>
    <n v="-17.940000000000001"/>
    <n v="-235.43"/>
    <n v="-275.14"/>
    <n v="-393.57"/>
    <n v="0"/>
    <n v="0"/>
    <n v="0"/>
    <n v="0"/>
    <n v="-61.46"/>
    <n v="-94.15"/>
    <n v="0"/>
    <n v="0"/>
    <n v="-46.71"/>
    <n v="0"/>
    <n v="0"/>
    <n v="0"/>
    <n v="0"/>
    <n v="0"/>
    <m/>
    <n v="0"/>
    <n v="0"/>
    <n v="0"/>
    <x v="7"/>
    <x v="10"/>
  </r>
  <r>
    <s v="CG&amp;E "/>
    <s v="E"/>
    <x v="1"/>
    <s v="RS01S   04/01/2008N"/>
    <n v="6786675"/>
    <n v="802270.02"/>
    <n v="0"/>
    <n v="802270.02"/>
    <n v="319962.45"/>
    <n v="0"/>
    <n v="194417.71"/>
    <n v="8264.14"/>
    <n v="1180.54"/>
    <n v="0"/>
    <n v="0"/>
    <n v="31147.99"/>
    <n v="45833.32"/>
    <n v="43827.64"/>
    <n v="2829.65"/>
    <n v="0"/>
    <n v="38424.6"/>
    <n v="80674.25"/>
    <n v="0"/>
    <n v="0"/>
    <n v="0"/>
    <n v="0"/>
    <n v="9151.0300000000007"/>
    <n v="19198.25"/>
    <n v="0"/>
    <n v="0"/>
    <n v="7372.11"/>
    <n v="0"/>
    <n v="0"/>
    <n v="0"/>
    <n v="0"/>
    <n v="0"/>
    <m/>
    <n v="0"/>
    <n v="0"/>
    <n v="0"/>
    <x v="7"/>
    <x v="10"/>
  </r>
  <r>
    <s v="CG&amp;E "/>
    <s v="E"/>
    <x v="4"/>
    <s v="RS01S   04/01/2008N"/>
    <n v="3818"/>
    <n v="448.83"/>
    <n v="0"/>
    <n v="448.83"/>
    <n v="182.84"/>
    <n v="0"/>
    <n v="103.17"/>
    <n v="4.6399999999999997"/>
    <n v="0.54"/>
    <n v="0"/>
    <n v="0"/>
    <n v="17.66"/>
    <n v="26.04"/>
    <n v="25.04"/>
    <n v="1.6"/>
    <n v="0"/>
    <n v="21.66"/>
    <n v="45.38"/>
    <n v="0"/>
    <n v="0"/>
    <n v="0"/>
    <n v="0"/>
    <n v="5.15"/>
    <n v="10.97"/>
    <n v="0"/>
    <n v="0"/>
    <n v="4.1399999999999997"/>
    <n v="0"/>
    <n v="0"/>
    <n v="0"/>
    <n v="0"/>
    <n v="0"/>
    <m/>
    <n v="0"/>
    <n v="0"/>
    <n v="0"/>
    <x v="7"/>
    <x v="10"/>
  </r>
  <r>
    <s v="CG&amp;E "/>
    <s v="E"/>
    <x v="21"/>
    <s v="RS01S   04/01/2008N"/>
    <n v="46985"/>
    <n v="2271.56"/>
    <n v="0"/>
    <n v="2271.56"/>
    <n v="0"/>
    <n v="0"/>
    <n v="1414.33"/>
    <n v="57.19"/>
    <n v="9.5399999999999991"/>
    <n v="0"/>
    <n v="0"/>
    <n v="218.15"/>
    <n v="310.17"/>
    <n v="0"/>
    <n v="19.579999999999998"/>
    <n v="0"/>
    <n v="0"/>
    <n v="0"/>
    <n v="0"/>
    <n v="0"/>
    <n v="0"/>
    <n v="0"/>
    <n v="63.37"/>
    <n v="128.21"/>
    <n v="0"/>
    <n v="0"/>
    <n v="51.02"/>
    <n v="0"/>
    <n v="0"/>
    <n v="0"/>
    <n v="0"/>
    <n v="0"/>
    <m/>
    <n v="0"/>
    <n v="0"/>
    <n v="0"/>
    <x v="7"/>
    <x v="10"/>
  </r>
  <r>
    <s v="CG&amp;E "/>
    <s v="E"/>
    <x v="1"/>
    <s v="RS01W   01/02/2007N"/>
    <n v="81792"/>
    <n v="8174.18"/>
    <n v="0"/>
    <n v="8174.18"/>
    <n v="2555.69"/>
    <n v="0"/>
    <n v="2153.7399999999998"/>
    <n v="85.84"/>
    <n v="10.44"/>
    <n v="0"/>
    <n v="0"/>
    <n v="375.27"/>
    <n v="472.79"/>
    <n v="275.02999999999997"/>
    <n v="33.89"/>
    <n v="451.06"/>
    <n v="491.35"/>
    <n v="943.49"/>
    <n v="0"/>
    <n v="0"/>
    <n v="0"/>
    <n v="0"/>
    <n v="56.4"/>
    <n v="180.37"/>
    <n v="0"/>
    <n v="0"/>
    <n v="88.82"/>
    <n v="0"/>
    <n v="0"/>
    <n v="0"/>
    <n v="0"/>
    <n v="0"/>
    <m/>
    <n v="0"/>
    <n v="0"/>
    <n v="0"/>
    <x v="7"/>
    <x v="10"/>
  </r>
  <r>
    <s v="CG&amp;E "/>
    <s v="E"/>
    <x v="1"/>
    <s v="RS01W   02/15/2008 "/>
    <n v="22247"/>
    <n v="2096.98"/>
    <n v="0"/>
    <n v="209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10"/>
  </r>
  <r>
    <s v="CG&amp;E "/>
    <s v="E"/>
    <x v="1"/>
    <s v="RS01W   02/15/2008N"/>
    <n v="52766"/>
    <n v="5403.67"/>
    <n v="0"/>
    <n v="5403.67"/>
    <n v="1709.92"/>
    <n v="0"/>
    <n v="1369.52"/>
    <n v="64.33"/>
    <n v="6.34"/>
    <n v="0"/>
    <n v="0"/>
    <n v="242.41"/>
    <n v="311.85000000000002"/>
    <n v="301.73"/>
    <n v="21.98"/>
    <n v="301.75"/>
    <n v="337.6"/>
    <n v="482.87"/>
    <n v="0"/>
    <n v="0"/>
    <n v="0"/>
    <n v="0"/>
    <n v="75.39"/>
    <n v="120.7"/>
    <n v="0"/>
    <n v="0"/>
    <n v="57.28"/>
    <n v="0"/>
    <n v="0"/>
    <n v="0"/>
    <n v="0"/>
    <n v="0"/>
    <m/>
    <n v="0"/>
    <n v="0"/>
    <n v="0"/>
    <x v="7"/>
    <x v="10"/>
  </r>
  <r>
    <s v="CG&amp;E "/>
    <s v="E"/>
    <x v="1"/>
    <s v="RS01W   04/01/2008N"/>
    <n v="80365"/>
    <n v="8913.0499999999993"/>
    <n v="0"/>
    <n v="8913.0499999999993"/>
    <n v="3166.66"/>
    <n v="0"/>
    <n v="2453.04"/>
    <n v="97.86"/>
    <n v="17.010000000000002"/>
    <n v="0"/>
    <n v="0"/>
    <n v="371.33"/>
    <n v="484.69"/>
    <n v="433.73"/>
    <n v="33.549999999999997"/>
    <n v="0"/>
    <n v="514.16999999999996"/>
    <n v="955.28"/>
    <n v="0"/>
    <n v="0"/>
    <n v="0"/>
    <n v="0"/>
    <n v="108.37"/>
    <n v="190.06"/>
    <n v="0"/>
    <n v="0"/>
    <n v="87.3"/>
    <n v="0"/>
    <n v="0"/>
    <n v="0"/>
    <n v="0"/>
    <n v="0"/>
    <m/>
    <n v="0"/>
    <n v="0"/>
    <n v="0"/>
    <x v="7"/>
    <x v="10"/>
  </r>
  <r>
    <s v="CG&amp;E "/>
    <s v="E"/>
    <x v="19"/>
    <s v="RS3PS   04/01/2008N"/>
    <n v="31946"/>
    <n v="3779.88"/>
    <n v="0"/>
    <n v="3779.88"/>
    <n v="1501.94"/>
    <n v="0"/>
    <n v="888.84"/>
    <n v="38.880000000000003"/>
    <n v="3.48"/>
    <n v="0"/>
    <n v="0"/>
    <n v="147.07"/>
    <n v="215.29"/>
    <n v="226.81"/>
    <n v="55.67"/>
    <n v="0"/>
    <n v="179.06"/>
    <n v="389.6"/>
    <n v="0"/>
    <n v="0"/>
    <n v="0"/>
    <n v="0"/>
    <n v="43.1"/>
    <n v="90.14"/>
    <n v="0"/>
    <n v="0"/>
    <n v="0"/>
    <n v="0"/>
    <n v="0"/>
    <n v="0"/>
    <n v="0"/>
    <n v="0"/>
    <m/>
    <n v="0"/>
    <n v="0"/>
    <n v="0"/>
    <x v="7"/>
    <x v="10"/>
  </r>
  <r>
    <s v="CG&amp;E "/>
    <s v="E"/>
    <x v="19"/>
    <s v="RS3PW   04/01/2008N"/>
    <n v="789"/>
    <n v="111.19"/>
    <n v="0"/>
    <n v="111.19"/>
    <n v="34.86"/>
    <n v="0"/>
    <n v="41.74"/>
    <n v="0.96"/>
    <n v="0.36"/>
    <n v="0"/>
    <n v="0"/>
    <n v="3.67"/>
    <n v="5.12"/>
    <n v="5.26"/>
    <n v="1.38"/>
    <n v="0"/>
    <n v="5.04"/>
    <n v="9.6300000000000008"/>
    <n v="0"/>
    <n v="0"/>
    <n v="0"/>
    <n v="0"/>
    <n v="1.07"/>
    <n v="2.1"/>
    <n v="0"/>
    <n v="0"/>
    <n v="0"/>
    <n v="0"/>
    <n v="0"/>
    <n v="0"/>
    <n v="0"/>
    <n v="0"/>
    <m/>
    <n v="0"/>
    <n v="0"/>
    <n v="0"/>
    <x v="7"/>
    <x v="10"/>
  </r>
  <r>
    <s v="CG&amp;E "/>
    <s v="E"/>
    <x v="7"/>
    <s v="SC01    04/01/2008N"/>
    <n v="81"/>
    <n v="16.43"/>
    <n v="0"/>
    <n v="16.43"/>
    <n v="2.34"/>
    <n v="0"/>
    <n v="11.5"/>
    <n v="0.1"/>
    <n v="0"/>
    <n v="0"/>
    <n v="0"/>
    <n v="0.38"/>
    <n v="0.19"/>
    <n v="0.32"/>
    <n v="0"/>
    <n v="0"/>
    <n v="0.21"/>
    <n v="0.96"/>
    <n v="0"/>
    <n v="0"/>
    <n v="0"/>
    <n v="0"/>
    <n v="0.08"/>
    <n v="0.14000000000000001"/>
    <n v="0"/>
    <n v="0"/>
    <n v="0.21"/>
    <n v="0"/>
    <n v="0"/>
    <n v="0"/>
    <n v="0"/>
    <n v="0"/>
    <m/>
    <n v="0"/>
    <n v="0"/>
    <n v="0"/>
    <x v="7"/>
    <x v="11"/>
  </r>
  <r>
    <s v="CG&amp;E "/>
    <s v="E"/>
    <x v="7"/>
    <s v="SC02    04/01/2008N"/>
    <n v="1161192"/>
    <n v="91511.69"/>
    <n v="0"/>
    <n v="91511.69"/>
    <n v="33450.639999999999"/>
    <n v="0"/>
    <n v="22196.16"/>
    <n v="1413.92"/>
    <n v="0.36"/>
    <n v="0"/>
    <n v="0"/>
    <n v="4299.07"/>
    <n v="2659.12"/>
    <n v="4582.0600000000004"/>
    <n v="0"/>
    <n v="0"/>
    <n v="3059.77"/>
    <n v="13803.13"/>
    <n v="0"/>
    <n v="0"/>
    <n v="0"/>
    <n v="0"/>
    <n v="1081.07"/>
    <n v="2006.55"/>
    <n v="0"/>
    <n v="0"/>
    <n v="2959.84"/>
    <n v="0"/>
    <n v="0"/>
    <n v="0"/>
    <n v="0"/>
    <n v="0"/>
    <m/>
    <n v="0"/>
    <n v="0"/>
    <n v="0"/>
    <x v="7"/>
    <x v="11"/>
  </r>
  <r>
    <s v="CG&amp;E "/>
    <s v="E"/>
    <x v="2"/>
    <s v="SC03    04/01/2008N"/>
    <n v="399"/>
    <n v="17.690000000000001"/>
    <n v="0"/>
    <n v="17.690000000000001"/>
    <n v="4.58"/>
    <n v="0"/>
    <n v="1.71"/>
    <n v="0.48"/>
    <n v="0.09"/>
    <n v="0"/>
    <n v="0"/>
    <n v="1.85"/>
    <n v="0.91"/>
    <n v="0.62"/>
    <n v="0"/>
    <n v="0"/>
    <n v="1.05"/>
    <n v="4.74"/>
    <n v="0"/>
    <n v="0"/>
    <n v="0"/>
    <n v="0"/>
    <n v="0.37"/>
    <n v="0.28000000000000003"/>
    <n v="0"/>
    <n v="0"/>
    <n v="1.01"/>
    <n v="0"/>
    <n v="0"/>
    <n v="0"/>
    <n v="0"/>
    <n v="0"/>
    <m/>
    <n v="0"/>
    <n v="0"/>
    <n v="0"/>
    <x v="7"/>
    <x v="11"/>
  </r>
  <r>
    <s v="CG&amp;E "/>
    <s v="E"/>
    <x v="7"/>
    <s v="SC03    04/01/2008N"/>
    <n v="1637728"/>
    <n v="71400.820000000007"/>
    <n v="0"/>
    <n v="71400.820000000007"/>
    <n v="18766.84"/>
    <n v="0"/>
    <n v="7025.9"/>
    <n v="1994.22"/>
    <n v="2.52"/>
    <n v="0"/>
    <n v="0"/>
    <n v="6680.7"/>
    <n v="3750.4"/>
    <n v="2571.25"/>
    <n v="0"/>
    <n v="0"/>
    <n v="4315.3"/>
    <n v="19467.669999999998"/>
    <n v="0"/>
    <n v="0"/>
    <n v="0"/>
    <n v="0"/>
    <n v="1524.66"/>
    <n v="1126.81"/>
    <n v="0"/>
    <n v="0"/>
    <n v="4174.55"/>
    <n v="0"/>
    <n v="0"/>
    <n v="0"/>
    <n v="0"/>
    <n v="0"/>
    <m/>
    <n v="0"/>
    <n v="0"/>
    <n v="0"/>
    <x v="7"/>
    <x v="11"/>
  </r>
  <r>
    <s v="CG&amp;E "/>
    <s v="E"/>
    <x v="7"/>
    <s v="SC04    04/01/2008N"/>
    <n v="14245"/>
    <n v="626.38"/>
    <n v="0"/>
    <n v="626.38"/>
    <n v="163.24"/>
    <n v="0"/>
    <n v="61.11"/>
    <n v="17.34"/>
    <n v="0.09"/>
    <n v="0"/>
    <n v="0"/>
    <n v="63.38"/>
    <n v="32.619999999999997"/>
    <n v="22.36"/>
    <n v="0"/>
    <n v="0"/>
    <n v="37.520000000000003"/>
    <n v="169.34"/>
    <n v="0"/>
    <n v="0"/>
    <n v="0"/>
    <n v="0"/>
    <n v="13.26"/>
    <n v="9.8000000000000007"/>
    <n v="0"/>
    <n v="0"/>
    <n v="36.32"/>
    <n v="0"/>
    <n v="0"/>
    <n v="0"/>
    <n v="0"/>
    <n v="0"/>
    <m/>
    <n v="0"/>
    <n v="0"/>
    <n v="0"/>
    <x v="7"/>
    <x v="11"/>
  </r>
  <r>
    <s v="CG&amp;E "/>
    <s v="E"/>
    <x v="7"/>
    <s v="SC05    04/01/2008N"/>
    <n v="5883"/>
    <n v="258.94"/>
    <n v="0"/>
    <n v="258.94"/>
    <n v="67.41"/>
    <n v="0"/>
    <n v="25.24"/>
    <n v="7.16"/>
    <n v="0"/>
    <n v="0"/>
    <n v="0"/>
    <n v="26.49"/>
    <n v="13.47"/>
    <n v="9.23"/>
    <n v="0"/>
    <n v="0"/>
    <n v="15.5"/>
    <n v="69.930000000000007"/>
    <n v="0"/>
    <n v="0"/>
    <n v="0"/>
    <n v="0"/>
    <n v="5.47"/>
    <n v="4.05"/>
    <n v="0"/>
    <n v="0"/>
    <n v="14.99"/>
    <n v="0"/>
    <n v="0"/>
    <n v="0"/>
    <n v="0"/>
    <n v="0"/>
    <m/>
    <n v="0"/>
    <n v="0"/>
    <n v="0"/>
    <x v="7"/>
    <x v="11"/>
  </r>
  <r>
    <s v="CG&amp;E "/>
    <s v="E"/>
    <x v="7"/>
    <s v="SC06    04/01/2008N"/>
    <n v="774"/>
    <n v="34.18"/>
    <n v="0"/>
    <n v="34.18"/>
    <n v="8.8699999999999992"/>
    <n v="0"/>
    <n v="3.32"/>
    <n v="0.94"/>
    <n v="0"/>
    <n v="0"/>
    <n v="0"/>
    <n v="3.6"/>
    <n v="1.77"/>
    <n v="1.22"/>
    <n v="0"/>
    <n v="0"/>
    <n v="2.04"/>
    <n v="9.1999999999999993"/>
    <n v="0"/>
    <n v="0"/>
    <n v="0"/>
    <n v="0"/>
    <n v="0.72"/>
    <n v="0.53"/>
    <n v="0"/>
    <n v="0"/>
    <n v="1.97"/>
    <n v="0"/>
    <n v="0"/>
    <n v="0"/>
    <n v="0"/>
    <n v="0"/>
    <m/>
    <n v="0"/>
    <n v="0"/>
    <n v="0"/>
    <x v="7"/>
    <x v="11"/>
  </r>
  <r>
    <s v="CG&amp;E "/>
    <s v="E"/>
    <x v="2"/>
    <s v="SC07    04/01/2008N"/>
    <n v="980"/>
    <n v="111.22"/>
    <n v="0"/>
    <n v="111.22"/>
    <n v="28.21"/>
    <n v="0"/>
    <n v="51.41"/>
    <n v="1.2"/>
    <n v="0.36"/>
    <n v="0"/>
    <n v="0"/>
    <n v="4.57"/>
    <n v="2.2400000000000002"/>
    <n v="3.88"/>
    <n v="0"/>
    <n v="0"/>
    <n v="2.59"/>
    <n v="11.65"/>
    <n v="0"/>
    <n v="0"/>
    <n v="0"/>
    <n v="0"/>
    <n v="0.91"/>
    <n v="1.7"/>
    <n v="0"/>
    <n v="0"/>
    <n v="2.5"/>
    <n v="0"/>
    <n v="0"/>
    <n v="0"/>
    <n v="0"/>
    <n v="0"/>
    <m/>
    <n v="0"/>
    <n v="0"/>
    <n v="0"/>
    <x v="7"/>
    <x v="11"/>
  </r>
  <r>
    <s v="CG&amp;E "/>
    <s v="E"/>
    <x v="7"/>
    <s v="SC07    04/01/2008N"/>
    <n v="328"/>
    <n v="34.1"/>
    <n v="0"/>
    <n v="34.1"/>
    <n v="9.44"/>
    <n v="0"/>
    <n v="14.15"/>
    <n v="0.4"/>
    <n v="0.09"/>
    <n v="0"/>
    <n v="0"/>
    <n v="1.53"/>
    <n v="0.75"/>
    <n v="1.29"/>
    <n v="0"/>
    <n v="0"/>
    <n v="0.86"/>
    <n v="3.89"/>
    <n v="0"/>
    <n v="0"/>
    <n v="0"/>
    <n v="0"/>
    <n v="0.3"/>
    <n v="0.56000000000000005"/>
    <n v="0"/>
    <n v="0"/>
    <n v="0.84"/>
    <n v="0"/>
    <n v="0"/>
    <n v="0"/>
    <n v="0"/>
    <n v="0"/>
    <m/>
    <n v="0"/>
    <n v="0"/>
    <n v="0"/>
    <x v="7"/>
    <x v="11"/>
  </r>
  <r>
    <s v="CG&amp;E "/>
    <s v="E"/>
    <x v="7"/>
    <s v="SC08    04/01/2008N"/>
    <n v="6596"/>
    <n v="418.86"/>
    <n v="0"/>
    <n v="418.86"/>
    <n v="189.92"/>
    <n v="0"/>
    <n v="49.64"/>
    <n v="8.0299999999999994"/>
    <n v="0"/>
    <n v="0"/>
    <n v="0"/>
    <n v="0"/>
    <n v="15.1"/>
    <n v="26.03"/>
    <n v="0"/>
    <n v="0"/>
    <n v="17.38"/>
    <n v="78.41"/>
    <n v="0"/>
    <n v="0"/>
    <n v="0"/>
    <n v="0"/>
    <n v="6.14"/>
    <n v="11.4"/>
    <n v="0"/>
    <n v="0"/>
    <n v="16.809999999999999"/>
    <n v="0"/>
    <n v="0"/>
    <n v="0"/>
    <n v="0"/>
    <n v="0"/>
    <m/>
    <n v="0"/>
    <n v="0"/>
    <n v="0"/>
    <x v="7"/>
    <x v="11"/>
  </r>
  <r>
    <s v="CG&amp;E "/>
    <s v="E"/>
    <x v="7"/>
    <s v="SC09    04/01/2008N"/>
    <n v="296"/>
    <n v="21.47"/>
    <n v="0"/>
    <n v="21.47"/>
    <n v="8.5399999999999991"/>
    <n v="0"/>
    <n v="3.41"/>
    <n v="0.36"/>
    <n v="0.09"/>
    <n v="0"/>
    <n v="0"/>
    <n v="1.38"/>
    <n v="0.68"/>
    <n v="1.17"/>
    <n v="0"/>
    <n v="0"/>
    <n v="0.78"/>
    <n v="3.52"/>
    <n v="0"/>
    <n v="0"/>
    <n v="0"/>
    <n v="0"/>
    <n v="0.28000000000000003"/>
    <n v="0.51"/>
    <n v="0"/>
    <n v="0"/>
    <n v="0.75"/>
    <n v="0"/>
    <n v="0"/>
    <n v="0"/>
    <n v="0"/>
    <n v="0"/>
    <m/>
    <n v="0"/>
    <n v="0"/>
    <n v="0"/>
    <x v="7"/>
    <x v="11"/>
  </r>
  <r>
    <s v="CG&amp;E "/>
    <s v="E"/>
    <x v="7"/>
    <s v="SC10    04/01/2008N"/>
    <n v="6126"/>
    <n v="413.53"/>
    <n v="0"/>
    <n v="413.53"/>
    <n v="176.51"/>
    <n v="0"/>
    <n v="70.489999999999995"/>
    <n v="7.46"/>
    <n v="0"/>
    <n v="0"/>
    <n v="0"/>
    <n v="0"/>
    <n v="14.03"/>
    <n v="24.17"/>
    <n v="0"/>
    <n v="0"/>
    <n v="16.14"/>
    <n v="72.819999999999993"/>
    <n v="0"/>
    <n v="0"/>
    <n v="0"/>
    <n v="0"/>
    <n v="5.7"/>
    <n v="10.59"/>
    <n v="0"/>
    <n v="0"/>
    <n v="15.62"/>
    <n v="0"/>
    <n v="0"/>
    <n v="0"/>
    <n v="0"/>
    <n v="0"/>
    <m/>
    <n v="0"/>
    <n v="0"/>
    <n v="0"/>
    <x v="7"/>
    <x v="11"/>
  </r>
  <r>
    <s v="CG&amp;E "/>
    <s v="E"/>
    <x v="7"/>
    <s v="SE      01/31/2007N"/>
    <n v="4152"/>
    <n v="455.02"/>
    <n v="0"/>
    <n v="455.02"/>
    <n v="101.76"/>
    <n v="0"/>
    <n v="193.14"/>
    <n v="3.86"/>
    <n v="0"/>
    <n v="0"/>
    <n v="0"/>
    <n v="19.3"/>
    <n v="9.5"/>
    <n v="9.9"/>
    <n v="0"/>
    <n v="17.98"/>
    <n v="13.02"/>
    <n v="68.34"/>
    <n v="0"/>
    <n v="0"/>
    <n v="0"/>
    <n v="0"/>
    <n v="0.54"/>
    <n v="7.16"/>
    <n v="0"/>
    <n v="0"/>
    <n v="10.52"/>
    <n v="0"/>
    <n v="0"/>
    <n v="0"/>
    <n v="0"/>
    <n v="0"/>
    <m/>
    <n v="0"/>
    <n v="0"/>
    <n v="0"/>
    <x v="7"/>
    <x v="12"/>
  </r>
  <r>
    <s v="CG&amp;E "/>
    <s v="E"/>
    <x v="7"/>
    <s v="SE      02/15/2008N"/>
    <n v="1136"/>
    <n v="120.32"/>
    <n v="0"/>
    <n v="120.32"/>
    <n v="27.84"/>
    <n v="0"/>
    <n v="52.84"/>
    <n v="1.4"/>
    <n v="0"/>
    <n v="0"/>
    <n v="0"/>
    <n v="5.28"/>
    <n v="2.6"/>
    <n v="4.92"/>
    <n v="0"/>
    <n v="4.92"/>
    <n v="4.2"/>
    <n v="10.4"/>
    <n v="0"/>
    <n v="0"/>
    <n v="0"/>
    <n v="0"/>
    <n v="1.08"/>
    <n v="1.96"/>
    <n v="0"/>
    <n v="0"/>
    <n v="2.88"/>
    <n v="0"/>
    <n v="0"/>
    <n v="0"/>
    <n v="0"/>
    <n v="0"/>
    <m/>
    <n v="0"/>
    <n v="0"/>
    <n v="0"/>
    <x v="7"/>
    <x v="12"/>
  </r>
  <r>
    <s v="CG&amp;E "/>
    <s v="E"/>
    <x v="2"/>
    <s v="SE      04/01/2008N"/>
    <n v="40409"/>
    <n v="5201.17"/>
    <n v="0"/>
    <n v="5201.17"/>
    <n v="1164.32"/>
    <n v="0"/>
    <n v="2745.17"/>
    <n v="49.25"/>
    <n v="6.12"/>
    <n v="0"/>
    <n v="0"/>
    <n v="187.11"/>
    <n v="92.55"/>
    <n v="159.46"/>
    <n v="0"/>
    <n v="0"/>
    <n v="106.51"/>
    <n v="480.36"/>
    <n v="0"/>
    <n v="0"/>
    <n v="0"/>
    <n v="0"/>
    <n v="37.549999999999997"/>
    <n v="69.819999999999993"/>
    <n v="0"/>
    <n v="0"/>
    <n v="102.95"/>
    <n v="0"/>
    <n v="0"/>
    <n v="0"/>
    <n v="0"/>
    <n v="0"/>
    <m/>
    <n v="0"/>
    <n v="0"/>
    <n v="0"/>
    <x v="7"/>
    <x v="12"/>
  </r>
  <r>
    <s v="CG&amp;E "/>
    <s v="E"/>
    <x v="7"/>
    <s v="SE      04/01/2008N"/>
    <n v="364858"/>
    <n v="45992.98"/>
    <n v="0"/>
    <n v="45992.98"/>
    <n v="10511.18"/>
    <n v="0"/>
    <n v="23869.83"/>
    <n v="444.49"/>
    <n v="29.88"/>
    <n v="0"/>
    <n v="0"/>
    <n v="1662.6"/>
    <n v="835.68"/>
    <n v="1439.72"/>
    <n v="0"/>
    <n v="0"/>
    <n v="962.67"/>
    <n v="4337.05"/>
    <n v="0"/>
    <n v="0"/>
    <n v="0"/>
    <n v="0"/>
    <n v="339.57"/>
    <n v="630.48"/>
    <n v="0"/>
    <n v="0"/>
    <n v="929.83"/>
    <n v="0"/>
    <n v="0"/>
    <n v="0"/>
    <n v="0"/>
    <n v="0"/>
    <m/>
    <n v="0"/>
    <n v="0"/>
    <n v="0"/>
    <x v="7"/>
    <x v="12"/>
  </r>
  <r>
    <s v="CG&amp;E "/>
    <s v="E"/>
    <x v="1"/>
    <s v="SFL2    04/01/2008N"/>
    <n v="45"/>
    <n v="5.67"/>
    <n v="0"/>
    <n v="5.67"/>
    <n v="2.97"/>
    <n v="0"/>
    <n v="0.72"/>
    <n v="0.09"/>
    <n v="0"/>
    <n v="0"/>
    <n v="0"/>
    <n v="0.18"/>
    <n v="0.27"/>
    <n v="0.36"/>
    <n v="0"/>
    <n v="0"/>
    <n v="0.27"/>
    <n v="0.54"/>
    <n v="0"/>
    <n v="0"/>
    <n v="0"/>
    <n v="0"/>
    <n v="0.09"/>
    <n v="0.18"/>
    <n v="0"/>
    <n v="0"/>
    <n v="0"/>
    <n v="0"/>
    <n v="0"/>
    <n v="0"/>
    <n v="0"/>
    <n v="0"/>
    <m/>
    <n v="0"/>
    <n v="0"/>
    <n v="0"/>
    <x v="7"/>
    <x v="13"/>
  </r>
  <r>
    <s v="CG&amp;E "/>
    <s v="E"/>
    <x v="2"/>
    <s v="SFL2    04/01/2008N"/>
    <n v="49258"/>
    <n v="6206.81"/>
    <n v="0"/>
    <n v="6206.81"/>
    <n v="3251.06"/>
    <n v="0"/>
    <n v="788.16"/>
    <n v="98.5"/>
    <n v="0.27"/>
    <n v="0"/>
    <n v="0"/>
    <n v="197"/>
    <n v="295.58"/>
    <n v="394.08"/>
    <n v="0"/>
    <n v="0"/>
    <n v="295.58"/>
    <n v="591.08000000000004"/>
    <n v="0"/>
    <n v="0"/>
    <n v="0"/>
    <n v="0"/>
    <n v="98.5"/>
    <n v="197"/>
    <n v="0"/>
    <n v="0"/>
    <n v="0"/>
    <n v="0"/>
    <n v="0"/>
    <n v="0"/>
    <n v="0"/>
    <n v="0"/>
    <m/>
    <n v="0"/>
    <n v="0"/>
    <n v="0"/>
    <x v="7"/>
    <x v="13"/>
  </r>
  <r>
    <s v="CG&amp;E "/>
    <s v="E"/>
    <x v="7"/>
    <s v="SL01    04/01/2008N"/>
    <n v="2879"/>
    <n v="610.55999999999995"/>
    <n v="0"/>
    <n v="610.55999999999995"/>
    <n v="82.82"/>
    <n v="0"/>
    <n v="436.08"/>
    <n v="3.5"/>
    <n v="0.09"/>
    <n v="0"/>
    <n v="0"/>
    <n v="13.37"/>
    <n v="6.57"/>
    <n v="11.34"/>
    <n v="0"/>
    <n v="0"/>
    <n v="7.58"/>
    <n v="34.24"/>
    <n v="0"/>
    <n v="0"/>
    <n v="0"/>
    <n v="0"/>
    <n v="2.66"/>
    <n v="4.99"/>
    <n v="0"/>
    <n v="0"/>
    <n v="7.32"/>
    <n v="0"/>
    <n v="0"/>
    <n v="0"/>
    <n v="0"/>
    <n v="0"/>
    <m/>
    <n v="0"/>
    <n v="0"/>
    <n v="0"/>
    <x v="7"/>
    <x v="14"/>
  </r>
  <r>
    <s v="CG&amp;E "/>
    <s v="E"/>
    <x v="2"/>
    <s v="SL02    04/01/2008N"/>
    <n v="41"/>
    <n v="8.25"/>
    <n v="0"/>
    <n v="8.25"/>
    <n v="1.17"/>
    <n v="0"/>
    <n v="5.69"/>
    <n v="0.05"/>
    <n v="0.09"/>
    <n v="0"/>
    <n v="0"/>
    <n v="0.19"/>
    <n v="0.09"/>
    <n v="0.16"/>
    <n v="0"/>
    <n v="0"/>
    <n v="0.11"/>
    <n v="0.49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7"/>
    <x v="14"/>
  </r>
  <r>
    <s v="CG&amp;E "/>
    <s v="E"/>
    <x v="7"/>
    <s v="SL02    04/01/2008N"/>
    <n v="13354"/>
    <n v="1799.59"/>
    <n v="0"/>
    <n v="1799.59"/>
    <n v="384.61"/>
    <n v="0"/>
    <n v="989.23"/>
    <n v="16.350000000000001"/>
    <n v="0.63"/>
    <n v="0"/>
    <n v="0"/>
    <n v="62.15"/>
    <n v="30.48"/>
    <n v="52.59"/>
    <n v="0"/>
    <n v="0"/>
    <n v="35.229999999999997"/>
    <n v="158.82"/>
    <n v="0"/>
    <n v="0"/>
    <n v="0"/>
    <n v="0"/>
    <n v="12.37"/>
    <n v="23.16"/>
    <n v="0"/>
    <n v="0"/>
    <n v="33.97"/>
    <n v="0"/>
    <n v="0"/>
    <n v="0"/>
    <n v="0"/>
    <n v="0"/>
    <m/>
    <n v="0"/>
    <n v="0"/>
    <n v="0"/>
    <x v="7"/>
    <x v="14"/>
  </r>
  <r>
    <s v="CG&amp;E "/>
    <s v="E"/>
    <x v="2"/>
    <s v="SL03    04/01/2008N"/>
    <n v="449"/>
    <n v="80.52"/>
    <n v="0"/>
    <n v="80.52"/>
    <n v="12.91"/>
    <n v="0"/>
    <n v="53.23"/>
    <n v="0.55000000000000004"/>
    <n v="0.09"/>
    <n v="0"/>
    <n v="0"/>
    <n v="2.09"/>
    <n v="1.03"/>
    <n v="1.77"/>
    <n v="0"/>
    <n v="0"/>
    <n v="1.18"/>
    <n v="5.34"/>
    <n v="0"/>
    <n v="0"/>
    <n v="0"/>
    <n v="0"/>
    <n v="0.41"/>
    <n v="0.78"/>
    <n v="0"/>
    <n v="0"/>
    <n v="1.1399999999999999"/>
    <n v="0"/>
    <n v="0"/>
    <n v="0"/>
    <n v="0"/>
    <n v="0"/>
    <m/>
    <n v="0"/>
    <n v="0"/>
    <n v="0"/>
    <x v="7"/>
    <x v="14"/>
  </r>
  <r>
    <s v="CG&amp;E "/>
    <s v="E"/>
    <x v="7"/>
    <s v="SL03    04/01/2008N"/>
    <n v="46516"/>
    <n v="7715.6"/>
    <n v="0"/>
    <n v="7715.6"/>
    <n v="1339.75"/>
    <n v="0"/>
    <n v="4896.68"/>
    <n v="56.72"/>
    <n v="0.81"/>
    <n v="0"/>
    <n v="0"/>
    <n v="214.15"/>
    <n v="106.29"/>
    <n v="183.31"/>
    <n v="0"/>
    <n v="0"/>
    <n v="122.67"/>
    <n v="553.08000000000004"/>
    <n v="0"/>
    <n v="0"/>
    <n v="0"/>
    <n v="0"/>
    <n v="43.28"/>
    <n v="80.42"/>
    <n v="0"/>
    <n v="0"/>
    <n v="118.44"/>
    <n v="0"/>
    <n v="0"/>
    <n v="0"/>
    <n v="0"/>
    <n v="0"/>
    <m/>
    <n v="0"/>
    <n v="0"/>
    <n v="0"/>
    <x v="7"/>
    <x v="14"/>
  </r>
  <r>
    <s v="CG&amp;E "/>
    <s v="E"/>
    <x v="2"/>
    <s v="SL04    04/01/2008N"/>
    <n v="1644"/>
    <n v="228.82"/>
    <n v="0"/>
    <n v="228.82"/>
    <n v="47.3"/>
    <n v="0"/>
    <n v="128.52000000000001"/>
    <n v="2.0099999999999998"/>
    <n v="0.72"/>
    <n v="0"/>
    <n v="0"/>
    <n v="7.64"/>
    <n v="3.74"/>
    <n v="6.46"/>
    <n v="0"/>
    <n v="0"/>
    <n v="4.3499999999999996"/>
    <n v="19.57"/>
    <n v="0"/>
    <n v="0"/>
    <n v="0"/>
    <n v="0"/>
    <n v="1.51"/>
    <n v="2.84"/>
    <n v="0"/>
    <n v="0"/>
    <n v="4.16"/>
    <n v="0"/>
    <n v="0"/>
    <n v="0"/>
    <n v="0"/>
    <n v="0"/>
    <m/>
    <n v="0"/>
    <n v="0"/>
    <n v="0"/>
    <x v="7"/>
    <x v="14"/>
  </r>
  <r>
    <s v="CG&amp;E "/>
    <s v="E"/>
    <x v="7"/>
    <s v="SL04    04/01/2008N"/>
    <n v="2213653"/>
    <n v="234796.45"/>
    <n v="0"/>
    <n v="234796.45"/>
    <n v="63762.86"/>
    <n v="0"/>
    <n v="101484.03"/>
    <n v="2695.52"/>
    <n v="23.13"/>
    <n v="0"/>
    <n v="0"/>
    <n v="9352.89"/>
    <n v="5068.32"/>
    <n v="8733.77"/>
    <n v="0"/>
    <n v="0"/>
    <n v="5833.45"/>
    <n v="26314.69"/>
    <n v="0"/>
    <n v="0"/>
    <n v="0"/>
    <n v="0"/>
    <n v="2060.75"/>
    <n v="3825.21"/>
    <n v="0"/>
    <n v="0"/>
    <n v="5641.83"/>
    <n v="0"/>
    <n v="0"/>
    <n v="0"/>
    <n v="0"/>
    <n v="0"/>
    <m/>
    <n v="0"/>
    <n v="0"/>
    <n v="0"/>
    <x v="7"/>
    <x v="14"/>
  </r>
  <r>
    <s v="CG&amp;E "/>
    <s v="E"/>
    <x v="7"/>
    <s v="SL05    01/31/2007N"/>
    <n v="4965"/>
    <n v="2274.94"/>
    <n v="0"/>
    <n v="2274.94"/>
    <n v="121.48"/>
    <n v="0"/>
    <n v="1965.65"/>
    <n v="4.84"/>
    <n v="0"/>
    <n v="0"/>
    <n v="0"/>
    <n v="23.05"/>
    <n v="11.35"/>
    <n v="12.24"/>
    <n v="0"/>
    <n v="21.4"/>
    <n v="15.92"/>
    <n v="76.709999999999994"/>
    <n v="0"/>
    <n v="0"/>
    <n v="0"/>
    <n v="0"/>
    <n v="1.1100000000000001"/>
    <n v="8.5299999999999994"/>
    <n v="0"/>
    <n v="0"/>
    <n v="12.66"/>
    <n v="0"/>
    <n v="0"/>
    <n v="0"/>
    <n v="0"/>
    <n v="0"/>
    <m/>
    <n v="0"/>
    <n v="0"/>
    <n v="0"/>
    <x v="7"/>
    <x v="14"/>
  </r>
  <r>
    <s v="CG&amp;E "/>
    <s v="E"/>
    <x v="7"/>
    <s v="SL05    02/15/2008N"/>
    <n v="769"/>
    <n v="397.49"/>
    <n v="0"/>
    <n v="397.49"/>
    <n v="18.82"/>
    <n v="0"/>
    <n v="351.88"/>
    <n v="0.93"/>
    <n v="0"/>
    <n v="0"/>
    <n v="0"/>
    <n v="3.57"/>
    <n v="1.75"/>
    <n v="3.31"/>
    <n v="0"/>
    <n v="3.31"/>
    <n v="2.85"/>
    <n v="7.04"/>
    <n v="0"/>
    <n v="0"/>
    <n v="0"/>
    <n v="0"/>
    <n v="0.75"/>
    <n v="1.32"/>
    <n v="0"/>
    <n v="0"/>
    <n v="1.96"/>
    <n v="0"/>
    <n v="0"/>
    <n v="0"/>
    <n v="0"/>
    <n v="0"/>
    <m/>
    <n v="0"/>
    <n v="0"/>
    <n v="0"/>
    <x v="7"/>
    <x v="14"/>
  </r>
  <r>
    <s v="CG&amp;E "/>
    <s v="E"/>
    <x v="2"/>
    <s v="SL05    04/01/2008N"/>
    <n v="52873"/>
    <n v="22845.33"/>
    <n v="0"/>
    <n v="22845.33"/>
    <n v="1523.3"/>
    <n v="0"/>
    <n v="19634.72"/>
    <n v="64.39"/>
    <n v="6.39"/>
    <n v="0"/>
    <n v="0"/>
    <n v="243.85"/>
    <n v="121.05"/>
    <n v="208.55"/>
    <n v="0"/>
    <n v="0"/>
    <n v="139.36000000000001"/>
    <n v="628.49"/>
    <n v="0"/>
    <n v="0"/>
    <n v="0"/>
    <n v="0"/>
    <n v="49.12"/>
    <n v="91.41"/>
    <n v="0"/>
    <n v="0"/>
    <n v="134.69999999999999"/>
    <n v="0"/>
    <n v="0"/>
    <n v="0"/>
    <n v="0"/>
    <n v="0"/>
    <m/>
    <n v="0"/>
    <n v="0"/>
    <n v="0"/>
    <x v="7"/>
    <x v="14"/>
  </r>
  <r>
    <s v="CG&amp;E "/>
    <s v="E"/>
    <x v="7"/>
    <s v="SL05    04/01/2008N"/>
    <n v="132265"/>
    <n v="61247.83"/>
    <n v="0"/>
    <n v="61247.83"/>
    <n v="3809.86"/>
    <n v="0"/>
    <n v="53217.9"/>
    <n v="161.30000000000001"/>
    <n v="13.05"/>
    <n v="0"/>
    <n v="0"/>
    <n v="610.64"/>
    <n v="302.52999999999997"/>
    <n v="521.71"/>
    <n v="0"/>
    <n v="0"/>
    <n v="349.86"/>
    <n v="1572.18"/>
    <n v="0"/>
    <n v="0"/>
    <n v="0"/>
    <n v="0"/>
    <n v="123.06"/>
    <n v="228.65"/>
    <n v="0"/>
    <n v="0"/>
    <n v="337.09"/>
    <n v="0"/>
    <n v="0"/>
    <n v="0"/>
    <n v="0"/>
    <n v="0"/>
    <m/>
    <n v="0"/>
    <n v="0"/>
    <n v="0"/>
    <x v="7"/>
    <x v="14"/>
  </r>
  <r>
    <s v="CG&amp;E "/>
    <s v="E"/>
    <x v="7"/>
    <s v="SL06    04/01/2008N"/>
    <n v="112"/>
    <n v="23.61"/>
    <n v="0"/>
    <n v="23.61"/>
    <n v="3.22"/>
    <n v="0"/>
    <n v="16.829999999999998"/>
    <n v="0.14000000000000001"/>
    <n v="0"/>
    <n v="0"/>
    <n v="0"/>
    <n v="0.52"/>
    <n v="0.25"/>
    <n v="0.44"/>
    <n v="0"/>
    <n v="0"/>
    <n v="0.3"/>
    <n v="1.33"/>
    <n v="0"/>
    <n v="0"/>
    <n v="0"/>
    <n v="0"/>
    <n v="0.11"/>
    <n v="0.19"/>
    <n v="0"/>
    <n v="0"/>
    <n v="0.28000000000000003"/>
    <n v="0"/>
    <n v="0"/>
    <n v="0"/>
    <n v="0"/>
    <n v="0"/>
    <m/>
    <n v="0"/>
    <n v="0"/>
    <n v="0"/>
    <x v="7"/>
    <x v="14"/>
  </r>
  <r>
    <s v="CG&amp;E "/>
    <s v="E"/>
    <x v="7"/>
    <s v="SL07    01/31/2007N"/>
    <n v="3897"/>
    <n v="1868.13"/>
    <n v="0"/>
    <n v="1868.13"/>
    <n v="95.35"/>
    <n v="0"/>
    <n v="1631.48"/>
    <n v="3.99"/>
    <n v="0"/>
    <n v="0"/>
    <n v="0"/>
    <n v="18.100000000000001"/>
    <n v="8.94"/>
    <n v="10"/>
    <n v="0"/>
    <n v="16.84"/>
    <n v="13.24"/>
    <n v="52.03"/>
    <n v="0"/>
    <n v="0"/>
    <n v="0"/>
    <n v="0"/>
    <n v="1.47"/>
    <n v="6.72"/>
    <n v="0"/>
    <n v="0"/>
    <n v="9.9700000000000006"/>
    <n v="0"/>
    <n v="0"/>
    <n v="0"/>
    <n v="0"/>
    <n v="0"/>
    <m/>
    <n v="0"/>
    <n v="0"/>
    <n v="0"/>
    <x v="7"/>
    <x v="14"/>
  </r>
  <r>
    <s v="CG&amp;E "/>
    <s v="E"/>
    <x v="7"/>
    <s v="SL07    02/15/2008N"/>
    <n v="1090"/>
    <n v="519.37"/>
    <n v="0"/>
    <n v="519.37"/>
    <n v="26.67"/>
    <n v="0"/>
    <n v="454.67"/>
    <n v="1.33"/>
    <n v="0"/>
    <n v="0"/>
    <n v="0"/>
    <n v="5.0599999999999996"/>
    <n v="2.5"/>
    <n v="4.71"/>
    <n v="0"/>
    <n v="4.71"/>
    <n v="4.03"/>
    <n v="9.9700000000000006"/>
    <n v="0"/>
    <n v="0"/>
    <n v="0"/>
    <n v="0"/>
    <n v="1.05"/>
    <n v="1.88"/>
    <n v="0"/>
    <n v="0"/>
    <n v="2.79"/>
    <n v="0"/>
    <n v="0"/>
    <n v="0"/>
    <n v="0"/>
    <n v="0"/>
    <m/>
    <n v="0"/>
    <n v="0"/>
    <n v="0"/>
    <x v="7"/>
    <x v="14"/>
  </r>
  <r>
    <s v="CG&amp;E "/>
    <s v="E"/>
    <x v="2"/>
    <s v="SL07    04/01/2008N"/>
    <n v="79068"/>
    <n v="32244.25"/>
    <n v="0"/>
    <n v="32244.25"/>
    <n v="2277.7199999999998"/>
    <n v="0"/>
    <n v="27437.95"/>
    <n v="96.4"/>
    <n v="12.78"/>
    <n v="0"/>
    <n v="0"/>
    <n v="366.35"/>
    <n v="181.05"/>
    <n v="311.98"/>
    <n v="0"/>
    <n v="0"/>
    <n v="208.3"/>
    <n v="939.88"/>
    <n v="0"/>
    <n v="0"/>
    <n v="0"/>
    <n v="0"/>
    <n v="73.59"/>
    <n v="136.62"/>
    <n v="0"/>
    <n v="0"/>
    <n v="201.63"/>
    <n v="0"/>
    <n v="0"/>
    <n v="0"/>
    <n v="0"/>
    <n v="0"/>
    <m/>
    <n v="0"/>
    <n v="0"/>
    <n v="0"/>
    <x v="7"/>
    <x v="14"/>
  </r>
  <r>
    <s v="CG&amp;E "/>
    <s v="E"/>
    <x v="7"/>
    <s v="SL07    04/01/2008N"/>
    <n v="401941"/>
    <n v="141049.35999999999"/>
    <n v="0"/>
    <n v="141049.35999999999"/>
    <n v="11578.53"/>
    <n v="0"/>
    <n v="116651.86"/>
    <n v="489.78"/>
    <n v="45.45"/>
    <n v="0"/>
    <n v="0"/>
    <n v="1845.65"/>
    <n v="920.34"/>
    <n v="1586.06"/>
    <n v="0"/>
    <n v="0"/>
    <n v="1060.8"/>
    <n v="4777.92"/>
    <n v="0"/>
    <n v="0"/>
    <n v="0"/>
    <n v="0"/>
    <n v="373.82"/>
    <n v="694.57"/>
    <n v="0"/>
    <n v="0"/>
    <n v="1024.58"/>
    <n v="0"/>
    <n v="0"/>
    <n v="0"/>
    <n v="0"/>
    <n v="0"/>
    <m/>
    <n v="0"/>
    <n v="0"/>
    <n v="0"/>
    <x v="7"/>
    <x v="14"/>
  </r>
  <r>
    <s v="CG&amp;E "/>
    <s v="E"/>
    <x v="2"/>
    <s v="SL08    04/01/2008N"/>
    <n v="2901"/>
    <n v="491.09"/>
    <n v="0"/>
    <n v="491.09"/>
    <n v="83.28"/>
    <n v="0"/>
    <n v="315.05"/>
    <n v="3.55"/>
    <n v="0.45"/>
    <n v="0"/>
    <n v="0"/>
    <n v="13.48"/>
    <n v="6.62"/>
    <n v="11.44"/>
    <n v="0"/>
    <n v="0"/>
    <n v="7.64"/>
    <n v="34.47"/>
    <n v="0"/>
    <n v="0"/>
    <n v="0"/>
    <n v="0"/>
    <n v="2.71"/>
    <n v="5.01"/>
    <n v="0"/>
    <n v="0"/>
    <n v="7.39"/>
    <n v="0"/>
    <n v="0"/>
    <n v="0"/>
    <n v="0"/>
    <n v="0"/>
    <m/>
    <n v="0"/>
    <n v="0"/>
    <n v="0"/>
    <x v="7"/>
    <x v="14"/>
  </r>
  <r>
    <s v="CG&amp;E "/>
    <s v="E"/>
    <x v="7"/>
    <s v="SL08    04/01/2008N"/>
    <n v="203413"/>
    <n v="27608.45"/>
    <n v="0"/>
    <n v="27608.45"/>
    <n v="5859.77"/>
    <n v="0"/>
    <n v="15310.88"/>
    <n v="247.77"/>
    <n v="1.62"/>
    <n v="0"/>
    <n v="0"/>
    <n v="906.63"/>
    <n v="465.79"/>
    <n v="802.68"/>
    <n v="0"/>
    <n v="0"/>
    <n v="535.91999999999996"/>
    <n v="2418"/>
    <n v="0"/>
    <n v="0"/>
    <n v="0"/>
    <n v="0"/>
    <n v="189.44"/>
    <n v="351.45"/>
    <n v="0"/>
    <n v="0"/>
    <n v="518.5"/>
    <n v="0"/>
    <n v="0"/>
    <n v="0"/>
    <n v="0"/>
    <n v="0"/>
    <m/>
    <n v="0"/>
    <n v="0"/>
    <n v="0"/>
    <x v="7"/>
    <x v="14"/>
  </r>
  <r>
    <s v="CG&amp;E "/>
    <s v="E"/>
    <x v="19"/>
    <s v="SOLU    04/01/2008 "/>
    <n v="151"/>
    <n v="13.07"/>
    <n v="0"/>
    <n v="13.07"/>
    <n v="1.79"/>
    <n v="0"/>
    <n v="0.64"/>
    <n v="0.18"/>
    <n v="0.18"/>
    <n v="0"/>
    <n v="0"/>
    <n v="0.7"/>
    <n v="0.35"/>
    <n v="0.25"/>
    <n v="0"/>
    <n v="0"/>
    <n v="0.39"/>
    <n v="1.79"/>
    <n v="0"/>
    <n v="0"/>
    <n v="0"/>
    <n v="0"/>
    <n v="0.14000000000000001"/>
    <n v="0.11"/>
    <n v="0"/>
    <n v="0"/>
    <n v="0.39"/>
    <n v="0"/>
    <n v="0"/>
    <n v="0"/>
    <n v="0"/>
    <n v="0"/>
    <m/>
    <n v="0"/>
    <n v="0"/>
    <n v="0"/>
    <x v="7"/>
    <x v="15"/>
  </r>
  <r>
    <s v="CG&amp;E "/>
    <s v="E"/>
    <x v="2"/>
    <s v="SOLU    04/01/2008 "/>
    <n v="656"/>
    <n v="46.92"/>
    <n v="0"/>
    <n v="46.92"/>
    <n v="7.78"/>
    <n v="0"/>
    <n v="2.84"/>
    <n v="0.81"/>
    <n v="0.28999999999999998"/>
    <n v="0"/>
    <n v="0"/>
    <n v="3.04"/>
    <n v="1.49"/>
    <n v="1.05"/>
    <n v="0"/>
    <n v="0"/>
    <n v="1.81"/>
    <n v="7.81"/>
    <n v="0"/>
    <n v="0"/>
    <n v="0"/>
    <n v="0"/>
    <n v="0.61"/>
    <n v="0.48"/>
    <n v="0"/>
    <n v="0"/>
    <n v="1.66"/>
    <n v="0"/>
    <n v="0"/>
    <n v="0"/>
    <n v="0"/>
    <n v="0"/>
    <m/>
    <n v="0"/>
    <n v="0"/>
    <n v="0"/>
    <x v="7"/>
    <x v="15"/>
  </r>
  <r>
    <s v="CG&amp;E "/>
    <s v="E"/>
    <x v="7"/>
    <s v="SSLU    04/01/2008N"/>
    <n v="672"/>
    <n v="74.260000000000005"/>
    <n v="0"/>
    <n v="74.260000000000005"/>
    <n v="7.97"/>
    <n v="0"/>
    <n v="2.84"/>
    <n v="0.8"/>
    <n v="0"/>
    <n v="0"/>
    <n v="0"/>
    <n v="3.13"/>
    <n v="1.54"/>
    <n v="1.1000000000000001"/>
    <n v="0"/>
    <n v="0"/>
    <n v="1.8"/>
    <n v="7.97"/>
    <n v="0"/>
    <n v="0"/>
    <n v="0"/>
    <n v="0"/>
    <n v="0.63"/>
    <n v="0.48"/>
    <n v="0"/>
    <n v="0"/>
    <n v="1.73"/>
    <n v="0"/>
    <n v="0"/>
    <n v="0"/>
    <n v="0"/>
    <n v="0"/>
    <m/>
    <n v="0"/>
    <n v="0"/>
    <n v="0"/>
    <x v="7"/>
    <x v="16"/>
  </r>
  <r>
    <s v="CG&amp;E "/>
    <s v="E"/>
    <x v="7"/>
    <s v="SXLU    04/01/2008N"/>
    <n v="223"/>
    <n v="23.61"/>
    <n v="0"/>
    <n v="23.61"/>
    <n v="2.64"/>
    <n v="0"/>
    <n v="0.95"/>
    <n v="0.27"/>
    <n v="0"/>
    <n v="0"/>
    <n v="0"/>
    <n v="1.03"/>
    <n v="0.51"/>
    <n v="0.37"/>
    <n v="0"/>
    <n v="0"/>
    <n v="0.57999999999999996"/>
    <n v="2.65"/>
    <n v="0"/>
    <n v="0"/>
    <n v="0"/>
    <n v="0"/>
    <n v="0.21"/>
    <n v="0.16"/>
    <n v="0"/>
    <n v="0"/>
    <n v="0.56999999999999995"/>
    <n v="0"/>
    <n v="0"/>
    <n v="0"/>
    <n v="0"/>
    <n v="0"/>
    <m/>
    <n v="0"/>
    <n v="0"/>
    <n v="0"/>
    <x v="7"/>
    <x v="17"/>
  </r>
  <r>
    <s v="CG&amp;E "/>
    <s v="E"/>
    <x v="19"/>
    <s v="TD  SOFF04/01/2008N"/>
    <n v="19765"/>
    <n v="540.27"/>
    <n v="0"/>
    <n v="540.27"/>
    <n v="260.02"/>
    <n v="0"/>
    <n v="128.06"/>
    <n v="0"/>
    <n v="0"/>
    <n v="0"/>
    <n v="0"/>
    <n v="0"/>
    <n v="70.709999999999994"/>
    <n v="39.25"/>
    <n v="0"/>
    <n v="0"/>
    <n v="0"/>
    <n v="0"/>
    <n v="0"/>
    <n v="0"/>
    <n v="0"/>
    <n v="0"/>
    <n v="26.64"/>
    <n v="15.59"/>
    <n v="0"/>
    <n v="0"/>
    <n v="0"/>
    <n v="0"/>
    <n v="0"/>
    <n v="0"/>
    <n v="0"/>
    <n v="0"/>
    <m/>
    <n v="0"/>
    <n v="0"/>
    <n v="0"/>
    <x v="7"/>
    <x v="18"/>
  </r>
  <r>
    <s v="CG&amp;E "/>
    <s v="E"/>
    <x v="19"/>
    <s v="TD  SON 04/01/2008N"/>
    <n v="6335"/>
    <n v="1965.37"/>
    <n v="0"/>
    <n v="1965.37"/>
    <n v="570.65"/>
    <n v="0"/>
    <n v="495.31"/>
    <n v="31.78"/>
    <n v="1.81"/>
    <n v="0"/>
    <n v="0"/>
    <n v="120.51"/>
    <n v="104.47"/>
    <n v="86.19"/>
    <n v="45.48"/>
    <n v="0"/>
    <n v="148.06"/>
    <n v="318.31"/>
    <n v="0"/>
    <n v="0"/>
    <n v="0"/>
    <n v="0"/>
    <n v="8.57"/>
    <n v="34.229999999999997"/>
    <n v="0"/>
    <n v="0"/>
    <n v="0"/>
    <n v="0"/>
    <n v="0"/>
    <n v="0"/>
    <n v="0"/>
    <n v="0"/>
    <m/>
    <n v="0"/>
    <n v="0"/>
    <n v="0"/>
    <x v="7"/>
    <x v="18"/>
  </r>
  <r>
    <s v="CG&amp;E "/>
    <s v="E"/>
    <x v="19"/>
    <s v="TD  WOFF04/01/2008N"/>
    <n v="3409"/>
    <n v="93.19"/>
    <n v="0"/>
    <n v="93.19"/>
    <n v="44.86"/>
    <n v="0"/>
    <n v="22.06"/>
    <n v="0"/>
    <n v="0"/>
    <n v="0"/>
    <n v="0"/>
    <n v="0"/>
    <n v="12.2"/>
    <n v="6.78"/>
    <n v="0"/>
    <n v="0"/>
    <n v="0"/>
    <n v="0"/>
    <n v="0"/>
    <n v="0"/>
    <n v="0"/>
    <n v="0"/>
    <n v="4.5999999999999996"/>
    <n v="2.69"/>
    <n v="0"/>
    <n v="0"/>
    <n v="0"/>
    <n v="0"/>
    <n v="0"/>
    <n v="0"/>
    <n v="0"/>
    <n v="0"/>
    <m/>
    <n v="0"/>
    <n v="0"/>
    <n v="0"/>
    <x v="7"/>
    <x v="18"/>
  </r>
  <r>
    <s v="CG&amp;E "/>
    <s v="E"/>
    <x v="19"/>
    <s v="TD  WON 04/01/2008N"/>
    <n v="845"/>
    <n v="260.48"/>
    <n v="0"/>
    <n v="260.48"/>
    <n v="59.83"/>
    <n v="0"/>
    <n v="63.95"/>
    <n v="5.18"/>
    <n v="0.27"/>
    <n v="0"/>
    <n v="0"/>
    <n v="19.78"/>
    <n v="11.2"/>
    <n v="9.0299999999999994"/>
    <n v="7.41"/>
    <n v="0"/>
    <n v="27.21"/>
    <n v="51.89"/>
    <n v="0"/>
    <n v="0"/>
    <n v="0"/>
    <n v="0"/>
    <n v="1.1399999999999999"/>
    <n v="3.59"/>
    <n v="0"/>
    <n v="0"/>
    <n v="0"/>
    <n v="0"/>
    <n v="0"/>
    <n v="0"/>
    <n v="0"/>
    <n v="0"/>
    <m/>
    <n v="0"/>
    <n v="0"/>
    <n v="0"/>
    <x v="7"/>
    <x v="18"/>
  </r>
  <r>
    <s v="CG&amp;E "/>
    <s v="E"/>
    <x v="2"/>
    <s v="TL01    04/01/2008N"/>
    <n v="6020"/>
    <n v="300.77999999999997"/>
    <n v="0"/>
    <n v="300.77999999999997"/>
    <n v="101.3"/>
    <n v="0"/>
    <n v="21.89"/>
    <n v="7.21"/>
    <n v="0.63"/>
    <n v="0"/>
    <n v="0"/>
    <n v="27.89"/>
    <n v="13.57"/>
    <n v="13.69"/>
    <n v="0"/>
    <n v="0"/>
    <n v="15.89"/>
    <n v="71.55"/>
    <n v="0"/>
    <n v="0"/>
    <n v="0"/>
    <n v="0"/>
    <n v="5.65"/>
    <n v="6.1"/>
    <n v="0"/>
    <n v="0"/>
    <n v="15.41"/>
    <n v="0"/>
    <n v="0"/>
    <n v="0"/>
    <n v="0"/>
    <n v="0"/>
    <m/>
    <n v="0"/>
    <n v="0"/>
    <n v="0"/>
    <x v="7"/>
    <x v="19"/>
  </r>
  <r>
    <s v="CG&amp;E "/>
    <s v="E"/>
    <x v="7"/>
    <s v="TL01    04/01/2008N"/>
    <n v="1394411"/>
    <n v="69613.06"/>
    <n v="0"/>
    <n v="69613.06"/>
    <n v="23474.14"/>
    <n v="0"/>
    <n v="5078.57"/>
    <n v="1684.8"/>
    <n v="4.59"/>
    <n v="0"/>
    <n v="0"/>
    <n v="6485.37"/>
    <n v="3165.61"/>
    <n v="3199.69"/>
    <n v="0"/>
    <n v="0"/>
    <n v="3682.89"/>
    <n v="16564.5"/>
    <n v="0"/>
    <n v="0"/>
    <n v="0"/>
    <n v="0"/>
    <n v="1315.06"/>
    <n v="1413.35"/>
    <n v="0"/>
    <n v="0"/>
    <n v="3544.49"/>
    <n v="0"/>
    <n v="0"/>
    <n v="0"/>
    <n v="0"/>
    <n v="0"/>
    <m/>
    <n v="0"/>
    <n v="0"/>
    <n v="0"/>
    <x v="7"/>
    <x v="19"/>
  </r>
  <r>
    <s v="CG&amp;E "/>
    <s v="E"/>
    <x v="4"/>
    <s v="TL01    04/01/2008N"/>
    <n v="89"/>
    <n v="4.6500000000000004"/>
    <n v="0"/>
    <n v="4.6500000000000004"/>
    <n v="1.49"/>
    <n v="0"/>
    <n v="0.31"/>
    <n v="0.1"/>
    <n v="0.27"/>
    <n v="0"/>
    <n v="0"/>
    <n v="0.4"/>
    <n v="0.2"/>
    <n v="0.2"/>
    <n v="0"/>
    <n v="0"/>
    <n v="0.22"/>
    <n v="1.07"/>
    <n v="0"/>
    <n v="0"/>
    <n v="0"/>
    <n v="0"/>
    <n v="0.09"/>
    <n v="0.09"/>
    <n v="0"/>
    <n v="0"/>
    <n v="0.21"/>
    <n v="0"/>
    <n v="0"/>
    <n v="0"/>
    <n v="0"/>
    <n v="0"/>
    <m/>
    <n v="0"/>
    <n v="0"/>
    <n v="0"/>
    <x v="7"/>
    <x v="19"/>
  </r>
  <r>
    <s v="CG&amp;E "/>
    <s v="E"/>
    <x v="2"/>
    <s v="TL03    04/01/2008N"/>
    <n v="253"/>
    <n v="18.39"/>
    <n v="0"/>
    <n v="18.39"/>
    <n v="4.28"/>
    <n v="0"/>
    <n v="6.51"/>
    <n v="0.3"/>
    <n v="0.09"/>
    <n v="0"/>
    <n v="0"/>
    <n v="1.2"/>
    <n v="0.6"/>
    <n v="0.6"/>
    <n v="0"/>
    <n v="0"/>
    <n v="0.66"/>
    <n v="3.01"/>
    <n v="0"/>
    <n v="0"/>
    <n v="0"/>
    <n v="0"/>
    <n v="0.24"/>
    <n v="0.24"/>
    <n v="0"/>
    <n v="0"/>
    <n v="0.66"/>
    <n v="0"/>
    <n v="0"/>
    <n v="0"/>
    <n v="0"/>
    <n v="0"/>
    <m/>
    <n v="0"/>
    <n v="0"/>
    <n v="0"/>
    <x v="7"/>
    <x v="19"/>
  </r>
  <r>
    <s v="CG&amp;E "/>
    <s v="E"/>
    <x v="7"/>
    <s v="TL03    04/01/2008N"/>
    <n v="307654"/>
    <n v="22123.41"/>
    <n v="0"/>
    <n v="22123.41"/>
    <n v="5177.21"/>
    <n v="0"/>
    <n v="7882"/>
    <n v="369.03"/>
    <n v="2.99"/>
    <n v="0"/>
    <n v="0"/>
    <n v="1428.93"/>
    <n v="694.25"/>
    <n v="713.77"/>
    <n v="0"/>
    <n v="0"/>
    <n v="810.29"/>
    <n v="3650.22"/>
    <n v="0"/>
    <n v="0"/>
    <n v="0"/>
    <n v="0"/>
    <n v="293.06"/>
    <n v="311.87"/>
    <n v="0"/>
    <n v="0"/>
    <n v="789.79"/>
    <n v="0"/>
    <n v="0"/>
    <n v="0"/>
    <n v="0"/>
    <n v="0"/>
    <m/>
    <n v="0"/>
    <n v="0"/>
    <n v="0"/>
    <x v="7"/>
    <x v="19"/>
  </r>
  <r>
    <s v="CG&amp;E "/>
    <s v="E"/>
    <x v="15"/>
    <s v="TSGE    04/01/2008 "/>
    <n v="30010279"/>
    <n v="1763912.74"/>
    <n v="0"/>
    <n v="1763912.74"/>
    <n v="932109.44"/>
    <n v="0"/>
    <n v="11683.61"/>
    <n v="15321.99"/>
    <n v="0.18"/>
    <n v="0"/>
    <n v="0"/>
    <n v="0"/>
    <n v="96137.22"/>
    <n v="127673.46"/>
    <n v="0"/>
    <n v="0"/>
    <n v="143783.98000000001"/>
    <n v="350520.06"/>
    <n v="0"/>
    <n v="0"/>
    <n v="0"/>
    <n v="0"/>
    <n v="30757.34"/>
    <n v="55925.46"/>
    <n v="0"/>
    <n v="0"/>
    <n v="0"/>
    <n v="0"/>
    <n v="0"/>
    <n v="0"/>
    <n v="0"/>
    <n v="0"/>
    <m/>
    <n v="0"/>
    <n v="0"/>
    <n v="0"/>
    <x v="7"/>
    <x v="20"/>
  </r>
  <r>
    <s v="CG&amp;E "/>
    <s v="E"/>
    <x v="15"/>
    <s v="TSGE    04/01/2008N"/>
    <n v="0"/>
    <n v="-21783.67"/>
    <n v="0"/>
    <n v="-2178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20"/>
  </r>
  <r>
    <s v="CG&amp;E "/>
    <s v="E"/>
    <x v="12"/>
    <s v="TSGS    04/01/2008 "/>
    <n v="7935136"/>
    <n v="383625.03"/>
    <n v="0"/>
    <n v="383625.03"/>
    <n v="200107.18"/>
    <n v="0"/>
    <n v="3256.2"/>
    <n v="4345.16"/>
    <n v="0.09"/>
    <n v="0"/>
    <n v="0"/>
    <n v="0"/>
    <n v="15616.51"/>
    <n v="27405.06"/>
    <n v="0"/>
    <n v="0"/>
    <n v="21602.7"/>
    <n v="92682.11"/>
    <n v="0"/>
    <n v="0"/>
    <n v="0"/>
    <n v="0"/>
    <n v="6604.1"/>
    <n v="12005.92"/>
    <n v="0"/>
    <n v="0"/>
    <n v="0"/>
    <n v="0"/>
    <n v="0"/>
    <n v="0"/>
    <n v="0"/>
    <n v="0"/>
    <m/>
    <n v="0"/>
    <n v="0"/>
    <n v="0"/>
    <x v="7"/>
    <x v="20"/>
  </r>
  <r>
    <s v="CG&amp;E "/>
    <s v="E"/>
    <x v="15"/>
    <s v="TS01    04/01/2008 "/>
    <n v="802539"/>
    <n v="59962.41"/>
    <n v="0"/>
    <n v="59962.41"/>
    <n v="27082.53"/>
    <n v="0"/>
    <n v="683.64"/>
    <n v="1057.71"/>
    <n v="0.09"/>
    <n v="0"/>
    <n v="0"/>
    <n v="3369.39"/>
    <n v="5132.38"/>
    <n v="5342.45"/>
    <n v="0"/>
    <n v="0"/>
    <n v="4294.1400000000003"/>
    <n v="9373.66"/>
    <n v="0"/>
    <n v="0"/>
    <n v="0"/>
    <n v="0"/>
    <n v="1286.58"/>
    <n v="2339.84"/>
    <n v="0"/>
    <n v="0"/>
    <n v="0"/>
    <n v="0"/>
    <n v="0"/>
    <n v="0"/>
    <n v="0"/>
    <n v="0"/>
    <m/>
    <n v="0"/>
    <n v="0"/>
    <n v="0"/>
    <x v="7"/>
    <x v="20"/>
  </r>
  <r>
    <s v="CG&amp;E "/>
    <s v="E"/>
    <x v="15"/>
    <s v="TS01    04/01/2008N"/>
    <n v="7472175"/>
    <n v="481721.12"/>
    <n v="0"/>
    <n v="481721.12"/>
    <n v="240990.46"/>
    <n v="0"/>
    <n v="3433.79"/>
    <n v="5088.34"/>
    <n v="0.27"/>
    <n v="0"/>
    <n v="0"/>
    <n v="27151.96"/>
    <n v="25820.16"/>
    <n v="33009.550000000003"/>
    <n v="0"/>
    <n v="0"/>
    <n v="36540.730000000003"/>
    <n v="87275"/>
    <n v="0"/>
    <n v="0"/>
    <n v="0"/>
    <n v="0"/>
    <n v="7951.81"/>
    <n v="14459.05"/>
    <n v="0"/>
    <n v="0"/>
    <n v="0"/>
    <n v="0"/>
    <n v="0"/>
    <n v="0"/>
    <n v="0"/>
    <n v="0"/>
    <m/>
    <n v="0"/>
    <n v="0"/>
    <n v="0"/>
    <x v="7"/>
    <x v="20"/>
  </r>
  <r>
    <s v="CG&amp;E "/>
    <s v="E"/>
    <x v="12"/>
    <s v="TS01    04/01/2008N"/>
    <n v="829398"/>
    <n v="51127.1"/>
    <n v="0"/>
    <n v="51127.1"/>
    <n v="25118.53"/>
    <n v="0"/>
    <n v="440.16"/>
    <n v="1009.88"/>
    <n v="0.09"/>
    <n v="0"/>
    <n v="0"/>
    <n v="3020.03"/>
    <n v="2521.16"/>
    <n v="3440.52"/>
    <n v="0"/>
    <n v="0"/>
    <n v="3553.4"/>
    <n v="9687.3700000000008"/>
    <n v="0"/>
    <n v="0"/>
    <n v="0"/>
    <n v="0"/>
    <n v="828.87"/>
    <n v="1507.09"/>
    <n v="0"/>
    <n v="0"/>
    <n v="0"/>
    <n v="0"/>
    <n v="0"/>
    <n v="0"/>
    <n v="0"/>
    <n v="0"/>
    <m/>
    <n v="0"/>
    <n v="0"/>
    <n v="0"/>
    <x v="7"/>
    <x v="20"/>
  </r>
  <r>
    <s v="CG&amp;E "/>
    <s v="E"/>
    <x v="14"/>
    <s v="TS02    04/01/2008N"/>
    <n v="912654"/>
    <n v="62999.61"/>
    <n v="0"/>
    <n v="62999.61"/>
    <n v="31480.59"/>
    <n v="0"/>
    <n v="565.91999999999996"/>
    <n v="1051.6199999999999"/>
    <n v="0.09"/>
    <n v="0"/>
    <n v="0"/>
    <n v="3322.25"/>
    <n v="3586.24"/>
    <n v="4312.1400000000003"/>
    <n v="0"/>
    <n v="0"/>
    <n v="5093.51"/>
    <n v="10659.8"/>
    <n v="0"/>
    <n v="0"/>
    <n v="0"/>
    <n v="0"/>
    <n v="1038.69"/>
    <n v="1888.76"/>
    <n v="0"/>
    <n v="0"/>
    <n v="0"/>
    <n v="0"/>
    <n v="0"/>
    <n v="0"/>
    <n v="0"/>
    <n v="0"/>
    <m/>
    <n v="0"/>
    <n v="0"/>
    <n v="0"/>
    <x v="7"/>
    <x v="20"/>
  </r>
  <r>
    <s v="CG&amp;E "/>
    <s v="E"/>
    <x v="15"/>
    <s v="TS04    04/01/2008N"/>
    <n v="371930"/>
    <n v="87988.7"/>
    <n v="0"/>
    <n v="87988.7"/>
    <n v="52779.07"/>
    <n v="0"/>
    <n v="1258.75"/>
    <n v="452.86"/>
    <n v="0.09"/>
    <n v="0"/>
    <n v="0"/>
    <n v="1359.43"/>
    <n v="2079.09"/>
    <n v="7230.2"/>
    <n v="0"/>
    <n v="0"/>
    <n v="13578.26"/>
    <n v="4344.1400000000003"/>
    <n v="0"/>
    <n v="0"/>
    <n v="0"/>
    <n v="0"/>
    <n v="1740.04"/>
    <n v="3166.77"/>
    <n v="0"/>
    <n v="0"/>
    <n v="0"/>
    <n v="0"/>
    <n v="0"/>
    <n v="0"/>
    <n v="0"/>
    <n v="0"/>
    <m/>
    <n v="0"/>
    <n v="0"/>
    <n v="0"/>
    <x v="7"/>
    <x v="20"/>
  </r>
  <r>
    <s v="CG&amp;E "/>
    <s v="E"/>
    <x v="15"/>
    <s v="TS05    04/01/2008 "/>
    <n v="123101"/>
    <n v="6797.97"/>
    <n v="0"/>
    <n v="6797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20"/>
  </r>
  <r>
    <s v="CG&amp;E "/>
    <s v="E"/>
    <x v="15"/>
    <s v="TS07    04/01/2008 "/>
    <n v="6180863"/>
    <n v="417238.02"/>
    <n v="0"/>
    <n v="417238.02"/>
    <n v="160824.62"/>
    <n v="0"/>
    <n v="2425.42"/>
    <n v="6331.03"/>
    <n v="0.18"/>
    <n v="0"/>
    <n v="0"/>
    <n v="39367.040000000001"/>
    <n v="37634.199999999997"/>
    <n v="48001.35"/>
    <n v="0"/>
    <n v="0"/>
    <n v="17872.64"/>
    <n v="72192.479999999996"/>
    <n v="0"/>
    <n v="0"/>
    <n v="0"/>
    <n v="0"/>
    <n v="11563.23"/>
    <n v="21025.83"/>
    <n v="0"/>
    <n v="0"/>
    <n v="0"/>
    <n v="0"/>
    <n v="0"/>
    <n v="0"/>
    <n v="0"/>
    <n v="0"/>
    <m/>
    <n v="0"/>
    <n v="0"/>
    <n v="0"/>
    <x v="7"/>
    <x v="20"/>
  </r>
  <r>
    <s v="CG&amp;E "/>
    <s v="E"/>
    <x v="14"/>
    <s v="TS07    04/01/2008N"/>
    <n v="139942"/>
    <n v="18790.939999999999"/>
    <n v="0"/>
    <n v="18790.939999999999"/>
    <n v="10398.719999999999"/>
    <n v="0"/>
    <n v="496"/>
    <n v="170.39"/>
    <n v="0.09"/>
    <n v="0"/>
    <n v="0"/>
    <n v="517.30999999999995"/>
    <n v="782.28"/>
    <n v="1424.51"/>
    <n v="0"/>
    <n v="0"/>
    <n v="2400.3000000000002"/>
    <n v="1634.52"/>
    <n v="0"/>
    <n v="0"/>
    <n v="0"/>
    <n v="0"/>
    <n v="342.91"/>
    <n v="623.91"/>
    <n v="0"/>
    <n v="0"/>
    <n v="0"/>
    <n v="0"/>
    <n v="0"/>
    <n v="0"/>
    <n v="0"/>
    <n v="0"/>
    <m/>
    <n v="0"/>
    <n v="0"/>
    <n v="0"/>
    <x v="7"/>
    <x v="20"/>
  </r>
  <r>
    <s v="CG&amp;E "/>
    <s v="E"/>
    <x v="15"/>
    <s v="TS07    04/01/2008N"/>
    <n v="28133646"/>
    <n v="1689124.77"/>
    <n v="0"/>
    <n v="1689124.77"/>
    <n v="873087.81"/>
    <n v="0"/>
    <n v="12771.01"/>
    <n v="17504.080000000002"/>
    <n v="0.72"/>
    <n v="0"/>
    <n v="0"/>
    <n v="39521.97"/>
    <n v="89847.3"/>
    <n v="119589.07"/>
    <n v="0"/>
    <n v="0"/>
    <n v="127007.82"/>
    <n v="328600.98"/>
    <n v="0"/>
    <n v="0"/>
    <n v="0"/>
    <n v="0"/>
    <n v="28809.78"/>
    <n v="52384.23"/>
    <n v="0"/>
    <n v="0"/>
    <n v="0"/>
    <n v="0"/>
    <n v="0"/>
    <n v="0"/>
    <n v="0"/>
    <n v="0"/>
    <m/>
    <n v="0"/>
    <n v="0"/>
    <n v="0"/>
    <x v="7"/>
    <x v="20"/>
  </r>
  <r>
    <s v="CG&amp;E "/>
    <s v="E"/>
    <x v="18"/>
    <s v="TS07    04/01/2008N"/>
    <n v="133016"/>
    <n v="1948.88"/>
    <n v="0"/>
    <n v="1948.88"/>
    <n v="0"/>
    <n v="0"/>
    <n v="551.1"/>
    <n v="161.96"/>
    <n v="0.09"/>
    <n v="0"/>
    <n v="0"/>
    <n v="492.17"/>
    <n v="74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20"/>
  </r>
  <r>
    <s v="CG&amp;E "/>
    <s v="E"/>
    <x v="15"/>
    <s v="TS08    04/01/2008 "/>
    <n v="0"/>
    <n v="202534.67"/>
    <n v="0"/>
    <n v="202534.67"/>
    <n v="51136.3"/>
    <n v="0"/>
    <n v="1678.6"/>
    <n v="2264.86"/>
    <n v="0.09"/>
    <n v="0"/>
    <n v="0"/>
    <n v="0"/>
    <n v="19562.39"/>
    <n v="67466.080000000002"/>
    <n v="0"/>
    <n v="0"/>
    <n v="14641.83"/>
    <n v="0"/>
    <n v="0"/>
    <n v="0"/>
    <n v="0"/>
    <n v="0"/>
    <n v="16234.85"/>
    <n v="29549.67"/>
    <n v="0"/>
    <n v="0"/>
    <n v="0"/>
    <n v="0"/>
    <n v="0"/>
    <n v="0"/>
    <n v="0"/>
    <n v="0"/>
    <m/>
    <n v="0"/>
    <n v="0"/>
    <n v="0"/>
    <x v="7"/>
    <x v="20"/>
  </r>
  <r>
    <s v="CG&amp;E "/>
    <s v="E"/>
    <x v="15"/>
    <s v="TS08    04/01/2008N"/>
    <n v="51837244"/>
    <n v="2875820.18"/>
    <n v="0"/>
    <n v="2875820.18"/>
    <n v="1499655.52"/>
    <n v="0"/>
    <n v="17267.330000000002"/>
    <n v="26182.42"/>
    <n v="0.27"/>
    <n v="0"/>
    <n v="0"/>
    <n v="39221.51"/>
    <n v="142719.43"/>
    <n v="205406.07999999999"/>
    <n v="0"/>
    <n v="0"/>
    <n v="200441.38"/>
    <n v="605459.01"/>
    <n v="0"/>
    <n v="0"/>
    <n v="0"/>
    <n v="0"/>
    <n v="49488.49"/>
    <n v="89978.74"/>
    <n v="0"/>
    <n v="0"/>
    <n v="0"/>
    <n v="0"/>
    <n v="0"/>
    <n v="0"/>
    <n v="0"/>
    <n v="0"/>
    <m/>
    <n v="0"/>
    <n v="0"/>
    <n v="0"/>
    <x v="7"/>
    <x v="20"/>
  </r>
  <r>
    <s v="CG&amp;E "/>
    <s v="E"/>
    <x v="17"/>
    <s v="TS08    04/01/2008N"/>
    <n v="3929978"/>
    <n v="210681"/>
    <n v="0"/>
    <n v="210681"/>
    <n v="102785.07"/>
    <n v="0"/>
    <n v="1266.3800000000001"/>
    <n v="2466.7399999999998"/>
    <n v="0.09"/>
    <n v="0"/>
    <n v="0"/>
    <n v="14275.14"/>
    <n v="8513.5300000000007"/>
    <n v="14077.76"/>
    <n v="0"/>
    <n v="0"/>
    <n v="11834.68"/>
    <n v="45902.14"/>
    <n v="0"/>
    <n v="0"/>
    <n v="0"/>
    <n v="0"/>
    <n v="3392.28"/>
    <n v="6167.19"/>
    <n v="0"/>
    <n v="0"/>
    <n v="0"/>
    <n v="0"/>
    <n v="0"/>
    <n v="0"/>
    <n v="0"/>
    <n v="0"/>
    <m/>
    <n v="0"/>
    <n v="0"/>
    <n v="0"/>
    <x v="7"/>
    <x v="20"/>
  </r>
  <r>
    <s v="CG&amp;E "/>
    <s v="E"/>
    <x v="15"/>
    <s v="TS09    04/01/2008N"/>
    <n v="31908263"/>
    <n v="1772107.28"/>
    <n v="0"/>
    <n v="1772107.28"/>
    <n v="937250.61"/>
    <n v="0"/>
    <n v="11330.69"/>
    <n v="16835.72"/>
    <n v="0.27"/>
    <n v="0"/>
    <n v="0"/>
    <n v="0"/>
    <n v="90840.55"/>
    <n v="128374.92"/>
    <n v="0"/>
    <n v="0"/>
    <n v="127622.83"/>
    <n v="372688.5"/>
    <n v="0"/>
    <n v="0"/>
    <n v="0"/>
    <n v="0"/>
    <n v="30928.68"/>
    <n v="56234.51"/>
    <n v="0"/>
    <n v="0"/>
    <n v="0"/>
    <n v="0"/>
    <n v="0"/>
    <n v="0"/>
    <n v="0"/>
    <n v="0"/>
    <m/>
    <n v="0"/>
    <n v="0"/>
    <n v="0"/>
    <x v="7"/>
    <x v="20"/>
  </r>
  <r>
    <s v="CG&amp;E "/>
    <s v="E"/>
    <x v="12"/>
    <s v="TS09    04/01/2008N"/>
    <n v="4857046"/>
    <n v="283241.63"/>
    <n v="0"/>
    <n v="283241.63"/>
    <n v="149977.73000000001"/>
    <n v="0"/>
    <n v="2071.6799999999998"/>
    <n v="2901.54"/>
    <n v="0.09"/>
    <n v="0"/>
    <n v="0"/>
    <n v="0"/>
    <n v="15373.27"/>
    <n v="20542.8"/>
    <n v="0"/>
    <n v="0"/>
    <n v="21696.79"/>
    <n v="56730.3"/>
    <n v="0"/>
    <n v="0"/>
    <n v="0"/>
    <n v="0"/>
    <n v="4948.93"/>
    <n v="8998.5"/>
    <n v="0"/>
    <n v="0"/>
    <n v="0"/>
    <n v="0"/>
    <n v="0"/>
    <n v="0"/>
    <n v="0"/>
    <n v="0"/>
    <m/>
    <n v="0"/>
    <n v="0"/>
    <n v="0"/>
    <x v="7"/>
    <x v="20"/>
  </r>
  <r>
    <s v="CG&amp;E "/>
    <s v="E"/>
    <x v="15"/>
    <s v="TS10    04/01/2008N"/>
    <n v="107331264"/>
    <n v="5860681.0999999996"/>
    <n v="0"/>
    <n v="5860681.0999999996"/>
    <n v="2989767.2"/>
    <n v="0"/>
    <n v="40384.49"/>
    <n v="50961.95"/>
    <n v="0.09"/>
    <n v="0"/>
    <n v="0"/>
    <n v="0"/>
    <n v="347565.55"/>
    <n v="409504.11"/>
    <n v="0"/>
    <n v="0"/>
    <n v="490891.83"/>
    <n v="1253629.1599999999"/>
    <n v="0"/>
    <n v="0"/>
    <n v="0"/>
    <n v="0"/>
    <n v="98594.880000000005"/>
    <n v="179381.84"/>
    <n v="0"/>
    <n v="0"/>
    <n v="0"/>
    <n v="0"/>
    <n v="0"/>
    <n v="0"/>
    <n v="0"/>
    <n v="0"/>
    <m/>
    <n v="0"/>
    <n v="0"/>
    <n v="0"/>
    <x v="7"/>
    <x v="20"/>
  </r>
  <r>
    <s v="CG&amp;E "/>
    <s v="E"/>
    <x v="15"/>
    <s v="TS12    04/01/2008 "/>
    <n v="4658915"/>
    <n v="316283.68"/>
    <n v="0"/>
    <n v="316283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20"/>
  </r>
  <r>
    <s v="CG&amp;E "/>
    <s v="E"/>
    <x v="15"/>
    <s v="TS13    04/01/2008 "/>
    <n v="3499533"/>
    <n v="348806.14"/>
    <n v="0"/>
    <n v="348806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20"/>
  </r>
  <r>
    <s v="CG&amp;E "/>
    <s v="E"/>
    <x v="7"/>
    <s v="UOLC    04/01/2008N"/>
    <n v="23603"/>
    <n v="1045.99"/>
    <n v="0"/>
    <n v="1045.99"/>
    <n v="279.89"/>
    <n v="0"/>
    <n v="101.33"/>
    <n v="28.74"/>
    <n v="0.09"/>
    <n v="0"/>
    <n v="0"/>
    <n v="101.85"/>
    <n v="54.05"/>
    <n v="38.35"/>
    <n v="0"/>
    <n v="0"/>
    <n v="62.19"/>
    <n v="280.57"/>
    <n v="0"/>
    <n v="0"/>
    <n v="0"/>
    <n v="0"/>
    <n v="21.97"/>
    <n v="16.8"/>
    <n v="0"/>
    <n v="0"/>
    <n v="60.16"/>
    <n v="0"/>
    <n v="0"/>
    <n v="0"/>
    <n v="0"/>
    <n v="0"/>
    <m/>
    <n v="0"/>
    <n v="0"/>
    <n v="0"/>
    <x v="7"/>
    <x v="21"/>
  </r>
  <r>
    <s v="CG&amp;E "/>
    <s v="E"/>
    <x v="7"/>
    <s v="UOLP    02/15/2008N"/>
    <n v="1861"/>
    <n v="80.33"/>
    <n v="0"/>
    <n v="80.33"/>
    <n v="18.760000000000002"/>
    <n v="0"/>
    <n v="7.99"/>
    <n v="2.2599999999999998"/>
    <n v="0"/>
    <n v="0"/>
    <n v="0"/>
    <n v="8.65"/>
    <n v="4.25"/>
    <n v="3.31"/>
    <n v="0"/>
    <n v="3.31"/>
    <n v="6.9"/>
    <n v="17.03"/>
    <n v="0"/>
    <n v="0"/>
    <n v="0"/>
    <n v="0"/>
    <n v="1.8"/>
    <n v="1.32"/>
    <n v="0"/>
    <n v="0"/>
    <n v="4.75"/>
    <n v="0"/>
    <n v="0"/>
    <n v="0"/>
    <n v="0"/>
    <n v="0"/>
    <m/>
    <n v="0"/>
    <n v="0"/>
    <n v="0"/>
    <x v="7"/>
    <x v="21"/>
  </r>
  <r>
    <s v="CG&amp;E "/>
    <s v="E"/>
    <x v="19"/>
    <s v="UOLP    04/01/2008 "/>
    <n v="1817"/>
    <n v="83.67"/>
    <n v="0"/>
    <n v="83.67"/>
    <n v="21.55"/>
    <n v="0"/>
    <n v="7.66"/>
    <n v="2.14"/>
    <n v="2.85"/>
    <n v="0"/>
    <n v="0"/>
    <n v="8.44"/>
    <n v="4.2"/>
    <n v="2.96"/>
    <n v="0"/>
    <n v="0"/>
    <n v="4.68"/>
    <n v="21.56"/>
    <n v="0"/>
    <n v="0"/>
    <n v="0"/>
    <n v="0"/>
    <n v="1.7"/>
    <n v="1.29"/>
    <n v="0"/>
    <n v="0"/>
    <n v="4.6399999999999997"/>
    <n v="0"/>
    <n v="0"/>
    <n v="0"/>
    <n v="0"/>
    <n v="0"/>
    <m/>
    <n v="0"/>
    <n v="0"/>
    <n v="0"/>
    <x v="7"/>
    <x v="21"/>
  </r>
  <r>
    <s v="CG&amp;E "/>
    <s v="E"/>
    <x v="2"/>
    <s v="UOLP    04/01/2008 "/>
    <n v="24508"/>
    <n v="1098.6500000000001"/>
    <n v="0"/>
    <n v="1098.6500000000001"/>
    <n v="290.22000000000003"/>
    <n v="0"/>
    <n v="105.5"/>
    <n v="29.7"/>
    <n v="4.43"/>
    <n v="0"/>
    <n v="0"/>
    <n v="113.39"/>
    <n v="55.96"/>
    <n v="40.11"/>
    <n v="0"/>
    <n v="0"/>
    <n v="65.069999999999993"/>
    <n v="291.60000000000002"/>
    <n v="0"/>
    <n v="0"/>
    <n v="0"/>
    <n v="0"/>
    <n v="23.1"/>
    <n v="17.420000000000002"/>
    <n v="0"/>
    <n v="0"/>
    <n v="62.15"/>
    <n v="0"/>
    <n v="0"/>
    <n v="0"/>
    <n v="0"/>
    <n v="0"/>
    <m/>
    <n v="0"/>
    <n v="0"/>
    <n v="0"/>
    <x v="7"/>
    <x v="21"/>
  </r>
  <r>
    <s v="CG&amp;E "/>
    <s v="E"/>
    <x v="3"/>
    <s v="UOLP    04/01/2008 "/>
    <n v="889"/>
    <n v="40.03"/>
    <n v="0"/>
    <n v="40.03"/>
    <n v="10.53"/>
    <n v="0"/>
    <n v="3.83"/>
    <n v="1.0900000000000001"/>
    <n v="0.34"/>
    <n v="0"/>
    <n v="0"/>
    <n v="4.1100000000000003"/>
    <n v="2.0299999999999998"/>
    <n v="1.44"/>
    <n v="0"/>
    <n v="0"/>
    <n v="2.36"/>
    <n v="10.58"/>
    <n v="0"/>
    <n v="0"/>
    <n v="0"/>
    <n v="0"/>
    <n v="0.83"/>
    <n v="0.64"/>
    <n v="0"/>
    <n v="0"/>
    <n v="2.25"/>
    <n v="0"/>
    <n v="0"/>
    <n v="0"/>
    <n v="0"/>
    <n v="0"/>
    <m/>
    <n v="0"/>
    <n v="0"/>
    <n v="0"/>
    <x v="7"/>
    <x v="21"/>
  </r>
  <r>
    <s v="CG&amp;E "/>
    <s v="E"/>
    <x v="4"/>
    <s v="UOLP    04/01/2008 "/>
    <n v="806"/>
    <n v="36.26"/>
    <n v="0"/>
    <n v="36.26"/>
    <n v="9.5500000000000007"/>
    <n v="0"/>
    <n v="3.46"/>
    <n v="0.98"/>
    <n v="0.27"/>
    <n v="0"/>
    <n v="0"/>
    <n v="3.73"/>
    <n v="1.85"/>
    <n v="1.32"/>
    <n v="0"/>
    <n v="0"/>
    <n v="2.12"/>
    <n v="9.58"/>
    <n v="0"/>
    <n v="0"/>
    <n v="0"/>
    <n v="0"/>
    <n v="0.75"/>
    <n v="0.59"/>
    <n v="0"/>
    <n v="0"/>
    <n v="2.06"/>
    <n v="0"/>
    <n v="0"/>
    <n v="0"/>
    <n v="0"/>
    <n v="0"/>
    <m/>
    <n v="0"/>
    <n v="0"/>
    <n v="0"/>
    <x v="7"/>
    <x v="21"/>
  </r>
  <r>
    <s v="CG&amp;E "/>
    <s v="E"/>
    <x v="19"/>
    <s v="UOLP    04/01/2008N"/>
    <n v="0"/>
    <n v="-8.2100000000000009"/>
    <n v="0"/>
    <n v="-8.21000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21"/>
  </r>
  <r>
    <s v="CG&amp;E "/>
    <s v="E"/>
    <x v="2"/>
    <s v="UOLP    04/01/2008N"/>
    <n v="10666"/>
    <n v="478.5"/>
    <n v="0"/>
    <n v="478.5"/>
    <n v="126.48"/>
    <n v="0"/>
    <n v="45.75"/>
    <n v="12.96"/>
    <n v="2.4300000000000002"/>
    <n v="0"/>
    <n v="0"/>
    <n v="49.56"/>
    <n v="24.43"/>
    <n v="17.36"/>
    <n v="0"/>
    <n v="0"/>
    <n v="28.08"/>
    <n v="126.76"/>
    <n v="0"/>
    <n v="0"/>
    <n v="0"/>
    <n v="0"/>
    <n v="9.91"/>
    <n v="7.57"/>
    <n v="0"/>
    <n v="0"/>
    <n v="27.21"/>
    <n v="0"/>
    <n v="0"/>
    <n v="0"/>
    <n v="0"/>
    <n v="0"/>
    <m/>
    <n v="0"/>
    <n v="0"/>
    <n v="0"/>
    <x v="7"/>
    <x v="21"/>
  </r>
  <r>
    <s v="CG&amp;E "/>
    <s v="E"/>
    <x v="7"/>
    <s v="UOLP    04/01/2008N"/>
    <n v="17621"/>
    <n v="790.4"/>
    <n v="0"/>
    <n v="790.4"/>
    <n v="208.95"/>
    <n v="0"/>
    <n v="75.56"/>
    <n v="21.39"/>
    <n v="1.71"/>
    <n v="0"/>
    <n v="0"/>
    <n v="81.96"/>
    <n v="40.28"/>
    <n v="28.67"/>
    <n v="0"/>
    <n v="0"/>
    <n v="48.48"/>
    <n v="209.44"/>
    <n v="0"/>
    <n v="0"/>
    <n v="0"/>
    <n v="0"/>
    <n v="16.46"/>
    <n v="12.49"/>
    <n v="0"/>
    <n v="0"/>
    <n v="45.01"/>
    <n v="0"/>
    <n v="0"/>
    <n v="0"/>
    <n v="0"/>
    <n v="0"/>
    <m/>
    <n v="0"/>
    <n v="0"/>
    <n v="0"/>
    <x v="7"/>
    <x v="21"/>
  </r>
  <r>
    <s v="CG&amp;E "/>
    <s v="E"/>
    <x v="19"/>
    <s v="UORP    04/01/2008 "/>
    <n v="86"/>
    <n v="3.78"/>
    <n v="0"/>
    <n v="3.78"/>
    <n v="1.02"/>
    <n v="0"/>
    <n v="0.36"/>
    <n v="0.1"/>
    <n v="0.18"/>
    <n v="0"/>
    <n v="0"/>
    <n v="0.4"/>
    <n v="0.2"/>
    <n v="0.14000000000000001"/>
    <n v="0"/>
    <n v="0"/>
    <n v="0.22"/>
    <n v="1.02"/>
    <n v="0"/>
    <n v="0"/>
    <n v="0"/>
    <n v="0"/>
    <n v="0.08"/>
    <n v="0.06"/>
    <n v="0"/>
    <n v="0"/>
    <n v="0"/>
    <n v="0"/>
    <n v="0"/>
    <n v="0"/>
    <n v="0"/>
    <n v="0"/>
    <m/>
    <n v="0"/>
    <n v="0"/>
    <n v="0"/>
    <x v="7"/>
    <x v="21"/>
  </r>
  <r>
    <s v="CG&amp;E "/>
    <s v="E"/>
    <x v="12"/>
    <s v="WS02    08/31/1993N"/>
    <n v="31378"/>
    <n v="1401.26"/>
    <n v="401.26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401.26"/>
    <n v="0"/>
    <n v="0"/>
    <n v="0"/>
    <n v="0"/>
    <n v="0"/>
    <n v="0"/>
    <n v="0"/>
    <n v="0"/>
    <n v="0"/>
    <n v="0"/>
    <m/>
    <n v="0"/>
    <n v="0"/>
    <n v="0"/>
    <x v="7"/>
    <x v="22"/>
  </r>
  <r>
    <s v="CG&amp;E "/>
    <s v="E"/>
    <x v="4"/>
    <s v="WS04    08/31/1993N"/>
    <n v="600"/>
    <n v="117.57"/>
    <n v="7.67"/>
    <n v="10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7"/>
    <x v="22"/>
  </r>
  <r>
    <s v="CG&amp;E "/>
    <s v="E"/>
    <x v="0"/>
    <s v="ID        01/01/2001 "/>
    <n v="416344"/>
    <n v="30715.35"/>
    <n v="0"/>
    <n v="3071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0"/>
  </r>
  <r>
    <s v="CG&amp;E "/>
    <s v="E"/>
    <x v="1"/>
    <s v="DM01S   01/02/2007N"/>
    <n v="-206"/>
    <n v="-64.650000000000006"/>
    <n v="0"/>
    <n v="-64.650000000000006"/>
    <n v="-4.4800000000000004"/>
    <n v="0"/>
    <n v="-54.19"/>
    <n v="-0.31"/>
    <n v="-0.63"/>
    <n v="0"/>
    <n v="0"/>
    <n v="-0.96"/>
    <n v="-1.19"/>
    <n v="-1.2"/>
    <n v="-0.09"/>
    <n v="-0.81"/>
    <n v="-1.57"/>
    <n v="1.89"/>
    <n v="0"/>
    <n v="0"/>
    <n v="0"/>
    <n v="0"/>
    <n v="-0.54"/>
    <n v="-0.32"/>
    <n v="0"/>
    <n v="0"/>
    <n v="-0.25"/>
    <n v="0"/>
    <n v="0"/>
    <n v="0"/>
    <n v="0"/>
    <n v="0"/>
    <m/>
    <n v="0"/>
    <n v="0"/>
    <n v="0"/>
    <x v="8"/>
    <x v="1"/>
  </r>
  <r>
    <s v="CG&amp;E "/>
    <s v="E"/>
    <x v="2"/>
    <s v="DM01S   01/02/2007N"/>
    <n v="-192559"/>
    <n v="-20210.150000000001"/>
    <n v="0"/>
    <n v="-20210.150000000001"/>
    <n v="-6145.6"/>
    <n v="0"/>
    <n v="-5461.58"/>
    <n v="-215.57"/>
    <n v="-16.77"/>
    <n v="0"/>
    <n v="0"/>
    <n v="-861.35"/>
    <n v="-1538.76"/>
    <n v="-755.87"/>
    <n v="-78.91"/>
    <n v="-1084.44"/>
    <n v="-1108.18"/>
    <n v="-2104.54"/>
    <n v="0"/>
    <n v="0"/>
    <n v="0"/>
    <n v="0"/>
    <n v="-182.97"/>
    <n v="-433.85"/>
    <n v="0"/>
    <n v="0"/>
    <n v="-222.11"/>
    <n v="0"/>
    <n v="0.18"/>
    <n v="0.17"/>
    <n v="0"/>
    <n v="0"/>
    <m/>
    <n v="0"/>
    <n v="0"/>
    <n v="0"/>
    <x v="8"/>
    <x v="1"/>
  </r>
  <r>
    <s v="CG&amp;E "/>
    <s v="E"/>
    <x v="3"/>
    <s v="DM01S   01/02/2007N"/>
    <n v="-861"/>
    <n v="-166.69"/>
    <n v="0"/>
    <n v="-166.69"/>
    <n v="-34.020000000000003"/>
    <n v="0"/>
    <n v="-89.42"/>
    <n v="-0.95"/>
    <n v="-0.54"/>
    <n v="0"/>
    <n v="0"/>
    <n v="-4"/>
    <n v="-8.4600000000000009"/>
    <n v="-4.47"/>
    <n v="-0.36"/>
    <n v="-6"/>
    <n v="-5.0999999999999996"/>
    <n v="-9.19"/>
    <n v="0"/>
    <n v="0"/>
    <n v="0"/>
    <n v="0"/>
    <n v="-0.79"/>
    <n v="-2.4"/>
    <n v="0"/>
    <n v="0"/>
    <n v="-0.99"/>
    <n v="0"/>
    <n v="0"/>
    <n v="0"/>
    <n v="0"/>
    <n v="0"/>
    <m/>
    <n v="0"/>
    <n v="0"/>
    <n v="0"/>
    <x v="8"/>
    <x v="1"/>
  </r>
  <r>
    <s v="CG&amp;E "/>
    <s v="E"/>
    <x v="4"/>
    <s v="DM01S   01/02/2007N"/>
    <n v="-22"/>
    <n v="-55.66"/>
    <n v="0"/>
    <n v="-55.66"/>
    <n v="-0.88"/>
    <n v="0"/>
    <n v="-53.06"/>
    <n v="-0.03"/>
    <n v="-0.63"/>
    <n v="0"/>
    <n v="0"/>
    <n v="-0.1"/>
    <n v="-0.21"/>
    <n v="-0.12"/>
    <n v="0"/>
    <n v="-0.16"/>
    <n v="-0.14000000000000001"/>
    <n v="-0.25"/>
    <n v="0"/>
    <n v="0"/>
    <n v="0"/>
    <n v="0"/>
    <n v="-0.01"/>
    <n v="-0.06"/>
    <n v="0"/>
    <n v="0"/>
    <n v="-0.01"/>
    <n v="0"/>
    <n v="0"/>
    <n v="0"/>
    <n v="0"/>
    <n v="0"/>
    <m/>
    <n v="0"/>
    <n v="0"/>
    <n v="0"/>
    <x v="8"/>
    <x v="1"/>
  </r>
  <r>
    <s v="CG&amp;E "/>
    <s v="E"/>
    <x v="2"/>
    <s v="DM01S   01/03/2006N"/>
    <n v="-905"/>
    <n v="-111.92"/>
    <n v="0"/>
    <n v="-111.92"/>
    <n v="-35.75"/>
    <n v="0"/>
    <n v="-30.55"/>
    <n v="-0.81"/>
    <n v="-0.09"/>
    <n v="0"/>
    <n v="0"/>
    <n v="-4.21"/>
    <n v="-8.89"/>
    <n v="-3.37"/>
    <n v="0"/>
    <n v="-6.31"/>
    <n v="-8.27"/>
    <n v="-11.95"/>
    <n v="0"/>
    <n v="0"/>
    <n v="0"/>
    <n v="0"/>
    <n v="1.1499999999999999"/>
    <n v="-1.82"/>
    <n v="0"/>
    <n v="0"/>
    <n v="-1.05"/>
    <n v="0"/>
    <n v="0"/>
    <n v="0"/>
    <n v="0"/>
    <n v="0"/>
    <m/>
    <n v="0"/>
    <n v="0"/>
    <n v="0"/>
    <x v="8"/>
    <x v="1"/>
  </r>
  <r>
    <s v="CG&amp;E "/>
    <s v="E"/>
    <x v="1"/>
    <s v="DM01S   02/15/2008N"/>
    <n v="-2344"/>
    <n v="-251.77"/>
    <n v="0"/>
    <n v="-251.77"/>
    <n v="-76.27"/>
    <n v="0"/>
    <n v="-68.45"/>
    <n v="-2.85"/>
    <n v="-0.27"/>
    <n v="0"/>
    <n v="0"/>
    <n v="-10.43"/>
    <n v="-18.98"/>
    <n v="-13.46"/>
    <n v="-0.98"/>
    <n v="-13.47"/>
    <n v="-13.88"/>
    <n v="-21.45"/>
    <n v="0"/>
    <n v="0"/>
    <n v="0"/>
    <n v="0"/>
    <n v="-3.2"/>
    <n v="-5.38"/>
    <n v="0"/>
    <n v="0"/>
    <n v="-2.7"/>
    <n v="0"/>
    <n v="0"/>
    <n v="0"/>
    <n v="0"/>
    <n v="0"/>
    <m/>
    <n v="0"/>
    <n v="0"/>
    <n v="0"/>
    <x v="8"/>
    <x v="1"/>
  </r>
  <r>
    <s v="CG&amp;E "/>
    <s v="E"/>
    <x v="2"/>
    <s v="DM01S   02/15/2008N"/>
    <n v="-100255"/>
    <n v="-9964.7099999999991"/>
    <n v="0"/>
    <n v="-9964.7099999999991"/>
    <n v="-2990.83"/>
    <n v="0"/>
    <n v="-2572.98"/>
    <n v="-122.03"/>
    <n v="-7.61"/>
    <n v="0"/>
    <n v="0"/>
    <n v="-445.34"/>
    <n v="-753.47"/>
    <n v="-527.74"/>
    <n v="-41.82"/>
    <n v="-527.73"/>
    <n v="-593.9"/>
    <n v="-917.56"/>
    <n v="0"/>
    <n v="0"/>
    <n v="0"/>
    <n v="0"/>
    <n v="-136.88999999999999"/>
    <n v="-211.1"/>
    <n v="0"/>
    <n v="0"/>
    <n v="-115.71"/>
    <n v="0"/>
    <n v="0"/>
    <n v="0"/>
    <n v="0"/>
    <n v="0"/>
    <m/>
    <n v="0"/>
    <n v="0"/>
    <n v="0"/>
    <x v="8"/>
    <x v="1"/>
  </r>
  <r>
    <s v="CG&amp;E "/>
    <s v="E"/>
    <x v="3"/>
    <s v="DM01S   02/15/2008N"/>
    <n v="-1718"/>
    <n v="-236.05"/>
    <n v="0"/>
    <n v="-236.05"/>
    <n v="-67.87"/>
    <n v="0"/>
    <n v="-81.25"/>
    <n v="-2.09"/>
    <n v="-0.27"/>
    <n v="0"/>
    <n v="0"/>
    <n v="-7.99"/>
    <n v="-16.87"/>
    <n v="-11.98"/>
    <n v="-0.72"/>
    <n v="-11.98"/>
    <n v="-10.18"/>
    <n v="-15.72"/>
    <n v="0"/>
    <n v="0"/>
    <n v="0"/>
    <n v="0"/>
    <n v="-2.35"/>
    <n v="-4.8"/>
    <n v="0"/>
    <n v="0"/>
    <n v="-1.98"/>
    <n v="0"/>
    <n v="0"/>
    <n v="0"/>
    <n v="0"/>
    <n v="0"/>
    <m/>
    <n v="0"/>
    <n v="0"/>
    <n v="0"/>
    <x v="8"/>
    <x v="1"/>
  </r>
  <r>
    <s v="CG&amp;E "/>
    <s v="E"/>
    <x v="4"/>
    <s v="DM01S   02/15/2008N"/>
    <n v="-11"/>
    <n v="-16.45"/>
    <n v="0"/>
    <n v="-16.45"/>
    <n v="-0.44"/>
    <n v="0"/>
    <n v="-15.28"/>
    <n v="-0.01"/>
    <n v="-0.18"/>
    <n v="0"/>
    <n v="0"/>
    <n v="-0.05"/>
    <n v="-0.11"/>
    <n v="-0.08"/>
    <n v="0"/>
    <n v="-0.08"/>
    <n v="-7.0000000000000007E-2"/>
    <n v="-0.1"/>
    <n v="0"/>
    <n v="0"/>
    <n v="0"/>
    <n v="0"/>
    <n v="-0.01"/>
    <n v="-0.03"/>
    <n v="0"/>
    <n v="0"/>
    <n v="-0.01"/>
    <n v="0"/>
    <n v="0"/>
    <n v="0"/>
    <n v="0"/>
    <n v="0"/>
    <m/>
    <n v="0"/>
    <n v="0"/>
    <n v="0"/>
    <x v="8"/>
    <x v="1"/>
  </r>
  <r>
    <s v="CG&amp;E "/>
    <s v="E"/>
    <x v="2"/>
    <s v="DM01S   04/01/2008 "/>
    <n v="13862"/>
    <n v="1583.47"/>
    <n v="0"/>
    <n v="158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1"/>
  </r>
  <r>
    <s v="CG&amp;E "/>
    <s v="E"/>
    <x v="1"/>
    <s v="DM01S   04/01/2008N"/>
    <n v="579188"/>
    <n v="78537.320000000007"/>
    <n v="0"/>
    <n v="78537.320000000007"/>
    <n v="29381.47"/>
    <n v="0"/>
    <n v="21988.93"/>
    <n v="705.22"/>
    <n v="45.78"/>
    <n v="0"/>
    <n v="0"/>
    <n v="2621.9"/>
    <n v="6179.99"/>
    <n v="4061.03"/>
    <n v="241.56"/>
    <n v="0"/>
    <n v="3139.88"/>
    <n v="6934.43"/>
    <n v="0"/>
    <n v="0"/>
    <n v="0"/>
    <n v="0"/>
    <n v="789.77"/>
    <n v="1778.93"/>
    <n v="0"/>
    <n v="0"/>
    <n v="668.43"/>
    <n v="0"/>
    <n v="0"/>
    <n v="0"/>
    <n v="0"/>
    <n v="0"/>
    <m/>
    <n v="0"/>
    <n v="0"/>
    <n v="0"/>
    <x v="8"/>
    <x v="1"/>
  </r>
  <r>
    <s v="CG&amp;E "/>
    <s v="E"/>
    <x v="2"/>
    <s v="DM01S   04/01/2008N"/>
    <n v="45122043"/>
    <n v="6015158.4800000004"/>
    <n v="0"/>
    <n v="6015158.4800000004"/>
    <n v="2259822.2999999998"/>
    <n v="0"/>
    <n v="1664050.96"/>
    <n v="54940.44"/>
    <n v="3205.82"/>
    <n v="0"/>
    <n v="0"/>
    <n v="203278.79"/>
    <n v="472231.23"/>
    <n v="309596.55"/>
    <n v="18813.41"/>
    <n v="0"/>
    <n v="244530.37"/>
    <n v="540320.48"/>
    <n v="0"/>
    <n v="0"/>
    <n v="0"/>
    <n v="0"/>
    <n v="61602.43"/>
    <n v="135613.19"/>
    <n v="0"/>
    <n v="0"/>
    <n v="52071.42"/>
    <n v="0"/>
    <n v="0"/>
    <n v="0"/>
    <n v="0"/>
    <n v="0"/>
    <m/>
    <n v="0"/>
    <n v="0"/>
    <n v="0"/>
    <x v="8"/>
    <x v="1"/>
  </r>
  <r>
    <s v="CG&amp;E "/>
    <s v="E"/>
    <x v="3"/>
    <s v="DM01S   04/01/2008N"/>
    <n v="1001465"/>
    <n v="133920.59"/>
    <n v="0"/>
    <n v="133920.59"/>
    <n v="49779.6"/>
    <n v="0"/>
    <n v="37762.43"/>
    <n v="1219.44"/>
    <n v="69.400000000000006"/>
    <n v="0"/>
    <n v="0"/>
    <n v="4495.97"/>
    <n v="10428.51"/>
    <n v="6819.35"/>
    <n v="417.77"/>
    <n v="0"/>
    <n v="5429.45"/>
    <n v="11990.21"/>
    <n v="0"/>
    <n v="0"/>
    <n v="0"/>
    <n v="0"/>
    <n v="1365.8"/>
    <n v="2987.13"/>
    <n v="0"/>
    <n v="0"/>
    <n v="1155.53"/>
    <n v="0"/>
    <n v="0"/>
    <n v="0"/>
    <n v="0"/>
    <n v="0"/>
    <m/>
    <n v="0"/>
    <n v="0"/>
    <n v="0"/>
    <x v="8"/>
    <x v="1"/>
  </r>
  <r>
    <s v="CG&amp;E "/>
    <s v="E"/>
    <x v="7"/>
    <s v="DM01S   04/01/2008N"/>
    <n v="5978"/>
    <n v="988.91"/>
    <n v="0"/>
    <n v="988.91"/>
    <n v="350.08"/>
    <n v="0"/>
    <n v="339.55"/>
    <n v="7.29"/>
    <n v="0.99"/>
    <n v="0"/>
    <n v="0"/>
    <n v="27.73"/>
    <n v="72.739999999999995"/>
    <n v="47.96"/>
    <n v="2.4900000000000002"/>
    <n v="0"/>
    <n v="32.42"/>
    <n v="71.58"/>
    <n v="0"/>
    <n v="0"/>
    <n v="0"/>
    <n v="0"/>
    <n v="8.17"/>
    <n v="21.01"/>
    <n v="0"/>
    <n v="0"/>
    <n v="6.9"/>
    <n v="0"/>
    <n v="0"/>
    <n v="0"/>
    <n v="0"/>
    <n v="0"/>
    <m/>
    <n v="0"/>
    <n v="0"/>
    <n v="0"/>
    <x v="8"/>
    <x v="1"/>
  </r>
  <r>
    <s v="CG&amp;E "/>
    <s v="E"/>
    <x v="4"/>
    <s v="DM01S   04/01/2008N"/>
    <n v="1851219"/>
    <n v="247186.07"/>
    <n v="0"/>
    <n v="247186.07"/>
    <n v="91526.9"/>
    <n v="0"/>
    <n v="70117.06"/>
    <n v="2253.9699999999998"/>
    <n v="159.93"/>
    <n v="0"/>
    <n v="0"/>
    <n v="8317.43"/>
    <n v="19141.37"/>
    <n v="12538.01"/>
    <n v="771.67"/>
    <n v="0"/>
    <n v="10038.77"/>
    <n v="22166.22"/>
    <n v="0"/>
    <n v="0"/>
    <n v="0"/>
    <n v="0"/>
    <n v="2526.09"/>
    <n v="5492.26"/>
    <n v="0"/>
    <n v="0"/>
    <n v="2136.39"/>
    <n v="0"/>
    <n v="0"/>
    <n v="0"/>
    <n v="0"/>
    <n v="0"/>
    <m/>
    <n v="0"/>
    <n v="0"/>
    <n v="0"/>
    <x v="8"/>
    <x v="1"/>
  </r>
  <r>
    <s v="CG&amp;E "/>
    <s v="E"/>
    <x v="8"/>
    <s v="DM01S   04/01/2008N"/>
    <n v="15451"/>
    <n v="2467.81"/>
    <n v="0"/>
    <n v="2467.81"/>
    <n v="860.33"/>
    <n v="0"/>
    <n v="852.41"/>
    <n v="18.809999999999999"/>
    <n v="2.79"/>
    <n v="0"/>
    <n v="0"/>
    <n v="70.98"/>
    <n v="178.84"/>
    <n v="117.85"/>
    <n v="6.44"/>
    <n v="0"/>
    <n v="83.82"/>
    <n v="185.02"/>
    <n v="0"/>
    <n v="0"/>
    <n v="0"/>
    <n v="0"/>
    <n v="21.06"/>
    <n v="51.63"/>
    <n v="0"/>
    <n v="0"/>
    <n v="17.829999999999998"/>
    <n v="0"/>
    <n v="0"/>
    <n v="0"/>
    <n v="0"/>
    <n v="0"/>
    <m/>
    <n v="0"/>
    <n v="0"/>
    <n v="0"/>
    <x v="8"/>
    <x v="1"/>
  </r>
  <r>
    <s v="CG&amp;E "/>
    <s v="E"/>
    <x v="5"/>
    <s v="DM01S   04/01/2008N"/>
    <n v="152293"/>
    <n v="18345.8"/>
    <n v="0"/>
    <n v="18345.8"/>
    <n v="7225.91"/>
    <n v="0"/>
    <n v="4853.3599999999997"/>
    <n v="185.44"/>
    <n v="6.84"/>
    <n v="0"/>
    <n v="0"/>
    <n v="42.12"/>
    <n v="1512.2"/>
    <n v="989.83"/>
    <n v="63.56"/>
    <n v="0"/>
    <n v="825.88"/>
    <n v="1823.48"/>
    <n v="0"/>
    <n v="0"/>
    <n v="0"/>
    <n v="0"/>
    <n v="207.82"/>
    <n v="433.6"/>
    <n v="0"/>
    <n v="0"/>
    <n v="175.76"/>
    <n v="0"/>
    <n v="0"/>
    <n v="0"/>
    <n v="0"/>
    <n v="0"/>
    <m/>
    <n v="0"/>
    <n v="0"/>
    <n v="0"/>
    <x v="8"/>
    <x v="1"/>
  </r>
  <r>
    <s v="CG&amp;E "/>
    <s v="E"/>
    <x v="24"/>
    <s v="DM01S   04/01/2008N"/>
    <n v="0"/>
    <n v="-1.36"/>
    <n v="0"/>
    <n v="-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1"/>
  </r>
  <r>
    <s v="CG&amp;E "/>
    <s v="E"/>
    <x v="6"/>
    <s v="DM01S   04/01/2008N"/>
    <n v="287251"/>
    <n v="15873.45"/>
    <n v="0"/>
    <n v="15873.45"/>
    <n v="0"/>
    <n v="0"/>
    <n v="10448.129999999999"/>
    <n v="349.85"/>
    <n v="15.37"/>
    <n v="0"/>
    <n v="0"/>
    <n v="1298.94"/>
    <n v="3106.75"/>
    <n v="0"/>
    <n v="101.07"/>
    <n v="0"/>
    <n v="0"/>
    <n v="0"/>
    <n v="0"/>
    <n v="0"/>
    <n v="0"/>
    <n v="0"/>
    <n v="63.32"/>
    <n v="158.53"/>
    <n v="0"/>
    <n v="0"/>
    <n v="331.49"/>
    <n v="0"/>
    <n v="0"/>
    <n v="0"/>
    <n v="0"/>
    <n v="0"/>
    <m/>
    <n v="0"/>
    <n v="0"/>
    <n v="0"/>
    <x v="8"/>
    <x v="1"/>
  </r>
  <r>
    <s v="CG&amp;E "/>
    <s v="E"/>
    <x v="9"/>
    <s v="DM01S   04/01/2008N"/>
    <n v="16289"/>
    <n v="902.39"/>
    <n v="0"/>
    <n v="902.39"/>
    <n v="0"/>
    <n v="0"/>
    <n v="606.70000000000005"/>
    <n v="19.850000000000001"/>
    <n v="1.35"/>
    <n v="0"/>
    <n v="0"/>
    <n v="73.400000000000006"/>
    <n v="166.93"/>
    <n v="0"/>
    <n v="6.8"/>
    <n v="0"/>
    <n v="0"/>
    <n v="0"/>
    <n v="0"/>
    <n v="0"/>
    <n v="0"/>
    <n v="0"/>
    <n v="2.39"/>
    <n v="6.18"/>
    <n v="0"/>
    <n v="0"/>
    <n v="18.79"/>
    <n v="0"/>
    <n v="0"/>
    <n v="0"/>
    <n v="0"/>
    <n v="0"/>
    <m/>
    <n v="0"/>
    <n v="0"/>
    <n v="0"/>
    <x v="8"/>
    <x v="1"/>
  </r>
  <r>
    <s v="CG&amp;E "/>
    <s v="E"/>
    <x v="10"/>
    <s v="DM01S   04/01/2008N"/>
    <n v="107618"/>
    <n v="5029.91"/>
    <n v="0"/>
    <n v="5029.91"/>
    <n v="0"/>
    <n v="0"/>
    <n v="3106.01"/>
    <n v="131.01"/>
    <n v="3.82"/>
    <n v="0"/>
    <n v="0"/>
    <n v="475.21"/>
    <n v="998.07"/>
    <n v="0"/>
    <n v="43.88"/>
    <n v="0"/>
    <n v="0"/>
    <n v="0"/>
    <n v="0"/>
    <n v="0"/>
    <n v="0"/>
    <n v="0"/>
    <n v="57.48"/>
    <n v="90.24"/>
    <n v="0"/>
    <n v="0"/>
    <n v="124.19"/>
    <n v="0"/>
    <n v="0"/>
    <n v="0"/>
    <n v="0"/>
    <n v="0"/>
    <m/>
    <n v="0"/>
    <n v="0"/>
    <n v="0"/>
    <x v="8"/>
    <x v="1"/>
  </r>
  <r>
    <s v="CG&amp;E "/>
    <s v="E"/>
    <x v="11"/>
    <s v="DM01S   04/01/2008N"/>
    <n v="14743"/>
    <n v="304.69"/>
    <n v="0"/>
    <n v="304.69"/>
    <n v="0"/>
    <n v="0"/>
    <n v="134.71"/>
    <n v="17.95"/>
    <n v="0.09"/>
    <n v="0"/>
    <n v="0"/>
    <n v="62.69"/>
    <n v="66.09"/>
    <n v="0"/>
    <n v="6.15"/>
    <n v="0"/>
    <n v="0"/>
    <n v="0"/>
    <n v="0"/>
    <n v="0"/>
    <n v="0"/>
    <n v="0"/>
    <n v="0"/>
    <n v="0"/>
    <n v="0"/>
    <n v="0"/>
    <n v="17.010000000000002"/>
    <n v="0"/>
    <n v="0"/>
    <n v="0"/>
    <n v="0"/>
    <n v="0"/>
    <m/>
    <n v="0"/>
    <n v="0"/>
    <n v="0"/>
    <x v="8"/>
    <x v="1"/>
  </r>
  <r>
    <s v="CG&amp;E "/>
    <s v="E"/>
    <x v="1"/>
    <s v="DM01W   01/02/2007N"/>
    <n v="1007"/>
    <n v="160.03"/>
    <n v="0"/>
    <n v="160.03"/>
    <n v="39.78"/>
    <n v="0"/>
    <n v="70.64"/>
    <n v="1.07"/>
    <n v="0.54"/>
    <n v="0"/>
    <n v="0"/>
    <n v="4.68"/>
    <n v="9.89"/>
    <n v="4.3600000000000003"/>
    <n v="0.43"/>
    <n v="7.03"/>
    <n v="5.55"/>
    <n v="11.36"/>
    <n v="0"/>
    <n v="0"/>
    <n v="0"/>
    <n v="0"/>
    <n v="0.74"/>
    <n v="2.8"/>
    <n v="0"/>
    <n v="0"/>
    <n v="1.1599999999999999"/>
    <n v="0"/>
    <n v="0"/>
    <n v="0"/>
    <n v="0"/>
    <n v="0"/>
    <m/>
    <n v="0"/>
    <n v="0"/>
    <n v="0"/>
    <x v="8"/>
    <x v="1"/>
  </r>
  <r>
    <s v="CG&amp;E "/>
    <s v="E"/>
    <x v="2"/>
    <s v="DM01W   01/02/2007N"/>
    <n v="124988"/>
    <n v="14510.21"/>
    <n v="0"/>
    <n v="14510.21"/>
    <n v="4414.17"/>
    <n v="0"/>
    <n v="4330.68"/>
    <n v="139.81"/>
    <n v="15.43"/>
    <n v="0"/>
    <n v="0"/>
    <n v="566.66999999999996"/>
    <n v="1099.5899999999999"/>
    <n v="498.72"/>
    <n v="51.59"/>
    <n v="779"/>
    <n v="720.61"/>
    <n v="1319.75"/>
    <n v="0"/>
    <n v="0"/>
    <n v="0"/>
    <n v="0"/>
    <n v="118.39"/>
    <n v="311.63"/>
    <n v="0"/>
    <n v="0"/>
    <n v="144.25"/>
    <n v="0"/>
    <n v="-0.04"/>
    <n v="-0.04"/>
    <n v="0"/>
    <n v="0"/>
    <m/>
    <n v="0"/>
    <n v="0"/>
    <n v="0"/>
    <x v="8"/>
    <x v="1"/>
  </r>
  <r>
    <s v="CG&amp;E "/>
    <s v="E"/>
    <x v="3"/>
    <s v="DM01W   01/02/2007N"/>
    <n v="2303"/>
    <n v="308.27999999999997"/>
    <n v="0"/>
    <n v="308.27999999999997"/>
    <n v="90.98"/>
    <n v="0"/>
    <n v="103.65"/>
    <n v="2.4300000000000002"/>
    <n v="0.36"/>
    <n v="0"/>
    <n v="0"/>
    <n v="10.71"/>
    <n v="22.62"/>
    <n v="9.85"/>
    <n v="0.96"/>
    <n v="16.05"/>
    <n v="13.64"/>
    <n v="26.39"/>
    <n v="0"/>
    <n v="0"/>
    <n v="0"/>
    <n v="0"/>
    <n v="1.57"/>
    <n v="6.41"/>
    <n v="0"/>
    <n v="0"/>
    <n v="2.66"/>
    <n v="0"/>
    <n v="0"/>
    <n v="0"/>
    <n v="0"/>
    <n v="0"/>
    <m/>
    <n v="0"/>
    <n v="0"/>
    <n v="0"/>
    <x v="8"/>
    <x v="1"/>
  </r>
  <r>
    <s v="CG&amp;E "/>
    <s v="E"/>
    <x v="4"/>
    <s v="DM01W   01/02/2007N"/>
    <n v="130"/>
    <n v="52.73"/>
    <n v="0"/>
    <n v="52.73"/>
    <n v="5.15"/>
    <n v="0"/>
    <n v="40.799999999999997"/>
    <n v="0.14000000000000001"/>
    <n v="0.45"/>
    <n v="0"/>
    <n v="0"/>
    <n v="0.61"/>
    <n v="1.26"/>
    <n v="0.51"/>
    <n v="0.05"/>
    <n v="0.91"/>
    <n v="0.68"/>
    <n v="1.64"/>
    <n v="0"/>
    <n v="0"/>
    <n v="0"/>
    <n v="0"/>
    <n v="0.04"/>
    <n v="0.35"/>
    <n v="0"/>
    <n v="0"/>
    <n v="0.14000000000000001"/>
    <n v="0"/>
    <n v="0"/>
    <n v="0"/>
    <n v="0"/>
    <n v="0"/>
    <m/>
    <n v="0"/>
    <n v="0"/>
    <n v="0"/>
    <x v="8"/>
    <x v="1"/>
  </r>
  <r>
    <s v="CG&amp;E "/>
    <s v="E"/>
    <x v="2"/>
    <s v="DM01W   01/03/2006N"/>
    <n v="153"/>
    <n v="23.86"/>
    <n v="0"/>
    <n v="23.86"/>
    <n v="6.04"/>
    <n v="0"/>
    <n v="10.119999999999999"/>
    <n v="0.14000000000000001"/>
    <n v="7.0000000000000007E-2"/>
    <n v="0"/>
    <n v="0"/>
    <n v="0.71"/>
    <n v="1.5"/>
    <n v="0.56999999999999995"/>
    <n v="0"/>
    <n v="1.07"/>
    <n v="1.4"/>
    <n v="2.02"/>
    <n v="0"/>
    <n v="0"/>
    <n v="0"/>
    <n v="0"/>
    <n v="-0.24"/>
    <n v="0.28000000000000003"/>
    <n v="0"/>
    <n v="0"/>
    <n v="0.18"/>
    <n v="0"/>
    <n v="0"/>
    <n v="0"/>
    <n v="0"/>
    <n v="0"/>
    <m/>
    <n v="0"/>
    <n v="0"/>
    <n v="0"/>
    <x v="8"/>
    <x v="1"/>
  </r>
  <r>
    <s v="CG&amp;E "/>
    <s v="E"/>
    <x v="1"/>
    <s v="DM01W   02/15/2008N"/>
    <n v="759"/>
    <n v="117.99"/>
    <n v="0"/>
    <n v="117.99"/>
    <n v="29.99"/>
    <n v="0"/>
    <n v="49.32"/>
    <n v="0.93"/>
    <n v="0.36"/>
    <n v="0"/>
    <n v="0"/>
    <n v="3.54"/>
    <n v="7.45"/>
    <n v="5.29"/>
    <n v="0.32"/>
    <n v="5.29"/>
    <n v="4.5"/>
    <n v="6.95"/>
    <n v="0"/>
    <n v="0"/>
    <n v="0"/>
    <n v="0"/>
    <n v="1.04"/>
    <n v="2.13"/>
    <n v="0"/>
    <n v="0"/>
    <n v="0.88"/>
    <n v="0"/>
    <n v="0"/>
    <n v="0"/>
    <n v="0"/>
    <n v="0"/>
    <m/>
    <n v="0"/>
    <n v="0"/>
    <n v="0"/>
    <x v="8"/>
    <x v="1"/>
  </r>
  <r>
    <s v="CG&amp;E "/>
    <s v="E"/>
    <x v="2"/>
    <s v="DM01W   02/15/2008N"/>
    <n v="114741"/>
    <n v="13194.59"/>
    <n v="0"/>
    <n v="13194.59"/>
    <n v="4013.28"/>
    <n v="0"/>
    <n v="3746.31"/>
    <n v="139.66999999999999"/>
    <n v="11.87"/>
    <n v="0"/>
    <n v="0"/>
    <n v="518.58000000000004"/>
    <n v="998.59"/>
    <n v="708.15"/>
    <n v="47.87"/>
    <n v="708.16"/>
    <n v="679.6"/>
    <n v="1050.1199999999999"/>
    <n v="0"/>
    <n v="0"/>
    <n v="0"/>
    <n v="0"/>
    <n v="156.71"/>
    <n v="283.32"/>
    <n v="0"/>
    <n v="0"/>
    <n v="132.36000000000001"/>
    <n v="0"/>
    <n v="0"/>
    <n v="0"/>
    <n v="0"/>
    <n v="0"/>
    <m/>
    <n v="0"/>
    <n v="0"/>
    <n v="0"/>
    <x v="8"/>
    <x v="1"/>
  </r>
  <r>
    <s v="CG&amp;E "/>
    <s v="E"/>
    <x v="3"/>
    <s v="DM01W   02/15/2008N"/>
    <n v="3315"/>
    <n v="465.72"/>
    <n v="0"/>
    <n v="465.72"/>
    <n v="130.97"/>
    <n v="0"/>
    <n v="166.9"/>
    <n v="4.05"/>
    <n v="0.63"/>
    <n v="0"/>
    <n v="0"/>
    <n v="15.42"/>
    <n v="32.56"/>
    <n v="23.11"/>
    <n v="1.39"/>
    <n v="23.11"/>
    <n v="19.63"/>
    <n v="30.35"/>
    <n v="0"/>
    <n v="0"/>
    <n v="0"/>
    <n v="0"/>
    <n v="4.5199999999999996"/>
    <n v="9.25"/>
    <n v="0"/>
    <n v="0"/>
    <n v="3.83"/>
    <n v="0"/>
    <n v="0"/>
    <n v="0"/>
    <n v="0"/>
    <n v="0"/>
    <m/>
    <n v="0"/>
    <n v="0"/>
    <n v="0"/>
    <x v="8"/>
    <x v="1"/>
  </r>
  <r>
    <s v="CG&amp;E "/>
    <s v="E"/>
    <x v="4"/>
    <s v="DM01W   02/15/2008N"/>
    <n v="70"/>
    <n v="38.44"/>
    <n v="0"/>
    <n v="38.44"/>
    <n v="2.77"/>
    <n v="0"/>
    <n v="31.78"/>
    <n v="0.09"/>
    <n v="0.36"/>
    <n v="0"/>
    <n v="0"/>
    <n v="0.33"/>
    <n v="0.68"/>
    <n v="0.49"/>
    <n v="0.03"/>
    <n v="0.49"/>
    <n v="0.42"/>
    <n v="0.64"/>
    <n v="0"/>
    <n v="0"/>
    <n v="0"/>
    <n v="0"/>
    <n v="0.09"/>
    <n v="0.19"/>
    <n v="0"/>
    <n v="0"/>
    <n v="0.08"/>
    <n v="0"/>
    <n v="0"/>
    <n v="0"/>
    <n v="0"/>
    <n v="0"/>
    <m/>
    <n v="0"/>
    <n v="0"/>
    <n v="0"/>
    <x v="8"/>
    <x v="1"/>
  </r>
  <r>
    <s v="CG&amp;E "/>
    <s v="E"/>
    <x v="2"/>
    <s v="DM01W   04/01/2008 "/>
    <n v="-1526"/>
    <n v="-179.69"/>
    <n v="0"/>
    <n v="-17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1"/>
  </r>
  <r>
    <s v="CG&amp;E "/>
    <s v="E"/>
    <x v="1"/>
    <s v="DM01W   04/01/2008N"/>
    <n v="945"/>
    <n v="157.05000000000001"/>
    <n v="0"/>
    <n v="157.05000000000001"/>
    <n v="43.92"/>
    <n v="0"/>
    <n v="69.540000000000006"/>
    <n v="1.1499999999999999"/>
    <n v="0.54"/>
    <n v="0"/>
    <n v="0"/>
    <n v="4.3899999999999997"/>
    <n v="9.3000000000000007"/>
    <n v="6.02"/>
    <n v="0.38"/>
    <n v="0"/>
    <n v="5.61"/>
    <n v="11.24"/>
    <n v="0"/>
    <n v="0"/>
    <n v="0"/>
    <n v="0"/>
    <n v="1.23"/>
    <n v="2.64"/>
    <n v="0"/>
    <n v="0"/>
    <n v="1.0900000000000001"/>
    <n v="0"/>
    <n v="0"/>
    <n v="0"/>
    <n v="0"/>
    <n v="0"/>
    <m/>
    <n v="0"/>
    <n v="0"/>
    <n v="0"/>
    <x v="8"/>
    <x v="1"/>
  </r>
  <r>
    <s v="CG&amp;E "/>
    <s v="E"/>
    <x v="2"/>
    <s v="DM01W   04/01/2008N"/>
    <n v="229199"/>
    <n v="28795.31"/>
    <n v="0"/>
    <n v="28795.31"/>
    <n v="9919.74"/>
    <n v="0"/>
    <n v="8726.11"/>
    <n v="279.07"/>
    <n v="33.130000000000003"/>
    <n v="0"/>
    <n v="0"/>
    <n v="1045.6600000000001"/>
    <n v="2097.14"/>
    <n v="1358.91"/>
    <n v="95.7"/>
    <n v="0"/>
    <n v="1357.63"/>
    <n v="2724.45"/>
    <n v="0"/>
    <n v="0"/>
    <n v="0"/>
    <n v="0"/>
    <n v="297.98"/>
    <n v="595.22"/>
    <n v="0"/>
    <n v="0"/>
    <n v="264.57"/>
    <n v="0"/>
    <n v="0"/>
    <n v="0"/>
    <n v="0"/>
    <n v="0"/>
    <m/>
    <n v="0"/>
    <n v="0"/>
    <n v="0"/>
    <x v="8"/>
    <x v="1"/>
  </r>
  <r>
    <s v="CG&amp;E "/>
    <s v="E"/>
    <x v="3"/>
    <s v="DM01W   04/01/2008N"/>
    <n v="6842"/>
    <n v="962.24"/>
    <n v="0"/>
    <n v="962.24"/>
    <n v="318.02"/>
    <n v="0"/>
    <n v="331.72"/>
    <n v="8.34"/>
    <n v="1.08"/>
    <n v="0"/>
    <n v="0"/>
    <n v="31.74"/>
    <n v="67.2"/>
    <n v="43.56"/>
    <n v="2.85"/>
    <n v="0"/>
    <n v="40.520000000000003"/>
    <n v="81.33"/>
    <n v="0"/>
    <n v="0"/>
    <n v="0"/>
    <n v="0"/>
    <n v="8.9"/>
    <n v="19.07"/>
    <n v="0"/>
    <n v="0"/>
    <n v="7.91"/>
    <n v="0"/>
    <n v="0"/>
    <n v="0"/>
    <n v="0"/>
    <n v="0"/>
    <m/>
    <n v="0"/>
    <n v="0"/>
    <n v="0"/>
    <x v="8"/>
    <x v="1"/>
  </r>
  <r>
    <s v="CG&amp;E "/>
    <s v="E"/>
    <x v="4"/>
    <s v="DM01W   04/01/2008N"/>
    <n v="1103"/>
    <n v="182.7"/>
    <n v="0"/>
    <n v="182.7"/>
    <n v="51.26"/>
    <n v="0"/>
    <n v="80.58"/>
    <n v="1.35"/>
    <n v="0.63"/>
    <n v="0"/>
    <n v="0"/>
    <n v="5.13"/>
    <n v="10.82"/>
    <n v="7.02"/>
    <n v="0.46"/>
    <n v="0"/>
    <n v="6.55"/>
    <n v="13.11"/>
    <n v="0"/>
    <n v="0"/>
    <n v="0"/>
    <n v="0"/>
    <n v="1.44"/>
    <n v="3.07"/>
    <n v="0"/>
    <n v="0"/>
    <n v="1.28"/>
    <n v="0"/>
    <n v="0"/>
    <n v="0"/>
    <n v="0"/>
    <n v="0"/>
    <m/>
    <n v="0"/>
    <n v="0"/>
    <n v="0"/>
    <x v="8"/>
    <x v="1"/>
  </r>
  <r>
    <s v="CG&amp;E "/>
    <s v="E"/>
    <x v="6"/>
    <s v="DM01W   04/01/2008N"/>
    <n v="40"/>
    <n v="16.809999999999999"/>
    <n v="0"/>
    <n v="16.809999999999999"/>
    <n v="0"/>
    <n v="0"/>
    <n v="16.02"/>
    <n v="0.05"/>
    <n v="0.09"/>
    <n v="0"/>
    <n v="0"/>
    <n v="0.19"/>
    <n v="0.39"/>
    <n v="0"/>
    <n v="0.02"/>
    <n v="0"/>
    <n v="0"/>
    <n v="0"/>
    <n v="0"/>
    <n v="0"/>
    <n v="0"/>
    <n v="0"/>
    <n v="0"/>
    <n v="0"/>
    <n v="0"/>
    <n v="0"/>
    <n v="0.05"/>
    <n v="0"/>
    <n v="0"/>
    <n v="0"/>
    <n v="0"/>
    <n v="0"/>
    <m/>
    <n v="0"/>
    <n v="0"/>
    <n v="0"/>
    <x v="8"/>
    <x v="1"/>
  </r>
  <r>
    <s v="CG&amp;E "/>
    <s v="E"/>
    <x v="4"/>
    <s v="DM02S   01/02/2007N"/>
    <n v="-833"/>
    <n v="-179.06"/>
    <n v="0"/>
    <n v="-179.06"/>
    <n v="-33.229999999999997"/>
    <n v="0"/>
    <n v="-104.02"/>
    <n v="-0.98"/>
    <n v="-0.81"/>
    <n v="0"/>
    <n v="0"/>
    <n v="-3.86"/>
    <n v="-8.26"/>
    <n v="-4.28"/>
    <n v="-0.35"/>
    <n v="-5.87"/>
    <n v="-4.8499999999999996"/>
    <n v="-8.24"/>
    <n v="0"/>
    <n v="0"/>
    <n v="0"/>
    <n v="0"/>
    <n v="-1.02"/>
    <n v="-2.35"/>
    <n v="0"/>
    <n v="0"/>
    <n v="-0.94"/>
    <n v="0"/>
    <n v="0"/>
    <n v="0"/>
    <n v="0"/>
    <n v="0"/>
    <m/>
    <n v="0"/>
    <n v="0"/>
    <n v="0"/>
    <x v="8"/>
    <x v="1"/>
  </r>
  <r>
    <s v="CG&amp;E "/>
    <s v="E"/>
    <x v="4"/>
    <s v="DM02S   02/15/2008N"/>
    <n v="-413"/>
    <n v="-77.930000000000007"/>
    <n v="0"/>
    <n v="-77.930000000000007"/>
    <n v="-16.309999999999999"/>
    <n v="0"/>
    <n v="-40.520000000000003"/>
    <n v="-0.5"/>
    <n v="-0.27"/>
    <n v="0"/>
    <n v="0"/>
    <n v="-1.92"/>
    <n v="-4.0599999999999996"/>
    <n v="-2.88"/>
    <n v="-0.18"/>
    <n v="-2.88"/>
    <n v="-2.4500000000000002"/>
    <n v="-3.77"/>
    <n v="0"/>
    <n v="0"/>
    <n v="0"/>
    <n v="0"/>
    <n v="-0.56000000000000005"/>
    <n v="-1.1599999999999999"/>
    <n v="0"/>
    <n v="0"/>
    <n v="-0.47"/>
    <n v="0"/>
    <n v="0"/>
    <n v="0"/>
    <n v="0"/>
    <n v="0"/>
    <m/>
    <n v="0"/>
    <n v="0"/>
    <n v="0"/>
    <x v="8"/>
    <x v="1"/>
  </r>
  <r>
    <s v="CG&amp;E "/>
    <s v="E"/>
    <x v="1"/>
    <s v="DM02S   04/01/2008N"/>
    <n v="7469"/>
    <n v="1138.56"/>
    <n v="0"/>
    <n v="1138.56"/>
    <n v="428.41"/>
    <n v="0"/>
    <n v="340.73"/>
    <n v="9.09"/>
    <n v="0.81"/>
    <n v="0"/>
    <n v="0"/>
    <n v="34.26"/>
    <n v="89.02"/>
    <n v="58.69"/>
    <n v="3.12"/>
    <n v="0"/>
    <n v="40.51"/>
    <n v="89.43"/>
    <n v="0"/>
    <n v="0"/>
    <n v="0"/>
    <n v="0"/>
    <n v="10.18"/>
    <n v="25.69"/>
    <n v="0"/>
    <n v="0"/>
    <n v="8.6199999999999992"/>
    <n v="0"/>
    <n v="0"/>
    <n v="0"/>
    <n v="0"/>
    <n v="0"/>
    <m/>
    <n v="0"/>
    <n v="0"/>
    <n v="0"/>
    <x v="8"/>
    <x v="1"/>
  </r>
  <r>
    <s v="CG&amp;E "/>
    <s v="E"/>
    <x v="2"/>
    <s v="DM02S   04/01/2008N"/>
    <n v="389230"/>
    <n v="38000.550000000003"/>
    <n v="0"/>
    <n v="38000.550000000003"/>
    <n v="13538.52"/>
    <n v="0"/>
    <n v="8775.7000000000007"/>
    <n v="473.99"/>
    <n v="12.21"/>
    <n v="0"/>
    <n v="0"/>
    <n v="1684.2"/>
    <n v="2934.4"/>
    <n v="1854.58"/>
    <n v="162.31"/>
    <n v="0"/>
    <n v="2110.75"/>
    <n v="4660.93"/>
    <n v="0"/>
    <n v="0"/>
    <n v="0"/>
    <n v="0"/>
    <n v="531.41"/>
    <n v="812.35"/>
    <n v="0"/>
    <n v="0"/>
    <n v="449.2"/>
    <n v="0"/>
    <n v="0"/>
    <n v="0"/>
    <n v="0"/>
    <n v="0"/>
    <m/>
    <n v="0"/>
    <n v="0"/>
    <n v="0"/>
    <x v="8"/>
    <x v="1"/>
  </r>
  <r>
    <s v="CG&amp;E "/>
    <s v="E"/>
    <x v="7"/>
    <s v="DM02S   04/01/2008N"/>
    <n v="1120"/>
    <n v="168.81"/>
    <n v="0"/>
    <n v="168.81"/>
    <n v="65.59"/>
    <n v="0"/>
    <n v="47.23"/>
    <n v="1.36"/>
    <n v="0.09"/>
    <n v="0"/>
    <n v="0"/>
    <n v="5.21"/>
    <n v="13.63"/>
    <n v="8.99"/>
    <n v="0.47"/>
    <n v="0"/>
    <n v="6.07"/>
    <n v="13.41"/>
    <n v="0"/>
    <n v="0"/>
    <n v="0"/>
    <n v="0"/>
    <n v="1.53"/>
    <n v="3.94"/>
    <n v="0"/>
    <n v="0"/>
    <n v="1.29"/>
    <n v="0"/>
    <n v="0"/>
    <n v="0"/>
    <n v="0"/>
    <n v="0"/>
    <m/>
    <n v="0"/>
    <n v="0"/>
    <n v="0"/>
    <x v="8"/>
    <x v="1"/>
  </r>
  <r>
    <s v="CG&amp;E "/>
    <s v="E"/>
    <x v="4"/>
    <s v="DM02S   04/01/2008N"/>
    <n v="535699"/>
    <n v="39322.83"/>
    <n v="0"/>
    <n v="39322.83"/>
    <n v="12548.35"/>
    <n v="0"/>
    <n v="7606.39"/>
    <n v="652.29"/>
    <n v="11.28"/>
    <n v="0"/>
    <n v="0"/>
    <n v="2205.66"/>
    <n v="2939.58"/>
    <n v="1719.04"/>
    <n v="219.2"/>
    <n v="0"/>
    <n v="2904.76"/>
    <n v="6414.16"/>
    <n v="0"/>
    <n v="0"/>
    <n v="0"/>
    <n v="0"/>
    <n v="730.98"/>
    <n v="752.93"/>
    <n v="0"/>
    <n v="0"/>
    <n v="618.21"/>
    <n v="0"/>
    <n v="0"/>
    <n v="0"/>
    <n v="0"/>
    <n v="0"/>
    <m/>
    <n v="0"/>
    <n v="0"/>
    <n v="0"/>
    <x v="8"/>
    <x v="1"/>
  </r>
  <r>
    <s v="CG&amp;E "/>
    <s v="E"/>
    <x v="12"/>
    <s v="DM02S   04/01/2008N"/>
    <n v="5734"/>
    <n v="794.82"/>
    <n v="0"/>
    <n v="794.82"/>
    <n v="311.41000000000003"/>
    <n v="0"/>
    <n v="207.71"/>
    <n v="6.98"/>
    <n v="0.18"/>
    <n v="0"/>
    <n v="0"/>
    <n v="25.86"/>
    <n v="64.75"/>
    <n v="42.65"/>
    <n v="2.39"/>
    <n v="0"/>
    <n v="31.1"/>
    <n v="68.66"/>
    <n v="0"/>
    <n v="0"/>
    <n v="0"/>
    <n v="0"/>
    <n v="7.82"/>
    <n v="18.690000000000001"/>
    <n v="0"/>
    <n v="0"/>
    <n v="6.62"/>
    <n v="0"/>
    <n v="0"/>
    <n v="0"/>
    <n v="0"/>
    <n v="0"/>
    <m/>
    <n v="0"/>
    <n v="0"/>
    <n v="0"/>
    <x v="8"/>
    <x v="1"/>
  </r>
  <r>
    <s v="CG&amp;E "/>
    <s v="E"/>
    <x v="6"/>
    <s v="DM02S   04/01/2008N"/>
    <n v="10034"/>
    <n v="460.89"/>
    <n v="0"/>
    <n v="460.89"/>
    <n v="0"/>
    <n v="0"/>
    <n v="298.16000000000003"/>
    <n v="12.22"/>
    <n v="0.54"/>
    <n v="0"/>
    <n v="0"/>
    <n v="44.64"/>
    <n v="89.57"/>
    <n v="0"/>
    <n v="4.18"/>
    <n v="0"/>
    <n v="0"/>
    <n v="0"/>
    <n v="0"/>
    <n v="0"/>
    <n v="0"/>
    <n v="0"/>
    <n v="0"/>
    <n v="0"/>
    <n v="0"/>
    <n v="0"/>
    <n v="11.58"/>
    <n v="0"/>
    <n v="0"/>
    <n v="0"/>
    <n v="0"/>
    <n v="0"/>
    <m/>
    <n v="0"/>
    <n v="0"/>
    <n v="0"/>
    <x v="8"/>
    <x v="1"/>
  </r>
  <r>
    <s v="CG&amp;E "/>
    <s v="E"/>
    <x v="10"/>
    <s v="DM02S   04/01/2008N"/>
    <n v="2080"/>
    <n v="144.9"/>
    <n v="0"/>
    <n v="144.9"/>
    <n v="0"/>
    <n v="0"/>
    <n v="103.78"/>
    <n v="2.5299999999999998"/>
    <n v="0.36"/>
    <n v="0"/>
    <n v="0"/>
    <n v="9.67"/>
    <n v="25.3"/>
    <n v="0"/>
    <n v="0.86"/>
    <n v="0"/>
    <n v="0"/>
    <n v="0"/>
    <n v="0"/>
    <n v="0"/>
    <n v="0"/>
    <n v="0"/>
    <n v="0"/>
    <n v="0"/>
    <n v="0"/>
    <n v="0"/>
    <n v="2.4"/>
    <n v="0"/>
    <n v="0"/>
    <n v="0"/>
    <n v="0"/>
    <n v="0"/>
    <m/>
    <n v="0"/>
    <n v="0"/>
    <n v="0"/>
    <x v="8"/>
    <x v="1"/>
  </r>
  <r>
    <s v="CG&amp;E "/>
    <s v="E"/>
    <x v="11"/>
    <s v="DM02S   04/01/2008N"/>
    <n v="1894"/>
    <n v="128.66"/>
    <n v="0"/>
    <n v="128.66"/>
    <n v="0"/>
    <n v="0"/>
    <n v="82.18"/>
    <n v="2.31"/>
    <n v="0.09"/>
    <n v="0"/>
    <n v="0"/>
    <n v="8.81"/>
    <n v="23.04"/>
    <n v="0"/>
    <n v="0.79"/>
    <n v="0"/>
    <n v="0"/>
    <n v="0"/>
    <n v="0"/>
    <n v="0"/>
    <n v="0"/>
    <n v="0"/>
    <n v="2.59"/>
    <n v="6.66"/>
    <n v="0"/>
    <n v="0"/>
    <n v="2.19"/>
    <n v="0"/>
    <n v="0"/>
    <n v="0"/>
    <n v="0"/>
    <n v="0"/>
    <m/>
    <n v="0"/>
    <n v="0"/>
    <n v="0"/>
    <x v="8"/>
    <x v="1"/>
  </r>
  <r>
    <s v="CG&amp;E "/>
    <s v="E"/>
    <x v="13"/>
    <s v="DM02S   04/01/2008N"/>
    <n v="21676"/>
    <n v="958.23"/>
    <n v="0"/>
    <n v="958.23"/>
    <n v="0"/>
    <n v="0"/>
    <n v="606.88"/>
    <n v="26.39"/>
    <n v="0.54"/>
    <n v="0"/>
    <n v="0"/>
    <n v="96.02"/>
    <n v="197.87"/>
    <n v="0"/>
    <n v="5.52"/>
    <n v="0"/>
    <n v="0"/>
    <n v="0"/>
    <n v="0"/>
    <n v="0"/>
    <n v="0"/>
    <n v="0"/>
    <n v="0"/>
    <n v="0"/>
    <n v="0"/>
    <n v="0"/>
    <n v="25.01"/>
    <n v="0"/>
    <n v="0"/>
    <n v="0"/>
    <n v="0"/>
    <n v="0"/>
    <m/>
    <n v="0"/>
    <n v="0"/>
    <n v="0"/>
    <x v="8"/>
    <x v="1"/>
  </r>
  <r>
    <s v="CG&amp;E "/>
    <s v="E"/>
    <x v="4"/>
    <s v="DM02W   01/02/2007N"/>
    <n v="165"/>
    <n v="94.48"/>
    <n v="0"/>
    <n v="94.48"/>
    <n v="6.54"/>
    <n v="0"/>
    <n v="79.180000000000007"/>
    <n v="0.19"/>
    <n v="0.72"/>
    <n v="0"/>
    <n v="0"/>
    <n v="0.79"/>
    <n v="1.62"/>
    <n v="0.77"/>
    <n v="0.06"/>
    <n v="1.1499999999999999"/>
    <n v="0.96"/>
    <n v="1.66"/>
    <n v="0"/>
    <n v="0"/>
    <n v="0"/>
    <n v="0"/>
    <n v="0.18"/>
    <n v="0.47"/>
    <n v="0"/>
    <n v="0"/>
    <n v="0.19"/>
    <n v="0"/>
    <n v="0"/>
    <n v="0"/>
    <n v="0"/>
    <n v="0"/>
    <m/>
    <n v="0"/>
    <n v="0"/>
    <n v="0"/>
    <x v="8"/>
    <x v="1"/>
  </r>
  <r>
    <s v="CG&amp;E "/>
    <s v="E"/>
    <x v="4"/>
    <s v="DM02W   02/15/2008N"/>
    <n v="204"/>
    <n v="61.4"/>
    <n v="0"/>
    <n v="61.4"/>
    <n v="8.06"/>
    <n v="0"/>
    <n v="42.7"/>
    <n v="0.24"/>
    <n v="0.36"/>
    <n v="0"/>
    <n v="0"/>
    <n v="0.95"/>
    <n v="2.0099999999999998"/>
    <n v="1.42"/>
    <n v="0.08"/>
    <n v="1.42"/>
    <n v="1.21"/>
    <n v="1.87"/>
    <n v="0"/>
    <n v="0"/>
    <n v="0"/>
    <n v="0"/>
    <n v="0.27"/>
    <n v="0.56999999999999995"/>
    <n v="0"/>
    <n v="0"/>
    <n v="0.24"/>
    <n v="0"/>
    <n v="0"/>
    <n v="0"/>
    <n v="0"/>
    <n v="0"/>
    <m/>
    <n v="0"/>
    <n v="0"/>
    <n v="0"/>
    <x v="8"/>
    <x v="1"/>
  </r>
  <r>
    <s v="CG&amp;E "/>
    <s v="E"/>
    <x v="4"/>
    <s v="DM02W   04/01/2008N"/>
    <n v="200"/>
    <n v="84.02"/>
    <n v="0"/>
    <n v="84.02"/>
    <n v="9.2899999999999991"/>
    <n v="0"/>
    <n v="65.08"/>
    <n v="0.24"/>
    <n v="0.54"/>
    <n v="0"/>
    <n v="0"/>
    <n v="0.94"/>
    <n v="1.97"/>
    <n v="1.26"/>
    <n v="0.08"/>
    <n v="0"/>
    <n v="1.19"/>
    <n v="2.39"/>
    <n v="0"/>
    <n v="0"/>
    <n v="0"/>
    <n v="0"/>
    <n v="0.25"/>
    <n v="0.56000000000000005"/>
    <n v="0"/>
    <n v="0"/>
    <n v="0.23"/>
    <n v="0"/>
    <n v="0"/>
    <n v="0"/>
    <n v="0"/>
    <n v="0"/>
    <m/>
    <n v="0"/>
    <n v="0"/>
    <n v="0"/>
    <x v="8"/>
    <x v="1"/>
  </r>
  <r>
    <s v="CG&amp;E "/>
    <s v="E"/>
    <x v="4"/>
    <s v="DM51S   04/01/2008 "/>
    <n v="1710"/>
    <n v="191.76"/>
    <n v="0"/>
    <n v="191.76"/>
    <n v="0"/>
    <n v="0"/>
    <n v="15"/>
    <n v="2.08"/>
    <n v="0.18"/>
    <n v="0"/>
    <n v="0"/>
    <n v="7.95"/>
    <n v="20.8"/>
    <n v="13.72"/>
    <n v="0.71"/>
    <n v="0"/>
    <n v="10.130000000000001"/>
    <n v="0"/>
    <n v="0"/>
    <n v="0"/>
    <n v="0"/>
    <n v="0"/>
    <n v="2.2200000000000002"/>
    <n v="6.01"/>
    <n v="0"/>
    <n v="110.99"/>
    <n v="1.97"/>
    <n v="0"/>
    <n v="0"/>
    <n v="0"/>
    <n v="0"/>
    <n v="0"/>
    <m/>
    <n v="0"/>
    <n v="0"/>
    <n v="0"/>
    <x v="8"/>
    <x v="1"/>
  </r>
  <r>
    <s v="CG&amp;E "/>
    <s v="E"/>
    <x v="2"/>
    <s v="DP01    04/01/2008N"/>
    <n v="165160"/>
    <n v="14966.39"/>
    <n v="0"/>
    <n v="14966.39"/>
    <n v="6677.85"/>
    <n v="0"/>
    <n v="1796.91"/>
    <n v="201.1"/>
    <n v="0.27"/>
    <n v="0"/>
    <n v="0"/>
    <n v="618.16999999999996"/>
    <n v="922.91"/>
    <n v="914.96"/>
    <n v="68.88"/>
    <n v="0"/>
    <n v="1081.24"/>
    <n v="1977.63"/>
    <n v="0"/>
    <n v="0"/>
    <n v="0"/>
    <n v="0"/>
    <n v="224.87"/>
    <n v="400.67"/>
    <n v="0"/>
    <n v="0"/>
    <n v="80.930000000000007"/>
    <n v="0"/>
    <n v="0"/>
    <n v="0"/>
    <n v="0"/>
    <n v="0"/>
    <m/>
    <n v="0"/>
    <n v="0"/>
    <n v="0"/>
    <x v="8"/>
    <x v="2"/>
  </r>
  <r>
    <s v="CG&amp;E "/>
    <s v="E"/>
    <x v="14"/>
    <s v="DP01    04/01/2008N"/>
    <n v="837438"/>
    <n v="71421.119999999995"/>
    <n v="0"/>
    <n v="71421.119999999995"/>
    <n v="32683.78"/>
    <n v="0"/>
    <n v="7188.52"/>
    <n v="1019.67"/>
    <n v="0.45"/>
    <n v="0"/>
    <n v="0"/>
    <n v="3086.51"/>
    <n v="4284.4399999999996"/>
    <n v="4478.16"/>
    <n v="349.22"/>
    <n v="0"/>
    <n v="5168.57"/>
    <n v="10027.48"/>
    <n v="0"/>
    <n v="0"/>
    <n v="0"/>
    <n v="0"/>
    <n v="1097.8699999999999"/>
    <n v="1961.1"/>
    <n v="0"/>
    <n v="0"/>
    <n v="410.35"/>
    <n v="0"/>
    <n v="0"/>
    <n v="0"/>
    <n v="0"/>
    <n v="0"/>
    <m/>
    <n v="0"/>
    <n v="0"/>
    <n v="0"/>
    <x v="8"/>
    <x v="2"/>
  </r>
  <r>
    <s v="CG&amp;E "/>
    <s v="E"/>
    <x v="15"/>
    <s v="DP01    04/01/2008N"/>
    <n v="1847310"/>
    <n v="144316.60999999999"/>
    <n v="0"/>
    <n v="144316.60999999999"/>
    <n v="64889.72"/>
    <n v="0"/>
    <n v="13260.05"/>
    <n v="1767.6"/>
    <n v="0.27"/>
    <n v="0"/>
    <n v="0"/>
    <n v="6727.39"/>
    <n v="8659.1"/>
    <n v="8890.77"/>
    <n v="770.33"/>
    <n v="0"/>
    <n v="10283.36"/>
    <n v="22119.7"/>
    <n v="0"/>
    <n v="0"/>
    <n v="0"/>
    <n v="0"/>
    <n v="2149.5500000000002"/>
    <n v="3893.58"/>
    <n v="0"/>
    <n v="0"/>
    <n v="905.19"/>
    <n v="0"/>
    <n v="0"/>
    <n v="0"/>
    <n v="0"/>
    <n v="0"/>
    <m/>
    <n v="0"/>
    <n v="0"/>
    <n v="0"/>
    <x v="8"/>
    <x v="2"/>
  </r>
  <r>
    <s v="CG&amp;E "/>
    <s v="E"/>
    <x v="12"/>
    <s v="DP01    04/01/2008N"/>
    <n v="114511"/>
    <n v="10838.73"/>
    <n v="0"/>
    <n v="10838.73"/>
    <n v="4922.62"/>
    <n v="0"/>
    <n v="1184.79"/>
    <n v="139.43"/>
    <n v="0.09"/>
    <n v="0"/>
    <n v="0"/>
    <n v="424.99"/>
    <n v="724.92"/>
    <n v="674.47"/>
    <n v="47.75"/>
    <n v="0"/>
    <n v="830.69"/>
    <n v="1371.15"/>
    <n v="0"/>
    <n v="0"/>
    <n v="0"/>
    <n v="0"/>
    <n v="166.35"/>
    <n v="295.37"/>
    <n v="0"/>
    <n v="0"/>
    <n v="56.11"/>
    <n v="0"/>
    <n v="0"/>
    <n v="0"/>
    <n v="0"/>
    <n v="0"/>
    <m/>
    <n v="0"/>
    <n v="0"/>
    <n v="0"/>
    <x v="8"/>
    <x v="2"/>
  </r>
  <r>
    <s v="CG&amp;E "/>
    <s v="E"/>
    <x v="16"/>
    <s v="DP01    04/01/2008N"/>
    <n v="2355032"/>
    <n v="157747.1"/>
    <n v="0"/>
    <n v="157747.1"/>
    <n v="75104.490000000005"/>
    <n v="0"/>
    <n v="13262.05"/>
    <n v="2634.46"/>
    <n v="0.36"/>
    <n v="0"/>
    <n v="0"/>
    <n v="0"/>
    <n v="8965.73"/>
    <n v="10290.56"/>
    <n v="982.05"/>
    <n v="0"/>
    <n v="10164.56"/>
    <n v="28199.16"/>
    <n v="0"/>
    <n v="0"/>
    <n v="0"/>
    <n v="0"/>
    <n v="2483.1999999999998"/>
    <n v="4506.5200000000004"/>
    <n v="0"/>
    <n v="0"/>
    <n v="1153.96"/>
    <n v="0"/>
    <n v="0"/>
    <n v="0"/>
    <n v="0"/>
    <n v="0"/>
    <m/>
    <n v="0"/>
    <n v="0"/>
    <n v="0"/>
    <x v="8"/>
    <x v="2"/>
  </r>
  <r>
    <s v="CG&amp;E "/>
    <s v="E"/>
    <x v="11"/>
    <s v="DP01    04/01/2008N"/>
    <n v="8688477"/>
    <n v="136292.29"/>
    <n v="0"/>
    <n v="136292.29"/>
    <n v="0"/>
    <n v="0"/>
    <n v="54067.77"/>
    <n v="10579.14"/>
    <n v="2.79"/>
    <n v="0"/>
    <n v="0"/>
    <n v="31828.11"/>
    <n v="34735.699999999997"/>
    <n v="0"/>
    <n v="0"/>
    <n v="0"/>
    <n v="0"/>
    <n v="0"/>
    <n v="0"/>
    <n v="0"/>
    <n v="0"/>
    <n v="0"/>
    <n v="292.98"/>
    <n v="528.47"/>
    <n v="0"/>
    <n v="0"/>
    <n v="4257.33"/>
    <n v="0"/>
    <n v="0"/>
    <n v="0"/>
    <n v="0"/>
    <n v="0"/>
    <m/>
    <n v="0"/>
    <n v="0"/>
    <n v="0"/>
    <x v="8"/>
    <x v="2"/>
  </r>
  <r>
    <s v="CG&amp;E "/>
    <s v="E"/>
    <x v="14"/>
    <s v="DP02    04/01/2008 "/>
    <n v="6724341"/>
    <n v="566763.79"/>
    <n v="0"/>
    <n v="566763.79"/>
    <n v="208807.16"/>
    <n v="0"/>
    <n v="38131.5"/>
    <n v="9745.35"/>
    <n v="0.27"/>
    <n v="0"/>
    <n v="0"/>
    <n v="8394.01"/>
    <n v="60482.32"/>
    <n v="68850.740000000005"/>
    <n v="7116.88"/>
    <n v="0"/>
    <n v="29808.39"/>
    <n v="80517.259999999995"/>
    <n v="0"/>
    <n v="0"/>
    <n v="0"/>
    <n v="0"/>
    <n v="16395.169999999998"/>
    <n v="30151.98"/>
    <n v="0"/>
    <n v="0"/>
    <n v="8362.76"/>
    <n v="0"/>
    <n v="0"/>
    <n v="0"/>
    <n v="0"/>
    <n v="0"/>
    <m/>
    <n v="0"/>
    <n v="0"/>
    <n v="0"/>
    <x v="8"/>
    <x v="2"/>
  </r>
  <r>
    <s v="CG&amp;E "/>
    <s v="E"/>
    <x v="15"/>
    <s v="DP02    04/01/2008 "/>
    <n v="7892576"/>
    <n v="541244.21"/>
    <n v="0"/>
    <n v="541244.21"/>
    <n v="252265.89"/>
    <n v="0"/>
    <n v="48408.06"/>
    <n v="4360.51"/>
    <n v="0.27"/>
    <n v="0"/>
    <n v="0"/>
    <n v="7121.44"/>
    <n v="35006.97"/>
    <n v="33204.39"/>
    <n v="2652.12"/>
    <n v="0"/>
    <n v="38057.99"/>
    <n v="94505.71"/>
    <n v="0"/>
    <n v="0"/>
    <n v="0"/>
    <n v="0"/>
    <n v="8002.75"/>
    <n v="14541.71"/>
    <n v="0"/>
    <n v="0"/>
    <n v="3116.4"/>
    <n v="0"/>
    <n v="0"/>
    <n v="0"/>
    <n v="0"/>
    <n v="0"/>
    <m/>
    <n v="0"/>
    <n v="0"/>
    <n v="0"/>
    <x v="8"/>
    <x v="2"/>
  </r>
  <r>
    <s v="CG&amp;E "/>
    <s v="E"/>
    <x v="12"/>
    <s v="DP02    04/01/2008 "/>
    <n v="714591"/>
    <n v="68203.350000000006"/>
    <n v="0"/>
    <n v="68203.350000000006"/>
    <n v="26658.68"/>
    <n v="0"/>
    <n v="6006.58"/>
    <n v="1565.76"/>
    <n v="0.27"/>
    <n v="0"/>
    <n v="0"/>
    <n v="4695.91"/>
    <n v="5438.14"/>
    <n v="6005.87"/>
    <n v="536.25"/>
    <n v="0"/>
    <n v="4019.88"/>
    <n v="8556.51"/>
    <n v="0"/>
    <n v="0"/>
    <n v="0"/>
    <n v="0"/>
    <n v="1459.26"/>
    <n v="2630.13"/>
    <n v="0"/>
    <n v="0"/>
    <n v="630.11"/>
    <n v="0"/>
    <n v="0"/>
    <n v="0"/>
    <n v="0"/>
    <n v="0"/>
    <m/>
    <n v="0"/>
    <n v="0"/>
    <n v="0"/>
    <x v="8"/>
    <x v="2"/>
  </r>
  <r>
    <s v="CG&amp;E "/>
    <s v="E"/>
    <x v="2"/>
    <s v="DP02    04/01/2008N"/>
    <n v="63532"/>
    <n v="8835.91"/>
    <n v="0"/>
    <n v="8835.91"/>
    <n v="3945.48"/>
    <n v="0"/>
    <n v="1530.82"/>
    <n v="77.36"/>
    <n v="0.27"/>
    <n v="0"/>
    <n v="0"/>
    <n v="249.26"/>
    <n v="435.2"/>
    <n v="540.58000000000004"/>
    <n v="26.49"/>
    <n v="0"/>
    <n v="867.64"/>
    <n v="760.73"/>
    <n v="0"/>
    <n v="0"/>
    <n v="0"/>
    <n v="0"/>
    <n v="134.21"/>
    <n v="236.74"/>
    <n v="0"/>
    <n v="0"/>
    <n v="31.13"/>
    <n v="0"/>
    <n v="0"/>
    <n v="0"/>
    <n v="0"/>
    <n v="0"/>
    <m/>
    <n v="0"/>
    <n v="0"/>
    <n v="0"/>
    <x v="8"/>
    <x v="2"/>
  </r>
  <r>
    <s v="CG&amp;E "/>
    <s v="E"/>
    <x v="3"/>
    <s v="DP02    04/01/2008N"/>
    <n v="420792"/>
    <n v="33867.89"/>
    <n v="0"/>
    <n v="33867.89"/>
    <n v="15263.43"/>
    <n v="0"/>
    <n v="3401.89"/>
    <n v="512.36"/>
    <n v="0.36"/>
    <n v="0"/>
    <n v="0"/>
    <n v="1564.76"/>
    <n v="1937.64"/>
    <n v="2091.34"/>
    <n v="175.46"/>
    <n v="0"/>
    <n v="2249.25"/>
    <n v="5038.5600000000004"/>
    <n v="0"/>
    <n v="0"/>
    <n v="0"/>
    <n v="0"/>
    <n v="510.81"/>
    <n v="915.85"/>
    <n v="0"/>
    <n v="0"/>
    <n v="206.18"/>
    <n v="0"/>
    <n v="0"/>
    <n v="0"/>
    <n v="0"/>
    <n v="0"/>
    <m/>
    <n v="0"/>
    <n v="0"/>
    <n v="0"/>
    <x v="8"/>
    <x v="2"/>
  </r>
  <r>
    <s v="CG&amp;E "/>
    <s v="E"/>
    <x v="4"/>
    <s v="DP02    04/01/2008N"/>
    <n v="53190"/>
    <n v="5445.09"/>
    <n v="0"/>
    <n v="5445.09"/>
    <n v="2442.3200000000002"/>
    <n v="0"/>
    <n v="689.23"/>
    <n v="64.760000000000005"/>
    <n v="0.09"/>
    <n v="0"/>
    <n v="0"/>
    <n v="202.4"/>
    <n v="364.35"/>
    <n v="334.63"/>
    <n v="22.18"/>
    <n v="0"/>
    <n v="432.87"/>
    <n v="636.9"/>
    <n v="0"/>
    <n v="0"/>
    <n v="0"/>
    <n v="0"/>
    <n v="82.75"/>
    <n v="146.55000000000001"/>
    <n v="0"/>
    <n v="0"/>
    <n v="26.06"/>
    <n v="0"/>
    <n v="0"/>
    <n v="0"/>
    <n v="0"/>
    <n v="0"/>
    <m/>
    <n v="0"/>
    <n v="0"/>
    <n v="0"/>
    <x v="8"/>
    <x v="2"/>
  </r>
  <r>
    <s v="CG&amp;E "/>
    <s v="E"/>
    <x v="14"/>
    <s v="DP02    04/01/2008N"/>
    <n v="40068543"/>
    <n v="3006267.87"/>
    <n v="0"/>
    <n v="3006267.87"/>
    <n v="1354862.58"/>
    <n v="0"/>
    <n v="261649.18"/>
    <n v="40893.279999999999"/>
    <n v="5.13"/>
    <n v="0"/>
    <n v="0"/>
    <n v="145968.6"/>
    <n v="171817.5"/>
    <n v="185635.96"/>
    <n v="16708.580000000002"/>
    <n v="0"/>
    <n v="203177.38"/>
    <n v="479780.73"/>
    <n v="0"/>
    <n v="0"/>
    <n v="0"/>
    <n v="0"/>
    <n v="44839.42"/>
    <n v="81295.97"/>
    <n v="0"/>
    <n v="0"/>
    <n v="19633.560000000001"/>
    <n v="0"/>
    <n v="0"/>
    <n v="0"/>
    <n v="0"/>
    <n v="0"/>
    <m/>
    <n v="0"/>
    <n v="0"/>
    <n v="0"/>
    <x v="8"/>
    <x v="2"/>
  </r>
  <r>
    <s v="CG&amp;E "/>
    <s v="E"/>
    <x v="15"/>
    <s v="DP02    04/01/2008N"/>
    <n v="49315750"/>
    <n v="3668409.74"/>
    <n v="0"/>
    <n v="3668409.74"/>
    <n v="1646230.14"/>
    <n v="0"/>
    <n v="318783.92"/>
    <n v="43932.86"/>
    <n v="4.7699999999999996"/>
    <n v="0"/>
    <n v="0"/>
    <n v="179500.79"/>
    <n v="216524.56"/>
    <n v="225556.51"/>
    <n v="20564.650000000001"/>
    <n v="0"/>
    <n v="249524.4"/>
    <n v="590505.91"/>
    <n v="0"/>
    <n v="0"/>
    <n v="0"/>
    <n v="0"/>
    <n v="54337.43"/>
    <n v="98779.05"/>
    <n v="0"/>
    <n v="0"/>
    <n v="24164.75"/>
    <n v="0"/>
    <n v="0"/>
    <n v="0"/>
    <n v="0"/>
    <n v="0"/>
    <m/>
    <n v="0"/>
    <n v="0"/>
    <n v="0"/>
    <x v="8"/>
    <x v="2"/>
  </r>
  <r>
    <s v="CG&amp;E "/>
    <s v="E"/>
    <x v="12"/>
    <s v="DP02    04/01/2008N"/>
    <n v="9370118"/>
    <n v="721467.67"/>
    <n v="0"/>
    <n v="721467.67"/>
    <n v="326151.06"/>
    <n v="0"/>
    <n v="63491.11"/>
    <n v="10406.76"/>
    <n v="1.62"/>
    <n v="0"/>
    <n v="0"/>
    <n v="34181.279999999999"/>
    <n v="42639.83"/>
    <n v="44687.53"/>
    <n v="3907.32"/>
    <n v="0"/>
    <n v="48800.53"/>
    <n v="112197.81"/>
    <n v="0"/>
    <n v="0"/>
    <n v="0"/>
    <n v="0"/>
    <n v="10841.39"/>
    <n v="19570.07"/>
    <n v="0"/>
    <n v="0"/>
    <n v="4591.3599999999997"/>
    <n v="0"/>
    <n v="0"/>
    <n v="0"/>
    <n v="0"/>
    <n v="0"/>
    <m/>
    <n v="0"/>
    <n v="0"/>
    <n v="0"/>
    <x v="8"/>
    <x v="2"/>
  </r>
  <r>
    <s v="CG&amp;E "/>
    <s v="E"/>
    <x v="17"/>
    <s v="DP02    04/01/2008N"/>
    <n v="368471"/>
    <n v="41967.07"/>
    <n v="0"/>
    <n v="41967.07"/>
    <n v="19104.66"/>
    <n v="0"/>
    <n v="5275.95"/>
    <n v="448.65"/>
    <n v="0.09"/>
    <n v="0"/>
    <n v="0"/>
    <n v="1346.87"/>
    <n v="2524.0300000000002"/>
    <n v="2617.5100000000002"/>
    <n v="153.65"/>
    <n v="0"/>
    <n v="4114.8900000000003"/>
    <n v="4412.07"/>
    <n v="0"/>
    <n v="0"/>
    <n v="0"/>
    <n v="0"/>
    <n v="641.82000000000005"/>
    <n v="1146.33"/>
    <n v="0"/>
    <n v="0"/>
    <n v="180.55"/>
    <n v="0"/>
    <n v="0"/>
    <n v="0"/>
    <n v="0"/>
    <n v="0"/>
    <m/>
    <n v="0"/>
    <n v="0"/>
    <n v="0"/>
    <x v="8"/>
    <x v="2"/>
  </r>
  <r>
    <s v="CG&amp;E "/>
    <s v="E"/>
    <x v="16"/>
    <s v="DP02    04/01/2008N"/>
    <n v="2929453"/>
    <n v="215230.24"/>
    <n v="0"/>
    <n v="215230.24"/>
    <n v="100987.12"/>
    <n v="0"/>
    <n v="20387.900000000001"/>
    <n v="2621.08"/>
    <n v="0.18"/>
    <n v="0"/>
    <n v="0"/>
    <n v="0"/>
    <n v="14143.14"/>
    <n v="13836.52"/>
    <n v="1221.58"/>
    <n v="0"/>
    <n v="16125.72"/>
    <n v="35077.269999999997"/>
    <n v="0"/>
    <n v="0"/>
    <n v="0"/>
    <n v="0"/>
    <n v="3334.75"/>
    <n v="6059.55"/>
    <n v="0"/>
    <n v="0"/>
    <n v="1435.43"/>
    <n v="0"/>
    <n v="0"/>
    <n v="0"/>
    <n v="0"/>
    <n v="0"/>
    <m/>
    <n v="0"/>
    <n v="0"/>
    <n v="0"/>
    <x v="8"/>
    <x v="2"/>
  </r>
  <r>
    <s v="CG&amp;E "/>
    <s v="E"/>
    <x v="9"/>
    <s v="DP02    04/01/2008N"/>
    <n v="18912"/>
    <n v="533.13"/>
    <n v="0"/>
    <n v="533.13"/>
    <n v="0"/>
    <n v="0"/>
    <n v="305.66000000000003"/>
    <n v="23.03"/>
    <n v="0.09"/>
    <n v="0"/>
    <n v="0"/>
    <n v="77.97"/>
    <n v="109.22"/>
    <n v="0"/>
    <n v="7.89"/>
    <n v="0"/>
    <n v="0"/>
    <n v="0"/>
    <n v="0"/>
    <n v="0"/>
    <n v="0"/>
    <n v="0"/>
    <n v="0"/>
    <n v="0"/>
    <n v="0"/>
    <n v="0"/>
    <n v="9.27"/>
    <n v="0"/>
    <n v="0"/>
    <n v="0"/>
    <n v="0"/>
    <n v="0"/>
    <m/>
    <n v="0"/>
    <n v="0"/>
    <n v="0"/>
    <x v="8"/>
    <x v="2"/>
  </r>
  <r>
    <s v="CG&amp;E "/>
    <s v="E"/>
    <x v="11"/>
    <s v="DP02    04/01/2008N"/>
    <n v="1756999"/>
    <n v="27886.48"/>
    <n v="0"/>
    <n v="27886.48"/>
    <n v="0"/>
    <n v="0"/>
    <n v="10541.88"/>
    <n v="2139.3200000000002"/>
    <n v="0.54"/>
    <n v="0"/>
    <n v="0"/>
    <n v="6427.31"/>
    <n v="6823.58"/>
    <n v="0"/>
    <n v="1.41"/>
    <n v="0"/>
    <n v="0"/>
    <n v="0"/>
    <n v="0"/>
    <n v="0"/>
    <n v="0"/>
    <n v="0"/>
    <n v="389.86"/>
    <n v="701.65"/>
    <n v="0"/>
    <n v="0"/>
    <n v="860.93"/>
    <n v="0"/>
    <n v="0"/>
    <n v="0"/>
    <n v="0"/>
    <n v="0"/>
    <m/>
    <n v="0"/>
    <n v="0"/>
    <n v="0"/>
    <x v="8"/>
    <x v="2"/>
  </r>
  <r>
    <s v="CG&amp;E "/>
    <s v="E"/>
    <x v="18"/>
    <s v="DP02    04/01/2008N"/>
    <n v="1407870"/>
    <n v="30717.63"/>
    <n v="0"/>
    <n v="30717.63"/>
    <n v="0"/>
    <n v="0"/>
    <n v="15567.83"/>
    <n v="1714.22"/>
    <n v="0.36"/>
    <n v="0"/>
    <n v="0"/>
    <n v="5147.8500000000004"/>
    <n v="7539.95"/>
    <n v="0"/>
    <n v="57.56"/>
    <n v="0"/>
    <n v="0"/>
    <n v="0"/>
    <n v="0"/>
    <n v="0"/>
    <n v="0"/>
    <n v="0"/>
    <n v="0"/>
    <n v="0"/>
    <n v="0"/>
    <n v="0"/>
    <n v="689.86"/>
    <n v="0"/>
    <n v="0"/>
    <n v="0"/>
    <n v="0"/>
    <n v="0"/>
    <m/>
    <n v="0"/>
    <n v="0"/>
    <n v="0"/>
    <x v="8"/>
    <x v="2"/>
  </r>
  <r>
    <s v="CG&amp;E "/>
    <s v="E"/>
    <x v="13"/>
    <s v="DP02    04/01/2008N"/>
    <n v="36217"/>
    <n v="1202.3499999999999"/>
    <n v="0"/>
    <n v="1202.3499999999999"/>
    <n v="0"/>
    <n v="0"/>
    <n v="736.43"/>
    <n v="44.1"/>
    <n v="0.09"/>
    <n v="0"/>
    <n v="0"/>
    <n v="140.79"/>
    <n v="248.09"/>
    <n v="0"/>
    <n v="15.1"/>
    <n v="0"/>
    <n v="0"/>
    <n v="0"/>
    <n v="0"/>
    <n v="0"/>
    <n v="0"/>
    <n v="0"/>
    <n v="0"/>
    <n v="0"/>
    <n v="0"/>
    <n v="0"/>
    <n v="17.75"/>
    <n v="0"/>
    <n v="0"/>
    <n v="0"/>
    <n v="0"/>
    <n v="0"/>
    <m/>
    <n v="0"/>
    <n v="0"/>
    <n v="0"/>
    <x v="8"/>
    <x v="2"/>
  </r>
  <r>
    <s v="CG&amp;E "/>
    <s v="E"/>
    <x v="3"/>
    <s v="DP03    01/02/2007N"/>
    <n v="-3200"/>
    <n v="-127.83"/>
    <n v="0"/>
    <n v="-127.83"/>
    <n v="-48.1"/>
    <n v="0"/>
    <n v="0"/>
    <n v="-3.9"/>
    <n v="0"/>
    <n v="0"/>
    <n v="0"/>
    <n v="-11.61"/>
    <n v="-0.32"/>
    <n v="-17.850000000000001"/>
    <n v="-1.34"/>
    <n v="-8.49"/>
    <n v="-0.01"/>
    <n v="-29.29"/>
    <n v="0"/>
    <n v="0"/>
    <n v="0"/>
    <n v="0"/>
    <n v="-1.95"/>
    <n v="-3.4"/>
    <n v="0"/>
    <n v="0"/>
    <n v="-1.57"/>
    <n v="0"/>
    <n v="0"/>
    <n v="0"/>
    <n v="0"/>
    <n v="0"/>
    <m/>
    <n v="0"/>
    <n v="0"/>
    <n v="0"/>
    <x v="8"/>
    <x v="2"/>
  </r>
  <r>
    <s v="CG&amp;E "/>
    <s v="E"/>
    <x v="3"/>
    <s v="DP03    02/15/2008N"/>
    <n v="-28800"/>
    <n v="-1104.81"/>
    <n v="0"/>
    <n v="-1104.81"/>
    <n v="-444.74"/>
    <n v="0"/>
    <n v="0"/>
    <n v="-35.07"/>
    <n v="0"/>
    <n v="0"/>
    <n v="0"/>
    <n v="-104.55"/>
    <n v="-24.48"/>
    <n v="-78.5"/>
    <n v="-12.01"/>
    <n v="-78.48"/>
    <n v="0"/>
    <n v="-263.58"/>
    <n v="0"/>
    <n v="0"/>
    <n v="0"/>
    <n v="0"/>
    <n v="-17.899999999999999"/>
    <n v="-31.39"/>
    <n v="0"/>
    <n v="0"/>
    <n v="-14.11"/>
    <n v="0"/>
    <n v="0"/>
    <n v="0"/>
    <n v="0"/>
    <n v="0"/>
    <m/>
    <n v="0"/>
    <n v="0"/>
    <n v="0"/>
    <x v="8"/>
    <x v="2"/>
  </r>
  <r>
    <s v="CG&amp;E "/>
    <s v="E"/>
    <x v="3"/>
    <s v="DP03    04/01/2008N"/>
    <n v="41600"/>
    <n v="5159.37"/>
    <n v="0"/>
    <n v="5159.37"/>
    <n v="2280.02"/>
    <n v="0"/>
    <n v="771.56"/>
    <n v="50.65"/>
    <n v="0.13"/>
    <n v="0"/>
    <n v="0"/>
    <n v="164.67"/>
    <n v="384.41"/>
    <n v="312.39999999999998"/>
    <n v="17.350000000000001"/>
    <n v="0"/>
    <n v="442.73"/>
    <n v="500.63"/>
    <n v="0"/>
    <n v="0"/>
    <n v="0"/>
    <n v="0"/>
    <n v="77.63"/>
    <n v="136.81"/>
    <n v="0"/>
    <n v="0"/>
    <n v="20.38"/>
    <n v="0"/>
    <n v="0"/>
    <n v="0"/>
    <n v="0"/>
    <n v="0"/>
    <m/>
    <n v="0"/>
    <n v="0"/>
    <n v="0"/>
    <x v="8"/>
    <x v="2"/>
  </r>
  <r>
    <s v="CG&amp;E "/>
    <s v="E"/>
    <x v="14"/>
    <s v="DP03    04/01/2008N"/>
    <n v="3189981"/>
    <n v="208501.87"/>
    <n v="0"/>
    <n v="208501.87"/>
    <n v="93711.4"/>
    <n v="0"/>
    <n v="15229.07"/>
    <n v="2743.27"/>
    <n v="0.18"/>
    <n v="0"/>
    <n v="0"/>
    <n v="11598.27"/>
    <n v="10612.28"/>
    <n v="12840.03"/>
    <n v="1330.22"/>
    <n v="0"/>
    <n v="11984.42"/>
    <n v="38196.83"/>
    <n v="0"/>
    <n v="0"/>
    <n v="0"/>
    <n v="0"/>
    <n v="3069.82"/>
    <n v="5622.99"/>
    <n v="0"/>
    <n v="0"/>
    <n v="1563.09"/>
    <n v="0"/>
    <n v="0"/>
    <n v="0"/>
    <n v="0"/>
    <n v="0"/>
    <m/>
    <n v="0"/>
    <n v="0"/>
    <n v="0"/>
    <x v="8"/>
    <x v="2"/>
  </r>
  <r>
    <s v="CG&amp;E "/>
    <s v="E"/>
    <x v="15"/>
    <s v="DP03    04/01/2008N"/>
    <n v="4073955"/>
    <n v="293849.40999999997"/>
    <n v="0"/>
    <n v="293849.40999999997"/>
    <n v="132014"/>
    <n v="0"/>
    <n v="24368.85"/>
    <n v="3924.18"/>
    <n v="0.36"/>
    <n v="0"/>
    <n v="0"/>
    <n v="14825.74"/>
    <n v="16795.52"/>
    <n v="18087.87"/>
    <n v="1698.84"/>
    <n v="0"/>
    <n v="19080.63"/>
    <n v="48781.54"/>
    <n v="0"/>
    <n v="0"/>
    <n v="0"/>
    <n v="0"/>
    <n v="4354.38"/>
    <n v="7921.26"/>
    <n v="0"/>
    <n v="0"/>
    <n v="1996.24"/>
    <n v="0"/>
    <n v="0"/>
    <n v="0"/>
    <n v="0"/>
    <n v="0"/>
    <m/>
    <n v="0"/>
    <n v="0"/>
    <n v="0"/>
    <x v="8"/>
    <x v="2"/>
  </r>
  <r>
    <s v="CG&amp;E "/>
    <s v="E"/>
    <x v="12"/>
    <s v="DP03    04/01/2008N"/>
    <n v="37558"/>
    <n v="4355.1400000000003"/>
    <n v="0"/>
    <n v="4355.1400000000003"/>
    <n v="1956.61"/>
    <n v="0"/>
    <n v="629.32000000000005"/>
    <n v="45.73"/>
    <n v="0.09"/>
    <n v="0"/>
    <n v="0"/>
    <n v="145.66"/>
    <n v="257.27"/>
    <n v="268.08"/>
    <n v="15.66"/>
    <n v="0"/>
    <n v="384.78"/>
    <n v="449.72"/>
    <n v="0"/>
    <n v="0"/>
    <n v="0"/>
    <n v="0"/>
    <n v="66.42"/>
    <n v="117.4"/>
    <n v="0"/>
    <n v="0"/>
    <n v="18.399999999999999"/>
    <n v="0"/>
    <n v="0"/>
    <n v="0"/>
    <n v="0"/>
    <n v="0"/>
    <m/>
    <n v="0"/>
    <n v="0"/>
    <n v="0"/>
    <x v="8"/>
    <x v="2"/>
  </r>
  <r>
    <s v="CG&amp;E "/>
    <s v="E"/>
    <x v="17"/>
    <s v="DP03    04/01/2008N"/>
    <n v="18922"/>
    <n v="2524.29"/>
    <n v="0"/>
    <n v="2524.29"/>
    <n v="1111.46"/>
    <n v="0"/>
    <n v="444.87"/>
    <n v="23.04"/>
    <n v="0.09"/>
    <n v="0"/>
    <n v="0"/>
    <n v="78.010000000000005"/>
    <n v="129.62"/>
    <n v="152.28"/>
    <n v="7.89"/>
    <n v="0"/>
    <n v="236.71"/>
    <n v="226.57"/>
    <n v="0"/>
    <n v="0"/>
    <n v="0"/>
    <n v="0"/>
    <n v="37.79"/>
    <n v="66.69"/>
    <n v="0"/>
    <n v="0"/>
    <n v="9.27"/>
    <n v="0"/>
    <n v="0"/>
    <n v="0"/>
    <n v="0"/>
    <n v="0"/>
    <m/>
    <n v="0"/>
    <n v="0"/>
    <n v="0"/>
    <x v="8"/>
    <x v="2"/>
  </r>
  <r>
    <s v="CG&amp;E "/>
    <s v="E"/>
    <x v="6"/>
    <s v="DP03    04/01/2008N"/>
    <n v="32160"/>
    <n v="698.69"/>
    <n v="0"/>
    <n v="698.69"/>
    <n v="0"/>
    <n v="0"/>
    <n v="365.69"/>
    <n v="39.159999999999997"/>
    <n v="0.09"/>
    <n v="0"/>
    <n v="0"/>
    <n v="126.06"/>
    <n v="151.93"/>
    <n v="0"/>
    <n v="0"/>
    <n v="0"/>
    <n v="0"/>
    <n v="0"/>
    <n v="0"/>
    <n v="0"/>
    <n v="0"/>
    <n v="0"/>
    <n v="0"/>
    <n v="0"/>
    <n v="0"/>
    <n v="0"/>
    <n v="15.76"/>
    <n v="0"/>
    <n v="0"/>
    <n v="0"/>
    <n v="0"/>
    <n v="0"/>
    <m/>
    <n v="0"/>
    <n v="0"/>
    <n v="0"/>
    <x v="8"/>
    <x v="2"/>
  </r>
  <r>
    <s v="CG&amp;E "/>
    <s v="E"/>
    <x v="11"/>
    <s v="DP03    04/01/2008N"/>
    <n v="2162825"/>
    <n v="33117.040000000001"/>
    <n v="0"/>
    <n v="33117.040000000001"/>
    <n v="0"/>
    <n v="0"/>
    <n v="13047.27"/>
    <n v="2633.46"/>
    <n v="0.72"/>
    <n v="0"/>
    <n v="0"/>
    <n v="7925.6"/>
    <n v="8384.73"/>
    <n v="0"/>
    <n v="65.47"/>
    <n v="0"/>
    <n v="0"/>
    <n v="0"/>
    <n v="0"/>
    <n v="0"/>
    <n v="0"/>
    <n v="0"/>
    <n v="0"/>
    <n v="0"/>
    <n v="0"/>
    <n v="0"/>
    <n v="1059.79"/>
    <n v="0"/>
    <n v="0"/>
    <n v="0"/>
    <n v="0"/>
    <n v="0"/>
    <m/>
    <n v="0"/>
    <n v="0"/>
    <n v="0"/>
    <x v="8"/>
    <x v="2"/>
  </r>
  <r>
    <s v="CG&amp;E "/>
    <s v="E"/>
    <x v="14"/>
    <s v="DP04    04/01/2008 "/>
    <n v="483448"/>
    <n v="77256.460000000006"/>
    <n v="0"/>
    <n v="77256.460000000006"/>
    <n v="20852.3"/>
    <n v="0"/>
    <n v="5041.01"/>
    <n v="1688.64"/>
    <n v="0.09"/>
    <n v="0"/>
    <n v="0"/>
    <n v="8252.75"/>
    <n v="11534.69"/>
    <n v="10877.22"/>
    <n v="946.97"/>
    <n v="0"/>
    <n v="3779.39"/>
    <n v="5788.81"/>
    <n v="0"/>
    <n v="0"/>
    <n v="0"/>
    <n v="0"/>
    <n v="2618.2600000000002"/>
    <n v="4763.58"/>
    <n v="0"/>
    <n v="0"/>
    <n v="1112.75"/>
    <n v="0"/>
    <n v="0"/>
    <n v="0"/>
    <n v="0"/>
    <n v="0"/>
    <m/>
    <n v="0"/>
    <n v="0"/>
    <n v="0"/>
    <x v="8"/>
    <x v="2"/>
  </r>
  <r>
    <s v="CG&amp;E "/>
    <s v="E"/>
    <x v="14"/>
    <s v="DP04    04/01/2008N"/>
    <n v="175768"/>
    <n v="29235"/>
    <n v="0"/>
    <n v="29235"/>
    <n v="13728.51"/>
    <n v="0"/>
    <n v="4634.93"/>
    <n v="214.02"/>
    <n v="0.27"/>
    <n v="0"/>
    <n v="0"/>
    <n v="657.02"/>
    <n v="1204.01"/>
    <n v="1880.94"/>
    <n v="73.290000000000006"/>
    <n v="0"/>
    <n v="3359.49"/>
    <n v="2104.64"/>
    <n v="0"/>
    <n v="0"/>
    <n v="0"/>
    <n v="0"/>
    <n v="468.03"/>
    <n v="823.73"/>
    <n v="0"/>
    <n v="0"/>
    <n v="86.12"/>
    <n v="0"/>
    <n v="0"/>
    <n v="0"/>
    <n v="0"/>
    <n v="0"/>
    <m/>
    <n v="0"/>
    <n v="0"/>
    <n v="0"/>
    <x v="8"/>
    <x v="2"/>
  </r>
  <r>
    <s v="CG&amp;E "/>
    <s v="E"/>
    <x v="15"/>
    <s v="DP04    04/01/2008N"/>
    <n v="8657401"/>
    <n v="655543.06000000006"/>
    <n v="0"/>
    <n v="655543.06000000006"/>
    <n v="293438.31"/>
    <n v="0"/>
    <n v="58445.67"/>
    <n v="7379.59"/>
    <n v="0.72"/>
    <n v="0"/>
    <n v="0"/>
    <n v="31499.86"/>
    <n v="39814.81"/>
    <n v="40204.93"/>
    <n v="3610.13"/>
    <n v="0"/>
    <n v="45954.41"/>
    <n v="103663.71"/>
    <n v="0"/>
    <n v="0"/>
    <n v="0"/>
    <n v="0"/>
    <n v="9681.56"/>
    <n v="17607.240000000002"/>
    <n v="0"/>
    <n v="0"/>
    <n v="4242.12"/>
    <n v="0"/>
    <n v="0"/>
    <n v="0"/>
    <n v="0"/>
    <n v="0"/>
    <m/>
    <n v="0"/>
    <n v="0"/>
    <n v="0"/>
    <x v="8"/>
    <x v="2"/>
  </r>
  <r>
    <s v="CG&amp;E "/>
    <s v="E"/>
    <x v="11"/>
    <s v="DP04    04/01/2008N"/>
    <n v="81936"/>
    <n v="3366.07"/>
    <n v="0"/>
    <n v="3366.07"/>
    <n v="0"/>
    <n v="0"/>
    <n v="2314.4899999999998"/>
    <n v="99.76"/>
    <n v="0.18"/>
    <n v="0"/>
    <n v="0"/>
    <n v="316.07"/>
    <n v="561.26"/>
    <n v="0"/>
    <n v="34.159999999999997"/>
    <n v="0"/>
    <n v="0"/>
    <n v="0"/>
    <n v="0"/>
    <n v="0"/>
    <n v="0"/>
    <n v="0"/>
    <n v="0"/>
    <n v="0"/>
    <n v="0"/>
    <n v="0"/>
    <n v="40.15"/>
    <n v="0"/>
    <n v="0"/>
    <n v="0"/>
    <n v="0"/>
    <n v="0"/>
    <m/>
    <n v="0"/>
    <n v="0"/>
    <n v="0"/>
    <x v="8"/>
    <x v="2"/>
  </r>
  <r>
    <s v="CG&amp;E "/>
    <s v="E"/>
    <x v="14"/>
    <s v="DP06    04/01/2008 "/>
    <n v="10342506"/>
    <n v="872237.1"/>
    <n v="0"/>
    <n v="87223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2"/>
  </r>
  <r>
    <s v="CG&amp;E "/>
    <s v="E"/>
    <x v="15"/>
    <s v="DP06    04/01/2008 "/>
    <n v="-1532580"/>
    <n v="-98351.41"/>
    <n v="0"/>
    <n v="-98351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2"/>
  </r>
  <r>
    <s v="CG&amp;E "/>
    <s v="E"/>
    <x v="12"/>
    <s v="DP06    04/01/2008 "/>
    <n v="571348"/>
    <n v="50146.19"/>
    <n v="0"/>
    <n v="5014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2"/>
  </r>
  <r>
    <s v="CG&amp;E "/>
    <s v="E"/>
    <x v="14"/>
    <s v="DP08    04/01/2008 "/>
    <n v="1787468"/>
    <n v="157255.71"/>
    <n v="0"/>
    <n v="15725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2"/>
  </r>
  <r>
    <s v="CG&amp;E "/>
    <s v="E"/>
    <x v="14"/>
    <s v="DP10    04/01/2008 "/>
    <n v="1512960"/>
    <n v="123326.39"/>
    <n v="0"/>
    <n v="123326.39"/>
    <n v="41741.760000000002"/>
    <n v="0"/>
    <n v="6357"/>
    <n v="1738.46"/>
    <n v="0.09"/>
    <n v="0"/>
    <n v="0"/>
    <n v="8638.34"/>
    <n v="16283.41"/>
    <n v="14035.4"/>
    <n v="991.27"/>
    <n v="0"/>
    <n v="4715.3999999999996"/>
    <n v="18116.18"/>
    <n v="0"/>
    <n v="0"/>
    <n v="0"/>
    <n v="0"/>
    <n v="3397.44"/>
    <n v="6146.84"/>
    <n v="0"/>
    <n v="0"/>
    <n v="1164.8"/>
    <n v="0"/>
    <n v="0"/>
    <n v="0"/>
    <n v="0"/>
    <n v="0"/>
    <m/>
    <n v="0"/>
    <n v="0"/>
    <n v="0"/>
    <x v="8"/>
    <x v="2"/>
  </r>
  <r>
    <s v="CG&amp;E "/>
    <s v="E"/>
    <x v="15"/>
    <s v="DP10    04/01/2008 "/>
    <n v="5188714"/>
    <n v="312451.90000000002"/>
    <n v="0"/>
    <n v="312451.90000000002"/>
    <n v="142297.79999999999"/>
    <n v="0"/>
    <n v="21645.42"/>
    <n v="3099.1"/>
    <n v="0.18"/>
    <n v="0"/>
    <n v="0"/>
    <n v="14352.33"/>
    <n v="18279.66"/>
    <n v="18152.45"/>
    <n v="1646.6"/>
    <n v="0"/>
    <n v="16600.57"/>
    <n v="62129.66"/>
    <n v="0"/>
    <n v="0"/>
    <n v="0"/>
    <n v="0"/>
    <n v="4363.63"/>
    <n v="7949.65"/>
    <n v="0"/>
    <n v="0"/>
    <n v="1934.85"/>
    <n v="0"/>
    <n v="0"/>
    <n v="0"/>
    <n v="0"/>
    <n v="0"/>
    <m/>
    <n v="0"/>
    <n v="0"/>
    <n v="0"/>
    <x v="8"/>
    <x v="2"/>
  </r>
  <r>
    <s v="CG&amp;E "/>
    <s v="E"/>
    <x v="12"/>
    <s v="DP10    04/01/2008 "/>
    <n v="23989094"/>
    <n v="1348306.43"/>
    <n v="0"/>
    <n v="1348306.43"/>
    <n v="582341.76"/>
    <n v="0"/>
    <n v="68518.61"/>
    <n v="15125.27"/>
    <n v="0.09"/>
    <n v="0"/>
    <n v="0"/>
    <n v="0"/>
    <n v="106929.99"/>
    <n v="122639.63"/>
    <n v="12893.82"/>
    <n v="0"/>
    <n v="54616.12"/>
    <n v="287245.40999999997"/>
    <n v="0"/>
    <n v="0"/>
    <n v="0"/>
    <n v="0"/>
    <n v="29136.799999999999"/>
    <n v="53707.92"/>
    <n v="0"/>
    <n v="0"/>
    <n v="15151.01"/>
    <n v="0"/>
    <n v="0"/>
    <n v="0"/>
    <n v="0"/>
    <n v="0"/>
    <m/>
    <n v="0"/>
    <n v="0"/>
    <n v="0"/>
    <x v="8"/>
    <x v="2"/>
  </r>
  <r>
    <s v="CG&amp;E "/>
    <s v="E"/>
    <x v="2"/>
    <s v="DP10    04/01/2008N"/>
    <n v="21276"/>
    <n v="2041.17"/>
    <n v="0"/>
    <n v="2041.17"/>
    <n v="795.67"/>
    <n v="0"/>
    <n v="449.79"/>
    <n v="25.91"/>
    <n v="0.09"/>
    <n v="0"/>
    <n v="0"/>
    <n v="86.55"/>
    <n v="105.41"/>
    <n v="109.02"/>
    <n v="8.8699999999999992"/>
    <n v="0"/>
    <n v="120.24"/>
    <n v="254.76"/>
    <n v="0"/>
    <n v="0"/>
    <n v="0"/>
    <n v="0"/>
    <n v="26.69"/>
    <n v="47.74"/>
    <n v="0"/>
    <n v="0"/>
    <n v="10.43"/>
    <n v="0"/>
    <n v="0"/>
    <n v="0"/>
    <n v="0"/>
    <n v="0"/>
    <m/>
    <n v="0"/>
    <n v="0"/>
    <n v="0"/>
    <x v="8"/>
    <x v="2"/>
  </r>
  <r>
    <s v="CG&amp;E "/>
    <s v="E"/>
    <x v="3"/>
    <s v="DP10    04/01/2008N"/>
    <n v="57918"/>
    <n v="7723.65"/>
    <n v="0"/>
    <n v="7723.65"/>
    <n v="3489.99"/>
    <n v="0"/>
    <n v="1239.93"/>
    <n v="70.52"/>
    <n v="0.09"/>
    <n v="0"/>
    <n v="0"/>
    <n v="219.56"/>
    <n v="396.74"/>
    <n v="478.17"/>
    <n v="24.15"/>
    <n v="0"/>
    <n v="754.53"/>
    <n v="693.51"/>
    <n v="0"/>
    <n v="0"/>
    <n v="0"/>
    <n v="0"/>
    <n v="118.67"/>
    <n v="209.41"/>
    <n v="0"/>
    <n v="0"/>
    <n v="28.38"/>
    <n v="0"/>
    <n v="0"/>
    <n v="0"/>
    <n v="0"/>
    <n v="0"/>
    <m/>
    <n v="0"/>
    <n v="0"/>
    <n v="0"/>
    <x v="8"/>
    <x v="2"/>
  </r>
  <r>
    <s v="CG&amp;E "/>
    <s v="E"/>
    <x v="14"/>
    <s v="DP10    04/01/2008N"/>
    <n v="12235288"/>
    <n v="815739.67"/>
    <n v="0"/>
    <n v="815739.67"/>
    <n v="365472.43"/>
    <n v="0"/>
    <n v="63182.21"/>
    <n v="9535.49"/>
    <n v="0.81"/>
    <n v="0"/>
    <n v="0"/>
    <n v="44495.47"/>
    <n v="42918.7"/>
    <n v="50075.6"/>
    <n v="5102.1099999999997"/>
    <n v="0"/>
    <n v="48552.56"/>
    <n v="146505.35999999999"/>
    <n v="0"/>
    <n v="0"/>
    <n v="0"/>
    <n v="0"/>
    <n v="11974.04"/>
    <n v="21929.599999999999"/>
    <n v="0"/>
    <n v="0"/>
    <n v="5995.29"/>
    <n v="0"/>
    <n v="0"/>
    <n v="0"/>
    <n v="0"/>
    <n v="0"/>
    <m/>
    <n v="0"/>
    <n v="0"/>
    <n v="0"/>
    <x v="8"/>
    <x v="2"/>
  </r>
  <r>
    <s v="CG&amp;E "/>
    <s v="E"/>
    <x v="15"/>
    <s v="DP10    04/01/2008N"/>
    <n v="13664108"/>
    <n v="1034430.29"/>
    <n v="0"/>
    <n v="1034430.29"/>
    <n v="464494.63"/>
    <n v="0"/>
    <n v="92422.47"/>
    <n v="13779.4"/>
    <n v="1.53"/>
    <n v="0"/>
    <n v="0"/>
    <n v="49759.15"/>
    <n v="61400.11"/>
    <n v="63642.41"/>
    <n v="5273.22"/>
    <n v="0"/>
    <n v="70098.789999999994"/>
    <n v="163614.04"/>
    <n v="0"/>
    <n v="0"/>
    <n v="0"/>
    <n v="0"/>
    <n v="15378.01"/>
    <n v="27871.119999999999"/>
    <n v="0"/>
    <n v="0"/>
    <n v="6695.41"/>
    <n v="0"/>
    <n v="0"/>
    <n v="0"/>
    <n v="0"/>
    <n v="0"/>
    <m/>
    <n v="0"/>
    <n v="0"/>
    <n v="0"/>
    <x v="8"/>
    <x v="2"/>
  </r>
  <r>
    <s v="CG&amp;E "/>
    <s v="E"/>
    <x v="12"/>
    <s v="DP10    04/01/2008N"/>
    <n v="13681492"/>
    <n v="878691.27"/>
    <n v="0"/>
    <n v="878691.27"/>
    <n v="395085.79"/>
    <n v="0"/>
    <n v="63629.35"/>
    <n v="11632.31"/>
    <n v="0.95"/>
    <n v="0"/>
    <n v="0"/>
    <n v="49762.16"/>
    <n v="43057.07"/>
    <n v="54133.65"/>
    <n v="5705.18"/>
    <n v="0"/>
    <n v="48490.7"/>
    <n v="163822.19"/>
    <n v="0"/>
    <n v="0"/>
    <n v="0"/>
    <n v="0"/>
    <n v="12961.48"/>
    <n v="23706.52"/>
    <n v="0"/>
    <n v="0"/>
    <n v="6703.92"/>
    <n v="0"/>
    <n v="0"/>
    <n v="0"/>
    <n v="0"/>
    <n v="0"/>
    <m/>
    <n v="0"/>
    <n v="0"/>
    <n v="0"/>
    <x v="8"/>
    <x v="2"/>
  </r>
  <r>
    <s v="CG&amp;E "/>
    <s v="E"/>
    <x v="17"/>
    <s v="DP10    04/01/2008N"/>
    <n v="965214"/>
    <n v="71923.789999999994"/>
    <n v="0"/>
    <n v="71923.789999999994"/>
    <n v="32243.9"/>
    <n v="0"/>
    <n v="6255.35"/>
    <n v="1076.27"/>
    <n v="0.09"/>
    <n v="0"/>
    <n v="0"/>
    <n v="3513.05"/>
    <n v="4202.6099999999997"/>
    <n v="4417.88"/>
    <n v="402.49"/>
    <n v="0"/>
    <n v="4780.71"/>
    <n v="11557.47"/>
    <n v="0"/>
    <n v="0"/>
    <n v="0"/>
    <n v="0"/>
    <n v="1066.28"/>
    <n v="1934.74"/>
    <n v="0"/>
    <n v="0"/>
    <n v="472.95"/>
    <n v="0"/>
    <n v="0"/>
    <n v="0"/>
    <n v="0"/>
    <n v="0"/>
    <m/>
    <n v="0"/>
    <n v="0"/>
    <n v="0"/>
    <x v="8"/>
    <x v="2"/>
  </r>
  <r>
    <s v="CG&amp;E "/>
    <s v="E"/>
    <x v="16"/>
    <s v="DP10    04/01/2008N"/>
    <n v="1492181"/>
    <n v="99155.99"/>
    <n v="0"/>
    <n v="99155.99"/>
    <n v="46840.31"/>
    <n v="0"/>
    <n v="8547.1"/>
    <n v="1323.42"/>
    <n v="0.09"/>
    <n v="0"/>
    <n v="0"/>
    <n v="0"/>
    <n v="5835.42"/>
    <n v="6417.83"/>
    <n v="622.24"/>
    <n v="0"/>
    <n v="6620.42"/>
    <n v="17867.38"/>
    <n v="0"/>
    <n v="0"/>
    <n v="0"/>
    <n v="0"/>
    <n v="1540.03"/>
    <n v="2810.58"/>
    <n v="0"/>
    <n v="0"/>
    <n v="731.17"/>
    <n v="0"/>
    <n v="0"/>
    <n v="0"/>
    <n v="0"/>
    <n v="0"/>
    <m/>
    <n v="0"/>
    <n v="0"/>
    <n v="0"/>
    <x v="8"/>
    <x v="2"/>
  </r>
  <r>
    <s v="CG&amp;E "/>
    <s v="E"/>
    <x v="11"/>
    <s v="DP10    04/01/2008N"/>
    <n v="2727849"/>
    <n v="48305.760000000002"/>
    <n v="0"/>
    <n v="48305.760000000002"/>
    <n v="0"/>
    <n v="0"/>
    <n v="20095.669999999998"/>
    <n v="1902.94"/>
    <n v="0.09"/>
    <n v="0"/>
    <n v="0"/>
    <n v="9911.41"/>
    <n v="13921.49"/>
    <n v="0"/>
    <n v="1137.51"/>
    <n v="0"/>
    <n v="0"/>
    <n v="0"/>
    <n v="0"/>
    <n v="0"/>
    <n v="0"/>
    <n v="0"/>
    <n v="0"/>
    <n v="0"/>
    <n v="0"/>
    <n v="0"/>
    <n v="1336.65"/>
    <n v="0"/>
    <n v="0"/>
    <n v="0"/>
    <n v="0"/>
    <n v="0"/>
    <m/>
    <n v="0"/>
    <n v="0"/>
    <n v="0"/>
    <x v="8"/>
    <x v="2"/>
  </r>
  <r>
    <s v="CG&amp;E "/>
    <s v="E"/>
    <x v="18"/>
    <s v="DP10    04/01/2008N"/>
    <n v="268384"/>
    <n v="9918.2800000000007"/>
    <n v="0"/>
    <n v="9918.2800000000007"/>
    <n v="0"/>
    <n v="0"/>
    <n v="6516.58"/>
    <n v="326.77999999999997"/>
    <n v="0.18"/>
    <n v="0"/>
    <n v="0"/>
    <n v="992.88"/>
    <n v="1838.43"/>
    <n v="0"/>
    <n v="111.92"/>
    <n v="0"/>
    <n v="0"/>
    <n v="0"/>
    <n v="0"/>
    <n v="0"/>
    <n v="0"/>
    <n v="0"/>
    <n v="0"/>
    <n v="0"/>
    <n v="0"/>
    <n v="0"/>
    <n v="131.51"/>
    <n v="0"/>
    <n v="0"/>
    <n v="0"/>
    <n v="0"/>
    <n v="0"/>
    <m/>
    <n v="0"/>
    <n v="0"/>
    <n v="0"/>
    <x v="8"/>
    <x v="2"/>
  </r>
  <r>
    <s v="CG&amp;E "/>
    <s v="E"/>
    <x v="14"/>
    <s v="DP11    04/01/2008 "/>
    <n v="673608"/>
    <n v="55600.07"/>
    <n v="0"/>
    <n v="55600.07"/>
    <n v="24106.48"/>
    <n v="0"/>
    <n v="5144.0200000000004"/>
    <n v="891.33"/>
    <n v="0.09"/>
    <n v="0"/>
    <n v="0"/>
    <n v="2666.61"/>
    <n v="4161.68"/>
    <n v="3844.83"/>
    <n v="0"/>
    <n v="0"/>
    <n v="3741.67"/>
    <n v="8065.78"/>
    <n v="0"/>
    <n v="0"/>
    <n v="0"/>
    <n v="0"/>
    <n v="935.08"/>
    <n v="1683.8"/>
    <n v="0"/>
    <n v="0"/>
    <n v="358.7"/>
    <n v="0"/>
    <n v="0"/>
    <n v="0"/>
    <n v="0"/>
    <n v="0"/>
    <m/>
    <n v="0"/>
    <n v="0"/>
    <n v="0"/>
    <x v="8"/>
    <x v="2"/>
  </r>
  <r>
    <s v="CG&amp;E "/>
    <s v="E"/>
    <x v="15"/>
    <s v="DP11    04/01/2008N"/>
    <n v="336504"/>
    <n v="25648.33"/>
    <n v="0"/>
    <n v="25648.33"/>
    <n v="11545.38"/>
    <n v="0"/>
    <n v="2448.04"/>
    <n v="409.73"/>
    <n v="0.14000000000000001"/>
    <n v="0"/>
    <n v="0"/>
    <n v="1235.5"/>
    <n v="1411.25"/>
    <n v="1581.93"/>
    <n v="140.33000000000001"/>
    <n v="0"/>
    <n v="1603.95"/>
    <n v="4029.3"/>
    <n v="0"/>
    <n v="0"/>
    <n v="0"/>
    <n v="0"/>
    <n v="385.15"/>
    <n v="692.75"/>
    <n v="0"/>
    <n v="0"/>
    <n v="164.88"/>
    <n v="0"/>
    <n v="0"/>
    <n v="0"/>
    <n v="0"/>
    <n v="0"/>
    <m/>
    <n v="0"/>
    <n v="0"/>
    <n v="0"/>
    <x v="8"/>
    <x v="2"/>
  </r>
  <r>
    <s v="CG&amp;E "/>
    <s v="E"/>
    <x v="17"/>
    <s v="DP11    04/01/2008N"/>
    <n v="1701401"/>
    <n v="102013.75999999999"/>
    <n v="0"/>
    <n v="102013.75999999999"/>
    <n v="45920.73"/>
    <n v="0"/>
    <n v="6541.71"/>
    <n v="1421.54"/>
    <n v="0.09"/>
    <n v="0"/>
    <n v="0"/>
    <n v="6185.41"/>
    <n v="4473.67"/>
    <n v="6292.02"/>
    <n v="709.48"/>
    <n v="0"/>
    <n v="5010.58"/>
    <n v="20372.580000000002"/>
    <n v="0"/>
    <n v="0"/>
    <n v="0"/>
    <n v="0"/>
    <n v="1496.85"/>
    <n v="2755.41"/>
    <n v="0"/>
    <n v="0"/>
    <n v="833.69"/>
    <n v="0"/>
    <n v="0"/>
    <n v="0"/>
    <n v="0"/>
    <n v="0"/>
    <m/>
    <n v="0"/>
    <n v="0"/>
    <n v="0"/>
    <x v="8"/>
    <x v="2"/>
  </r>
  <r>
    <s v="CG&amp;E "/>
    <s v="E"/>
    <x v="14"/>
    <s v="DP12    04/01/2008N"/>
    <n v="1158423"/>
    <n v="83005.75"/>
    <n v="0"/>
    <n v="83005.75"/>
    <n v="37210.03"/>
    <n v="0"/>
    <n v="6928.22"/>
    <n v="1166.8800000000001"/>
    <n v="0.09"/>
    <n v="0"/>
    <n v="0"/>
    <n v="4214.3999999999996"/>
    <n v="4685.8599999999997"/>
    <n v="5098.34"/>
    <n v="483.06"/>
    <n v="0"/>
    <n v="5320.86"/>
    <n v="13870.96"/>
    <n v="0"/>
    <n v="0"/>
    <n v="0"/>
    <n v="0"/>
    <n v="1226.7"/>
    <n v="2232.7199999999998"/>
    <n v="0"/>
    <n v="0"/>
    <n v="567.63"/>
    <n v="0"/>
    <n v="0"/>
    <n v="0"/>
    <n v="0"/>
    <n v="0"/>
    <m/>
    <n v="0"/>
    <n v="0"/>
    <n v="0"/>
    <x v="8"/>
    <x v="2"/>
  </r>
  <r>
    <s v="CG&amp;E "/>
    <s v="E"/>
    <x v="15"/>
    <s v="DP12    04/01/2008N"/>
    <n v="1603868"/>
    <n v="109655.76"/>
    <n v="0"/>
    <n v="109655.76"/>
    <n v="49112.55"/>
    <n v="0"/>
    <n v="8909.36"/>
    <n v="1398.18"/>
    <n v="0.18"/>
    <n v="0"/>
    <n v="0"/>
    <n v="5840.69"/>
    <n v="5775.88"/>
    <n v="6729.19"/>
    <n v="668.81"/>
    <n v="0"/>
    <n v="6670.41"/>
    <n v="19204.71"/>
    <n v="0"/>
    <n v="0"/>
    <n v="0"/>
    <n v="0"/>
    <n v="1613.01"/>
    <n v="2946.9"/>
    <n v="0"/>
    <n v="0"/>
    <n v="785.89"/>
    <n v="0"/>
    <n v="0"/>
    <n v="0"/>
    <n v="0"/>
    <n v="0"/>
    <m/>
    <n v="0"/>
    <n v="0"/>
    <n v="0"/>
    <x v="8"/>
    <x v="2"/>
  </r>
  <r>
    <s v="CG&amp;E "/>
    <s v="E"/>
    <x v="14"/>
    <s v="DP14    04/01/2008 "/>
    <n v="864180"/>
    <n v="54870.76"/>
    <n v="0"/>
    <n v="5487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2"/>
  </r>
  <r>
    <s v="CG&amp;E "/>
    <s v="E"/>
    <x v="15"/>
    <s v="DP14    04/01/2008 "/>
    <n v="-1240040"/>
    <n v="-90341.24"/>
    <n v="0"/>
    <n v="-90341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2"/>
  </r>
  <r>
    <s v="CG&amp;E "/>
    <s v="E"/>
    <x v="12"/>
    <s v="DP14    04/01/2008 "/>
    <n v="6931338"/>
    <n v="829066.78"/>
    <n v="0"/>
    <n v="82906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2"/>
  </r>
  <r>
    <s v="CG&amp;E "/>
    <s v="E"/>
    <x v="14"/>
    <s v="DP15    04/01/2008 "/>
    <n v="58429"/>
    <n v="9025.2999999999993"/>
    <n v="0"/>
    <n v="9025.2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2"/>
  </r>
  <r>
    <s v="CG&amp;E "/>
    <s v="E"/>
    <x v="2"/>
    <s v="DS01    01/02/2007N"/>
    <n v="-142836"/>
    <n v="-10621"/>
    <n v="0"/>
    <n v="-10621"/>
    <n v="-3959.32"/>
    <n v="0"/>
    <n v="-945.75"/>
    <n v="-179.44"/>
    <n v="-0.18"/>
    <n v="0"/>
    <n v="0"/>
    <n v="-566.41"/>
    <n v="-1117.6600000000001"/>
    <n v="-842.21"/>
    <n v="-64.41"/>
    <n v="-698.48"/>
    <n v="-521.01"/>
    <n v="-1134.27"/>
    <n v="0"/>
    <n v="0"/>
    <n v="0"/>
    <n v="0"/>
    <n v="-219.07"/>
    <n v="-279.49"/>
    <n v="0"/>
    <n v="0"/>
    <n v="-93.35"/>
    <n v="0"/>
    <n v="0.03"/>
    <n v="0.02"/>
    <n v="0"/>
    <n v="0"/>
    <m/>
    <n v="0"/>
    <n v="0"/>
    <n v="0"/>
    <x v="8"/>
    <x v="3"/>
  </r>
  <r>
    <s v="CG&amp;E "/>
    <s v="E"/>
    <x v="4"/>
    <s v="DS01    01/02/2007N"/>
    <n v="-19080"/>
    <n v="-2156.4499999999998"/>
    <n v="0"/>
    <n v="-2156.4499999999998"/>
    <n v="-832.99"/>
    <n v="0"/>
    <n v="-315.23"/>
    <n v="-23.23"/>
    <n v="-0.09"/>
    <n v="0"/>
    <n v="0"/>
    <n v="-78.58"/>
    <n v="-171.57"/>
    <n v="-146.99"/>
    <n v="-7.96"/>
    <n v="-146.99"/>
    <n v="-152.97"/>
    <n v="-174.62"/>
    <n v="0"/>
    <n v="0"/>
    <n v="0"/>
    <n v="0"/>
    <n v="-33.950000000000003"/>
    <n v="-58.8"/>
    <n v="0"/>
    <n v="0"/>
    <n v="-12.48"/>
    <n v="0"/>
    <n v="0"/>
    <n v="0"/>
    <n v="0"/>
    <n v="0"/>
    <m/>
    <n v="0"/>
    <n v="0"/>
    <n v="0"/>
    <x v="8"/>
    <x v="3"/>
  </r>
  <r>
    <s v="CG&amp;E "/>
    <s v="E"/>
    <x v="5"/>
    <s v="DS01    01/02/2007N"/>
    <n v="-5600"/>
    <n v="-872.82"/>
    <n v="0"/>
    <n v="-872.82"/>
    <n v="-366.48"/>
    <n v="0"/>
    <n v="-174.18"/>
    <n v="-6.82"/>
    <n v="-0.09"/>
    <n v="0"/>
    <n v="0"/>
    <n v="35.19"/>
    <n v="-50.36"/>
    <n v="-66.239999999999995"/>
    <n v="-2.34"/>
    <n v="-64.67"/>
    <n v="-81.099999999999994"/>
    <n v="-51.26"/>
    <n v="0"/>
    <n v="0"/>
    <n v="0"/>
    <n v="0"/>
    <n v="-14.94"/>
    <n v="-25.87"/>
    <n v="0"/>
    <n v="0"/>
    <n v="-3.66"/>
    <n v="0"/>
    <n v="0"/>
    <n v="0"/>
    <n v="0"/>
    <n v="0"/>
    <m/>
    <n v="0"/>
    <n v="0"/>
    <n v="0"/>
    <x v="8"/>
    <x v="3"/>
  </r>
  <r>
    <s v="CG&amp;E "/>
    <s v="E"/>
    <x v="15"/>
    <s v="DS01    01/02/2007N"/>
    <n v="1089"/>
    <n v="278.01"/>
    <n v="0"/>
    <n v="278.01"/>
    <n v="117.99"/>
    <n v="0"/>
    <n v="58.15"/>
    <n v="0.98"/>
    <n v="0"/>
    <n v="0"/>
    <n v="0"/>
    <n v="5.07"/>
    <n v="9.7899999999999991"/>
    <n v="11.1"/>
    <n v="0.46"/>
    <n v="20.82"/>
    <n v="29.63"/>
    <n v="14.98"/>
    <n v="0"/>
    <n v="0"/>
    <n v="0"/>
    <n v="0"/>
    <n v="0"/>
    <n v="8.33"/>
    <n v="0"/>
    <n v="0"/>
    <n v="0.71"/>
    <n v="0"/>
    <n v="0"/>
    <n v="0"/>
    <n v="0"/>
    <n v="0"/>
    <m/>
    <n v="0"/>
    <n v="0"/>
    <n v="0"/>
    <x v="8"/>
    <x v="3"/>
  </r>
  <r>
    <s v="CG&amp;E "/>
    <s v="E"/>
    <x v="9"/>
    <s v="DS01    01/02/2007N"/>
    <n v="1440"/>
    <n v="103.92"/>
    <n v="0"/>
    <n v="103.92"/>
    <n v="0"/>
    <n v="0"/>
    <n v="61.88"/>
    <n v="1.1499999999999999"/>
    <n v="-0.09"/>
    <n v="0"/>
    <n v="0"/>
    <n v="6.96"/>
    <n v="12.95"/>
    <n v="0"/>
    <n v="0.85"/>
    <n v="0"/>
    <n v="0"/>
    <n v="0"/>
    <n v="0"/>
    <n v="0"/>
    <n v="0"/>
    <n v="0"/>
    <n v="0"/>
    <n v="19.28"/>
    <n v="0"/>
    <n v="0"/>
    <n v="0.94"/>
    <n v="0"/>
    <n v="0"/>
    <n v="0"/>
    <n v="0"/>
    <n v="0"/>
    <m/>
    <n v="0"/>
    <n v="0"/>
    <n v="0"/>
    <x v="8"/>
    <x v="3"/>
  </r>
  <r>
    <s v="CG&amp;E "/>
    <s v="E"/>
    <x v="2"/>
    <s v="DS01    02/15/2008N"/>
    <n v="9791"/>
    <n v="7185.72"/>
    <n v="0"/>
    <n v="7185.72"/>
    <n v="2908.24"/>
    <n v="0"/>
    <n v="1817.77"/>
    <n v="11.93"/>
    <n v="1.53"/>
    <n v="0"/>
    <n v="0"/>
    <n v="62.9"/>
    <n v="121.51"/>
    <n v="513.21"/>
    <n v="4.1100000000000003"/>
    <n v="513.21"/>
    <n v="811.52"/>
    <n v="89.59"/>
    <n v="0"/>
    <n v="0"/>
    <n v="0"/>
    <n v="0"/>
    <n v="118.52"/>
    <n v="205.28"/>
    <n v="0"/>
    <n v="0"/>
    <n v="6.4"/>
    <n v="0"/>
    <n v="0"/>
    <n v="0"/>
    <n v="0"/>
    <n v="0"/>
    <m/>
    <n v="0"/>
    <n v="0"/>
    <n v="0"/>
    <x v="8"/>
    <x v="3"/>
  </r>
  <r>
    <s v="CG&amp;E "/>
    <s v="E"/>
    <x v="4"/>
    <s v="DS01    02/15/2008N"/>
    <n v="-24120"/>
    <n v="-931.68"/>
    <n v="0"/>
    <n v="-931.68"/>
    <n v="-330.19"/>
    <n v="0"/>
    <n v="42.31"/>
    <n v="-29.38"/>
    <n v="0.09"/>
    <n v="0"/>
    <n v="0"/>
    <n v="-88.47"/>
    <n v="-140.07"/>
    <n v="-58.26"/>
    <n v="-10.06"/>
    <n v="-58.27"/>
    <n v="13.92"/>
    <n v="-220.74"/>
    <n v="0"/>
    <n v="0"/>
    <n v="0"/>
    <n v="0"/>
    <n v="-13.48"/>
    <n v="-23.3"/>
    <n v="0"/>
    <n v="0"/>
    <n v="-15.78"/>
    <n v="0"/>
    <n v="0"/>
    <n v="0"/>
    <n v="0"/>
    <n v="0"/>
    <m/>
    <n v="0"/>
    <n v="0"/>
    <n v="0"/>
    <x v="8"/>
    <x v="3"/>
  </r>
  <r>
    <s v="CG&amp;E "/>
    <s v="E"/>
    <x v="5"/>
    <s v="DS01    02/15/2008N"/>
    <n v="10660"/>
    <n v="1203.69"/>
    <n v="0"/>
    <n v="1203.69"/>
    <n v="450.68"/>
    <n v="0"/>
    <n v="174.18"/>
    <n v="12.98"/>
    <n v="0.09"/>
    <n v="0"/>
    <n v="0"/>
    <n v="70.56"/>
    <n v="95.86"/>
    <n v="79.53"/>
    <n v="4.45"/>
    <n v="79.53"/>
    <n v="81.099999999999994"/>
    <n v="97.57"/>
    <n v="0"/>
    <n v="0"/>
    <n v="0"/>
    <n v="0"/>
    <n v="18.37"/>
    <n v="31.82"/>
    <n v="0"/>
    <n v="0"/>
    <n v="6.97"/>
    <n v="0"/>
    <n v="0"/>
    <n v="0"/>
    <n v="0"/>
    <n v="0"/>
    <m/>
    <n v="0"/>
    <n v="0"/>
    <n v="0"/>
    <x v="8"/>
    <x v="3"/>
  </r>
  <r>
    <s v="CG&amp;E "/>
    <s v="E"/>
    <x v="9"/>
    <s v="DS01    02/15/2008N"/>
    <n v="2160"/>
    <n v="164.81"/>
    <n v="0"/>
    <n v="164.81"/>
    <n v="0"/>
    <n v="0"/>
    <n v="130.31"/>
    <n v="2.63"/>
    <n v="0.09"/>
    <n v="0"/>
    <n v="0"/>
    <n v="10.039999999999999"/>
    <n v="19.43"/>
    <n v="0"/>
    <n v="0.9"/>
    <n v="0"/>
    <n v="0"/>
    <n v="0"/>
    <n v="0"/>
    <n v="0"/>
    <n v="0"/>
    <n v="0"/>
    <n v="0"/>
    <n v="0"/>
    <n v="0"/>
    <n v="0"/>
    <n v="1.41"/>
    <n v="0"/>
    <n v="0"/>
    <n v="0"/>
    <n v="0"/>
    <n v="0"/>
    <m/>
    <n v="0"/>
    <n v="0"/>
    <n v="0"/>
    <x v="8"/>
    <x v="3"/>
  </r>
  <r>
    <s v="CG&amp;E "/>
    <s v="E"/>
    <x v="14"/>
    <s v="DS01    04/01/2008 "/>
    <n v="102672"/>
    <n v="8296.5300000000007"/>
    <n v="0"/>
    <n v="8296.5300000000007"/>
    <n v="2642.45"/>
    <n v="0"/>
    <n v="839.52"/>
    <n v="162.58000000000001"/>
    <n v="0.18"/>
    <n v="0"/>
    <n v="0"/>
    <n v="503.32"/>
    <n v="1060.57"/>
    <n v="885.99"/>
    <n v="55.67"/>
    <n v="0"/>
    <n v="218.04"/>
    <n v="1229.3900000000001"/>
    <n v="0"/>
    <n v="0"/>
    <n v="0"/>
    <n v="0"/>
    <n v="223.45"/>
    <n v="388.05"/>
    <n v="0"/>
    <n v="0"/>
    <n v="87.32"/>
    <n v="0"/>
    <n v="0"/>
    <n v="0"/>
    <n v="0"/>
    <n v="0"/>
    <m/>
    <n v="0"/>
    <n v="0"/>
    <n v="0"/>
    <x v="8"/>
    <x v="3"/>
  </r>
  <r>
    <s v="CG&amp;E "/>
    <s v="E"/>
    <x v="15"/>
    <s v="DS01    04/01/2008 "/>
    <n v="1597801"/>
    <n v="135447.28"/>
    <n v="0"/>
    <n v="135447.28"/>
    <n v="58306.25"/>
    <n v="0"/>
    <n v="15432.94"/>
    <n v="1927.42"/>
    <n v="0.45"/>
    <n v="0"/>
    <n v="0"/>
    <n v="5792.76"/>
    <n v="11741.03"/>
    <n v="8484.89"/>
    <n v="660.09"/>
    <n v="0"/>
    <n v="7100.31"/>
    <n v="19132.080000000002"/>
    <n v="0"/>
    <n v="0"/>
    <n v="0"/>
    <n v="0"/>
    <n v="2117.44"/>
    <n v="3716.36"/>
    <n v="0"/>
    <n v="0"/>
    <n v="1035.26"/>
    <n v="0"/>
    <n v="0"/>
    <n v="0"/>
    <n v="0"/>
    <n v="0"/>
    <m/>
    <n v="0"/>
    <n v="0"/>
    <n v="0"/>
    <x v="8"/>
    <x v="3"/>
  </r>
  <r>
    <s v="CG&amp;E "/>
    <s v="E"/>
    <x v="12"/>
    <s v="DS01    04/01/2008 "/>
    <n v="318343"/>
    <n v="28635.06"/>
    <n v="0"/>
    <n v="28635.06"/>
    <n v="12219.37"/>
    <n v="0"/>
    <n v="3584.07"/>
    <n v="448.68"/>
    <n v="0.18"/>
    <n v="0"/>
    <n v="0"/>
    <n v="1356.28"/>
    <n v="2157.48"/>
    <n v="1833.6"/>
    <n v="153.66"/>
    <n v="0"/>
    <n v="1567.29"/>
    <n v="3811.84"/>
    <n v="0"/>
    <n v="0"/>
    <n v="0"/>
    <n v="0"/>
    <n v="458.5"/>
    <n v="803.11"/>
    <n v="0"/>
    <n v="0"/>
    <n v="241"/>
    <n v="0"/>
    <n v="0"/>
    <n v="0"/>
    <n v="0"/>
    <n v="0"/>
    <m/>
    <n v="0"/>
    <n v="0"/>
    <n v="0"/>
    <x v="8"/>
    <x v="3"/>
  </r>
  <r>
    <s v="CG&amp;E "/>
    <s v="E"/>
    <x v="1"/>
    <s v="DS01    04/01/2008N"/>
    <n v="1208267"/>
    <n v="116324.73"/>
    <n v="0"/>
    <n v="116324.73"/>
    <n v="51117.65"/>
    <n v="0"/>
    <n v="15457.45"/>
    <n v="1471.19"/>
    <n v="11.2"/>
    <n v="0"/>
    <n v="0"/>
    <n v="5061.3500000000004"/>
    <n v="8709.31"/>
    <n v="7011"/>
    <n v="503.83"/>
    <n v="0"/>
    <n v="6893.29"/>
    <n v="14465.58"/>
    <n v="0"/>
    <n v="0"/>
    <n v="0"/>
    <n v="0"/>
    <n v="1761.81"/>
    <n v="3070.84"/>
    <n v="0"/>
    <n v="0"/>
    <n v="790.23"/>
    <n v="0"/>
    <n v="0"/>
    <n v="0"/>
    <n v="0"/>
    <n v="0"/>
    <m/>
    <n v="0"/>
    <n v="0"/>
    <n v="0"/>
    <x v="8"/>
    <x v="3"/>
  </r>
  <r>
    <s v="CG&amp;E "/>
    <s v="E"/>
    <x v="2"/>
    <s v="DS01    04/01/2008N"/>
    <n v="233152309"/>
    <n v="22405048.420000002"/>
    <n v="0"/>
    <n v="22405048.420000002"/>
    <n v="9910248.0999999996"/>
    <n v="0"/>
    <n v="2922530.72"/>
    <n v="283887.07"/>
    <n v="1365.88"/>
    <n v="0"/>
    <n v="0"/>
    <n v="933403.55"/>
    <n v="1681091.42"/>
    <n v="1357728.54"/>
    <n v="95953.600000000006"/>
    <n v="-4.21"/>
    <n v="1338700.71"/>
    <n v="2791735.92"/>
    <n v="0"/>
    <n v="0"/>
    <n v="0"/>
    <n v="0"/>
    <n v="341382.40000000002"/>
    <n v="594671.18000000005"/>
    <n v="0"/>
    <n v="0"/>
    <n v="152481.49"/>
    <n v="0"/>
    <n v="0"/>
    <n v="0"/>
    <n v="0"/>
    <n v="0"/>
    <m/>
    <n v="0"/>
    <n v="0"/>
    <n v="0"/>
    <x v="8"/>
    <x v="3"/>
  </r>
  <r>
    <s v="CG&amp;E "/>
    <s v="E"/>
    <x v="3"/>
    <s v="DS01    04/01/2008N"/>
    <n v="22836928"/>
    <n v="2430725.85"/>
    <n v="0"/>
    <n v="2430725.85"/>
    <n v="1088601.74"/>
    <n v="0"/>
    <n v="336374.01"/>
    <n v="27806.29"/>
    <n v="90.33"/>
    <n v="0"/>
    <n v="0"/>
    <n v="89344.16"/>
    <n v="180086.41"/>
    <n v="149142.07999999999"/>
    <n v="9523.0400000000009"/>
    <n v="0"/>
    <n v="158403.92000000001"/>
    <n v="273484.33"/>
    <n v="0"/>
    <n v="0"/>
    <n v="0"/>
    <n v="0"/>
    <n v="37612.639999999999"/>
    <n v="65321.47"/>
    <n v="0"/>
    <n v="0"/>
    <n v="14935.43"/>
    <n v="0"/>
    <n v="0"/>
    <n v="0"/>
    <n v="0"/>
    <n v="0"/>
    <m/>
    <n v="0"/>
    <n v="0"/>
    <n v="0"/>
    <x v="8"/>
    <x v="3"/>
  </r>
  <r>
    <s v="CG&amp;E "/>
    <s v="E"/>
    <x v="7"/>
    <s v="DS01    04/01/2008N"/>
    <n v="122640"/>
    <n v="9057.98"/>
    <n v="0"/>
    <n v="9057.98"/>
    <n v="3987.91"/>
    <n v="0"/>
    <n v="888.4"/>
    <n v="149.33000000000001"/>
    <n v="0.09"/>
    <n v="0"/>
    <n v="0"/>
    <n v="454.5"/>
    <n v="626.88"/>
    <n v="546.33000000000004"/>
    <n v="51.14"/>
    <n v="0"/>
    <n v="429.37"/>
    <n v="1468.49"/>
    <n v="0"/>
    <n v="0"/>
    <n v="0"/>
    <n v="0"/>
    <n v="136.02000000000001"/>
    <n v="239.31"/>
    <n v="0"/>
    <n v="0"/>
    <n v="80.209999999999994"/>
    <n v="0"/>
    <n v="0"/>
    <n v="0"/>
    <n v="0"/>
    <n v="0"/>
    <m/>
    <n v="0"/>
    <n v="0"/>
    <n v="0"/>
    <x v="8"/>
    <x v="3"/>
  </r>
  <r>
    <s v="CG&amp;E "/>
    <s v="E"/>
    <x v="4"/>
    <s v="DS01    04/01/2008N"/>
    <n v="19045576"/>
    <n v="1944918.69"/>
    <n v="0"/>
    <n v="1944918.69"/>
    <n v="868419.29"/>
    <n v="0"/>
    <n v="263698.86"/>
    <n v="23189.95"/>
    <n v="87.22"/>
    <n v="0"/>
    <n v="0"/>
    <n v="75228.160000000003"/>
    <n v="141555.98000000001"/>
    <n v="118975.46"/>
    <n v="7926.37"/>
    <n v="0"/>
    <n v="123290.37"/>
    <n v="228036.65"/>
    <n v="0"/>
    <n v="0"/>
    <n v="0"/>
    <n v="0"/>
    <n v="29945.15"/>
    <n v="52109.440000000002"/>
    <n v="0"/>
    <n v="0"/>
    <n v="12455.79"/>
    <n v="0"/>
    <n v="0"/>
    <n v="0"/>
    <n v="0"/>
    <n v="0"/>
    <m/>
    <n v="0"/>
    <n v="0"/>
    <n v="0"/>
    <x v="8"/>
    <x v="3"/>
  </r>
  <r>
    <s v="CG&amp;E "/>
    <s v="E"/>
    <x v="8"/>
    <s v="DS01    04/01/2008N"/>
    <n v="878200"/>
    <n v="86073.65"/>
    <n v="0"/>
    <n v="86073.65"/>
    <n v="38326.79"/>
    <n v="0"/>
    <n v="11268.12"/>
    <n v="1069.27"/>
    <n v="3.24"/>
    <n v="0"/>
    <n v="0"/>
    <n v="3387.44"/>
    <n v="6417.16"/>
    <n v="5250.86"/>
    <n v="366.23"/>
    <n v="0"/>
    <n v="5268.89"/>
    <n v="10518.49"/>
    <n v="0"/>
    <n v="0"/>
    <n v="0"/>
    <n v="0"/>
    <n v="1323.06"/>
    <n v="2299.79"/>
    <n v="0"/>
    <n v="0"/>
    <n v="574.30999999999995"/>
    <n v="0"/>
    <n v="0"/>
    <n v="0"/>
    <n v="0"/>
    <n v="0"/>
    <m/>
    <n v="0"/>
    <n v="0"/>
    <n v="0"/>
    <x v="8"/>
    <x v="3"/>
  </r>
  <r>
    <s v="CG&amp;E "/>
    <s v="E"/>
    <x v="5"/>
    <s v="DS01    04/01/2008N"/>
    <n v="1330913"/>
    <n v="116850.19"/>
    <n v="0"/>
    <n v="116850.19"/>
    <n v="53724.45"/>
    <n v="0"/>
    <n v="15036.16"/>
    <n v="1620.55"/>
    <n v="5.49"/>
    <n v="0"/>
    <n v="0"/>
    <n v="281.45999999999998"/>
    <n v="9428.73"/>
    <n v="7360.34"/>
    <n v="555.02"/>
    <n v="0"/>
    <n v="6964.25"/>
    <n v="15932.52"/>
    <n v="0"/>
    <n v="0"/>
    <n v="0"/>
    <n v="0"/>
    <n v="1846.92"/>
    <n v="3223.88"/>
    <n v="0"/>
    <n v="0"/>
    <n v="870.42"/>
    <n v="0"/>
    <n v="0"/>
    <n v="0"/>
    <n v="0"/>
    <n v="0"/>
    <m/>
    <n v="0"/>
    <n v="0"/>
    <n v="0"/>
    <x v="8"/>
    <x v="3"/>
  </r>
  <r>
    <s v="CG&amp;E "/>
    <s v="E"/>
    <x v="20"/>
    <s v="DS01    04/01/2008N"/>
    <n v="168295"/>
    <n v="12816.37"/>
    <n v="0"/>
    <n v="12816.37"/>
    <n v="5652.66"/>
    <n v="0"/>
    <n v="1292.5"/>
    <n v="204.92"/>
    <n v="0.09"/>
    <n v="0"/>
    <n v="0"/>
    <n v="620.23"/>
    <n v="915.81"/>
    <n v="774.41"/>
    <n v="70.180000000000007"/>
    <n v="0"/>
    <n v="628.03"/>
    <n v="2015.16"/>
    <n v="0"/>
    <n v="0"/>
    <n v="0"/>
    <n v="0"/>
    <n v="193.13"/>
    <n v="339.19"/>
    <n v="0"/>
    <n v="0"/>
    <n v="110.06"/>
    <n v="0"/>
    <n v="0"/>
    <n v="0"/>
    <n v="0"/>
    <n v="0"/>
    <m/>
    <n v="0"/>
    <n v="0"/>
    <n v="0"/>
    <x v="8"/>
    <x v="3"/>
  </r>
  <r>
    <s v="CG&amp;E "/>
    <s v="E"/>
    <x v="14"/>
    <s v="DS01    04/01/2008N"/>
    <n v="160063968"/>
    <n v="12943782.58"/>
    <n v="0"/>
    <n v="12943782.58"/>
    <n v="5715397.0300000003"/>
    <n v="0"/>
    <n v="1407531.68"/>
    <n v="188022.11"/>
    <n v="76.14"/>
    <n v="0"/>
    <n v="0"/>
    <n v="566911.14"/>
    <n v="970975.16"/>
    <n v="783008.68"/>
    <n v="66709.03"/>
    <n v="0"/>
    <n v="685738.64"/>
    <n v="1916602.6"/>
    <n v="0"/>
    <n v="0"/>
    <n v="0"/>
    <n v="0"/>
    <n v="195171.43"/>
    <n v="342957.1"/>
    <n v="0"/>
    <n v="0"/>
    <n v="104681.84"/>
    <n v="0"/>
    <n v="0"/>
    <n v="0"/>
    <n v="0"/>
    <n v="0"/>
    <m/>
    <n v="0"/>
    <n v="0"/>
    <n v="0"/>
    <x v="8"/>
    <x v="3"/>
  </r>
  <r>
    <s v="CG&amp;E "/>
    <s v="E"/>
    <x v="15"/>
    <s v="DS01    04/01/2008N"/>
    <n v="79544897"/>
    <n v="6534743.7800000003"/>
    <n v="0"/>
    <n v="6534743.7800000003"/>
    <n v="2872958.58"/>
    <n v="0"/>
    <n v="725899.97"/>
    <n v="91751"/>
    <n v="26.11"/>
    <n v="0"/>
    <n v="0"/>
    <n v="290397.92"/>
    <n v="498268.73"/>
    <n v="393596.36"/>
    <n v="32365.18"/>
    <n v="0"/>
    <n v="354736.34"/>
    <n v="952470.64"/>
    <n v="0"/>
    <n v="0"/>
    <n v="0"/>
    <n v="0"/>
    <n v="97856.05"/>
    <n v="172394.47"/>
    <n v="0"/>
    <n v="0"/>
    <n v="52022.43"/>
    <n v="0"/>
    <n v="0"/>
    <n v="0"/>
    <n v="0"/>
    <n v="0"/>
    <m/>
    <n v="0"/>
    <n v="0"/>
    <n v="0"/>
    <x v="8"/>
    <x v="3"/>
  </r>
  <r>
    <s v="CG&amp;E "/>
    <s v="E"/>
    <x v="12"/>
    <s v="DS01    04/01/2008N"/>
    <n v="20692492"/>
    <n v="1981519.43"/>
    <n v="0"/>
    <n v="1981519.43"/>
    <n v="886701.36"/>
    <n v="0"/>
    <n v="249808.09"/>
    <n v="24890.55"/>
    <n v="14.93"/>
    <n v="0"/>
    <n v="0"/>
    <n v="76636.7"/>
    <n v="149331.51999999999"/>
    <n v="121480.01"/>
    <n v="8536.33"/>
    <n v="0"/>
    <n v="121592.52"/>
    <n v="247771.91"/>
    <n v="0"/>
    <n v="0"/>
    <n v="0"/>
    <n v="0"/>
    <n v="30505.31"/>
    <n v="53206.73"/>
    <n v="0"/>
    <n v="0"/>
    <n v="13532.89"/>
    <n v="0"/>
    <n v="0"/>
    <n v="0"/>
    <n v="0"/>
    <n v="0"/>
    <m/>
    <n v="0"/>
    <n v="0"/>
    <n v="0"/>
    <x v="8"/>
    <x v="3"/>
  </r>
  <r>
    <s v="CG&amp;E "/>
    <s v="E"/>
    <x v="17"/>
    <s v="DS01    04/01/2008N"/>
    <n v="1212953"/>
    <n v="93486.93"/>
    <n v="0"/>
    <n v="93486.93"/>
    <n v="41266.78"/>
    <n v="0"/>
    <n v="9528.67"/>
    <n v="1476.9"/>
    <n v="0.54"/>
    <n v="0"/>
    <n v="0"/>
    <n v="4451.4799999999996"/>
    <n v="6758.89"/>
    <n v="5653.5"/>
    <n v="505.81"/>
    <n v="0"/>
    <n v="4640.16"/>
    <n v="14523.9"/>
    <n v="0"/>
    <n v="0"/>
    <n v="0"/>
    <n v="0"/>
    <n v="1410.79"/>
    <n v="2476.2399999999998"/>
    <n v="0"/>
    <n v="0"/>
    <n v="793.27"/>
    <n v="0"/>
    <n v="0"/>
    <n v="0"/>
    <n v="0"/>
    <n v="0"/>
    <m/>
    <n v="0"/>
    <n v="0"/>
    <n v="0"/>
    <x v="8"/>
    <x v="3"/>
  </r>
  <r>
    <s v="CG&amp;E "/>
    <s v="E"/>
    <x v="16"/>
    <s v="DS01    04/01/2008N"/>
    <n v="2849188"/>
    <n v="220458.51"/>
    <n v="0"/>
    <n v="220458.51"/>
    <n v="100801.84"/>
    <n v="0"/>
    <n v="25030.05"/>
    <n v="3462.31"/>
    <n v="0.54"/>
    <n v="0"/>
    <n v="0"/>
    <n v="612.91"/>
    <n v="17835.32"/>
    <n v="13809.86"/>
    <n v="1188.0999999999999"/>
    <n v="0"/>
    <n v="12260.81"/>
    <n v="34116.17"/>
    <n v="0"/>
    <n v="0"/>
    <n v="0"/>
    <n v="0"/>
    <n v="3428.5"/>
    <n v="6048.73"/>
    <n v="0"/>
    <n v="0"/>
    <n v="1863.37"/>
    <n v="0"/>
    <n v="0"/>
    <n v="0"/>
    <n v="0"/>
    <n v="0"/>
    <m/>
    <n v="0"/>
    <n v="0"/>
    <n v="0"/>
    <x v="8"/>
    <x v="3"/>
  </r>
  <r>
    <s v="CG&amp;E "/>
    <s v="E"/>
    <x v="21"/>
    <s v="DS01    04/01/2008N"/>
    <n v="3484"/>
    <n v="223.77"/>
    <n v="0"/>
    <n v="223.77"/>
    <n v="0"/>
    <n v="0"/>
    <n v="168.25"/>
    <n v="4.24"/>
    <n v="0.18"/>
    <n v="0"/>
    <n v="0"/>
    <n v="16.04"/>
    <n v="31.33"/>
    <n v="0"/>
    <n v="1.45"/>
    <n v="0"/>
    <n v="0"/>
    <n v="0"/>
    <n v="0"/>
    <n v="0"/>
    <n v="0"/>
    <n v="0"/>
    <n v="0"/>
    <n v="0"/>
    <n v="0"/>
    <n v="0"/>
    <n v="2.2799999999999998"/>
    <n v="0"/>
    <n v="0"/>
    <n v="0"/>
    <n v="0"/>
    <n v="0"/>
    <m/>
    <n v="0"/>
    <n v="0"/>
    <n v="0"/>
    <x v="8"/>
    <x v="3"/>
  </r>
  <r>
    <s v="CG&amp;E "/>
    <s v="E"/>
    <x v="6"/>
    <s v="DS01    04/01/2008N"/>
    <n v="4963263"/>
    <n v="177925.21"/>
    <n v="0"/>
    <n v="177925.21"/>
    <n v="0"/>
    <n v="0"/>
    <n v="102362.7"/>
    <n v="6043.3"/>
    <n v="51.9"/>
    <n v="0"/>
    <n v="0"/>
    <n v="20828.830000000002"/>
    <n v="41950.77"/>
    <n v="0"/>
    <n v="2005.75"/>
    <n v="0"/>
    <n v="0"/>
    <n v="0"/>
    <n v="0"/>
    <n v="0"/>
    <n v="0"/>
    <n v="0"/>
    <n v="523.91999999999996"/>
    <n v="912.04"/>
    <n v="0"/>
    <n v="0"/>
    <n v="3246"/>
    <n v="0"/>
    <n v="0"/>
    <n v="0"/>
    <n v="0"/>
    <n v="0"/>
    <m/>
    <n v="0"/>
    <n v="0"/>
    <n v="0"/>
    <x v="8"/>
    <x v="3"/>
  </r>
  <r>
    <s v="CG&amp;E "/>
    <s v="E"/>
    <x v="9"/>
    <s v="DS01    04/01/2008N"/>
    <n v="626345"/>
    <n v="25179.98"/>
    <n v="0"/>
    <n v="25179.98"/>
    <n v="0"/>
    <n v="0"/>
    <n v="15450.64"/>
    <n v="762.63"/>
    <n v="6.75"/>
    <n v="0"/>
    <n v="0"/>
    <n v="2664.17"/>
    <n v="5581.46"/>
    <n v="0"/>
    <n v="261.18"/>
    <n v="0"/>
    <n v="0"/>
    <n v="0"/>
    <n v="0"/>
    <n v="0"/>
    <n v="0"/>
    <n v="0"/>
    <n v="15.89"/>
    <n v="27.63"/>
    <n v="0"/>
    <n v="0"/>
    <n v="409.63"/>
    <n v="0"/>
    <n v="0"/>
    <n v="0"/>
    <n v="0"/>
    <n v="0"/>
    <m/>
    <n v="0"/>
    <n v="0"/>
    <n v="0"/>
    <x v="8"/>
    <x v="3"/>
  </r>
  <r>
    <s v="CG&amp;E "/>
    <s v="E"/>
    <x v="10"/>
    <s v="DS01    04/01/2008N"/>
    <n v="1073075"/>
    <n v="35900.58"/>
    <n v="0"/>
    <n v="35900.58"/>
    <n v="0"/>
    <n v="0"/>
    <n v="18581.560000000001"/>
    <n v="1306.57"/>
    <n v="8.5500000000000007"/>
    <n v="0"/>
    <n v="0"/>
    <n v="4464.9399999999996"/>
    <n v="8778.9"/>
    <n v="0"/>
    <n v="410.46"/>
    <n v="0"/>
    <n v="0"/>
    <n v="0"/>
    <n v="0"/>
    <n v="0"/>
    <n v="0"/>
    <n v="0"/>
    <n v="601.27"/>
    <n v="1046.51"/>
    <n v="0"/>
    <n v="0"/>
    <n v="701.82"/>
    <n v="0"/>
    <n v="0"/>
    <n v="0"/>
    <n v="0"/>
    <n v="0"/>
    <m/>
    <n v="0"/>
    <n v="0"/>
    <n v="0"/>
    <x v="8"/>
    <x v="3"/>
  </r>
  <r>
    <s v="CG&amp;E "/>
    <s v="E"/>
    <x v="22"/>
    <s v="DS01    04/01/2008N"/>
    <n v="4800"/>
    <n v="292.47000000000003"/>
    <n v="0"/>
    <n v="292.47000000000003"/>
    <n v="0"/>
    <n v="0"/>
    <n v="177.25"/>
    <n v="5.84"/>
    <n v="0.09"/>
    <n v="0"/>
    <n v="0"/>
    <n v="21.03"/>
    <n v="43.16"/>
    <n v="0"/>
    <n v="2"/>
    <n v="0"/>
    <n v="0"/>
    <n v="0"/>
    <n v="0"/>
    <n v="0"/>
    <n v="0"/>
    <n v="0"/>
    <n v="14.66"/>
    <n v="25.3"/>
    <n v="0"/>
    <n v="0"/>
    <n v="3.14"/>
    <n v="0"/>
    <n v="0"/>
    <n v="0"/>
    <n v="0"/>
    <n v="0"/>
    <m/>
    <n v="0"/>
    <n v="0"/>
    <n v="0"/>
    <x v="8"/>
    <x v="3"/>
  </r>
  <r>
    <s v="CG&amp;E "/>
    <s v="E"/>
    <x v="11"/>
    <s v="DS01    04/01/2008N"/>
    <n v="15216614"/>
    <n v="392061.56"/>
    <n v="0"/>
    <n v="392061.56"/>
    <n v="0"/>
    <n v="0"/>
    <n v="181904.92"/>
    <n v="18447.75"/>
    <n v="15.03"/>
    <n v="0"/>
    <n v="0"/>
    <n v="56743.78"/>
    <n v="106851.32"/>
    <n v="0"/>
    <n v="4378.87"/>
    <n v="0"/>
    <n v="0"/>
    <n v="0"/>
    <n v="0"/>
    <n v="0"/>
    <n v="0"/>
    <n v="0"/>
    <n v="5011.5"/>
    <n v="8756.74"/>
    <n v="0"/>
    <n v="0"/>
    <n v="9951.65"/>
    <n v="0"/>
    <n v="0"/>
    <n v="0"/>
    <n v="0"/>
    <n v="0"/>
    <m/>
    <n v="0"/>
    <n v="0"/>
    <n v="0"/>
    <x v="8"/>
    <x v="3"/>
  </r>
  <r>
    <s v="CG&amp;E "/>
    <s v="E"/>
    <x v="18"/>
    <s v="DS01    04/01/2008N"/>
    <n v="4408597"/>
    <n v="135532.18"/>
    <n v="0"/>
    <n v="135532.18"/>
    <n v="0"/>
    <n v="0"/>
    <n v="72639.45"/>
    <n v="5367.87"/>
    <n v="5.22"/>
    <n v="0"/>
    <n v="0"/>
    <n v="16524.7"/>
    <n v="35018.720000000001"/>
    <n v="0"/>
    <n v="1523.92"/>
    <n v="0"/>
    <n v="0"/>
    <n v="0"/>
    <n v="0"/>
    <n v="0"/>
    <n v="0"/>
    <n v="0"/>
    <n v="570.27"/>
    <n v="998.79"/>
    <n v="0"/>
    <n v="0"/>
    <n v="2883.24"/>
    <n v="0"/>
    <n v="0"/>
    <n v="0"/>
    <n v="0"/>
    <n v="0"/>
    <m/>
    <n v="0"/>
    <n v="0"/>
    <n v="0"/>
    <x v="8"/>
    <x v="3"/>
  </r>
  <r>
    <s v="CG&amp;E "/>
    <s v="E"/>
    <x v="13"/>
    <s v="DS01    04/01/2008N"/>
    <n v="6390979"/>
    <n v="190233.68"/>
    <n v="0"/>
    <n v="190233.68"/>
    <n v="0"/>
    <n v="0"/>
    <n v="98632.08"/>
    <n v="7781.65"/>
    <n v="7.83"/>
    <n v="0"/>
    <n v="0"/>
    <n v="23993.52"/>
    <n v="53602.79"/>
    <n v="0"/>
    <n v="2036.07"/>
    <n v="0"/>
    <n v="0"/>
    <n v="0"/>
    <n v="0"/>
    <n v="0"/>
    <n v="0"/>
    <n v="0"/>
    <n v="0"/>
    <n v="0"/>
    <n v="0"/>
    <n v="0"/>
    <n v="4179.74"/>
    <n v="0"/>
    <n v="0"/>
    <n v="0"/>
    <n v="0"/>
    <n v="0"/>
    <m/>
    <n v="0"/>
    <n v="0"/>
    <n v="0"/>
    <x v="8"/>
    <x v="3"/>
  </r>
  <r>
    <s v="CG&amp;E "/>
    <s v="E"/>
    <x v="23"/>
    <s v="DS01    04/01/2008N"/>
    <n v="1567"/>
    <n v="123.71"/>
    <n v="0"/>
    <n v="123.71"/>
    <n v="0"/>
    <n v="0"/>
    <n v="98.66"/>
    <n v="1.91"/>
    <n v="0.09"/>
    <n v="0"/>
    <n v="0"/>
    <n v="7.29"/>
    <n v="14.09"/>
    <n v="0"/>
    <n v="0.65"/>
    <n v="0"/>
    <n v="0"/>
    <n v="0"/>
    <n v="0"/>
    <n v="0"/>
    <n v="0"/>
    <n v="0"/>
    <n v="0"/>
    <n v="0"/>
    <n v="0"/>
    <n v="0"/>
    <n v="1.02"/>
    <n v="0"/>
    <n v="0"/>
    <n v="0"/>
    <n v="0"/>
    <n v="0"/>
    <m/>
    <n v="0"/>
    <n v="0"/>
    <n v="0"/>
    <x v="8"/>
    <x v="3"/>
  </r>
  <r>
    <s v="CG&amp;E "/>
    <s v="E"/>
    <x v="2"/>
    <s v="DS01    04/01/2008Y"/>
    <n v="136259"/>
    <n v="16472.89"/>
    <n v="0"/>
    <n v="1647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3"/>
  </r>
  <r>
    <s v="CG&amp;E "/>
    <s v="E"/>
    <x v="3"/>
    <s v="DS02    01/02/2007N"/>
    <n v="-4728"/>
    <n v="-199.02"/>
    <n v="0"/>
    <n v="-199.02"/>
    <n v="-72.47"/>
    <n v="0"/>
    <n v="0"/>
    <n v="-5.76"/>
    <n v="0"/>
    <n v="0"/>
    <n v="0"/>
    <n v="-19.809999999999999"/>
    <n v="-22.93"/>
    <n v="-8.86"/>
    <n v="-1.97"/>
    <n v="-12.79"/>
    <n v="0"/>
    <n v="-43.27"/>
    <n v="0"/>
    <n v="0"/>
    <n v="0"/>
    <n v="0"/>
    <n v="-2.95"/>
    <n v="-5.12"/>
    <n v="0"/>
    <n v="0"/>
    <n v="-3.09"/>
    <n v="0"/>
    <n v="0"/>
    <n v="0"/>
    <n v="0"/>
    <n v="0"/>
    <m/>
    <n v="0"/>
    <n v="0"/>
    <n v="0"/>
    <x v="8"/>
    <x v="3"/>
  </r>
  <r>
    <s v="CG&amp;E "/>
    <s v="E"/>
    <x v="3"/>
    <s v="DS02    02/15/2008N"/>
    <n v="-3546"/>
    <n v="-145.05000000000001"/>
    <n v="0"/>
    <n v="-145.05000000000001"/>
    <n v="-52.8"/>
    <n v="0"/>
    <n v="0"/>
    <n v="-4.32"/>
    <n v="0"/>
    <n v="0"/>
    <n v="0"/>
    <n v="-14.86"/>
    <n v="-12.3"/>
    <n v="-9.32"/>
    <n v="-1.48"/>
    <n v="-9.32"/>
    <n v="0"/>
    <n v="-32.450000000000003"/>
    <n v="0"/>
    <n v="0"/>
    <n v="0"/>
    <n v="0"/>
    <n v="-2.15"/>
    <n v="-3.73"/>
    <n v="0"/>
    <n v="0"/>
    <n v="-2.3199999999999998"/>
    <n v="0"/>
    <n v="0"/>
    <n v="0"/>
    <n v="0"/>
    <n v="0"/>
    <m/>
    <n v="0"/>
    <n v="0"/>
    <n v="0"/>
    <x v="8"/>
    <x v="3"/>
  </r>
  <r>
    <s v="CG&amp;E "/>
    <s v="E"/>
    <x v="1"/>
    <s v="DS02    04/01/2008N"/>
    <n v="29139"/>
    <n v="2709.97"/>
    <n v="0"/>
    <n v="2709.97"/>
    <n v="1164.77"/>
    <n v="0"/>
    <n v="379.97"/>
    <n v="35.47"/>
    <n v="0.45"/>
    <n v="0"/>
    <n v="0"/>
    <n v="126"/>
    <n v="203.74"/>
    <n v="159.58000000000001"/>
    <n v="12.14"/>
    <n v="0"/>
    <n v="149.93"/>
    <n v="348.91"/>
    <n v="0"/>
    <n v="0"/>
    <n v="0"/>
    <n v="0"/>
    <n v="40.07"/>
    <n v="69.89"/>
    <n v="0"/>
    <n v="0"/>
    <n v="19.05"/>
    <n v="0"/>
    <n v="0"/>
    <n v="0"/>
    <n v="0"/>
    <n v="0"/>
    <m/>
    <n v="0"/>
    <n v="0"/>
    <n v="0"/>
    <x v="8"/>
    <x v="3"/>
  </r>
  <r>
    <s v="CG&amp;E "/>
    <s v="E"/>
    <x v="2"/>
    <s v="DS02    04/01/2008N"/>
    <n v="904396"/>
    <n v="75417.55"/>
    <n v="0"/>
    <n v="75417.55"/>
    <n v="33262.050000000003"/>
    <n v="0"/>
    <n v="8596"/>
    <n v="1101.21"/>
    <n v="2.52"/>
    <n v="0"/>
    <n v="0"/>
    <n v="3460.36"/>
    <n v="5477.64"/>
    <n v="4556.91"/>
    <n v="377.14"/>
    <n v="0"/>
    <n v="4026.78"/>
    <n v="10829.23"/>
    <n v="0"/>
    <n v="0"/>
    <n v="0"/>
    <n v="0"/>
    <n v="1140.3399999999999"/>
    <n v="1995.88"/>
    <n v="0"/>
    <n v="0"/>
    <n v="591.49"/>
    <n v="0"/>
    <n v="0"/>
    <n v="0"/>
    <n v="0"/>
    <n v="0"/>
    <m/>
    <n v="0"/>
    <n v="0"/>
    <n v="0"/>
    <x v="8"/>
    <x v="3"/>
  </r>
  <r>
    <s v="CG&amp;E "/>
    <s v="E"/>
    <x v="3"/>
    <s v="DS02    04/01/2008N"/>
    <n v="48896"/>
    <n v="7147.47"/>
    <n v="0"/>
    <n v="7147.47"/>
    <n v="3272.83"/>
    <n v="0"/>
    <n v="1202.33"/>
    <n v="59.54"/>
    <n v="0.36"/>
    <n v="0"/>
    <n v="0"/>
    <n v="191.5"/>
    <n v="461.55"/>
    <n v="448.38"/>
    <n v="20.399999999999999"/>
    <n v="0"/>
    <n v="561.59"/>
    <n v="586.80999999999995"/>
    <n v="0"/>
    <n v="0"/>
    <n v="0"/>
    <n v="0"/>
    <n v="113.83"/>
    <n v="196.37"/>
    <n v="0"/>
    <n v="0"/>
    <n v="31.98"/>
    <n v="0"/>
    <n v="0"/>
    <n v="0"/>
    <n v="0"/>
    <n v="0"/>
    <m/>
    <n v="0"/>
    <n v="0"/>
    <n v="0"/>
    <x v="8"/>
    <x v="3"/>
  </r>
  <r>
    <s v="CG&amp;E "/>
    <s v="E"/>
    <x v="4"/>
    <s v="DS02    04/01/2008N"/>
    <n v="7959"/>
    <n v="836.68"/>
    <n v="0"/>
    <n v="836.68"/>
    <n v="364.09"/>
    <n v="0"/>
    <n v="118.11"/>
    <n v="9.69"/>
    <n v="0.09"/>
    <n v="0"/>
    <n v="0"/>
    <n v="34.270000000000003"/>
    <n v="71.569999999999993"/>
    <n v="49.89"/>
    <n v="3.32"/>
    <n v="0"/>
    <n v="50.69"/>
    <n v="95.3"/>
    <n v="0"/>
    <n v="0"/>
    <n v="0"/>
    <n v="0"/>
    <n v="12.6"/>
    <n v="21.85"/>
    <n v="0"/>
    <n v="0"/>
    <n v="5.21"/>
    <n v="0"/>
    <n v="0"/>
    <n v="0"/>
    <n v="0"/>
    <n v="0"/>
    <m/>
    <n v="0"/>
    <n v="0"/>
    <n v="0"/>
    <x v="8"/>
    <x v="3"/>
  </r>
  <r>
    <s v="CG&amp;E "/>
    <s v="E"/>
    <x v="8"/>
    <s v="DS02    04/01/2008N"/>
    <n v="75806"/>
    <n v="6958.34"/>
    <n v="0"/>
    <n v="6958.34"/>
    <n v="3080.1"/>
    <n v="0"/>
    <n v="824.41"/>
    <n v="92.3"/>
    <n v="0.09"/>
    <n v="0"/>
    <n v="0"/>
    <n v="284.5"/>
    <n v="577.16999999999996"/>
    <n v="421.98"/>
    <n v="31.61"/>
    <n v="0"/>
    <n v="397.92"/>
    <n v="907.7"/>
    <n v="0"/>
    <n v="0"/>
    <n v="0"/>
    <n v="0"/>
    <n v="106.15"/>
    <n v="184.83"/>
    <n v="0"/>
    <n v="0"/>
    <n v="49.58"/>
    <n v="0"/>
    <n v="0"/>
    <n v="0"/>
    <n v="0"/>
    <n v="0"/>
    <m/>
    <n v="0"/>
    <n v="0"/>
    <n v="0"/>
    <x v="8"/>
    <x v="3"/>
  </r>
  <r>
    <s v="CG&amp;E "/>
    <s v="E"/>
    <x v="14"/>
    <s v="DS02    04/01/2008N"/>
    <n v="3554572"/>
    <n v="278712.90999999997"/>
    <n v="0"/>
    <n v="278712.90999999997"/>
    <n v="123182.64"/>
    <n v="0"/>
    <n v="28964.560000000001"/>
    <n v="4328.0600000000004"/>
    <n v="1.57"/>
    <n v="0"/>
    <n v="0"/>
    <n v="13047.52"/>
    <n v="20226.3"/>
    <n v="16875.93"/>
    <n v="1482.24"/>
    <n v="0"/>
    <n v="14111.2"/>
    <n v="42562.46"/>
    <n v="0"/>
    <n v="0"/>
    <n v="0"/>
    <n v="0"/>
    <n v="4214.07"/>
    <n v="7391.66"/>
    <n v="0"/>
    <n v="0"/>
    <n v="2324.6999999999998"/>
    <n v="0"/>
    <n v="0"/>
    <n v="0"/>
    <n v="0"/>
    <n v="0"/>
    <m/>
    <n v="0"/>
    <n v="0"/>
    <n v="0"/>
    <x v="8"/>
    <x v="3"/>
  </r>
  <r>
    <s v="CG&amp;E "/>
    <s v="E"/>
    <x v="15"/>
    <s v="DS02    04/01/2008N"/>
    <n v="1195003"/>
    <n v="88735.14"/>
    <n v="0"/>
    <n v="88735.14"/>
    <n v="38638.480000000003"/>
    <n v="0"/>
    <n v="9004.34"/>
    <n v="1383.31"/>
    <n v="0.18"/>
    <n v="0"/>
    <n v="0"/>
    <n v="4356.5"/>
    <n v="6434.78"/>
    <n v="5293.4"/>
    <n v="498.31"/>
    <n v="0"/>
    <n v="4411.8900000000003"/>
    <n v="14308.96"/>
    <n v="0"/>
    <n v="0"/>
    <n v="0"/>
    <n v="0"/>
    <n v="1304.93"/>
    <n v="2318.5300000000002"/>
    <n v="0"/>
    <n v="0"/>
    <n v="781.53"/>
    <n v="0"/>
    <n v="0"/>
    <n v="0"/>
    <n v="0"/>
    <n v="0"/>
    <m/>
    <n v="0"/>
    <n v="0"/>
    <n v="0"/>
    <x v="8"/>
    <x v="3"/>
  </r>
  <r>
    <s v="CG&amp;E "/>
    <s v="E"/>
    <x v="12"/>
    <s v="DS02    04/01/2008N"/>
    <n v="76909"/>
    <n v="7943.25"/>
    <n v="0"/>
    <n v="7943.25"/>
    <n v="3534.4"/>
    <n v="0"/>
    <n v="1019.37"/>
    <n v="93.64"/>
    <n v="0.09"/>
    <n v="0"/>
    <n v="0"/>
    <n v="288.5"/>
    <n v="691.57"/>
    <n v="484.23"/>
    <n v="32.07"/>
    <n v="0"/>
    <n v="493.76"/>
    <n v="920.91"/>
    <n v="0"/>
    <n v="0"/>
    <n v="0"/>
    <n v="0"/>
    <n v="122.32"/>
    <n v="212.09"/>
    <n v="0"/>
    <n v="0"/>
    <n v="50.3"/>
    <n v="0"/>
    <n v="0"/>
    <n v="0"/>
    <n v="0"/>
    <n v="0"/>
    <m/>
    <n v="0"/>
    <n v="0"/>
    <n v="0"/>
    <x v="8"/>
    <x v="3"/>
  </r>
  <r>
    <s v="CG&amp;E "/>
    <s v="E"/>
    <x v="6"/>
    <s v="DS02    04/01/2008N"/>
    <n v="9062"/>
    <n v="283.58"/>
    <n v="0"/>
    <n v="283.58"/>
    <n v="0"/>
    <n v="0"/>
    <n v="142.37"/>
    <n v="11.03"/>
    <n v="0.09"/>
    <n v="0"/>
    <n v="0"/>
    <n v="38.89"/>
    <n v="81.489999999999995"/>
    <n v="0"/>
    <n v="3.78"/>
    <n v="0"/>
    <n v="0"/>
    <n v="0"/>
    <n v="0"/>
    <n v="0"/>
    <n v="0"/>
    <n v="0"/>
    <n v="0"/>
    <n v="0"/>
    <n v="0"/>
    <n v="0"/>
    <n v="5.93"/>
    <n v="0"/>
    <n v="0"/>
    <n v="0"/>
    <n v="0"/>
    <n v="0"/>
    <m/>
    <n v="0"/>
    <n v="0"/>
    <n v="0"/>
    <x v="8"/>
    <x v="3"/>
  </r>
  <r>
    <s v="CG&amp;E "/>
    <s v="E"/>
    <x v="15"/>
    <s v="DS03 ON 04/01/2008 "/>
    <n v="80852"/>
    <n v="9516.1299999999992"/>
    <n v="0"/>
    <n v="9516.1299999999992"/>
    <n v="3166.32"/>
    <n v="0"/>
    <n v="1159.23"/>
    <n v="217.9"/>
    <n v="0.09"/>
    <n v="0"/>
    <n v="0"/>
    <n v="658.95"/>
    <n v="1196.98"/>
    <n v="922.62"/>
    <n v="74.63"/>
    <n v="0"/>
    <n v="398.81"/>
    <n v="968.12"/>
    <n v="0"/>
    <n v="0"/>
    <n v="0"/>
    <n v="0"/>
    <n v="231.33"/>
    <n v="404.11"/>
    <n v="0"/>
    <n v="0"/>
    <n v="117.04"/>
    <n v="0"/>
    <n v="0"/>
    <n v="0"/>
    <n v="0"/>
    <n v="0"/>
    <m/>
    <n v="0"/>
    <n v="0"/>
    <n v="0"/>
    <x v="8"/>
    <x v="3"/>
  </r>
  <r>
    <s v="CG&amp;E "/>
    <s v="E"/>
    <x v="12"/>
    <s v="DS03 ON 04/01/2008 "/>
    <n v="178572"/>
    <n v="24519.83"/>
    <n v="0"/>
    <n v="24519.83"/>
    <n v="9024.3700000000008"/>
    <n v="0"/>
    <n v="3084.96"/>
    <n v="438.31"/>
    <n v="0.09"/>
    <n v="0"/>
    <n v="0"/>
    <n v="1316.04"/>
    <n v="3154.42"/>
    <n v="2150.6"/>
    <n v="150.11000000000001"/>
    <n v="0"/>
    <n v="1345.52"/>
    <n v="2138.2199999999998"/>
    <n v="0"/>
    <n v="0"/>
    <n v="0"/>
    <n v="0"/>
    <n v="539.84"/>
    <n v="941.93"/>
    <n v="0"/>
    <n v="0"/>
    <n v="235.42"/>
    <n v="0"/>
    <n v="0"/>
    <n v="0"/>
    <n v="0"/>
    <n v="0"/>
    <m/>
    <n v="0"/>
    <n v="0"/>
    <n v="0"/>
    <x v="8"/>
    <x v="3"/>
  </r>
  <r>
    <s v="CG&amp;E "/>
    <s v="E"/>
    <x v="2"/>
    <s v="DS03 ON 04/01/2008N"/>
    <n v="-17660"/>
    <n v="16892.7"/>
    <n v="0"/>
    <n v="16892.7"/>
    <n v="7594.48"/>
    <n v="0"/>
    <n v="4438.88"/>
    <n v="-21.5"/>
    <n v="0.45"/>
    <n v="0"/>
    <n v="0"/>
    <n v="-19.86"/>
    <n v="1560.92"/>
    <n v="1040.58"/>
    <n v="-7.38"/>
    <n v="0"/>
    <n v="1776.63"/>
    <n v="-186.86"/>
    <n v="0"/>
    <n v="0"/>
    <n v="0"/>
    <n v="0"/>
    <n v="272.20999999999998"/>
    <n v="455.71"/>
    <n v="0"/>
    <n v="0"/>
    <n v="-11.56"/>
    <n v="0"/>
    <n v="0"/>
    <n v="0"/>
    <n v="0"/>
    <n v="0"/>
    <m/>
    <n v="0"/>
    <n v="0"/>
    <n v="0"/>
    <x v="8"/>
    <x v="3"/>
  </r>
  <r>
    <s v="CG&amp;E "/>
    <s v="E"/>
    <x v="14"/>
    <s v="DS03 ON 04/01/2008N"/>
    <n v="13841205"/>
    <n v="1103870.23"/>
    <n v="0"/>
    <n v="1103870.23"/>
    <n v="478695.5"/>
    <n v="0"/>
    <n v="125813.85"/>
    <n v="14915.54"/>
    <n v="2.52"/>
    <n v="0"/>
    <n v="0"/>
    <n v="50504.53"/>
    <n v="83339.259999999995"/>
    <n v="65581.210000000006"/>
    <n v="5771.77"/>
    <n v="0"/>
    <n v="59580.27"/>
    <n v="165734.59"/>
    <n v="0"/>
    <n v="0"/>
    <n v="0"/>
    <n v="0"/>
    <n v="16154.52"/>
    <n v="28724.52"/>
    <n v="0"/>
    <n v="0"/>
    <n v="9052.15"/>
    <n v="0"/>
    <n v="0"/>
    <n v="0"/>
    <n v="0"/>
    <n v="0"/>
    <m/>
    <n v="0"/>
    <n v="0"/>
    <n v="0"/>
    <x v="8"/>
    <x v="3"/>
  </r>
  <r>
    <s v="CG&amp;E "/>
    <s v="E"/>
    <x v="15"/>
    <s v="DS03 ON 04/01/2008N"/>
    <n v="9784516"/>
    <n v="819696.22"/>
    <n v="0"/>
    <n v="819696.22"/>
    <n v="358003.29"/>
    <n v="0"/>
    <n v="96741.95"/>
    <n v="11376.35"/>
    <n v="2.4300000000000002"/>
    <n v="0"/>
    <n v="0"/>
    <n v="35762.85"/>
    <n v="62102.9"/>
    <n v="49046.69"/>
    <n v="4080.14"/>
    <n v="0"/>
    <n v="45369.32"/>
    <n v="117159.81"/>
    <n v="0"/>
    <n v="0"/>
    <n v="0"/>
    <n v="0"/>
    <n v="12169.19"/>
    <n v="21482.25"/>
    <n v="0"/>
    <n v="0"/>
    <n v="6399.05"/>
    <n v="0"/>
    <n v="0"/>
    <n v="0"/>
    <n v="0"/>
    <n v="0"/>
    <m/>
    <n v="0"/>
    <n v="0"/>
    <n v="0"/>
    <x v="8"/>
    <x v="3"/>
  </r>
  <r>
    <s v="CG&amp;E "/>
    <s v="E"/>
    <x v="12"/>
    <s v="DS03 ON 04/01/2008N"/>
    <n v="3207627"/>
    <n v="247521.7"/>
    <n v="0"/>
    <n v="247521.7"/>
    <n v="108027.19"/>
    <n v="0"/>
    <n v="27101.48"/>
    <n v="3905.61"/>
    <n v="1.08"/>
    <n v="0"/>
    <n v="0"/>
    <n v="11752.82"/>
    <n v="17581.03"/>
    <n v="14799.59"/>
    <n v="1337.59"/>
    <n v="0"/>
    <n v="12350.02"/>
    <n v="38408.120000000003"/>
    <n v="0"/>
    <n v="0"/>
    <n v="0"/>
    <n v="0"/>
    <n v="3677.13"/>
    <n v="6482.25"/>
    <n v="0"/>
    <n v="0"/>
    <n v="2097.79"/>
    <n v="0"/>
    <n v="0"/>
    <n v="0"/>
    <n v="0"/>
    <n v="0"/>
    <m/>
    <n v="0"/>
    <n v="0"/>
    <n v="0"/>
    <x v="8"/>
    <x v="3"/>
  </r>
  <r>
    <s v="CG&amp;E "/>
    <s v="E"/>
    <x v="11"/>
    <s v="DS03 ON 04/01/2008N"/>
    <n v="1089761"/>
    <n v="25379.24"/>
    <n v="0"/>
    <n v="25379.24"/>
    <n v="0"/>
    <n v="0"/>
    <n v="10222.299999999999"/>
    <n v="1180.29"/>
    <n v="0.27"/>
    <n v="0"/>
    <n v="0"/>
    <n v="3983.8"/>
    <n v="5829.12"/>
    <n v="0"/>
    <n v="454.44"/>
    <n v="0"/>
    <n v="0"/>
    <n v="0"/>
    <n v="0"/>
    <n v="0"/>
    <n v="0"/>
    <n v="0"/>
    <n v="1074.83"/>
    <n v="1921.48"/>
    <n v="0"/>
    <n v="0"/>
    <n v="712.71"/>
    <n v="0"/>
    <n v="0"/>
    <n v="0"/>
    <n v="0"/>
    <n v="0"/>
    <m/>
    <n v="0"/>
    <n v="0"/>
    <n v="0"/>
    <x v="8"/>
    <x v="3"/>
  </r>
  <r>
    <s v="CG&amp;E "/>
    <s v="E"/>
    <x v="13"/>
    <s v="DS03 ON 04/01/2008N"/>
    <n v="677889"/>
    <n v="19325.810000000001"/>
    <n v="0"/>
    <n v="19325.810000000001"/>
    <n v="0"/>
    <n v="0"/>
    <n v="9692.42"/>
    <n v="825.4"/>
    <n v="0.27"/>
    <n v="0"/>
    <n v="0"/>
    <n v="2488.6999999999998"/>
    <n v="5593"/>
    <n v="0"/>
    <n v="282.68"/>
    <n v="0"/>
    <n v="0"/>
    <n v="0"/>
    <n v="0"/>
    <n v="0"/>
    <n v="0"/>
    <n v="0"/>
    <n v="0"/>
    <n v="0"/>
    <n v="0"/>
    <n v="0"/>
    <n v="443.34"/>
    <n v="0"/>
    <n v="0"/>
    <n v="0"/>
    <n v="0"/>
    <n v="0"/>
    <m/>
    <n v="0"/>
    <n v="0"/>
    <n v="0"/>
    <x v="8"/>
    <x v="3"/>
  </r>
  <r>
    <s v="CG&amp;E "/>
    <s v="E"/>
    <x v="2"/>
    <s v="DS07 ON 01/02/2007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3"/>
  </r>
  <r>
    <s v="CG&amp;E "/>
    <s v="E"/>
    <x v="4"/>
    <s v="DS07 ON 01/02/2007N"/>
    <n v="-35200"/>
    <n v="-5777.75"/>
    <n v="0"/>
    <n v="-5777.75"/>
    <n v="-2326.1799999999998"/>
    <n v="0"/>
    <n v="-1043.6600000000001"/>
    <n v="-42.86"/>
    <n v="-0.09"/>
    <n v="0"/>
    <n v="0"/>
    <n v="-137.1"/>
    <n v="-316.51"/>
    <n v="-365.51"/>
    <n v="-14.68"/>
    <n v="-410.48"/>
    <n v="-516.48"/>
    <n v="-322.14999999999998"/>
    <n v="0"/>
    <n v="0"/>
    <n v="0"/>
    <n v="0"/>
    <n v="-94.81"/>
    <n v="-164.21"/>
    <n v="0"/>
    <n v="0"/>
    <n v="-23.03"/>
    <n v="0"/>
    <n v="0"/>
    <n v="0"/>
    <n v="0"/>
    <n v="0"/>
    <m/>
    <n v="0"/>
    <n v="0"/>
    <n v="0"/>
    <x v="8"/>
    <x v="3"/>
  </r>
  <r>
    <s v="CG&amp;E "/>
    <s v="E"/>
    <x v="2"/>
    <s v="DS07 ON 02/15/2008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3"/>
  </r>
  <r>
    <s v="CG&amp;E "/>
    <s v="E"/>
    <x v="3"/>
    <s v="DS07 ON 02/15/2008N"/>
    <n v="0"/>
    <n v="3.12"/>
    <n v="0"/>
    <n v="3.12"/>
    <n v="0"/>
    <n v="0"/>
    <n v="3.11"/>
    <n v="0"/>
    <n v="0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3"/>
  </r>
  <r>
    <s v="CG&amp;E "/>
    <s v="E"/>
    <x v="4"/>
    <s v="DS07 ON 02/15/2008N"/>
    <n v="35200"/>
    <n v="3800.34"/>
    <n v="0"/>
    <n v="3800.34"/>
    <n v="1463.18"/>
    <n v="0"/>
    <n v="541.04"/>
    <n v="42.86"/>
    <n v="0.09"/>
    <n v="0"/>
    <n v="0"/>
    <n v="137.1"/>
    <n v="316.52"/>
    <n v="258.19"/>
    <n v="14.68"/>
    <n v="258.19"/>
    <n v="260.39"/>
    <n v="322.14999999999998"/>
    <n v="0"/>
    <n v="0"/>
    <n v="0"/>
    <n v="0"/>
    <n v="59.64"/>
    <n v="103.29"/>
    <n v="0"/>
    <n v="0"/>
    <n v="23.02"/>
    <n v="0"/>
    <n v="0"/>
    <n v="0"/>
    <n v="0"/>
    <n v="0"/>
    <m/>
    <n v="0"/>
    <n v="0"/>
    <n v="0"/>
    <x v="8"/>
    <x v="3"/>
  </r>
  <r>
    <s v="CG&amp;E "/>
    <s v="E"/>
    <x v="2"/>
    <s v="DS07 ON 04/01/2008N"/>
    <n v="8283559"/>
    <n v="787561.75"/>
    <n v="0"/>
    <n v="787561.75"/>
    <n v="349788.59"/>
    <n v="0"/>
    <n v="103079.01"/>
    <n v="10086.01"/>
    <n v="28.88"/>
    <n v="0"/>
    <n v="0"/>
    <n v="32113.84"/>
    <n v="56168.72"/>
    <n v="47921.57"/>
    <n v="3454.29"/>
    <n v="0"/>
    <n v="47363.59"/>
    <n v="99140.46"/>
    <n v="0"/>
    <n v="0"/>
    <n v="0"/>
    <n v="0"/>
    <n v="12010.16"/>
    <n v="20989.24"/>
    <n v="0"/>
    <n v="0"/>
    <n v="5417.39"/>
    <n v="0"/>
    <n v="0"/>
    <n v="0"/>
    <n v="0"/>
    <n v="0"/>
    <m/>
    <n v="0"/>
    <n v="0"/>
    <n v="0"/>
    <x v="8"/>
    <x v="3"/>
  </r>
  <r>
    <s v="CG&amp;E "/>
    <s v="E"/>
    <x v="3"/>
    <s v="DS07 ON 04/01/2008N"/>
    <n v="1611298"/>
    <n v="165467.74"/>
    <n v="0"/>
    <n v="165467.74"/>
    <n v="73991.41"/>
    <n v="0"/>
    <n v="22360.21"/>
    <n v="1961.93"/>
    <n v="3.86"/>
    <n v="0"/>
    <n v="0"/>
    <n v="6153.38"/>
    <n v="12324.06"/>
    <n v="10137.06"/>
    <n v="671.91"/>
    <n v="0"/>
    <n v="10527.25"/>
    <n v="19291.310000000001"/>
    <n v="0"/>
    <n v="0"/>
    <n v="0"/>
    <n v="0"/>
    <n v="2551.69"/>
    <n v="4439.88"/>
    <n v="0"/>
    <n v="0"/>
    <n v="1053.79"/>
    <n v="0"/>
    <n v="0"/>
    <n v="0"/>
    <n v="0"/>
    <n v="0"/>
    <m/>
    <n v="0"/>
    <n v="0"/>
    <n v="0"/>
    <x v="8"/>
    <x v="3"/>
  </r>
  <r>
    <s v="CG&amp;E "/>
    <s v="E"/>
    <x v="4"/>
    <s v="DS07 ON 04/01/2008N"/>
    <n v="955276"/>
    <n v="89071.73"/>
    <n v="0"/>
    <n v="89071.73"/>
    <n v="39416.1"/>
    <n v="0"/>
    <n v="11468.55"/>
    <n v="1163.1300000000001"/>
    <n v="3.27"/>
    <n v="0"/>
    <n v="0"/>
    <n v="3716.7"/>
    <n v="6488.43"/>
    <n v="5400.1"/>
    <n v="398.32"/>
    <n v="0"/>
    <n v="5231.99"/>
    <n v="11438.47"/>
    <n v="0"/>
    <n v="0"/>
    <n v="0"/>
    <n v="0"/>
    <n v="1356.72"/>
    <n v="2365.17"/>
    <n v="0"/>
    <n v="0"/>
    <n v="624.78"/>
    <n v="0"/>
    <n v="0"/>
    <n v="0"/>
    <n v="0"/>
    <n v="0"/>
    <m/>
    <n v="0"/>
    <n v="0"/>
    <n v="0"/>
    <x v="8"/>
    <x v="3"/>
  </r>
  <r>
    <s v="CG&amp;E "/>
    <s v="E"/>
    <x v="8"/>
    <s v="DS07 ON 04/01/2008N"/>
    <n v="214900"/>
    <n v="18254.310000000001"/>
    <n v="0"/>
    <n v="18254.310000000001"/>
    <n v="8049.15"/>
    <n v="0"/>
    <n v="2062.9699999999998"/>
    <n v="261.64999999999998"/>
    <n v="0.27"/>
    <n v="0"/>
    <n v="0"/>
    <n v="808.04"/>
    <n v="1425.72"/>
    <n v="1102.74"/>
    <n v="89.61"/>
    <n v="0"/>
    <n v="981"/>
    <n v="2573.21"/>
    <n v="0"/>
    <n v="0"/>
    <n v="0"/>
    <n v="0"/>
    <n v="276.42"/>
    <n v="482.99"/>
    <n v="0"/>
    <n v="0"/>
    <n v="140.54"/>
    <n v="0"/>
    <n v="0"/>
    <n v="0"/>
    <n v="0"/>
    <n v="0"/>
    <m/>
    <n v="0"/>
    <n v="0"/>
    <n v="0"/>
    <x v="8"/>
    <x v="3"/>
  </r>
  <r>
    <s v="CG&amp;E "/>
    <s v="E"/>
    <x v="14"/>
    <s v="DS07 ON 04/01/2008N"/>
    <n v="4165135"/>
    <n v="349582.12"/>
    <n v="0"/>
    <n v="349582.12"/>
    <n v="154107.43"/>
    <n v="0"/>
    <n v="40339.96"/>
    <n v="4753.2"/>
    <n v="4.32"/>
    <n v="0"/>
    <n v="0"/>
    <n v="15555.05"/>
    <n v="25574.55"/>
    <n v="21112.82"/>
    <n v="1736.87"/>
    <n v="0"/>
    <n v="19293.240000000002"/>
    <n v="49873.32"/>
    <n v="0"/>
    <n v="0"/>
    <n v="0"/>
    <n v="0"/>
    <n v="5260.07"/>
    <n v="9247.31"/>
    <n v="0"/>
    <n v="0"/>
    <n v="2723.98"/>
    <n v="0"/>
    <n v="0"/>
    <n v="0"/>
    <n v="0"/>
    <n v="0"/>
    <m/>
    <n v="0"/>
    <n v="0"/>
    <n v="0"/>
    <x v="8"/>
    <x v="3"/>
  </r>
  <r>
    <s v="CG&amp;E "/>
    <s v="E"/>
    <x v="12"/>
    <s v="DS07 ON 04/01/2008N"/>
    <n v="516546"/>
    <n v="55360.83"/>
    <n v="0"/>
    <n v="55360.83"/>
    <n v="24917.38"/>
    <n v="0"/>
    <n v="7590.35"/>
    <n v="628.95000000000005"/>
    <n v="0.63"/>
    <n v="0"/>
    <n v="0"/>
    <n v="1940.32"/>
    <n v="4124.4799999999996"/>
    <n v="3413.76"/>
    <n v="215.39"/>
    <n v="0"/>
    <n v="3650.38"/>
    <n v="6185.12"/>
    <n v="0"/>
    <n v="0"/>
    <n v="0"/>
    <n v="0"/>
    <n v="861.07"/>
    <n v="1495.17"/>
    <n v="0"/>
    <n v="0"/>
    <n v="337.83"/>
    <n v="0"/>
    <n v="0"/>
    <n v="0"/>
    <n v="0"/>
    <n v="0"/>
    <m/>
    <n v="0"/>
    <n v="0"/>
    <n v="0"/>
    <x v="8"/>
    <x v="3"/>
  </r>
  <r>
    <s v="CG&amp;E "/>
    <s v="E"/>
    <x v="6"/>
    <s v="DS07 ON 04/01/2008N"/>
    <n v="56146"/>
    <n v="1940.36"/>
    <n v="0"/>
    <n v="1940.36"/>
    <n v="0"/>
    <n v="0"/>
    <n v="1096.77"/>
    <n v="68.36"/>
    <n v="0.72"/>
    <n v="0"/>
    <n v="0"/>
    <n v="236.86"/>
    <n v="477.53"/>
    <n v="0"/>
    <n v="23.41"/>
    <n v="0"/>
    <n v="0"/>
    <n v="0"/>
    <n v="0"/>
    <n v="0"/>
    <n v="0"/>
    <n v="0"/>
    <n v="0"/>
    <n v="0"/>
    <n v="0"/>
    <n v="0"/>
    <n v="36.71"/>
    <n v="0"/>
    <n v="0"/>
    <n v="0"/>
    <n v="0"/>
    <n v="0"/>
    <m/>
    <n v="0"/>
    <n v="0"/>
    <n v="0"/>
    <x v="8"/>
    <x v="3"/>
  </r>
  <r>
    <s v="CG&amp;E "/>
    <s v="E"/>
    <x v="10"/>
    <s v="DS07 ON 04/01/2008N"/>
    <n v="11120"/>
    <n v="298.17"/>
    <n v="0"/>
    <n v="298.17"/>
    <n v="0"/>
    <n v="0"/>
    <n v="140.77000000000001"/>
    <n v="13.54"/>
    <n v="0.09"/>
    <n v="0"/>
    <n v="0"/>
    <n v="47.51"/>
    <n v="84.35"/>
    <n v="0"/>
    <n v="4.6399999999999997"/>
    <n v="0"/>
    <n v="0"/>
    <n v="0"/>
    <n v="0"/>
    <n v="0"/>
    <n v="0"/>
    <n v="0"/>
    <n v="0"/>
    <n v="0"/>
    <n v="0"/>
    <n v="0"/>
    <n v="7.27"/>
    <n v="0"/>
    <n v="0"/>
    <n v="0"/>
    <n v="0"/>
    <n v="0"/>
    <m/>
    <n v="0"/>
    <n v="0"/>
    <n v="0"/>
    <x v="8"/>
    <x v="3"/>
  </r>
  <r>
    <s v="CG&amp;E "/>
    <s v="E"/>
    <x v="11"/>
    <s v="DS07 ON 04/01/2008N"/>
    <n v="94521"/>
    <n v="2488.9"/>
    <n v="0"/>
    <n v="2488.9"/>
    <n v="0"/>
    <n v="0"/>
    <n v="1249.6199999999999"/>
    <n v="115.09"/>
    <n v="0.27"/>
    <n v="0"/>
    <n v="0"/>
    <n v="370.62"/>
    <n v="652.08000000000004"/>
    <n v="0"/>
    <n v="39.409999999999997"/>
    <n v="0"/>
    <n v="0"/>
    <n v="0"/>
    <n v="0"/>
    <n v="0"/>
    <n v="0"/>
    <n v="0"/>
    <n v="0"/>
    <n v="0"/>
    <n v="0"/>
    <n v="0"/>
    <n v="61.81"/>
    <n v="0"/>
    <n v="0"/>
    <n v="0"/>
    <n v="0"/>
    <n v="0"/>
    <m/>
    <n v="0"/>
    <n v="0"/>
    <n v="0"/>
    <x v="8"/>
    <x v="3"/>
  </r>
  <r>
    <s v="CG&amp;E "/>
    <s v="E"/>
    <x v="18"/>
    <s v="DS07 ON 04/01/2008N"/>
    <n v="61226"/>
    <n v="3581.01"/>
    <n v="0"/>
    <n v="3581.01"/>
    <n v="0"/>
    <n v="0"/>
    <n v="2649.28"/>
    <n v="74.55"/>
    <n v="0.18"/>
    <n v="0"/>
    <n v="0"/>
    <n v="240.89"/>
    <n v="550.54"/>
    <n v="0"/>
    <n v="25.53"/>
    <n v="0"/>
    <n v="0"/>
    <n v="0"/>
    <n v="0"/>
    <n v="0"/>
    <n v="0"/>
    <n v="0"/>
    <n v="0"/>
    <n v="0"/>
    <n v="0"/>
    <n v="0"/>
    <n v="40.04"/>
    <n v="0"/>
    <n v="0"/>
    <n v="0"/>
    <n v="0"/>
    <n v="0"/>
    <m/>
    <n v="0"/>
    <n v="0"/>
    <n v="0"/>
    <x v="8"/>
    <x v="3"/>
  </r>
  <r>
    <s v="CG&amp;E "/>
    <s v="E"/>
    <x v="13"/>
    <s v="DS07 ON 04/01/2008N"/>
    <n v="139642"/>
    <n v="4501.46"/>
    <n v="0"/>
    <n v="4501.46"/>
    <n v="0"/>
    <n v="0"/>
    <n v="2409.9"/>
    <n v="170.03"/>
    <n v="0.09"/>
    <n v="0"/>
    <n v="0"/>
    <n v="516.22"/>
    <n v="1255.6600000000001"/>
    <n v="0"/>
    <n v="58.23"/>
    <n v="0"/>
    <n v="0"/>
    <n v="0"/>
    <n v="0"/>
    <n v="0"/>
    <n v="0"/>
    <n v="0"/>
    <n v="0"/>
    <n v="0"/>
    <n v="0"/>
    <n v="0"/>
    <n v="91.33"/>
    <n v="0"/>
    <n v="0"/>
    <n v="0"/>
    <n v="0"/>
    <n v="0"/>
    <m/>
    <n v="0"/>
    <n v="0"/>
    <n v="0"/>
    <x v="8"/>
    <x v="3"/>
  </r>
  <r>
    <s v="CG&amp;E "/>
    <s v="E"/>
    <x v="2"/>
    <s v="DS08 ON 01/02/2007N"/>
    <n v="0"/>
    <n v="-320.74"/>
    <n v="0"/>
    <n v="-320.74"/>
    <n v="-126.84"/>
    <n v="0"/>
    <n v="-68.94"/>
    <n v="0.01"/>
    <n v="0"/>
    <n v="0"/>
    <n v="0"/>
    <n v="-0.02"/>
    <n v="-26.94"/>
    <n v="-35.89"/>
    <n v="0.01"/>
    <n v="-22.37"/>
    <n v="-28.21"/>
    <n v="-2.6"/>
    <n v="0"/>
    <n v="0"/>
    <n v="0"/>
    <n v="0"/>
    <n v="0.01"/>
    <n v="-8.9499999999999993"/>
    <n v="0"/>
    <n v="0"/>
    <n v="-0.01"/>
    <n v="0"/>
    <n v="0"/>
    <n v="0"/>
    <n v="0"/>
    <n v="0"/>
    <m/>
    <n v="0"/>
    <n v="0"/>
    <n v="0"/>
    <x v="8"/>
    <x v="3"/>
  </r>
  <r>
    <s v="CG&amp;E "/>
    <s v="E"/>
    <x v="2"/>
    <s v="DS08 ON 02/15/2008N"/>
    <n v="8960"/>
    <n v="433.91"/>
    <n v="0"/>
    <n v="433.91"/>
    <n v="149.1"/>
    <n v="0"/>
    <n v="0"/>
    <n v="10.91"/>
    <n v="0"/>
    <n v="0"/>
    <n v="0"/>
    <n v="32.53"/>
    <n v="80.56"/>
    <n v="26.31"/>
    <n v="3.74"/>
    <n v="26.31"/>
    <n v="0"/>
    <n v="82"/>
    <n v="0"/>
    <n v="0"/>
    <n v="0"/>
    <n v="0"/>
    <n v="6.07"/>
    <n v="10.52"/>
    <n v="0"/>
    <n v="0"/>
    <n v="5.86"/>
    <n v="0"/>
    <n v="0"/>
    <n v="0"/>
    <n v="0"/>
    <n v="0"/>
    <m/>
    <n v="0"/>
    <n v="0"/>
    <n v="0"/>
    <x v="8"/>
    <x v="3"/>
  </r>
  <r>
    <s v="CG&amp;E "/>
    <s v="E"/>
    <x v="2"/>
    <s v="DS08 ON 04/01/2008N"/>
    <n v="5707217"/>
    <n v="730814.89"/>
    <n v="0"/>
    <n v="730814.89"/>
    <n v="330141.32"/>
    <n v="0"/>
    <n v="118723.49"/>
    <n v="6949.07"/>
    <n v="43.21"/>
    <n v="0"/>
    <n v="0"/>
    <n v="23140.99"/>
    <n v="47570.83"/>
    <n v="45213"/>
    <n v="2379.88"/>
    <n v="-78.2"/>
    <n v="53486.99"/>
    <n v="68319.38"/>
    <n v="0"/>
    <n v="0"/>
    <n v="0"/>
    <n v="0"/>
    <n v="11387.43"/>
    <n v="19805.04"/>
    <n v="0"/>
    <n v="0"/>
    <n v="3732.46"/>
    <n v="0"/>
    <n v="0"/>
    <n v="0"/>
    <n v="0"/>
    <n v="0"/>
    <m/>
    <n v="0"/>
    <n v="0"/>
    <n v="0"/>
    <x v="8"/>
    <x v="3"/>
  </r>
  <r>
    <s v="CG&amp;E "/>
    <s v="E"/>
    <x v="14"/>
    <s v="DS08 ON 04/01/2008N"/>
    <n v="474661"/>
    <n v="44601.04"/>
    <n v="0"/>
    <n v="44601.04"/>
    <n v="19759.740000000002"/>
    <n v="0"/>
    <n v="5413.2"/>
    <n v="577.94000000000005"/>
    <n v="0.54"/>
    <n v="0"/>
    <n v="0"/>
    <n v="1778.94"/>
    <n v="3705.83"/>
    <n v="2707.14"/>
    <n v="197.94"/>
    <n v="0"/>
    <n v="2598.52"/>
    <n v="5683.59"/>
    <n v="0"/>
    <n v="0"/>
    <n v="0"/>
    <n v="0"/>
    <n v="681.51"/>
    <n v="1185.72"/>
    <n v="0"/>
    <n v="0"/>
    <n v="310.43"/>
    <n v="0"/>
    <n v="0"/>
    <n v="0"/>
    <n v="0"/>
    <n v="0"/>
    <m/>
    <n v="0"/>
    <n v="0"/>
    <n v="0"/>
    <x v="8"/>
    <x v="3"/>
  </r>
  <r>
    <s v="CG&amp;E "/>
    <s v="E"/>
    <x v="6"/>
    <s v="DS08 ON 04/01/2008N"/>
    <n v="324299"/>
    <n v="14471.7"/>
    <n v="0"/>
    <n v="14471.7"/>
    <n v="0"/>
    <n v="0"/>
    <n v="9291.5400000000009"/>
    <n v="394.87"/>
    <n v="4.34"/>
    <n v="0"/>
    <n v="0"/>
    <n v="1387.62"/>
    <n v="2906.49"/>
    <n v="0"/>
    <n v="135.22999999999999"/>
    <n v="0"/>
    <n v="0"/>
    <n v="0"/>
    <n v="0"/>
    <n v="0"/>
    <n v="0"/>
    <n v="0"/>
    <n v="51.14"/>
    <n v="88.37"/>
    <n v="0"/>
    <n v="0"/>
    <n v="212.1"/>
    <n v="0"/>
    <n v="0"/>
    <n v="0"/>
    <n v="0"/>
    <n v="0"/>
    <m/>
    <n v="0"/>
    <n v="0"/>
    <n v="0"/>
    <x v="8"/>
    <x v="3"/>
  </r>
  <r>
    <s v="CG&amp;E "/>
    <s v="E"/>
    <x v="11"/>
    <s v="DS08 ON 04/01/2008N"/>
    <n v="615124"/>
    <n v="19931.490000000002"/>
    <n v="0"/>
    <n v="19931.490000000002"/>
    <n v="0"/>
    <n v="0"/>
    <n v="10633.81"/>
    <n v="748.98"/>
    <n v="1.71"/>
    <n v="0"/>
    <n v="0"/>
    <n v="2409.9899999999998"/>
    <n v="5478.23"/>
    <n v="0"/>
    <n v="256.48"/>
    <n v="0"/>
    <n v="0"/>
    <n v="0"/>
    <n v="0"/>
    <n v="0"/>
    <n v="0"/>
    <n v="0"/>
    <n v="0"/>
    <n v="0"/>
    <n v="0"/>
    <n v="0"/>
    <n v="402.29"/>
    <n v="0"/>
    <n v="0"/>
    <n v="0"/>
    <n v="0"/>
    <n v="0"/>
    <m/>
    <n v="0"/>
    <n v="0"/>
    <n v="0"/>
    <x v="8"/>
    <x v="3"/>
  </r>
  <r>
    <s v="CG&amp;E "/>
    <s v="E"/>
    <x v="14"/>
    <s v="DS12    04/01/2008 "/>
    <n v="30848"/>
    <n v="2476.39"/>
    <n v="0"/>
    <n v="247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3"/>
  </r>
  <r>
    <s v="CG&amp;E "/>
    <s v="E"/>
    <x v="15"/>
    <s v="DS12    04/01/2008 "/>
    <n v="-14839"/>
    <n v="5527.07"/>
    <n v="0"/>
    <n v="5527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3"/>
  </r>
  <r>
    <s v="CG&amp;E "/>
    <s v="E"/>
    <x v="12"/>
    <s v="DS12    04/01/2008 "/>
    <n v="50153"/>
    <n v="5133.6400000000003"/>
    <n v="0"/>
    <n v="5133.64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3"/>
  </r>
  <r>
    <s v="CG&amp;E "/>
    <s v="E"/>
    <x v="15"/>
    <s v="DS14    04/01/2008 "/>
    <n v="98109"/>
    <n v="8549.23"/>
    <n v="0"/>
    <n v="854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3"/>
  </r>
  <r>
    <s v="CG&amp;E "/>
    <s v="E"/>
    <x v="12"/>
    <s v="DS14    04/01/2008 "/>
    <n v="181405"/>
    <n v="20960.98"/>
    <n v="0"/>
    <n v="2096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3"/>
  </r>
  <r>
    <s v="CG&amp;E "/>
    <s v="E"/>
    <x v="2"/>
    <s v="DS51    04/01/2008 "/>
    <n v="15920"/>
    <n v="2602.9499999999998"/>
    <n v="0"/>
    <n v="2602.9499999999998"/>
    <n v="1207.57"/>
    <n v="0"/>
    <n v="458.53"/>
    <n v="19.39"/>
    <n v="0.18"/>
    <n v="0"/>
    <n v="0"/>
    <n v="68.55"/>
    <n v="143.16"/>
    <n v="165.45"/>
    <n v="6.64"/>
    <n v="0"/>
    <n v="218.04"/>
    <n v="190.63"/>
    <n v="0"/>
    <n v="0"/>
    <n v="0"/>
    <n v="0"/>
    <n v="41.93"/>
    <n v="72.459999999999994"/>
    <n v="0"/>
    <n v="0"/>
    <n v="10.42"/>
    <n v="0"/>
    <n v="0"/>
    <n v="0"/>
    <n v="0"/>
    <n v="0"/>
    <m/>
    <n v="0"/>
    <n v="0"/>
    <n v="0"/>
    <x v="8"/>
    <x v="3"/>
  </r>
  <r>
    <s v="CG&amp;E "/>
    <s v="E"/>
    <x v="14"/>
    <s v="DS51    04/01/2008 "/>
    <n v="37405"/>
    <n v="5079.82"/>
    <n v="0"/>
    <n v="5079.82"/>
    <n v="0"/>
    <n v="0"/>
    <n v="655.49"/>
    <n v="45.54"/>
    <n v="0.18"/>
    <n v="0"/>
    <n v="0"/>
    <n v="152.76"/>
    <n v="336.35"/>
    <n v="273.42"/>
    <n v="15.6"/>
    <n v="0"/>
    <n v="307.5"/>
    <n v="0"/>
    <n v="0"/>
    <n v="0"/>
    <n v="0"/>
    <n v="0"/>
    <n v="68.34"/>
    <n v="119.76"/>
    <n v="0"/>
    <n v="3080.42"/>
    <n v="24.46"/>
    <n v="0"/>
    <n v="0"/>
    <n v="0"/>
    <n v="0"/>
    <n v="0"/>
    <m/>
    <n v="0"/>
    <n v="0"/>
    <n v="0"/>
    <x v="8"/>
    <x v="3"/>
  </r>
  <r>
    <s v="CG&amp;E "/>
    <s v="E"/>
    <x v="12"/>
    <s v="DS51    04/01/2008 "/>
    <n v="88162"/>
    <n v="13357.67"/>
    <n v="0"/>
    <n v="13357.67"/>
    <n v="6175.59"/>
    <n v="0"/>
    <n v="2262.85"/>
    <n v="107.35"/>
    <n v="0.36"/>
    <n v="0"/>
    <n v="0"/>
    <n v="354.78"/>
    <n v="792.75"/>
    <n v="846.07"/>
    <n v="36.770000000000003"/>
    <n v="0"/>
    <n v="1082.95"/>
    <n v="1055.6600000000001"/>
    <n v="0"/>
    <n v="0"/>
    <n v="0"/>
    <n v="0"/>
    <n v="214.33"/>
    <n v="370.55"/>
    <n v="0"/>
    <n v="0"/>
    <n v="57.66"/>
    <n v="0"/>
    <n v="0"/>
    <n v="0"/>
    <n v="0"/>
    <n v="0"/>
    <m/>
    <n v="0"/>
    <n v="0"/>
    <n v="0"/>
    <x v="8"/>
    <x v="3"/>
  </r>
  <r>
    <s v="CG&amp;E "/>
    <s v="E"/>
    <x v="2"/>
    <s v="EH      01/02/2007N"/>
    <n v="-363524"/>
    <n v="-24984.51"/>
    <n v="0"/>
    <n v="-24984.51"/>
    <n v="-8294.11"/>
    <n v="0"/>
    <n v="-3207.67"/>
    <n v="-410.97"/>
    <n v="-2.88"/>
    <n v="0"/>
    <n v="0"/>
    <n v="-1534.18"/>
    <n v="-1869.68"/>
    <n v="-994.61"/>
    <n v="-151.58000000000001"/>
    <n v="-1463.47"/>
    <n v="-1996.06"/>
    <n v="-3779.02"/>
    <n v="0"/>
    <n v="0"/>
    <n v="0"/>
    <n v="0"/>
    <n v="-339.2"/>
    <n v="-585.39"/>
    <n v="0"/>
    <n v="0"/>
    <n v="-355.69"/>
    <n v="0"/>
    <n v="0"/>
    <n v="0"/>
    <n v="0"/>
    <n v="0"/>
    <m/>
    <n v="0"/>
    <n v="0"/>
    <n v="0"/>
    <x v="8"/>
    <x v="4"/>
  </r>
  <r>
    <s v="CG&amp;E "/>
    <s v="E"/>
    <x v="2"/>
    <s v="EH      02/15/2008N"/>
    <n v="-170297"/>
    <n v="-10723.6"/>
    <n v="0"/>
    <n v="-10723.6"/>
    <n v="-3396.53"/>
    <n v="0"/>
    <n v="-1285.25"/>
    <n v="-207.35"/>
    <n v="-0.99"/>
    <n v="0"/>
    <n v="0"/>
    <n v="-704.32"/>
    <n v="-789.58"/>
    <n v="-599.33000000000004"/>
    <n v="-71"/>
    <n v="-599.32000000000005"/>
    <n v="-887.84"/>
    <n v="-1558.58"/>
    <n v="0"/>
    <n v="0"/>
    <n v="0"/>
    <n v="0"/>
    <n v="-221.4"/>
    <n v="-239.72"/>
    <n v="0"/>
    <n v="0"/>
    <n v="-162.38999999999999"/>
    <n v="0"/>
    <n v="0"/>
    <n v="0"/>
    <n v="0"/>
    <n v="0"/>
    <m/>
    <n v="0"/>
    <n v="0"/>
    <n v="0"/>
    <x v="8"/>
    <x v="4"/>
  </r>
  <r>
    <s v="CG&amp;E "/>
    <s v="E"/>
    <x v="2"/>
    <s v="EH      04/01/2008N"/>
    <n v="-78690"/>
    <n v="-8164.62"/>
    <n v="0"/>
    <n v="-8164.62"/>
    <n v="-3362.75"/>
    <n v="0"/>
    <n v="-1350.58"/>
    <n v="-95.79"/>
    <n v="-1.8"/>
    <n v="0"/>
    <n v="0"/>
    <n v="-371.54"/>
    <n v="-556.97"/>
    <n v="-460.74"/>
    <n v="-32.840000000000003"/>
    <n v="0"/>
    <n v="-597.16999999999996"/>
    <n v="-935.43"/>
    <n v="0"/>
    <n v="0"/>
    <n v="0"/>
    <n v="0"/>
    <n v="-110.93"/>
    <n v="-201.78"/>
    <n v="0"/>
    <n v="0"/>
    <n v="-86.3"/>
    <n v="0"/>
    <n v="0"/>
    <n v="0"/>
    <n v="0"/>
    <n v="0"/>
    <m/>
    <n v="0"/>
    <n v="0"/>
    <n v="0"/>
    <x v="8"/>
    <x v="4"/>
  </r>
  <r>
    <s v="CG&amp;E "/>
    <s v="E"/>
    <x v="2"/>
    <s v="GFL1    04/01/2008N"/>
    <n v="4693"/>
    <n v="656.4"/>
    <n v="0"/>
    <n v="656.4"/>
    <n v="351.06"/>
    <n v="0"/>
    <n v="82.56"/>
    <n v="5.86"/>
    <n v="0.27"/>
    <n v="0"/>
    <n v="0"/>
    <n v="21.66"/>
    <n v="31.6"/>
    <n v="48.29"/>
    <n v="1.83"/>
    <n v="0"/>
    <n v="25.27"/>
    <n v="56.4"/>
    <n v="0"/>
    <n v="0"/>
    <n v="0"/>
    <n v="0"/>
    <n v="6.33"/>
    <n v="21.19"/>
    <n v="0"/>
    <n v="0"/>
    <n v="4.08"/>
    <n v="0"/>
    <n v="0"/>
    <n v="0"/>
    <n v="0"/>
    <n v="0"/>
    <m/>
    <n v="0"/>
    <n v="0"/>
    <n v="0"/>
    <x v="8"/>
    <x v="5"/>
  </r>
  <r>
    <s v="CG&amp;E "/>
    <s v="E"/>
    <x v="4"/>
    <s v="GFL1    04/01/2008N"/>
    <n v="410"/>
    <n v="62.49"/>
    <n v="0"/>
    <n v="62.49"/>
    <n v="30.72"/>
    <n v="0"/>
    <n v="7.22"/>
    <n v="0.5"/>
    <n v="0.27"/>
    <n v="0"/>
    <n v="0"/>
    <n v="1.9"/>
    <n v="2.78"/>
    <n v="4.2300000000000004"/>
    <n v="0.18"/>
    <n v="0"/>
    <n v="2.2200000000000002"/>
    <n v="4.93"/>
    <n v="0"/>
    <n v="0"/>
    <n v="0"/>
    <n v="0"/>
    <n v="0.56000000000000005"/>
    <n v="1.83"/>
    <n v="0"/>
    <n v="0"/>
    <n v="0.37"/>
    <n v="0"/>
    <n v="0"/>
    <n v="0"/>
    <n v="0"/>
    <n v="0"/>
    <m/>
    <n v="0"/>
    <n v="0"/>
    <n v="0"/>
    <x v="8"/>
    <x v="5"/>
  </r>
  <r>
    <s v="CG&amp;E "/>
    <s v="E"/>
    <x v="1"/>
    <s v="GFL2    04/01/2008N"/>
    <n v="3023"/>
    <n v="380.31"/>
    <n v="0"/>
    <n v="380.31"/>
    <n v="196.62"/>
    <n v="0"/>
    <n v="46.34"/>
    <n v="3.67"/>
    <n v="0"/>
    <n v="0"/>
    <n v="0"/>
    <n v="14.07"/>
    <n v="20.3"/>
    <n v="26.94"/>
    <n v="1.26"/>
    <n v="0"/>
    <n v="16.39"/>
    <n v="36.200000000000003"/>
    <n v="0"/>
    <n v="0"/>
    <n v="0"/>
    <n v="0"/>
    <n v="4.05"/>
    <n v="11.8"/>
    <n v="0"/>
    <n v="0"/>
    <n v="2.67"/>
    <n v="0"/>
    <n v="0"/>
    <n v="0"/>
    <n v="0"/>
    <n v="0"/>
    <m/>
    <n v="0"/>
    <n v="0"/>
    <n v="0"/>
    <x v="8"/>
    <x v="5"/>
  </r>
  <r>
    <s v="CG&amp;E "/>
    <s v="E"/>
    <x v="2"/>
    <s v="GFL2    04/01/2008N"/>
    <n v="2426642"/>
    <n v="305332.56"/>
    <n v="0"/>
    <n v="305332.56"/>
    <n v="157833.21"/>
    <n v="0"/>
    <n v="37199.9"/>
    <n v="2955.26"/>
    <n v="2.97"/>
    <n v="0"/>
    <n v="0"/>
    <n v="11284.92"/>
    <n v="16305.8"/>
    <n v="21619.33"/>
    <n v="1013.02"/>
    <n v="0"/>
    <n v="13153.03"/>
    <n v="29054.16"/>
    <n v="0"/>
    <n v="0"/>
    <n v="0"/>
    <n v="0"/>
    <n v="3244.56"/>
    <n v="9470.24"/>
    <n v="0"/>
    <n v="0"/>
    <n v="2142.73"/>
    <n v="0"/>
    <n v="0"/>
    <n v="0"/>
    <n v="0"/>
    <n v="0"/>
    <m/>
    <n v="0"/>
    <n v="0"/>
    <n v="0"/>
    <x v="8"/>
    <x v="5"/>
  </r>
  <r>
    <s v="CG&amp;E "/>
    <s v="E"/>
    <x v="3"/>
    <s v="GFL2    04/01/2008N"/>
    <n v="617"/>
    <n v="77.72"/>
    <n v="0"/>
    <n v="77.72"/>
    <n v="40.130000000000003"/>
    <n v="0"/>
    <n v="9.4600000000000009"/>
    <n v="0.75"/>
    <n v="0.09"/>
    <n v="0"/>
    <n v="0"/>
    <n v="2.87"/>
    <n v="4.1399999999999997"/>
    <n v="5.5"/>
    <n v="0.26"/>
    <n v="0"/>
    <n v="3.34"/>
    <n v="7.39"/>
    <n v="0"/>
    <n v="0"/>
    <n v="0"/>
    <n v="0"/>
    <n v="0.83"/>
    <n v="2.41"/>
    <n v="0"/>
    <n v="0"/>
    <n v="0.55000000000000004"/>
    <n v="0"/>
    <n v="0"/>
    <n v="0"/>
    <n v="0"/>
    <n v="0"/>
    <m/>
    <n v="0"/>
    <n v="0"/>
    <n v="0"/>
    <x v="8"/>
    <x v="5"/>
  </r>
  <r>
    <s v="CG&amp;E "/>
    <s v="E"/>
    <x v="7"/>
    <s v="GFL2    04/01/2008N"/>
    <n v="5876"/>
    <n v="765.62"/>
    <n v="0"/>
    <n v="765.62"/>
    <n v="382.68"/>
    <n v="0"/>
    <n v="90.21"/>
    <n v="7.07"/>
    <n v="1.35"/>
    <n v="0"/>
    <n v="0"/>
    <n v="27.41"/>
    <n v="39.6"/>
    <n v="52.5"/>
    <n v="2.37"/>
    <n v="0"/>
    <n v="31.78"/>
    <n v="70.5"/>
    <n v="0"/>
    <n v="0"/>
    <n v="0"/>
    <n v="0"/>
    <n v="7.86"/>
    <n v="23.09"/>
    <n v="0"/>
    <n v="0"/>
    <n v="5.12"/>
    <n v="0"/>
    <n v="0"/>
    <n v="0"/>
    <n v="0"/>
    <n v="0"/>
    <m/>
    <n v="0"/>
    <n v="0"/>
    <n v="0"/>
    <x v="8"/>
    <x v="5"/>
  </r>
  <r>
    <s v="CG&amp;E "/>
    <s v="E"/>
    <x v="4"/>
    <s v="GFL2    04/01/2008N"/>
    <n v="19700"/>
    <n v="3820.11"/>
    <n v="0"/>
    <n v="3820.11"/>
    <n v="1291.71"/>
    <n v="0"/>
    <n v="304.82"/>
    <n v="23.97"/>
    <n v="2.88"/>
    <n v="0"/>
    <n v="0"/>
    <n v="91.88"/>
    <n v="133.77000000000001"/>
    <n v="177.08"/>
    <n v="8.15"/>
    <n v="0"/>
    <n v="108.02"/>
    <n v="237.58"/>
    <n v="0"/>
    <n v="0"/>
    <n v="0"/>
    <n v="0"/>
    <n v="26.36"/>
    <n v="77.180000000000007"/>
    <n v="0"/>
    <n v="0"/>
    <n v="17.43"/>
    <n v="0"/>
    <n v="0"/>
    <n v="0"/>
    <n v="0"/>
    <n v="0"/>
    <m/>
    <n v="0"/>
    <n v="0"/>
    <n v="0"/>
    <x v="8"/>
    <x v="5"/>
  </r>
  <r>
    <s v="CG&amp;E "/>
    <s v="E"/>
    <x v="5"/>
    <s v="GFL2    04/01/2008N"/>
    <n v="0"/>
    <n v="5"/>
    <n v="0"/>
    <n v="5"/>
    <n v="7.0000000000000007E-2"/>
    <n v="0"/>
    <n v="0.02"/>
    <n v="0"/>
    <n v="0.09"/>
    <n v="0"/>
    <n v="0"/>
    <n v="0"/>
    <n v="0.01"/>
    <n v="0.01"/>
    <n v="0"/>
    <n v="0"/>
    <n v="0.01"/>
    <n v="0.01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5"/>
  </r>
  <r>
    <s v="CG&amp;E "/>
    <s v="E"/>
    <x v="2"/>
    <s v="MCEF    07/31/1998 "/>
    <n v="0"/>
    <n v="757.06"/>
    <n v="0"/>
    <n v="75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4"/>
    <s v="MCEF    07/31/1998 "/>
    <n v="0"/>
    <n v="2610.73"/>
    <n v="0"/>
    <n v="261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5"/>
    <s v="MCEF    07/31/1998 "/>
    <n v="0"/>
    <n v="18599.62"/>
    <n v="0"/>
    <n v="185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2"/>
    <s v="MCMP    07/31/1998 "/>
    <n v="0"/>
    <n v="691"/>
    <n v="0"/>
    <n v="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3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4"/>
    <s v="MCMP    07/31/1998 "/>
    <n v="0"/>
    <n v="345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4"/>
    <s v="MCMP    07/31/1998 "/>
    <n v="0"/>
    <n v="1079"/>
    <n v="0"/>
    <n v="10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2"/>
    <s v="MCMP    07/31/1998 "/>
    <n v="0"/>
    <n v="455"/>
    <n v="0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4"/>
    <s v="MCPC     "/>
    <n v="0"/>
    <n v="-78"/>
    <n v="0"/>
    <n v="-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5"/>
    <s v="MCPC    07/31/1998 "/>
    <n v="0"/>
    <n v="7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4"/>
    <s v="MCRC    05/31/2001 "/>
    <n v="0"/>
    <n v="4405.5"/>
    <n v="0"/>
    <n v="44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6"/>
  </r>
  <r>
    <s v="CG&amp;E "/>
    <s v="E"/>
    <x v="19"/>
    <s v="NSOR    04/01/2008 "/>
    <n v="36016"/>
    <n v="8461.4500000000007"/>
    <n v="0"/>
    <n v="8461.4500000000007"/>
    <n v="1035.04"/>
    <n v="0"/>
    <n v="6282.13"/>
    <n v="44.94"/>
    <n v="73.91"/>
    <n v="0"/>
    <n v="0"/>
    <n v="170.8"/>
    <n v="80.930000000000007"/>
    <n v="143.85"/>
    <n v="0"/>
    <n v="0"/>
    <n v="98.89"/>
    <n v="432.06"/>
    <n v="0"/>
    <n v="0"/>
    <n v="0"/>
    <n v="0"/>
    <n v="35.97"/>
    <n v="62.93"/>
    <n v="0"/>
    <n v="0"/>
    <n v="0"/>
    <n v="0"/>
    <n v="0"/>
    <n v="0"/>
    <n v="0"/>
    <n v="0"/>
    <m/>
    <n v="0"/>
    <n v="0"/>
    <n v="0"/>
    <x v="8"/>
    <x v="7"/>
  </r>
  <r>
    <s v="CG&amp;E "/>
    <s v="E"/>
    <x v="24"/>
    <s v="NSOR    04/01/2008 "/>
    <n v="520"/>
    <n v="94.72"/>
    <n v="0"/>
    <n v="94.72"/>
    <n v="0"/>
    <n v="0"/>
    <n v="88.01"/>
    <n v="0.65"/>
    <n v="0.99"/>
    <n v="0"/>
    <n v="0"/>
    <n v="2.4700000000000002"/>
    <n v="1.17"/>
    <n v="0"/>
    <n v="0"/>
    <n v="0"/>
    <n v="0"/>
    <n v="0"/>
    <n v="0"/>
    <n v="0"/>
    <n v="0"/>
    <n v="0"/>
    <n v="0.52"/>
    <n v="0.91"/>
    <n v="0"/>
    <n v="0"/>
    <n v="0"/>
    <n v="0"/>
    <n v="0"/>
    <n v="0"/>
    <n v="0"/>
    <n v="0"/>
    <m/>
    <n v="0"/>
    <n v="0"/>
    <n v="0"/>
    <x v="8"/>
    <x v="7"/>
  </r>
  <r>
    <s v="CG&amp;E "/>
    <s v="E"/>
    <x v="2"/>
    <s v="NSPF    04/01/2008 "/>
    <n v="8786"/>
    <n v="737.82"/>
    <n v="0"/>
    <n v="737.82"/>
    <n v="253"/>
    <n v="0"/>
    <n v="206.65"/>
    <n v="10.81"/>
    <n v="0.9"/>
    <n v="0"/>
    <n v="0"/>
    <n v="37.380000000000003"/>
    <n v="20.010000000000002"/>
    <n v="34.729999999999997"/>
    <n v="0"/>
    <n v="0"/>
    <n v="23.23"/>
    <n v="105.11"/>
    <n v="0"/>
    <n v="0"/>
    <n v="0"/>
    <n v="0"/>
    <n v="8.51"/>
    <n v="15.18"/>
    <n v="0"/>
    <n v="0"/>
    <n v="22.31"/>
    <n v="0"/>
    <n v="0"/>
    <n v="0"/>
    <n v="0"/>
    <n v="0"/>
    <m/>
    <n v="0"/>
    <n v="0"/>
    <n v="0"/>
    <x v="8"/>
    <x v="7"/>
  </r>
  <r>
    <s v="CG&amp;E "/>
    <s v="E"/>
    <x v="3"/>
    <s v="NSPF    04/01/2008 "/>
    <n v="4584"/>
    <n v="369.36"/>
    <n v="0"/>
    <n v="369.36"/>
    <n v="132"/>
    <n v="0"/>
    <n v="94.04"/>
    <n v="5.64"/>
    <n v="0.36"/>
    <n v="0"/>
    <n v="0"/>
    <n v="17.8"/>
    <n v="10.44"/>
    <n v="18.12"/>
    <n v="0"/>
    <n v="0"/>
    <n v="12.12"/>
    <n v="54.84"/>
    <n v="0"/>
    <n v="0"/>
    <n v="0"/>
    <n v="0"/>
    <n v="4.4400000000000004"/>
    <n v="7.92"/>
    <n v="0"/>
    <n v="0"/>
    <n v="11.64"/>
    <n v="0"/>
    <n v="0"/>
    <n v="0"/>
    <n v="0"/>
    <n v="0"/>
    <m/>
    <n v="0"/>
    <n v="0"/>
    <n v="0"/>
    <x v="8"/>
    <x v="7"/>
  </r>
  <r>
    <s v="CG&amp;E "/>
    <s v="E"/>
    <x v="4"/>
    <s v="NSPF    04/01/2008 "/>
    <n v="2292"/>
    <n v="191.12"/>
    <n v="0"/>
    <n v="191.12"/>
    <n v="66"/>
    <n v="0"/>
    <n v="51.68"/>
    <n v="2.82"/>
    <n v="0.18"/>
    <n v="0"/>
    <n v="0"/>
    <n v="10.68"/>
    <n v="5.22"/>
    <n v="9.06"/>
    <n v="0"/>
    <n v="0"/>
    <n v="6.06"/>
    <n v="27.42"/>
    <n v="0"/>
    <n v="0"/>
    <n v="0"/>
    <n v="0"/>
    <n v="2.2200000000000002"/>
    <n v="3.96"/>
    <n v="0"/>
    <n v="0"/>
    <n v="5.82"/>
    <n v="0"/>
    <n v="0"/>
    <n v="0"/>
    <n v="0"/>
    <n v="0"/>
    <m/>
    <n v="0"/>
    <n v="0"/>
    <n v="0"/>
    <x v="8"/>
    <x v="7"/>
  </r>
  <r>
    <s v="CG&amp;E "/>
    <s v="E"/>
    <x v="5"/>
    <s v="NSPF    04/01/2008 "/>
    <n v="382"/>
    <n v="26.16"/>
    <n v="0"/>
    <n v="26.16"/>
    <n v="11"/>
    <n v="0"/>
    <n v="4.7300000000000004"/>
    <n v="0.47"/>
    <n v="0"/>
    <n v="0"/>
    <n v="0"/>
    <n v="0"/>
    <n v="0.87"/>
    <n v="1.51"/>
    <n v="0"/>
    <n v="0"/>
    <n v="1.01"/>
    <n v="4.57"/>
    <n v="0"/>
    <n v="0"/>
    <n v="0"/>
    <n v="0"/>
    <n v="0.37"/>
    <n v="0.66"/>
    <n v="0"/>
    <n v="0"/>
    <n v="0.97"/>
    <n v="0"/>
    <n v="0"/>
    <n v="0"/>
    <n v="0"/>
    <n v="0"/>
    <m/>
    <n v="0"/>
    <n v="0"/>
    <n v="0"/>
    <x v="8"/>
    <x v="7"/>
  </r>
  <r>
    <s v="CG&amp;E "/>
    <s v="E"/>
    <x v="6"/>
    <s v="NSPF    04/01/2008 "/>
    <n v="382"/>
    <n v="8.91"/>
    <n v="0"/>
    <n v="8.91"/>
    <n v="0"/>
    <n v="0"/>
    <n v="4.7300000000000004"/>
    <n v="0.47"/>
    <n v="0.09"/>
    <n v="0"/>
    <n v="0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m/>
    <n v="0"/>
    <n v="0"/>
    <n v="0"/>
    <x v="8"/>
    <x v="7"/>
  </r>
  <r>
    <s v="CG&amp;E "/>
    <s v="E"/>
    <x v="10"/>
    <s v="NSPF    04/01/2008 "/>
    <n v="382"/>
    <n v="8.91"/>
    <n v="0"/>
    <n v="8.91"/>
    <n v="0"/>
    <n v="0"/>
    <n v="4.7300000000000004"/>
    <n v="0.47"/>
    <n v="0.09"/>
    <n v="0"/>
    <n v="0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m/>
    <n v="0"/>
    <n v="0"/>
    <n v="0"/>
    <x v="8"/>
    <x v="7"/>
  </r>
  <r>
    <s v="CG&amp;E "/>
    <s v="E"/>
    <x v="19"/>
    <s v="NSPO    04/01/2008 "/>
    <n v="360"/>
    <n v="94.36"/>
    <n v="0"/>
    <n v="94.36"/>
    <n v="10.35"/>
    <n v="0"/>
    <n v="72.13"/>
    <n v="0.45"/>
    <n v="0.27"/>
    <n v="0"/>
    <n v="0"/>
    <n v="1.71"/>
    <n v="0.81"/>
    <n v="1.44"/>
    <n v="0"/>
    <n v="0"/>
    <n v="0.99"/>
    <n v="4.32"/>
    <n v="0"/>
    <n v="0"/>
    <n v="0"/>
    <n v="0"/>
    <n v="0.36"/>
    <n v="0.63"/>
    <n v="0"/>
    <n v="0"/>
    <n v="0.9"/>
    <n v="0"/>
    <n v="0"/>
    <n v="0"/>
    <n v="0"/>
    <n v="0"/>
    <m/>
    <n v="0"/>
    <n v="0"/>
    <n v="0"/>
    <x v="8"/>
    <x v="7"/>
  </r>
  <r>
    <s v="CG&amp;E "/>
    <s v="E"/>
    <x v="1"/>
    <s v="NSPO    04/01/2008 "/>
    <n v="6767"/>
    <n v="1810.88"/>
    <n v="0"/>
    <n v="1810.88"/>
    <n v="193.79"/>
    <n v="0"/>
    <n v="1396.2"/>
    <n v="8.35"/>
    <n v="4.59"/>
    <n v="0"/>
    <n v="0"/>
    <n v="31.73"/>
    <n v="15.03"/>
    <n v="26.72"/>
    <n v="0"/>
    <n v="0"/>
    <n v="18.37"/>
    <n v="81.03"/>
    <n v="0"/>
    <n v="0"/>
    <n v="0"/>
    <n v="0"/>
    <n v="6.68"/>
    <n v="11.69"/>
    <n v="0"/>
    <n v="0"/>
    <n v="16.7"/>
    <n v="0"/>
    <n v="0"/>
    <n v="0"/>
    <n v="0"/>
    <n v="0"/>
    <m/>
    <n v="0"/>
    <n v="0"/>
    <n v="0"/>
    <x v="8"/>
    <x v="7"/>
  </r>
  <r>
    <s v="CG&amp;E "/>
    <s v="E"/>
    <x v="2"/>
    <s v="NSPO    04/01/2008 "/>
    <n v="18651"/>
    <n v="4952.0600000000004"/>
    <n v="0"/>
    <n v="4952.0600000000004"/>
    <n v="534.66"/>
    <n v="0"/>
    <n v="3807.92"/>
    <n v="23.09"/>
    <n v="11.95"/>
    <n v="0"/>
    <n v="0"/>
    <n v="87.74"/>
    <n v="41.57"/>
    <n v="73.89"/>
    <n v="0"/>
    <n v="0"/>
    <n v="50.8"/>
    <n v="223.46"/>
    <n v="0"/>
    <n v="0"/>
    <n v="0"/>
    <n v="0"/>
    <n v="18.47"/>
    <n v="32.33"/>
    <n v="0"/>
    <n v="0"/>
    <n v="46.18"/>
    <n v="0"/>
    <n v="0"/>
    <n v="0"/>
    <n v="0"/>
    <n v="0"/>
    <m/>
    <n v="0"/>
    <n v="0"/>
    <n v="0"/>
    <x v="8"/>
    <x v="7"/>
  </r>
  <r>
    <s v="CG&amp;E "/>
    <s v="E"/>
    <x v="3"/>
    <s v="NSPO    04/01/2008 "/>
    <n v="800"/>
    <n v="210.3"/>
    <n v="0"/>
    <n v="210.3"/>
    <n v="23"/>
    <n v="0"/>
    <n v="160.6"/>
    <n v="1"/>
    <n v="0.9"/>
    <n v="0"/>
    <n v="0"/>
    <n v="3.8"/>
    <n v="1.8"/>
    <n v="3.2"/>
    <n v="0"/>
    <n v="0"/>
    <n v="2.2000000000000002"/>
    <n v="9.6"/>
    <n v="0"/>
    <n v="0"/>
    <n v="0"/>
    <n v="0"/>
    <n v="0.8"/>
    <n v="1.4"/>
    <n v="0"/>
    <n v="0"/>
    <n v="2"/>
    <n v="0"/>
    <n v="0"/>
    <n v="0"/>
    <n v="0"/>
    <n v="0"/>
    <m/>
    <n v="0"/>
    <n v="0"/>
    <n v="0"/>
    <x v="8"/>
    <x v="7"/>
  </r>
  <r>
    <s v="CG&amp;E "/>
    <s v="E"/>
    <x v="4"/>
    <s v="NSPO    04/01/2008 "/>
    <n v="680"/>
    <n v="182.67"/>
    <n v="0"/>
    <n v="182.67"/>
    <n v="19.55"/>
    <n v="0"/>
    <n v="140.29"/>
    <n v="0.85"/>
    <n v="0.9"/>
    <n v="0"/>
    <n v="0"/>
    <n v="3.23"/>
    <n v="1.53"/>
    <n v="2.72"/>
    <n v="0"/>
    <n v="0"/>
    <n v="1.87"/>
    <n v="8.16"/>
    <n v="0"/>
    <n v="0"/>
    <n v="0"/>
    <n v="0"/>
    <n v="0.68"/>
    <n v="1.19"/>
    <n v="0"/>
    <n v="0"/>
    <n v="1.7"/>
    <n v="0"/>
    <n v="0"/>
    <n v="0"/>
    <n v="0"/>
    <n v="0"/>
    <m/>
    <n v="0"/>
    <n v="0"/>
    <n v="0"/>
    <x v="8"/>
    <x v="7"/>
  </r>
  <r>
    <s v="CG&amp;E "/>
    <s v="E"/>
    <x v="21"/>
    <s v="NSPO    04/01/2008 "/>
    <n v="240"/>
    <n v="60.84"/>
    <n v="0"/>
    <n v="60.84"/>
    <n v="0"/>
    <n v="0"/>
    <n v="57.42"/>
    <n v="0.3"/>
    <n v="0.18"/>
    <n v="0"/>
    <n v="0"/>
    <n v="1.1399999999999999"/>
    <n v="0.54"/>
    <n v="0"/>
    <n v="0"/>
    <n v="0"/>
    <n v="0"/>
    <n v="0"/>
    <n v="0"/>
    <n v="0"/>
    <n v="0"/>
    <n v="0"/>
    <n v="0.24"/>
    <n v="0.42"/>
    <n v="0"/>
    <n v="0"/>
    <n v="0.6"/>
    <n v="0"/>
    <n v="0"/>
    <n v="0"/>
    <n v="0"/>
    <n v="0"/>
    <m/>
    <n v="0"/>
    <n v="0"/>
    <n v="0"/>
    <x v="8"/>
    <x v="7"/>
  </r>
  <r>
    <s v="CG&amp;E "/>
    <s v="E"/>
    <x v="6"/>
    <s v="NSPO    04/01/2008 "/>
    <n v="320"/>
    <n v="61.05"/>
    <n v="0"/>
    <n v="61.05"/>
    <n v="0"/>
    <n v="0"/>
    <n v="56.96"/>
    <n v="0.4"/>
    <n v="0.54"/>
    <n v="0"/>
    <n v="0"/>
    <n v="1.52"/>
    <n v="0.72"/>
    <n v="0"/>
    <n v="0"/>
    <n v="0"/>
    <n v="0"/>
    <n v="0"/>
    <n v="0"/>
    <n v="0"/>
    <n v="0"/>
    <n v="0"/>
    <n v="0.04"/>
    <n v="7.0000000000000007E-2"/>
    <n v="0"/>
    <n v="0"/>
    <n v="0.8"/>
    <n v="0"/>
    <n v="0"/>
    <n v="0"/>
    <n v="0"/>
    <n v="0"/>
    <m/>
    <n v="0"/>
    <n v="0"/>
    <n v="0"/>
    <x v="8"/>
    <x v="7"/>
  </r>
  <r>
    <s v="CG&amp;E "/>
    <s v="E"/>
    <x v="9"/>
    <s v="NSPO    04/01/2008 "/>
    <n v="40"/>
    <n v="7.29"/>
    <n v="0"/>
    <n v="7.29"/>
    <n v="0"/>
    <n v="0"/>
    <n v="6.77"/>
    <n v="0.05"/>
    <n v="0.09"/>
    <n v="0"/>
    <n v="0"/>
    <n v="0.19"/>
    <n v="0.09"/>
    <n v="0"/>
    <n v="0"/>
    <n v="0"/>
    <n v="0"/>
    <n v="0"/>
    <n v="0"/>
    <n v="0"/>
    <n v="0"/>
    <n v="0"/>
    <n v="0"/>
    <n v="0"/>
    <n v="0"/>
    <n v="0"/>
    <n v="0.1"/>
    <n v="0"/>
    <n v="0"/>
    <n v="0"/>
    <n v="0"/>
    <n v="0"/>
    <m/>
    <n v="0"/>
    <n v="0"/>
    <n v="0"/>
    <x v="8"/>
    <x v="7"/>
  </r>
  <r>
    <s v="CG&amp;E "/>
    <s v="E"/>
    <x v="10"/>
    <s v="NSPO    04/01/2008 "/>
    <n v="120"/>
    <n v="24.67"/>
    <n v="0"/>
    <n v="24.67"/>
    <n v="0"/>
    <n v="0"/>
    <n v="23.11"/>
    <n v="0.15"/>
    <n v="0.27"/>
    <n v="0"/>
    <n v="0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m/>
    <n v="0"/>
    <n v="0"/>
    <n v="0"/>
    <x v="8"/>
    <x v="7"/>
  </r>
  <r>
    <s v="CG&amp;E "/>
    <s v="E"/>
    <x v="19"/>
    <s v="NSPU    04/01/2008 "/>
    <n v="1136"/>
    <n v="252.44"/>
    <n v="0"/>
    <n v="252.44"/>
    <n v="32.799999999999997"/>
    <n v="0"/>
    <n v="183.32"/>
    <n v="1.44"/>
    <n v="0"/>
    <n v="0"/>
    <n v="0"/>
    <n v="5.28"/>
    <n v="2.56"/>
    <n v="4.4800000000000004"/>
    <n v="0"/>
    <n v="0"/>
    <n v="3.04"/>
    <n v="13.6"/>
    <n v="0"/>
    <n v="0"/>
    <n v="0"/>
    <n v="0"/>
    <n v="1.1200000000000001"/>
    <n v="1.92"/>
    <n v="0"/>
    <n v="0"/>
    <n v="2.88"/>
    <n v="0"/>
    <n v="0"/>
    <n v="0"/>
    <n v="0"/>
    <n v="0"/>
    <m/>
    <n v="0"/>
    <n v="0"/>
    <n v="0"/>
    <x v="8"/>
    <x v="7"/>
  </r>
  <r>
    <s v="CG&amp;E "/>
    <s v="E"/>
    <x v="1"/>
    <s v="NSPU    04/01/2008 "/>
    <n v="8520"/>
    <n v="1974.31"/>
    <n v="0"/>
    <n v="1974.31"/>
    <n v="246"/>
    <n v="0"/>
    <n v="1454.2"/>
    <n v="10.8"/>
    <n v="1.71"/>
    <n v="0"/>
    <n v="0"/>
    <n v="39.6"/>
    <n v="19.2"/>
    <n v="33.6"/>
    <n v="0"/>
    <n v="0"/>
    <n v="22.8"/>
    <n v="102"/>
    <n v="0"/>
    <n v="0"/>
    <n v="0"/>
    <n v="0"/>
    <n v="8.4"/>
    <n v="14.4"/>
    <n v="0"/>
    <n v="0"/>
    <n v="21.6"/>
    <n v="0"/>
    <n v="0"/>
    <n v="0"/>
    <n v="0"/>
    <n v="0"/>
    <m/>
    <n v="0"/>
    <n v="0"/>
    <n v="0"/>
    <x v="8"/>
    <x v="7"/>
  </r>
  <r>
    <s v="CG&amp;E "/>
    <s v="E"/>
    <x v="2"/>
    <s v="NSPU    04/01/2008 "/>
    <n v="25844"/>
    <n v="5918.21"/>
    <n v="0"/>
    <n v="5918.21"/>
    <n v="746.2"/>
    <n v="0"/>
    <n v="4344.38"/>
    <n v="32.76"/>
    <n v="1.35"/>
    <n v="0"/>
    <n v="0"/>
    <n v="120.12"/>
    <n v="58.24"/>
    <n v="101.92"/>
    <n v="0"/>
    <n v="0"/>
    <n v="69.16"/>
    <n v="309.39999999999998"/>
    <n v="0"/>
    <n v="0"/>
    <n v="0"/>
    <n v="0"/>
    <n v="25.48"/>
    <n v="43.68"/>
    <n v="0"/>
    <n v="0"/>
    <n v="65.52"/>
    <n v="0"/>
    <n v="0"/>
    <n v="0"/>
    <n v="0"/>
    <n v="0"/>
    <m/>
    <n v="0"/>
    <n v="0"/>
    <n v="0"/>
    <x v="8"/>
    <x v="7"/>
  </r>
  <r>
    <s v="CG&amp;E "/>
    <s v="E"/>
    <x v="19"/>
    <s v="NSUR    04/01/2008 "/>
    <n v="7100"/>
    <n v="1559.76"/>
    <n v="0"/>
    <n v="1559.76"/>
    <n v="205"/>
    <n v="0"/>
    <n v="1144.77"/>
    <n v="9"/>
    <n v="0.99"/>
    <n v="0"/>
    <n v="0"/>
    <n v="33"/>
    <n v="16"/>
    <n v="28"/>
    <n v="0"/>
    <n v="0"/>
    <n v="19"/>
    <n v="85"/>
    <n v="0"/>
    <n v="0"/>
    <n v="0"/>
    <n v="0"/>
    <n v="7"/>
    <n v="12"/>
    <n v="0"/>
    <n v="0"/>
    <n v="0"/>
    <n v="0"/>
    <n v="0"/>
    <n v="0"/>
    <n v="0"/>
    <n v="0"/>
    <m/>
    <n v="0"/>
    <n v="0"/>
    <n v="0"/>
    <x v="8"/>
    <x v="7"/>
  </r>
  <r>
    <s v="CG&amp;E "/>
    <s v="E"/>
    <x v="7"/>
    <s v="NSU1    04/01/2008N"/>
    <n v="1146"/>
    <n v="174.94"/>
    <n v="0"/>
    <n v="174.94"/>
    <n v="33.020000000000003"/>
    <n v="0"/>
    <n v="105.01"/>
    <n v="1.4"/>
    <n v="0.27"/>
    <n v="0"/>
    <n v="0"/>
    <n v="5.33"/>
    <n v="2.62"/>
    <n v="4.5199999999999996"/>
    <n v="0"/>
    <n v="0"/>
    <n v="3.02"/>
    <n v="13.73"/>
    <n v="0"/>
    <n v="0"/>
    <n v="0"/>
    <n v="0"/>
    <n v="1.1100000000000001"/>
    <n v="1.98"/>
    <n v="0"/>
    <n v="0"/>
    <n v="2.93"/>
    <n v="0"/>
    <n v="0"/>
    <n v="0"/>
    <n v="0"/>
    <n v="0"/>
    <m/>
    <n v="0"/>
    <n v="0"/>
    <n v="0"/>
    <x v="8"/>
    <x v="7"/>
  </r>
  <r>
    <s v="CG&amp;E "/>
    <s v="E"/>
    <x v="7"/>
    <s v="NSU2    04/01/2008N"/>
    <n v="67232"/>
    <n v="10694.04"/>
    <n v="0"/>
    <n v="10694.04"/>
    <n v="1935.05"/>
    <n v="0"/>
    <n v="6621.25"/>
    <n v="81.92"/>
    <n v="1.53"/>
    <n v="0"/>
    <n v="0"/>
    <n v="300.22000000000003"/>
    <n v="153.86000000000001"/>
    <n v="265.38"/>
    <n v="0"/>
    <n v="0"/>
    <n v="177.27"/>
    <n v="805.05"/>
    <n v="0"/>
    <n v="0"/>
    <n v="0"/>
    <n v="0"/>
    <n v="64.95"/>
    <n v="116.2"/>
    <n v="0"/>
    <n v="0"/>
    <n v="171.36"/>
    <n v="0"/>
    <n v="0"/>
    <n v="0"/>
    <n v="0"/>
    <n v="0"/>
    <m/>
    <n v="0"/>
    <n v="0"/>
    <n v="0"/>
    <x v="8"/>
    <x v="7"/>
  </r>
  <r>
    <s v="CG&amp;E "/>
    <s v="E"/>
    <x v="7"/>
    <s v="NSU3    04/01/2008N"/>
    <n v="4146"/>
    <n v="254.22"/>
    <n v="0"/>
    <n v="254.22"/>
    <n v="119.44"/>
    <n v="0"/>
    <n v="3.3"/>
    <n v="5.05"/>
    <n v="0"/>
    <n v="0"/>
    <n v="0"/>
    <n v="18.29"/>
    <n v="9.49"/>
    <n v="16.36"/>
    <n v="0"/>
    <n v="0"/>
    <n v="10.92"/>
    <n v="49.64"/>
    <n v="0"/>
    <n v="0"/>
    <n v="0"/>
    <n v="0"/>
    <n v="4"/>
    <n v="7.16"/>
    <n v="0"/>
    <n v="0"/>
    <n v="10.57"/>
    <n v="0"/>
    <n v="0"/>
    <n v="0"/>
    <n v="0"/>
    <n v="0"/>
    <m/>
    <n v="0"/>
    <n v="0"/>
    <n v="0"/>
    <x v="8"/>
    <x v="7"/>
  </r>
  <r>
    <s v="CG&amp;E "/>
    <s v="E"/>
    <x v="7"/>
    <s v="NSU4    04/01/2008N"/>
    <n v="2232"/>
    <n v="137.51"/>
    <n v="0"/>
    <n v="137.51"/>
    <n v="64.319999999999993"/>
    <n v="0"/>
    <n v="1.78"/>
    <n v="2.72"/>
    <n v="0.09"/>
    <n v="0"/>
    <n v="0"/>
    <n v="10.38"/>
    <n v="5.12"/>
    <n v="8.8000000000000007"/>
    <n v="0"/>
    <n v="0"/>
    <n v="5.88"/>
    <n v="26.72"/>
    <n v="0"/>
    <n v="0"/>
    <n v="0"/>
    <n v="0"/>
    <n v="2.16"/>
    <n v="3.86"/>
    <n v="0"/>
    <n v="0"/>
    <n v="5.68"/>
    <n v="0"/>
    <n v="0"/>
    <n v="0"/>
    <n v="0"/>
    <n v="0"/>
    <m/>
    <n v="0"/>
    <n v="0"/>
    <n v="0"/>
    <x v="8"/>
    <x v="7"/>
  </r>
  <r>
    <s v="CG&amp;E "/>
    <s v="E"/>
    <x v="7"/>
    <s v="NSU5    04/01/2008N"/>
    <n v="2711"/>
    <n v="335.63"/>
    <n v="0"/>
    <n v="335.63"/>
    <n v="78.099999999999994"/>
    <n v="0"/>
    <n v="171.14"/>
    <n v="3.3"/>
    <n v="0.09"/>
    <n v="0"/>
    <n v="0"/>
    <n v="12.28"/>
    <n v="6.21"/>
    <n v="10.7"/>
    <n v="0"/>
    <n v="0"/>
    <n v="7.14"/>
    <n v="32.46"/>
    <n v="0"/>
    <n v="0"/>
    <n v="0"/>
    <n v="0"/>
    <n v="2.62"/>
    <n v="4.68"/>
    <n v="0"/>
    <n v="0"/>
    <n v="6.91"/>
    <n v="0"/>
    <n v="0"/>
    <n v="0"/>
    <n v="0"/>
    <n v="0"/>
    <m/>
    <n v="0"/>
    <n v="0"/>
    <n v="0"/>
    <x v="8"/>
    <x v="7"/>
  </r>
  <r>
    <s v="CG&amp;E "/>
    <s v="E"/>
    <x v="19"/>
    <s v="OLF     04/01/2008 "/>
    <n v="9418"/>
    <n v="1085.48"/>
    <n v="0"/>
    <n v="1085.48"/>
    <n v="271.87"/>
    <n v="0"/>
    <n v="510.57"/>
    <n v="11.3"/>
    <n v="1.98"/>
    <n v="0"/>
    <n v="0"/>
    <n v="43.78"/>
    <n v="21.46"/>
    <n v="37.44"/>
    <n v="0"/>
    <n v="0"/>
    <n v="24.88"/>
    <n v="112.83"/>
    <n v="0"/>
    <n v="0"/>
    <n v="0"/>
    <n v="0"/>
    <n v="9.01"/>
    <n v="16.37"/>
    <n v="0"/>
    <n v="0"/>
    <n v="23.99"/>
    <n v="0"/>
    <n v="0"/>
    <n v="0"/>
    <n v="0"/>
    <n v="0"/>
    <m/>
    <n v="0"/>
    <n v="0"/>
    <n v="0"/>
    <x v="8"/>
    <x v="8"/>
  </r>
  <r>
    <s v="CG&amp;E "/>
    <s v="E"/>
    <x v="1"/>
    <s v="OLF     04/01/2008 "/>
    <n v="36268"/>
    <n v="4274.8900000000003"/>
    <n v="0"/>
    <n v="4274.8900000000003"/>
    <n v="1046.95"/>
    <n v="0"/>
    <n v="2059.3000000000002"/>
    <n v="43.49"/>
    <n v="8.61"/>
    <n v="0"/>
    <n v="0"/>
    <n v="168.72"/>
    <n v="82.56"/>
    <n v="144.28"/>
    <n v="0"/>
    <n v="0"/>
    <n v="95.93"/>
    <n v="434.73"/>
    <n v="0"/>
    <n v="0"/>
    <n v="0"/>
    <n v="0"/>
    <n v="34.75"/>
    <n v="63.34"/>
    <n v="0"/>
    <n v="0"/>
    <n v="92.23"/>
    <n v="0"/>
    <n v="0"/>
    <n v="0"/>
    <n v="0"/>
    <n v="0"/>
    <m/>
    <n v="0"/>
    <n v="0"/>
    <n v="0"/>
    <x v="8"/>
    <x v="8"/>
  </r>
  <r>
    <s v="CG&amp;E "/>
    <s v="E"/>
    <x v="2"/>
    <s v="OLF     04/01/2008 "/>
    <n v="649187"/>
    <n v="74159.820000000007"/>
    <n v="0"/>
    <n v="74159.820000000007"/>
    <n v="18735.52"/>
    <n v="0"/>
    <n v="34524.36"/>
    <n v="779.93"/>
    <n v="147.72"/>
    <n v="0"/>
    <n v="0"/>
    <n v="3014.11"/>
    <n v="1480.92"/>
    <n v="2580.1"/>
    <n v="0"/>
    <n v="0"/>
    <n v="1716.48"/>
    <n v="7778.57"/>
    <n v="0"/>
    <n v="0"/>
    <n v="0"/>
    <n v="0"/>
    <n v="622.08000000000004"/>
    <n v="1130.29"/>
    <n v="0"/>
    <n v="0"/>
    <n v="1649.74"/>
    <n v="0"/>
    <n v="0"/>
    <n v="0"/>
    <n v="0"/>
    <n v="0"/>
    <m/>
    <n v="0"/>
    <n v="0"/>
    <n v="0"/>
    <x v="8"/>
    <x v="8"/>
  </r>
  <r>
    <s v="CG&amp;E "/>
    <s v="E"/>
    <x v="3"/>
    <s v="OLF     04/01/2008 "/>
    <n v="88437"/>
    <n v="9706.19"/>
    <n v="0"/>
    <n v="9706.19"/>
    <n v="2551.5700000000002"/>
    <n v="0"/>
    <n v="4314.6099999999997"/>
    <n v="106.43"/>
    <n v="11.77"/>
    <n v="0"/>
    <n v="0"/>
    <n v="410.53"/>
    <n v="202.18"/>
    <n v="351.39"/>
    <n v="0"/>
    <n v="0"/>
    <n v="234.34"/>
    <n v="1060.08"/>
    <n v="0"/>
    <n v="0"/>
    <n v="0"/>
    <n v="0"/>
    <n v="84.96"/>
    <n v="154.31"/>
    <n v="0"/>
    <n v="0"/>
    <n v="224.02"/>
    <n v="0"/>
    <n v="0"/>
    <n v="0"/>
    <n v="0"/>
    <n v="0"/>
    <m/>
    <n v="0"/>
    <n v="0"/>
    <n v="0"/>
    <x v="8"/>
    <x v="8"/>
  </r>
  <r>
    <s v="CG&amp;E "/>
    <s v="E"/>
    <x v="7"/>
    <s v="OLF     04/01/2008 "/>
    <n v="1660"/>
    <n v="179.97"/>
    <n v="0"/>
    <n v="179.97"/>
    <n v="47.9"/>
    <n v="0"/>
    <n v="78.7"/>
    <n v="2"/>
    <n v="0.27"/>
    <n v="0"/>
    <n v="0"/>
    <n v="7.7"/>
    <n v="3.8"/>
    <n v="6.6"/>
    <n v="0"/>
    <n v="0"/>
    <n v="4.4000000000000004"/>
    <n v="19.899999999999999"/>
    <n v="0"/>
    <n v="0"/>
    <n v="0"/>
    <n v="0"/>
    <n v="1.6"/>
    <n v="2.9"/>
    <n v="0"/>
    <n v="0"/>
    <n v="4.2"/>
    <n v="0"/>
    <n v="0"/>
    <n v="0"/>
    <n v="0"/>
    <n v="0"/>
    <m/>
    <n v="0"/>
    <n v="0"/>
    <n v="0"/>
    <x v="8"/>
    <x v="8"/>
  </r>
  <r>
    <s v="CG&amp;E "/>
    <s v="E"/>
    <x v="4"/>
    <s v="OLF     04/01/2008 "/>
    <n v="65786"/>
    <n v="7675.91"/>
    <n v="0"/>
    <n v="7675.91"/>
    <n v="1899.08"/>
    <n v="0"/>
    <n v="3659.02"/>
    <n v="78.900000000000006"/>
    <n v="16.02"/>
    <n v="0"/>
    <n v="0"/>
    <n v="304.45"/>
    <n v="149.80000000000001"/>
    <n v="261.60000000000002"/>
    <n v="0"/>
    <n v="0"/>
    <n v="173.68"/>
    <n v="788.34"/>
    <n v="0"/>
    <n v="0"/>
    <n v="0"/>
    <n v="0"/>
    <n v="62.97"/>
    <n v="114.58"/>
    <n v="0"/>
    <n v="0"/>
    <n v="167.47"/>
    <n v="0"/>
    <n v="0"/>
    <n v="0"/>
    <n v="0"/>
    <n v="0"/>
    <m/>
    <n v="0"/>
    <n v="0"/>
    <n v="0"/>
    <x v="8"/>
    <x v="8"/>
  </r>
  <r>
    <s v="CG&amp;E "/>
    <s v="E"/>
    <x v="5"/>
    <s v="OLF     04/01/2008 "/>
    <n v="410"/>
    <n v="47.9"/>
    <n v="0"/>
    <n v="47.9"/>
    <n v="11.84"/>
    <n v="0"/>
    <n v="24.69"/>
    <n v="0.49"/>
    <n v="0.18"/>
    <n v="0"/>
    <n v="0"/>
    <n v="0"/>
    <n v="0.93"/>
    <n v="1.63"/>
    <n v="0"/>
    <n v="0"/>
    <n v="1.08"/>
    <n v="4.91"/>
    <n v="0"/>
    <n v="0"/>
    <n v="0"/>
    <n v="0"/>
    <n v="0.39"/>
    <n v="0.71"/>
    <n v="0"/>
    <n v="0"/>
    <n v="1.05"/>
    <n v="0"/>
    <n v="0"/>
    <n v="0"/>
    <n v="0"/>
    <n v="0"/>
    <m/>
    <n v="0"/>
    <n v="0"/>
    <n v="0"/>
    <x v="8"/>
    <x v="8"/>
  </r>
  <r>
    <s v="CG&amp;E "/>
    <s v="E"/>
    <x v="24"/>
    <s v="OLF     04/01/2008 "/>
    <n v="207"/>
    <n v="17.11"/>
    <n v="0"/>
    <n v="17.11"/>
    <n v="0"/>
    <n v="0"/>
    <n v="14.62"/>
    <n v="0.25"/>
    <n v="0.18"/>
    <n v="0"/>
    <n v="0"/>
    <n v="0.96"/>
    <n v="0.47"/>
    <n v="0"/>
    <n v="0"/>
    <n v="0"/>
    <n v="0"/>
    <n v="0"/>
    <n v="0"/>
    <n v="0"/>
    <n v="0"/>
    <n v="0"/>
    <n v="0.04"/>
    <n v="7.0000000000000007E-2"/>
    <n v="0"/>
    <n v="0"/>
    <n v="0.52"/>
    <n v="0"/>
    <n v="0"/>
    <n v="0"/>
    <n v="0"/>
    <n v="0"/>
    <m/>
    <n v="0"/>
    <n v="0"/>
    <n v="0"/>
    <x v="8"/>
    <x v="8"/>
  </r>
  <r>
    <s v="CG&amp;E "/>
    <s v="E"/>
    <x v="21"/>
    <s v="OLF     04/01/2008 "/>
    <n v="1332"/>
    <n v="84.42"/>
    <n v="0"/>
    <n v="84.42"/>
    <n v="0"/>
    <n v="0"/>
    <n v="69.39"/>
    <n v="1.6"/>
    <n v="0.36"/>
    <n v="0"/>
    <n v="0"/>
    <n v="6.19"/>
    <n v="3.04"/>
    <n v="0"/>
    <n v="0"/>
    <n v="0"/>
    <n v="0"/>
    <n v="0"/>
    <n v="0"/>
    <n v="0"/>
    <n v="0"/>
    <n v="0"/>
    <n v="0.16"/>
    <n v="0.3"/>
    <n v="0"/>
    <n v="0"/>
    <n v="3.38"/>
    <n v="0"/>
    <n v="0"/>
    <n v="0"/>
    <n v="0"/>
    <n v="0"/>
    <m/>
    <n v="0"/>
    <n v="0"/>
    <n v="0"/>
    <x v="8"/>
    <x v="8"/>
  </r>
  <r>
    <s v="CG&amp;E "/>
    <s v="E"/>
    <x v="6"/>
    <s v="OLF     04/01/2008 "/>
    <n v="22943"/>
    <n v="1528.01"/>
    <n v="0"/>
    <n v="1528.01"/>
    <n v="0"/>
    <n v="0"/>
    <n v="1275.8499999999999"/>
    <n v="27.53"/>
    <n v="4.5"/>
    <n v="0"/>
    <n v="0"/>
    <n v="106.56"/>
    <n v="52.25"/>
    <n v="0"/>
    <n v="0"/>
    <n v="0"/>
    <n v="0"/>
    <n v="0"/>
    <n v="0"/>
    <n v="0"/>
    <n v="0"/>
    <n v="0"/>
    <n v="1.03"/>
    <n v="1.87"/>
    <n v="0"/>
    <n v="0"/>
    <n v="58.42"/>
    <n v="0"/>
    <n v="0"/>
    <n v="0"/>
    <n v="0"/>
    <n v="0"/>
    <m/>
    <n v="0"/>
    <n v="0"/>
    <n v="0"/>
    <x v="8"/>
    <x v="8"/>
  </r>
  <r>
    <s v="CG&amp;E "/>
    <s v="E"/>
    <x v="9"/>
    <s v="OLF     04/01/2008 "/>
    <n v="1159"/>
    <n v="76.14"/>
    <n v="0"/>
    <n v="76.14"/>
    <n v="0"/>
    <n v="0"/>
    <n v="63.32"/>
    <n v="1.39"/>
    <n v="0.45"/>
    <n v="0"/>
    <n v="0"/>
    <n v="5.39"/>
    <n v="2.64"/>
    <n v="0"/>
    <n v="0"/>
    <n v="0"/>
    <n v="0"/>
    <n v="0"/>
    <n v="0"/>
    <n v="0"/>
    <n v="0"/>
    <n v="0"/>
    <n v="0"/>
    <n v="0"/>
    <n v="0"/>
    <n v="0"/>
    <n v="2.95"/>
    <n v="0"/>
    <n v="0"/>
    <n v="0"/>
    <n v="0"/>
    <n v="0"/>
    <m/>
    <n v="0"/>
    <n v="0"/>
    <n v="0"/>
    <x v="8"/>
    <x v="8"/>
  </r>
  <r>
    <s v="CG&amp;E "/>
    <s v="E"/>
    <x v="10"/>
    <s v="OLF     04/01/2008 "/>
    <n v="7170"/>
    <n v="482.11"/>
    <n v="0"/>
    <n v="482.11"/>
    <n v="0"/>
    <n v="0"/>
    <n v="403.94"/>
    <n v="8.59"/>
    <n v="1.62"/>
    <n v="0"/>
    <n v="0"/>
    <n v="33.36"/>
    <n v="16.309999999999999"/>
    <n v="0"/>
    <n v="0"/>
    <n v="0"/>
    <n v="0"/>
    <n v="0"/>
    <n v="0"/>
    <n v="0"/>
    <n v="0"/>
    <n v="0"/>
    <n v="0"/>
    <n v="0"/>
    <n v="0"/>
    <n v="0"/>
    <n v="18.29"/>
    <n v="0"/>
    <n v="0"/>
    <n v="0"/>
    <n v="0"/>
    <n v="0"/>
    <m/>
    <n v="0"/>
    <n v="0"/>
    <n v="0"/>
    <x v="8"/>
    <x v="8"/>
  </r>
  <r>
    <s v="CG&amp;E "/>
    <s v="E"/>
    <x v="2"/>
    <s v="OLF     04/01/2008N"/>
    <n v="-1162"/>
    <n v="-125.82"/>
    <n v="0"/>
    <n v="-125.82"/>
    <n v="-33.53"/>
    <n v="0"/>
    <n v="-55.09"/>
    <n v="-1.4"/>
    <n v="-0.09"/>
    <n v="0"/>
    <n v="0"/>
    <n v="-5.39"/>
    <n v="-2.66"/>
    <n v="-4.62"/>
    <n v="0"/>
    <n v="0"/>
    <n v="-3.08"/>
    <n v="-13.89"/>
    <n v="0"/>
    <n v="0"/>
    <n v="0"/>
    <n v="0"/>
    <n v="-1.1000000000000001"/>
    <n v="-2.0299999999999998"/>
    <n v="0"/>
    <n v="0"/>
    <n v="-2.94"/>
    <n v="0"/>
    <n v="0"/>
    <n v="0"/>
    <n v="0"/>
    <n v="0"/>
    <m/>
    <n v="0"/>
    <n v="0"/>
    <n v="0"/>
    <x v="8"/>
    <x v="8"/>
  </r>
  <r>
    <s v="CG&amp;E "/>
    <s v="E"/>
    <x v="19"/>
    <s v="OLFR    04/01/2008 "/>
    <n v="19153"/>
    <n v="2402.66"/>
    <n v="0"/>
    <n v="2402.66"/>
    <n v="552.72"/>
    <n v="0"/>
    <n v="1274.93"/>
    <n v="22.94"/>
    <n v="11.77"/>
    <n v="0"/>
    <n v="0"/>
    <n v="89.16"/>
    <n v="43.44"/>
    <n v="76.13"/>
    <n v="0"/>
    <n v="0"/>
    <n v="50.47"/>
    <n v="229.47"/>
    <n v="0"/>
    <n v="0"/>
    <n v="0"/>
    <n v="0"/>
    <n v="18.28"/>
    <n v="33.35"/>
    <n v="0"/>
    <n v="0"/>
    <n v="0"/>
    <n v="0"/>
    <n v="0"/>
    <n v="0"/>
    <n v="0"/>
    <n v="0"/>
    <m/>
    <n v="0"/>
    <n v="0"/>
    <n v="0"/>
    <x v="8"/>
    <x v="8"/>
  </r>
  <r>
    <s v="CG&amp;E "/>
    <s v="E"/>
    <x v="24"/>
    <s v="OLFR    04/01/2008 "/>
    <n v="329"/>
    <n v="27.7"/>
    <n v="0"/>
    <n v="27.7"/>
    <n v="0"/>
    <n v="0"/>
    <n v="23.97"/>
    <n v="0.39"/>
    <n v="0.18"/>
    <n v="0"/>
    <n v="0"/>
    <n v="1.54"/>
    <n v="0.74"/>
    <n v="0"/>
    <n v="0"/>
    <n v="0"/>
    <n v="0"/>
    <n v="0"/>
    <n v="0"/>
    <n v="0"/>
    <n v="0"/>
    <n v="0"/>
    <n v="0.31"/>
    <n v="0.56999999999999995"/>
    <n v="0"/>
    <n v="0"/>
    <n v="0"/>
    <n v="0"/>
    <n v="0"/>
    <n v="0"/>
    <n v="0"/>
    <n v="0"/>
    <m/>
    <n v="0"/>
    <n v="0"/>
    <n v="0"/>
    <x v="8"/>
    <x v="8"/>
  </r>
  <r>
    <s v="CG&amp;E "/>
    <s v="E"/>
    <x v="19"/>
    <s v="OLO     04/01/2008 "/>
    <n v="12033"/>
    <n v="2049.4899999999998"/>
    <n v="0"/>
    <n v="2049.4899999999998"/>
    <n v="346.03"/>
    <n v="0"/>
    <n v="1313.17"/>
    <n v="14.86"/>
    <n v="6.32"/>
    <n v="0"/>
    <n v="0"/>
    <n v="55.96"/>
    <n v="27.11"/>
    <n v="47.3"/>
    <n v="0"/>
    <n v="0"/>
    <n v="31.96"/>
    <n v="143.91"/>
    <n v="0"/>
    <n v="0"/>
    <n v="0"/>
    <n v="0"/>
    <n v="11.77"/>
    <n v="20.67"/>
    <n v="0"/>
    <n v="0"/>
    <n v="30.43"/>
    <n v="0"/>
    <n v="0"/>
    <n v="0"/>
    <n v="0"/>
    <n v="0"/>
    <m/>
    <n v="0"/>
    <n v="0"/>
    <n v="0"/>
    <x v="8"/>
    <x v="8"/>
  </r>
  <r>
    <s v="CG&amp;E "/>
    <s v="E"/>
    <x v="1"/>
    <s v="OLO     04/01/2008 "/>
    <n v="121558"/>
    <n v="18067.900000000001"/>
    <n v="0"/>
    <n v="18067.900000000001"/>
    <n v="3504.07"/>
    <n v="0"/>
    <n v="10642.71"/>
    <n v="149.68"/>
    <n v="34.200000000000003"/>
    <n v="0"/>
    <n v="0"/>
    <n v="566.04999999999995"/>
    <n v="276.07"/>
    <n v="478.46"/>
    <n v="0"/>
    <n v="0"/>
    <n v="322.37"/>
    <n v="1455.08"/>
    <n v="0"/>
    <n v="0"/>
    <n v="0"/>
    <n v="0"/>
    <n v="119.43"/>
    <n v="209.33"/>
    <n v="0"/>
    <n v="0"/>
    <n v="310.45"/>
    <n v="0"/>
    <n v="0"/>
    <n v="0"/>
    <n v="0"/>
    <n v="0"/>
    <m/>
    <n v="0"/>
    <n v="0"/>
    <n v="0"/>
    <x v="8"/>
    <x v="8"/>
  </r>
  <r>
    <s v="CG&amp;E "/>
    <s v="E"/>
    <x v="2"/>
    <s v="OLO     04/01/2008 "/>
    <n v="421772"/>
    <n v="61221.26"/>
    <n v="0"/>
    <n v="61221.26"/>
    <n v="12156.36"/>
    <n v="0"/>
    <n v="35430.129999999997"/>
    <n v="516.20000000000005"/>
    <n v="161.63"/>
    <n v="0"/>
    <n v="0"/>
    <n v="1963.54"/>
    <n v="955.34"/>
    <n v="1661.01"/>
    <n v="0"/>
    <n v="0"/>
    <n v="1118.28"/>
    <n v="5046.87"/>
    <n v="0"/>
    <n v="0"/>
    <n v="0"/>
    <n v="0"/>
    <n v="411.14"/>
    <n v="723.72"/>
    <n v="0"/>
    <n v="0"/>
    <n v="1077.04"/>
    <n v="0"/>
    <n v="0"/>
    <n v="0"/>
    <n v="0"/>
    <n v="0"/>
    <m/>
    <n v="0"/>
    <n v="0"/>
    <n v="0"/>
    <x v="8"/>
    <x v="8"/>
  </r>
  <r>
    <s v="CG&amp;E "/>
    <s v="E"/>
    <x v="3"/>
    <s v="OLO     04/01/2008 "/>
    <n v="72303"/>
    <n v="9288.31"/>
    <n v="0"/>
    <n v="9288.31"/>
    <n v="2085.5300000000002"/>
    <n v="0"/>
    <n v="4884.62"/>
    <n v="87.79"/>
    <n v="12.5"/>
    <n v="0"/>
    <n v="0"/>
    <n v="332.89"/>
    <n v="164.23"/>
    <n v="285.35000000000002"/>
    <n v="0"/>
    <n v="0"/>
    <n v="191.01"/>
    <n v="864.75"/>
    <n v="0"/>
    <n v="0"/>
    <n v="0"/>
    <n v="0"/>
    <n v="69.73"/>
    <n v="123.93"/>
    <n v="0"/>
    <n v="0"/>
    <n v="185.98"/>
    <n v="0"/>
    <n v="0"/>
    <n v="0"/>
    <n v="0"/>
    <n v="0"/>
    <m/>
    <n v="0"/>
    <n v="0"/>
    <n v="0"/>
    <x v="8"/>
    <x v="8"/>
  </r>
  <r>
    <s v="CG&amp;E "/>
    <s v="E"/>
    <x v="7"/>
    <s v="OLO     04/01/2008 "/>
    <n v="327"/>
    <n v="56.43"/>
    <n v="0"/>
    <n v="56.43"/>
    <n v="9.3800000000000008"/>
    <n v="0"/>
    <n v="36.369999999999997"/>
    <n v="0.4"/>
    <n v="0.27"/>
    <n v="0"/>
    <n v="0"/>
    <n v="1.52"/>
    <n v="0.73"/>
    <n v="1.28"/>
    <n v="0"/>
    <n v="0"/>
    <n v="0.87"/>
    <n v="3.91"/>
    <n v="0"/>
    <n v="0"/>
    <n v="0"/>
    <n v="0"/>
    <n v="0.32"/>
    <n v="0.56000000000000005"/>
    <n v="0"/>
    <n v="0"/>
    <n v="0.82"/>
    <n v="0"/>
    <n v="0"/>
    <n v="0"/>
    <n v="0"/>
    <n v="0"/>
    <m/>
    <n v="0"/>
    <n v="0"/>
    <n v="0"/>
    <x v="8"/>
    <x v="8"/>
  </r>
  <r>
    <s v="CG&amp;E "/>
    <s v="E"/>
    <x v="4"/>
    <s v="OLO     04/01/2008 "/>
    <n v="40452"/>
    <n v="5998.72"/>
    <n v="0"/>
    <n v="5998.72"/>
    <n v="1166.17"/>
    <n v="0"/>
    <n v="3529.38"/>
    <n v="49.53"/>
    <n v="12.42"/>
    <n v="0"/>
    <n v="0"/>
    <n v="186.01"/>
    <n v="91.88"/>
    <n v="159.47"/>
    <n v="0"/>
    <n v="0"/>
    <n v="107.15"/>
    <n v="484.13"/>
    <n v="0"/>
    <n v="0"/>
    <n v="0"/>
    <n v="0"/>
    <n v="39.43"/>
    <n v="69.72"/>
    <n v="0"/>
    <n v="0"/>
    <n v="103.43"/>
    <n v="0"/>
    <n v="0"/>
    <n v="0"/>
    <n v="0"/>
    <n v="0"/>
    <m/>
    <n v="0"/>
    <n v="0"/>
    <n v="0"/>
    <x v="8"/>
    <x v="8"/>
  </r>
  <r>
    <s v="CG&amp;E "/>
    <s v="E"/>
    <x v="8"/>
    <s v="OLO     04/01/2008 "/>
    <n v="545"/>
    <n v="77.34"/>
    <n v="0"/>
    <n v="77.34"/>
    <n v="15.74"/>
    <n v="0"/>
    <n v="43.98"/>
    <n v="0.66"/>
    <n v="0.18"/>
    <n v="0"/>
    <n v="0"/>
    <n v="2.54"/>
    <n v="1.24"/>
    <n v="2.15"/>
    <n v="0"/>
    <n v="0"/>
    <n v="1.45"/>
    <n v="6.53"/>
    <n v="0"/>
    <n v="0"/>
    <n v="0"/>
    <n v="0"/>
    <n v="0.54"/>
    <n v="0.93"/>
    <n v="0"/>
    <n v="0"/>
    <n v="1.4"/>
    <n v="0"/>
    <n v="0"/>
    <n v="0"/>
    <n v="0"/>
    <n v="0"/>
    <m/>
    <n v="0"/>
    <n v="0"/>
    <n v="0"/>
    <x v="8"/>
    <x v="8"/>
  </r>
  <r>
    <s v="CG&amp;E "/>
    <s v="E"/>
    <x v="5"/>
    <s v="OLO     04/01/2008 "/>
    <n v="1805"/>
    <n v="239.4"/>
    <n v="0"/>
    <n v="239.4"/>
    <n v="52.09"/>
    <n v="0"/>
    <n v="137.55000000000001"/>
    <n v="2.1800000000000002"/>
    <n v="0.54"/>
    <n v="0"/>
    <n v="0"/>
    <n v="0"/>
    <n v="4.0999999999999996"/>
    <n v="7.15"/>
    <n v="0"/>
    <n v="0"/>
    <n v="4.7699999999999996"/>
    <n v="21.57"/>
    <n v="0"/>
    <n v="0"/>
    <n v="0"/>
    <n v="0"/>
    <n v="1.72"/>
    <n v="3.08"/>
    <n v="0"/>
    <n v="0"/>
    <n v="4.6500000000000004"/>
    <n v="0"/>
    <n v="0"/>
    <n v="0"/>
    <n v="0"/>
    <n v="0"/>
    <m/>
    <n v="0"/>
    <n v="0"/>
    <n v="0"/>
    <x v="8"/>
    <x v="8"/>
  </r>
  <r>
    <s v="CG&amp;E "/>
    <s v="E"/>
    <x v="24"/>
    <s v="OLO     04/01/2008 "/>
    <n v="464"/>
    <n v="39.229999999999997"/>
    <n v="0"/>
    <n v="39.229999999999997"/>
    <n v="0"/>
    <n v="0"/>
    <n v="32.85"/>
    <n v="0.56000000000000005"/>
    <n v="0.18"/>
    <n v="0"/>
    <n v="0"/>
    <n v="2.16"/>
    <n v="1.05"/>
    <n v="0"/>
    <n v="0"/>
    <n v="0"/>
    <n v="0"/>
    <n v="0"/>
    <n v="0"/>
    <n v="0"/>
    <n v="0"/>
    <n v="0"/>
    <n v="0.45"/>
    <n v="0.79"/>
    <n v="0"/>
    <n v="0"/>
    <n v="1.19"/>
    <n v="0"/>
    <n v="0"/>
    <n v="0"/>
    <n v="0"/>
    <n v="0"/>
    <m/>
    <n v="0"/>
    <n v="0"/>
    <n v="0"/>
    <x v="8"/>
    <x v="8"/>
  </r>
  <r>
    <s v="CG&amp;E "/>
    <s v="E"/>
    <x v="21"/>
    <s v="OLO     04/01/2008 "/>
    <n v="1908"/>
    <n v="218.17"/>
    <n v="0"/>
    <n v="218.17"/>
    <n v="0"/>
    <n v="0"/>
    <n v="192.93"/>
    <n v="2.38"/>
    <n v="0.36"/>
    <n v="0"/>
    <n v="0"/>
    <n v="8.89"/>
    <n v="4.33"/>
    <n v="0"/>
    <n v="0"/>
    <n v="0"/>
    <n v="0"/>
    <n v="0"/>
    <n v="0"/>
    <n v="0"/>
    <n v="0"/>
    <n v="0"/>
    <n v="1.61"/>
    <n v="2.82"/>
    <n v="0"/>
    <n v="0"/>
    <n v="4.8499999999999996"/>
    <n v="0"/>
    <n v="0"/>
    <n v="0"/>
    <n v="0"/>
    <n v="0"/>
    <m/>
    <n v="0"/>
    <n v="0"/>
    <n v="0"/>
    <x v="8"/>
    <x v="8"/>
  </r>
  <r>
    <s v="CG&amp;E "/>
    <s v="E"/>
    <x v="6"/>
    <s v="OLO     04/01/2008 "/>
    <n v="18197"/>
    <n v="1696.71"/>
    <n v="0"/>
    <n v="1696.71"/>
    <n v="0"/>
    <n v="0"/>
    <n v="1489.8"/>
    <n v="22.32"/>
    <n v="5.76"/>
    <n v="0"/>
    <n v="0"/>
    <n v="84.77"/>
    <n v="41.28"/>
    <n v="0"/>
    <n v="0"/>
    <n v="0"/>
    <n v="0"/>
    <n v="0"/>
    <n v="0"/>
    <n v="0"/>
    <n v="0"/>
    <n v="0"/>
    <n v="2.29"/>
    <n v="4.01"/>
    <n v="0"/>
    <n v="0"/>
    <n v="46.48"/>
    <n v="0"/>
    <n v="0"/>
    <n v="0"/>
    <n v="0"/>
    <n v="0"/>
    <m/>
    <n v="0"/>
    <n v="0"/>
    <n v="0"/>
    <x v="8"/>
    <x v="8"/>
  </r>
  <r>
    <s v="CG&amp;E "/>
    <s v="E"/>
    <x v="9"/>
    <s v="OLO     04/01/2008 "/>
    <n v="1945"/>
    <n v="178.1"/>
    <n v="0"/>
    <n v="178.1"/>
    <n v="0"/>
    <n v="0"/>
    <n v="156.37"/>
    <n v="2.36"/>
    <n v="0.72"/>
    <n v="0"/>
    <n v="0"/>
    <n v="9.0500000000000007"/>
    <n v="4.4000000000000004"/>
    <n v="0"/>
    <n v="0"/>
    <n v="0"/>
    <n v="0"/>
    <n v="0"/>
    <n v="0"/>
    <n v="0"/>
    <n v="0"/>
    <n v="0"/>
    <n v="0.08"/>
    <n v="0.14000000000000001"/>
    <n v="0"/>
    <n v="0"/>
    <n v="4.9800000000000004"/>
    <n v="0"/>
    <n v="0"/>
    <n v="0"/>
    <n v="0"/>
    <n v="0"/>
    <m/>
    <n v="0"/>
    <n v="0"/>
    <n v="0"/>
    <x v="8"/>
    <x v="8"/>
  </r>
  <r>
    <s v="CG&amp;E "/>
    <s v="E"/>
    <x v="10"/>
    <s v="OLO     04/01/2008 "/>
    <n v="4751"/>
    <n v="447.79"/>
    <n v="0"/>
    <n v="447.79"/>
    <n v="0"/>
    <n v="0"/>
    <n v="394.66"/>
    <n v="5.84"/>
    <n v="1.8"/>
    <n v="0"/>
    <n v="0"/>
    <n v="22.13"/>
    <n v="10.79"/>
    <n v="0"/>
    <n v="0"/>
    <n v="0"/>
    <n v="0"/>
    <n v="0"/>
    <n v="0"/>
    <n v="0"/>
    <n v="0"/>
    <n v="0"/>
    <n v="0.15"/>
    <n v="0.26"/>
    <n v="0"/>
    <n v="0"/>
    <n v="12.16"/>
    <n v="0"/>
    <n v="0"/>
    <n v="0"/>
    <n v="0"/>
    <n v="0"/>
    <m/>
    <n v="0"/>
    <n v="0"/>
    <n v="0"/>
    <x v="8"/>
    <x v="8"/>
  </r>
  <r>
    <s v="CG&amp;E "/>
    <s v="E"/>
    <x v="2"/>
    <s v="OLO     04/01/2008N"/>
    <n v="-1649"/>
    <n v="-179.64"/>
    <n v="0"/>
    <n v="-179.64"/>
    <n v="-47.31"/>
    <n v="0"/>
    <n v="-79.38"/>
    <n v="-2.0699999999999998"/>
    <n v="-0.18"/>
    <n v="0"/>
    <n v="0"/>
    <n v="-7.67"/>
    <n v="-3.84"/>
    <n v="-6.53"/>
    <n v="0"/>
    <n v="0"/>
    <n v="-4.3600000000000003"/>
    <n v="-19.600000000000001"/>
    <n v="0"/>
    <n v="0"/>
    <n v="0"/>
    <n v="0"/>
    <n v="-1.55"/>
    <n v="-2.9"/>
    <n v="0"/>
    <n v="0"/>
    <n v="-4.25"/>
    <n v="0"/>
    <n v="0"/>
    <n v="0"/>
    <n v="0"/>
    <n v="0"/>
    <m/>
    <n v="0"/>
    <n v="0"/>
    <n v="0"/>
    <x v="8"/>
    <x v="8"/>
  </r>
  <r>
    <s v="CG&amp;E "/>
    <s v="E"/>
    <x v="19"/>
    <s v="OLOR    01/02/2007 "/>
    <n v="15"/>
    <n v="1.97"/>
    <n v="0"/>
    <n v="1.97"/>
    <n v="0.36"/>
    <n v="0"/>
    <n v="1.1299999999999999"/>
    <n v="0.02"/>
    <n v="0.02"/>
    <n v="0"/>
    <n v="0"/>
    <n v="7.0000000000000007E-2"/>
    <n v="0.03"/>
    <n v="0.04"/>
    <n v="0"/>
    <n v="0.06"/>
    <n v="0.06"/>
    <n v="0.14000000000000001"/>
    <n v="0"/>
    <n v="0"/>
    <n v="0"/>
    <n v="0"/>
    <n v="0.01"/>
    <n v="0.03"/>
    <n v="0"/>
    <n v="0"/>
    <n v="0"/>
    <n v="0"/>
    <n v="0"/>
    <n v="0"/>
    <n v="0"/>
    <n v="0"/>
    <m/>
    <n v="0"/>
    <n v="0"/>
    <n v="0"/>
    <x v="8"/>
    <x v="8"/>
  </r>
  <r>
    <s v="CG&amp;E "/>
    <s v="E"/>
    <x v="19"/>
    <s v="OLOR    04/01/2008 "/>
    <n v="282741"/>
    <n v="46656.51"/>
    <n v="0"/>
    <n v="46656.51"/>
    <n v="8125.64"/>
    <n v="0"/>
    <n v="29813.07"/>
    <n v="351.6"/>
    <n v="413.45"/>
    <n v="0"/>
    <n v="0"/>
    <n v="1312.83"/>
    <n v="632.21"/>
    <n v="1110.53"/>
    <n v="0"/>
    <n v="0"/>
    <n v="756.06"/>
    <n v="3382.41"/>
    <n v="0"/>
    <n v="0"/>
    <n v="0"/>
    <n v="0"/>
    <n v="277.36"/>
    <n v="481.35"/>
    <n v="0"/>
    <n v="0"/>
    <n v="0"/>
    <n v="0"/>
    <n v="0"/>
    <n v="0"/>
    <n v="0"/>
    <n v="0"/>
    <m/>
    <n v="0"/>
    <n v="0"/>
    <n v="0"/>
    <x v="8"/>
    <x v="8"/>
  </r>
  <r>
    <s v="CG&amp;E "/>
    <s v="E"/>
    <x v="24"/>
    <s v="OLOR    04/01/2008 "/>
    <n v="4933"/>
    <n v="562.84"/>
    <n v="0"/>
    <n v="562.84"/>
    <n v="0"/>
    <n v="0"/>
    <n v="501.71"/>
    <n v="6.16"/>
    <n v="7.8"/>
    <n v="0"/>
    <n v="0"/>
    <n v="22.91"/>
    <n v="11.02"/>
    <n v="0"/>
    <n v="0"/>
    <n v="0"/>
    <n v="0"/>
    <n v="0"/>
    <n v="0"/>
    <n v="0"/>
    <n v="0"/>
    <n v="0"/>
    <n v="4.8499999999999996"/>
    <n v="8.39"/>
    <n v="0"/>
    <n v="0"/>
    <n v="0"/>
    <n v="0"/>
    <n v="0"/>
    <n v="0"/>
    <n v="0"/>
    <n v="0"/>
    <m/>
    <n v="0"/>
    <n v="0"/>
    <n v="0"/>
    <x v="8"/>
    <x v="8"/>
  </r>
  <r>
    <s v="CG&amp;E "/>
    <s v="E"/>
    <x v="19"/>
    <s v="OLOR    04/01/2008N"/>
    <n v="-142"/>
    <n v="-234.93"/>
    <n v="0"/>
    <n v="-234.93"/>
    <n v="-4.0999999999999996"/>
    <n v="0"/>
    <n v="-10.96"/>
    <n v="-0.18"/>
    <n v="-0.18"/>
    <n v="0"/>
    <n v="0"/>
    <n v="-0.66"/>
    <n v="-0.32"/>
    <n v="-0.56000000000000005"/>
    <n v="0"/>
    <n v="0"/>
    <n v="-0.38"/>
    <n v="-1.68"/>
    <n v="0"/>
    <n v="0"/>
    <n v="0"/>
    <n v="0"/>
    <n v="-0.14000000000000001"/>
    <n v="-0.24"/>
    <n v="0"/>
    <n v="0"/>
    <n v="0"/>
    <n v="0"/>
    <n v="0"/>
    <n v="0"/>
    <n v="0"/>
    <n v="0"/>
    <m/>
    <n v="0"/>
    <n v="0"/>
    <n v="0"/>
    <x v="8"/>
    <x v="8"/>
  </r>
  <r>
    <s v="CG&amp;E "/>
    <s v="E"/>
    <x v="2"/>
    <s v="OLU     04/01/2008 "/>
    <n v="71"/>
    <n v="16.87"/>
    <n v="0"/>
    <n v="16.87"/>
    <n v="2.0499999999999998"/>
    <n v="0"/>
    <n v="12.46"/>
    <n v="0.09"/>
    <n v="0.09"/>
    <n v="0"/>
    <n v="0"/>
    <n v="0.33"/>
    <n v="0.16"/>
    <n v="0.28000000000000003"/>
    <n v="0"/>
    <n v="0"/>
    <n v="0.19"/>
    <n v="0.85"/>
    <n v="0"/>
    <n v="0"/>
    <n v="0"/>
    <n v="0"/>
    <n v="7.0000000000000007E-2"/>
    <n v="0.12"/>
    <n v="0"/>
    <n v="0"/>
    <n v="0.18"/>
    <n v="0"/>
    <n v="0"/>
    <n v="0"/>
    <n v="0"/>
    <n v="0"/>
    <m/>
    <n v="0"/>
    <n v="0"/>
    <n v="0"/>
    <x v="8"/>
    <x v="8"/>
  </r>
  <r>
    <s v="CG&amp;E "/>
    <s v="E"/>
    <x v="6"/>
    <s v="OLU     04/01/2008 "/>
    <n v="82"/>
    <n v="39.19"/>
    <n v="0"/>
    <n v="39.19"/>
    <n v="0"/>
    <n v="0"/>
    <n v="38.020000000000003"/>
    <n v="0.1"/>
    <n v="0.09"/>
    <n v="0"/>
    <n v="0"/>
    <n v="0.38"/>
    <n v="0.18"/>
    <n v="0"/>
    <n v="0"/>
    <n v="0"/>
    <n v="0"/>
    <n v="0"/>
    <n v="0"/>
    <n v="0"/>
    <n v="0"/>
    <n v="0"/>
    <n v="0.08"/>
    <n v="0.14000000000000001"/>
    <n v="0"/>
    <n v="0"/>
    <n v="0.2"/>
    <n v="0"/>
    <n v="0"/>
    <n v="0"/>
    <n v="0"/>
    <n v="0"/>
    <m/>
    <n v="0"/>
    <n v="0"/>
    <n v="0"/>
    <x v="8"/>
    <x v="8"/>
  </r>
  <r>
    <s v="CG&amp;E "/>
    <s v="E"/>
    <x v="19"/>
    <s v="OLUR    04/01/2008 "/>
    <n v="41"/>
    <n v="21.38"/>
    <n v="0"/>
    <n v="21.38"/>
    <n v="1.17"/>
    <n v="0"/>
    <n v="19.010000000000002"/>
    <n v="0.05"/>
    <n v="0"/>
    <n v="0"/>
    <n v="0"/>
    <n v="0.19"/>
    <n v="0.09"/>
    <n v="0.16"/>
    <n v="0"/>
    <n v="0"/>
    <n v="0.11"/>
    <n v="0.49"/>
    <n v="0"/>
    <n v="0"/>
    <n v="0"/>
    <n v="0"/>
    <n v="0.04"/>
    <n v="7.0000000000000007E-2"/>
    <n v="0"/>
    <n v="0"/>
    <n v="0"/>
    <n v="0"/>
    <n v="0"/>
    <n v="0"/>
    <n v="0"/>
    <n v="0"/>
    <m/>
    <n v="0"/>
    <n v="0"/>
    <n v="0"/>
    <x v="8"/>
    <x v="8"/>
  </r>
  <r>
    <s v="CG&amp;E "/>
    <s v="E"/>
    <x v="19"/>
    <s v="ORH S   04/01/2008N"/>
    <n v="492769"/>
    <n v="57339.41"/>
    <n v="0"/>
    <n v="57339.41"/>
    <n v="21819.81"/>
    <n v="0"/>
    <n v="13768.69"/>
    <n v="599.98"/>
    <n v="18.14"/>
    <n v="0"/>
    <n v="0"/>
    <n v="2208.8000000000002"/>
    <n v="4215.09"/>
    <n v="3295.54"/>
    <n v="858.88"/>
    <n v="0"/>
    <n v="2794.77"/>
    <n v="5756.78"/>
    <n v="0"/>
    <n v="0"/>
    <n v="0"/>
    <n v="0"/>
    <n v="693.09"/>
    <n v="1309.8399999999999"/>
    <n v="0"/>
    <n v="0"/>
    <n v="0"/>
    <n v="0"/>
    <n v="0"/>
    <n v="0"/>
    <n v="0"/>
    <n v="0"/>
    <m/>
    <n v="0"/>
    <n v="0"/>
    <n v="0"/>
    <x v="8"/>
    <x v="9"/>
  </r>
  <r>
    <s v="CG&amp;E "/>
    <s v="E"/>
    <x v="24"/>
    <s v="ORH S   04/01/2008N"/>
    <n v="3636"/>
    <n v="168.72"/>
    <n v="0"/>
    <n v="168.72"/>
    <n v="0"/>
    <n v="0"/>
    <n v="101.26"/>
    <n v="4.43"/>
    <n v="0.18"/>
    <n v="0"/>
    <n v="0"/>
    <n v="16.809999999999999"/>
    <n v="30.31"/>
    <n v="0"/>
    <n v="6.33"/>
    <n v="0"/>
    <n v="0"/>
    <n v="0"/>
    <n v="0"/>
    <n v="0"/>
    <n v="0"/>
    <n v="0"/>
    <n v="5.12"/>
    <n v="9.3800000000000008"/>
    <n v="0"/>
    <n v="0"/>
    <n v="0"/>
    <n v="0"/>
    <n v="0"/>
    <n v="0"/>
    <n v="0"/>
    <n v="0"/>
    <m/>
    <n v="0"/>
    <n v="0"/>
    <n v="0"/>
    <x v="8"/>
    <x v="9"/>
  </r>
  <r>
    <s v="CG&amp;E "/>
    <s v="E"/>
    <x v="19"/>
    <s v="ORH W   04/01/2008N"/>
    <n v="1070"/>
    <n v="116.01"/>
    <n v="0"/>
    <n v="116.01"/>
    <n v="40.869999999999997"/>
    <n v="0"/>
    <n v="28.84"/>
    <n v="1.3"/>
    <n v="0.09"/>
    <n v="0"/>
    <n v="0"/>
    <n v="4.9800000000000004"/>
    <n v="8.08"/>
    <n v="6.18"/>
    <n v="1.87"/>
    <n v="0"/>
    <n v="6.85"/>
    <n v="13.05"/>
    <n v="0"/>
    <n v="0"/>
    <n v="0"/>
    <n v="0"/>
    <n v="1.44"/>
    <n v="2.46"/>
    <n v="0"/>
    <n v="0"/>
    <n v="0"/>
    <n v="0"/>
    <n v="0"/>
    <n v="0"/>
    <n v="0"/>
    <n v="0"/>
    <m/>
    <n v="0"/>
    <n v="0"/>
    <n v="0"/>
    <x v="8"/>
    <x v="9"/>
  </r>
  <r>
    <s v="CG&amp;E "/>
    <s v="E"/>
    <x v="19"/>
    <s v="RS  S   01/02/2007 "/>
    <n v="7758"/>
    <n v="918.94"/>
    <n v="0"/>
    <n v="91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10"/>
  </r>
  <r>
    <s v="CG&amp;E "/>
    <s v="E"/>
    <x v="19"/>
    <s v="RS  S   01/02/2007N"/>
    <n v="-2783787"/>
    <n v="-275502.03999999998"/>
    <n v="0"/>
    <n v="-275502.03999999998"/>
    <n v="-86693.75"/>
    <n v="0"/>
    <n v="-70659.14"/>
    <n v="-3017.78"/>
    <n v="-302.45"/>
    <n v="0"/>
    <n v="0"/>
    <n v="-12766.26"/>
    <n v="-16055.22"/>
    <n v="-10301.19"/>
    <n v="-4768.37"/>
    <n v="-15302.63"/>
    <n v="-16910.669999999998"/>
    <n v="-30285.200000000001"/>
    <n v="0"/>
    <n v="0"/>
    <n v="0"/>
    <n v="0"/>
    <n v="-2330.91"/>
    <n v="-6119.81"/>
    <n v="0"/>
    <n v="0"/>
    <n v="0"/>
    <n v="0"/>
    <n v="5.62"/>
    <n v="5.72"/>
    <n v="0"/>
    <n v="0"/>
    <m/>
    <n v="0"/>
    <n v="0"/>
    <n v="0"/>
    <x v="8"/>
    <x v="10"/>
  </r>
  <r>
    <s v="CG&amp;E "/>
    <s v="E"/>
    <x v="1"/>
    <s v="RS  S   01/02/2007N"/>
    <n v="-3165"/>
    <n v="-366.73"/>
    <n v="0"/>
    <n v="-366.73"/>
    <n v="-118.87"/>
    <n v="0"/>
    <n v="-94.63"/>
    <n v="-3.18"/>
    <n v="-0.63"/>
    <n v="0"/>
    <n v="0"/>
    <n v="-14.71"/>
    <n v="-20.52"/>
    <n v="-12.12"/>
    <n v="-4.8499999999999996"/>
    <n v="-20.99"/>
    <n v="-18.170000000000002"/>
    <n v="-48.17"/>
    <n v="0"/>
    <n v="0"/>
    <n v="0"/>
    <n v="0"/>
    <n v="-1.51"/>
    <n v="-8.3800000000000008"/>
    <n v="0"/>
    <n v="0"/>
    <n v="0"/>
    <n v="0"/>
    <n v="0"/>
    <n v="0"/>
    <n v="0"/>
    <n v="0"/>
    <m/>
    <n v="0"/>
    <n v="0"/>
    <n v="0"/>
    <x v="8"/>
    <x v="10"/>
  </r>
  <r>
    <s v="CG&amp;E "/>
    <s v="E"/>
    <x v="24"/>
    <s v="RS  S   01/02/2007N"/>
    <n v="-42861"/>
    <n v="-1746.21"/>
    <n v="0"/>
    <n v="-1746.21"/>
    <n v="0"/>
    <n v="0"/>
    <n v="-1053.07"/>
    <n v="-47.94"/>
    <n v="-3.96"/>
    <n v="0"/>
    <n v="0"/>
    <n v="-195.28"/>
    <n v="-239.13"/>
    <n v="0"/>
    <n v="-75.41"/>
    <n v="0"/>
    <n v="0"/>
    <n v="0"/>
    <n v="0"/>
    <n v="0"/>
    <n v="0"/>
    <n v="0"/>
    <n v="-42.37"/>
    <n v="-89.05"/>
    <n v="0"/>
    <n v="0"/>
    <n v="0"/>
    <n v="0"/>
    <n v="0"/>
    <n v="0"/>
    <n v="0"/>
    <n v="0"/>
    <m/>
    <n v="0"/>
    <n v="0"/>
    <n v="0"/>
    <x v="8"/>
    <x v="10"/>
  </r>
  <r>
    <s v="CG&amp;E "/>
    <s v="E"/>
    <x v="19"/>
    <s v="RS  S   01/03/2006N"/>
    <n v="-3605"/>
    <n v="-367.24"/>
    <n v="0"/>
    <n v="-367.24"/>
    <n v="-133.9"/>
    <n v="0"/>
    <n v="-96.28"/>
    <n v="-3.25"/>
    <n v="-0.48"/>
    <n v="0"/>
    <n v="0"/>
    <n v="-16.77"/>
    <n v="-23.22"/>
    <n v="-9.4499999999999993"/>
    <n v="0"/>
    <n v="-23.63"/>
    <n v="-8.2799999999999994"/>
    <n v="-44.72"/>
    <n v="0"/>
    <n v="0"/>
    <n v="0"/>
    <n v="0"/>
    <n v="0.87"/>
    <n v="-8.1300000000000008"/>
    <n v="0"/>
    <n v="0"/>
    <n v="0"/>
    <n v="0"/>
    <n v="0"/>
    <n v="0"/>
    <n v="0"/>
    <n v="0"/>
    <m/>
    <n v="0"/>
    <n v="0"/>
    <n v="0"/>
    <x v="8"/>
    <x v="10"/>
  </r>
  <r>
    <s v="CG&amp;E "/>
    <s v="E"/>
    <x v="19"/>
    <s v="RS  S   02/15/2008N"/>
    <n v="-1154979"/>
    <n v="-114280.12"/>
    <n v="0"/>
    <n v="-114280.12"/>
    <n v="-35131.58"/>
    <n v="0"/>
    <n v="-29148.53"/>
    <n v="-1406.23"/>
    <n v="-122.18"/>
    <n v="0"/>
    <n v="0"/>
    <n v="-5293.99"/>
    <n v="-6568.63"/>
    <n v="-6780.14"/>
    <n v="-2013.06"/>
    <n v="-6201.47"/>
    <n v="-7389.5"/>
    <n v="-10094.44"/>
    <n v="0"/>
    <n v="0"/>
    <n v="0"/>
    <n v="0"/>
    <n v="-1650.59"/>
    <n v="-2479.7800000000002"/>
    <n v="0"/>
    <n v="0"/>
    <n v="0"/>
    <n v="0"/>
    <n v="0"/>
    <n v="0"/>
    <n v="0"/>
    <n v="0"/>
    <m/>
    <n v="0"/>
    <n v="0"/>
    <n v="0"/>
    <x v="8"/>
    <x v="10"/>
  </r>
  <r>
    <s v="CG&amp;E "/>
    <s v="E"/>
    <x v="1"/>
    <s v="RS  S   02/15/2008N"/>
    <n v="-501"/>
    <n v="-61.62"/>
    <n v="0"/>
    <n v="-61.62"/>
    <n v="-18.82"/>
    <n v="0"/>
    <n v="-18.989999999999998"/>
    <n v="-0.61"/>
    <n v="-0.18"/>
    <n v="0"/>
    <n v="0"/>
    <n v="-2.33"/>
    <n v="-3.25"/>
    <n v="-3.63"/>
    <n v="-0.87"/>
    <n v="-3.32"/>
    <n v="-3.2"/>
    <n v="-4.38"/>
    <n v="0"/>
    <n v="0"/>
    <n v="0"/>
    <n v="0"/>
    <n v="-0.72"/>
    <n v="-1.32"/>
    <n v="0"/>
    <n v="0"/>
    <n v="0"/>
    <n v="0"/>
    <n v="0"/>
    <n v="0"/>
    <n v="0"/>
    <n v="0"/>
    <m/>
    <n v="0"/>
    <n v="0"/>
    <n v="0"/>
    <x v="8"/>
    <x v="10"/>
  </r>
  <r>
    <s v="CG&amp;E "/>
    <s v="E"/>
    <x v="24"/>
    <s v="RS  S   02/15/2008N"/>
    <n v="-10312"/>
    <n v="-455.13"/>
    <n v="0"/>
    <n v="-455.13"/>
    <n v="0"/>
    <n v="0"/>
    <n v="-268.74"/>
    <n v="-12.54"/>
    <n v="-1.26"/>
    <n v="0"/>
    <n v="0"/>
    <n v="-47.97"/>
    <n v="-65.459999999999994"/>
    <n v="0"/>
    <n v="-17.96"/>
    <n v="0"/>
    <n v="0"/>
    <n v="0"/>
    <n v="0"/>
    <n v="0"/>
    <n v="0"/>
    <n v="0"/>
    <n v="-14.75"/>
    <n v="-26.45"/>
    <n v="0"/>
    <n v="0"/>
    <n v="0"/>
    <n v="0"/>
    <n v="0"/>
    <n v="0"/>
    <n v="0"/>
    <n v="0"/>
    <m/>
    <n v="0"/>
    <n v="0"/>
    <n v="0"/>
    <x v="8"/>
    <x v="10"/>
  </r>
  <r>
    <s v="CG&amp;E "/>
    <s v="E"/>
    <x v="19"/>
    <s v="RS  S   04/01/2008 "/>
    <n v="148807"/>
    <n v="17613.89"/>
    <n v="288.74"/>
    <n v="17325.1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10"/>
  </r>
  <r>
    <s v="CG&amp;E "/>
    <s v="E"/>
    <x v="1"/>
    <s v="RS  S   04/01/2008 "/>
    <n v="21161"/>
    <n v="1843.06"/>
    <n v="0"/>
    <n v="184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10"/>
  </r>
  <r>
    <s v="CG&amp;E "/>
    <s v="E"/>
    <x v="19"/>
    <s v="RS  S   04/01/2008N"/>
    <n v="667484234"/>
    <n v="76900042.340000004"/>
    <n v="0"/>
    <n v="76900042.340000004"/>
    <n v="31948762.109999999"/>
    <n v="0"/>
    <n v="16036585.960000001"/>
    <n v="812770.38"/>
    <n v="54408.95"/>
    <n v="0"/>
    <n v="0"/>
    <n v="3082957.29"/>
    <n v="4550431.58"/>
    <n v="4824281.6500000004"/>
    <n v="1163484.27"/>
    <n v="-30.1"/>
    <n v="3784586.78"/>
    <n v="7791498.6399999997"/>
    <n v="0"/>
    <n v="0"/>
    <n v="0"/>
    <n v="0"/>
    <n v="939898.87"/>
    <n v="1916782.93"/>
    <n v="0"/>
    <n v="0"/>
    <n v="0"/>
    <n v="0"/>
    <n v="0"/>
    <n v="0"/>
    <n v="0"/>
    <n v="0"/>
    <m/>
    <n v="0"/>
    <n v="0"/>
    <n v="0"/>
    <x v="8"/>
    <x v="10"/>
  </r>
  <r>
    <s v="CG&amp;E "/>
    <s v="E"/>
    <x v="1"/>
    <s v="RS  S   04/01/2008N"/>
    <n v="31217"/>
    <n v="3873.27"/>
    <n v="0"/>
    <n v="3873.27"/>
    <n v="1439"/>
    <n v="0"/>
    <n v="1093.24"/>
    <n v="38"/>
    <n v="9.41"/>
    <n v="0"/>
    <n v="0"/>
    <n v="143.69"/>
    <n v="207.81"/>
    <n v="217.24"/>
    <n v="54.4"/>
    <n v="0"/>
    <n v="176.58"/>
    <n v="363.55"/>
    <n v="0"/>
    <n v="0"/>
    <n v="0"/>
    <n v="0"/>
    <n v="44.02"/>
    <n v="86.33"/>
    <n v="0"/>
    <n v="0"/>
    <n v="0"/>
    <n v="0"/>
    <n v="0"/>
    <n v="0"/>
    <n v="0"/>
    <n v="0"/>
    <m/>
    <n v="0"/>
    <n v="0"/>
    <n v="0"/>
    <x v="8"/>
    <x v="10"/>
  </r>
  <r>
    <s v="CG&amp;E "/>
    <s v="E"/>
    <x v="2"/>
    <s v="RS  S   04/01/2008N"/>
    <n v="-971"/>
    <n v="-152.66"/>
    <n v="0"/>
    <n v="-152.66"/>
    <n v="-56.86"/>
    <n v="0"/>
    <n v="-47.19"/>
    <n v="-1.18"/>
    <n v="-0.15"/>
    <n v="0"/>
    <n v="0"/>
    <n v="-4.5199999999999996"/>
    <n v="-11.81"/>
    <n v="-7.79"/>
    <n v="-0.4"/>
    <n v="0"/>
    <n v="-5.27"/>
    <n v="-11.63"/>
    <n v="0"/>
    <n v="0"/>
    <n v="0"/>
    <n v="0"/>
    <n v="-1.33"/>
    <n v="-3.41"/>
    <n v="0"/>
    <n v="0"/>
    <n v="-1.1200000000000001"/>
    <n v="0"/>
    <n v="0"/>
    <n v="0"/>
    <n v="0"/>
    <n v="0"/>
    <m/>
    <n v="0"/>
    <n v="0"/>
    <n v="0"/>
    <x v="8"/>
    <x v="10"/>
  </r>
  <r>
    <s v="CG&amp;E "/>
    <s v="E"/>
    <x v="4"/>
    <s v="RS  S   04/01/2008N"/>
    <n v="9188"/>
    <n v="1094.76"/>
    <n v="0"/>
    <n v="1094.76"/>
    <n v="447.86"/>
    <n v="0"/>
    <n v="246.3"/>
    <n v="11.19"/>
    <n v="1.26"/>
    <n v="0"/>
    <n v="0"/>
    <n v="42.01"/>
    <n v="63.37"/>
    <n v="67.62"/>
    <n v="16.02"/>
    <n v="0"/>
    <n v="52.11"/>
    <n v="107.24"/>
    <n v="0"/>
    <n v="0"/>
    <n v="0"/>
    <n v="0"/>
    <n v="12.91"/>
    <n v="26.87"/>
    <n v="0"/>
    <n v="0"/>
    <n v="0"/>
    <n v="0"/>
    <n v="0"/>
    <n v="0"/>
    <n v="0"/>
    <n v="0"/>
    <m/>
    <n v="0"/>
    <n v="0"/>
    <n v="0"/>
    <x v="8"/>
    <x v="10"/>
  </r>
  <r>
    <s v="CG&amp;E "/>
    <s v="E"/>
    <x v="24"/>
    <s v="RS  S   04/01/2008N"/>
    <n v="11859234"/>
    <n v="490278.2"/>
    <n v="0"/>
    <n v="490278.2"/>
    <n v="0"/>
    <n v="0"/>
    <n v="277641.71999999997"/>
    <n v="14439.99"/>
    <n v="821.22"/>
    <n v="0"/>
    <n v="0"/>
    <n v="54694.7"/>
    <n v="81285.36"/>
    <n v="0"/>
    <n v="20671.349999999999"/>
    <n v="0"/>
    <n v="0"/>
    <n v="0"/>
    <n v="0"/>
    <n v="0"/>
    <n v="0"/>
    <n v="0"/>
    <n v="16698.63"/>
    <n v="34346.660000000003"/>
    <n v="0"/>
    <n v="0"/>
    <n v="0"/>
    <n v="0"/>
    <n v="0"/>
    <n v="0"/>
    <n v="0"/>
    <n v="0"/>
    <m/>
    <n v="0"/>
    <n v="0"/>
    <n v="0"/>
    <x v="8"/>
    <x v="10"/>
  </r>
  <r>
    <s v="CG&amp;E "/>
    <s v="E"/>
    <x v="19"/>
    <s v="RS  W   01/02/2007N"/>
    <n v="2203344"/>
    <n v="223094.3"/>
    <n v="0"/>
    <n v="223094.3"/>
    <n v="71747.759999999995"/>
    <n v="0"/>
    <n v="56877.83"/>
    <n v="2342.39"/>
    <n v="258.41000000000003"/>
    <n v="0"/>
    <n v="0"/>
    <n v="10177.129999999999"/>
    <n v="13057.84"/>
    <n v="7560.43"/>
    <n v="3819.42"/>
    <n v="12664.57"/>
    <n v="13336.68"/>
    <n v="24550.87"/>
    <n v="0"/>
    <n v="0"/>
    <n v="0"/>
    <n v="0"/>
    <n v="1639.64"/>
    <n v="5064.25"/>
    <n v="0"/>
    <n v="0"/>
    <n v="0"/>
    <n v="0"/>
    <n v="-1.45"/>
    <n v="-1.47"/>
    <n v="0"/>
    <n v="0"/>
    <m/>
    <n v="0"/>
    <n v="0"/>
    <n v="0"/>
    <x v="8"/>
    <x v="10"/>
  </r>
  <r>
    <s v="CG&amp;E "/>
    <s v="E"/>
    <x v="1"/>
    <s v="RS  W   01/02/2007N"/>
    <n v="133"/>
    <n v="36.61"/>
    <n v="0"/>
    <n v="36.61"/>
    <n v="5"/>
    <n v="0"/>
    <n v="25.15"/>
    <n v="0.16"/>
    <n v="0.45"/>
    <n v="0"/>
    <n v="0"/>
    <n v="0.62"/>
    <n v="0.87"/>
    <n v="0.63"/>
    <n v="0.23"/>
    <n v="0.88"/>
    <n v="0.84"/>
    <n v="1.28"/>
    <n v="0"/>
    <n v="0"/>
    <n v="0"/>
    <n v="0"/>
    <n v="0.15"/>
    <n v="0.35"/>
    <n v="0"/>
    <n v="0"/>
    <n v="0"/>
    <n v="0"/>
    <n v="0"/>
    <n v="0"/>
    <n v="0"/>
    <n v="0"/>
    <m/>
    <n v="0"/>
    <n v="0"/>
    <n v="0"/>
    <x v="8"/>
    <x v="10"/>
  </r>
  <r>
    <s v="CG&amp;E "/>
    <s v="E"/>
    <x v="24"/>
    <s v="RS  W   01/02/2007N"/>
    <n v="27092"/>
    <n v="1171.56"/>
    <n v="0"/>
    <n v="1171.56"/>
    <n v="0"/>
    <n v="0"/>
    <n v="706.94"/>
    <n v="28.76"/>
    <n v="3.33"/>
    <n v="0"/>
    <n v="0"/>
    <n v="125.99"/>
    <n v="170.66"/>
    <n v="0"/>
    <n v="47.2"/>
    <n v="0"/>
    <n v="0"/>
    <n v="0"/>
    <n v="0"/>
    <n v="0"/>
    <n v="0"/>
    <n v="0"/>
    <n v="20.010000000000002"/>
    <n v="68.67"/>
    <n v="0"/>
    <n v="0"/>
    <n v="0"/>
    <n v="0"/>
    <n v="0"/>
    <n v="0"/>
    <n v="0"/>
    <n v="0"/>
    <m/>
    <n v="0"/>
    <n v="0"/>
    <n v="0"/>
    <x v="8"/>
    <x v="10"/>
  </r>
  <r>
    <s v="CG&amp;E "/>
    <s v="E"/>
    <x v="19"/>
    <s v="RS  W   01/03/2006N"/>
    <n v="496"/>
    <n v="58.41"/>
    <n v="0"/>
    <n v="58.41"/>
    <n v="18.62"/>
    <n v="0"/>
    <n v="21.16"/>
    <n v="0.45"/>
    <n v="0.21"/>
    <n v="0"/>
    <n v="0"/>
    <n v="2.31"/>
    <n v="3.21"/>
    <n v="1.3"/>
    <n v="0"/>
    <n v="3.29"/>
    <n v="1.1299999999999999"/>
    <n v="6.15"/>
    <n v="0"/>
    <n v="0"/>
    <n v="0"/>
    <n v="0"/>
    <n v="-0.3"/>
    <n v="0.88"/>
    <n v="0"/>
    <n v="0"/>
    <n v="0"/>
    <n v="0"/>
    <n v="0"/>
    <n v="0"/>
    <n v="0"/>
    <n v="0"/>
    <m/>
    <n v="0"/>
    <n v="0"/>
    <n v="0"/>
    <x v="8"/>
    <x v="10"/>
  </r>
  <r>
    <s v="CG&amp;E "/>
    <s v="E"/>
    <x v="19"/>
    <s v="RS  W   02/15/2008 "/>
    <n v="-6002"/>
    <n v="-508.99"/>
    <n v="0"/>
    <n v="-50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10"/>
  </r>
  <r>
    <s v="CG&amp;E "/>
    <s v="E"/>
    <x v="19"/>
    <s v="RS  W   02/15/2008N"/>
    <n v="1387007"/>
    <n v="142552.75"/>
    <n v="0"/>
    <n v="142552.75"/>
    <n v="44928.87"/>
    <n v="0"/>
    <n v="36016.230000000003"/>
    <n v="1688.91"/>
    <n v="166.95"/>
    <n v="0"/>
    <n v="0"/>
    <n v="6389.29"/>
    <n v="8193.77"/>
    <n v="8670.7900000000009"/>
    <n v="2417.39"/>
    <n v="7930.46"/>
    <n v="8874.2000000000007"/>
    <n v="12122.21"/>
    <n v="0"/>
    <n v="0"/>
    <n v="0"/>
    <n v="0"/>
    <n v="1982.15"/>
    <n v="3171.53"/>
    <n v="0"/>
    <n v="0"/>
    <n v="0"/>
    <n v="0"/>
    <n v="0"/>
    <n v="0"/>
    <n v="0"/>
    <n v="0"/>
    <m/>
    <n v="0"/>
    <n v="0"/>
    <n v="0"/>
    <x v="8"/>
    <x v="10"/>
  </r>
  <r>
    <s v="CG&amp;E "/>
    <s v="E"/>
    <x v="1"/>
    <s v="RS  W   02/15/2008N"/>
    <n v="201"/>
    <n v="39.409999999999997"/>
    <n v="0"/>
    <n v="39.409999999999997"/>
    <n v="7.55"/>
    <n v="0"/>
    <n v="22.02"/>
    <n v="0.24"/>
    <n v="0.36"/>
    <n v="0"/>
    <n v="0"/>
    <n v="0.94"/>
    <n v="1.3"/>
    <n v="1.46"/>
    <n v="0.35"/>
    <n v="1.33"/>
    <n v="1.29"/>
    <n v="1.76"/>
    <n v="0"/>
    <n v="0"/>
    <n v="0"/>
    <n v="0"/>
    <n v="0.28000000000000003"/>
    <n v="0.53"/>
    <n v="0"/>
    <n v="0"/>
    <n v="0"/>
    <n v="0"/>
    <n v="0"/>
    <n v="0"/>
    <n v="0"/>
    <n v="0"/>
    <m/>
    <n v="0"/>
    <n v="0"/>
    <n v="0"/>
    <x v="8"/>
    <x v="10"/>
  </r>
  <r>
    <s v="CG&amp;E "/>
    <s v="E"/>
    <x v="24"/>
    <s v="RS  W   02/15/2008N"/>
    <n v="10698"/>
    <n v="494.21"/>
    <n v="0"/>
    <n v="494.21"/>
    <n v="0"/>
    <n v="0"/>
    <n v="298.91000000000003"/>
    <n v="13.02"/>
    <n v="1.71"/>
    <n v="0"/>
    <n v="0"/>
    <n v="49.75"/>
    <n v="68.84"/>
    <n v="0"/>
    <n v="18.64"/>
    <n v="0"/>
    <n v="0"/>
    <n v="0"/>
    <n v="0"/>
    <n v="0"/>
    <n v="0"/>
    <n v="0"/>
    <n v="15.3"/>
    <n v="28.04"/>
    <n v="0"/>
    <n v="0"/>
    <n v="0"/>
    <n v="0"/>
    <n v="0"/>
    <n v="0"/>
    <n v="0"/>
    <n v="0"/>
    <m/>
    <n v="0"/>
    <n v="0"/>
    <n v="0"/>
    <x v="8"/>
    <x v="10"/>
  </r>
  <r>
    <s v="CG&amp;E "/>
    <s v="E"/>
    <x v="19"/>
    <s v="RS  W   04/01/2008 "/>
    <n v="-672"/>
    <n v="-830.67"/>
    <n v="0"/>
    <n v="-83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10"/>
  </r>
  <r>
    <s v="CG&amp;E "/>
    <s v="E"/>
    <x v="19"/>
    <s v="RS  W   04/01/2008N"/>
    <n v="2630549"/>
    <n v="289296.28999999998"/>
    <n v="0"/>
    <n v="289296.28999999998"/>
    <n v="105073.62"/>
    <n v="0"/>
    <n v="73233.929999999993"/>
    <n v="3202.69"/>
    <n v="415.17"/>
    <n v="0"/>
    <n v="0"/>
    <n v="12159"/>
    <n v="15998.23"/>
    <n v="15866.18"/>
    <n v="4585.04"/>
    <n v="0"/>
    <n v="16828.63"/>
    <n v="32082.23"/>
    <n v="0"/>
    <n v="0"/>
    <n v="0"/>
    <n v="0"/>
    <n v="3547.26"/>
    <n v="6304.31"/>
    <n v="0"/>
    <n v="0"/>
    <n v="0"/>
    <n v="0"/>
    <n v="0"/>
    <n v="0"/>
    <n v="0"/>
    <n v="0"/>
    <m/>
    <n v="0"/>
    <n v="0"/>
    <n v="0"/>
    <x v="8"/>
    <x v="10"/>
  </r>
  <r>
    <s v="CG&amp;E "/>
    <s v="E"/>
    <x v="1"/>
    <s v="RS  W   04/01/2008N"/>
    <n v="132"/>
    <n v="32.56"/>
    <n v="0"/>
    <n v="32.56"/>
    <n v="5.83"/>
    <n v="0"/>
    <n v="20.64"/>
    <n v="0.17"/>
    <n v="0.36"/>
    <n v="0"/>
    <n v="0"/>
    <n v="0.61"/>
    <n v="0.86"/>
    <n v="0.88"/>
    <n v="0.23"/>
    <n v="0"/>
    <n v="0.84"/>
    <n v="1.62"/>
    <n v="0"/>
    <n v="0"/>
    <n v="0"/>
    <n v="0"/>
    <n v="0.18"/>
    <n v="0.34"/>
    <n v="0"/>
    <n v="0"/>
    <n v="0"/>
    <n v="0"/>
    <n v="0"/>
    <n v="0"/>
    <n v="0"/>
    <n v="0"/>
    <m/>
    <n v="0"/>
    <n v="0"/>
    <n v="0"/>
    <x v="8"/>
    <x v="10"/>
  </r>
  <r>
    <s v="CG&amp;E "/>
    <s v="E"/>
    <x v="24"/>
    <s v="RS  W   04/01/2008N"/>
    <n v="24563"/>
    <n v="1118.23"/>
    <n v="0"/>
    <n v="1118.23"/>
    <n v="0"/>
    <n v="0"/>
    <n v="674.49"/>
    <n v="29.92"/>
    <n v="3.69"/>
    <n v="0"/>
    <n v="0"/>
    <n v="114.19"/>
    <n v="156.55000000000001"/>
    <n v="0"/>
    <n v="42.8"/>
    <n v="0"/>
    <n v="0"/>
    <n v="0"/>
    <n v="0"/>
    <n v="0"/>
    <n v="0"/>
    <n v="0"/>
    <n v="33.17"/>
    <n v="63.42"/>
    <n v="0"/>
    <n v="0"/>
    <n v="0"/>
    <n v="0"/>
    <n v="0"/>
    <n v="0"/>
    <n v="0"/>
    <n v="0"/>
    <m/>
    <n v="0"/>
    <n v="0"/>
    <n v="0"/>
    <x v="8"/>
    <x v="10"/>
  </r>
  <r>
    <s v="CG&amp;E "/>
    <s v="E"/>
    <x v="19"/>
    <s v="RS01S   01/02/2007N"/>
    <n v="-40"/>
    <n v="-7.3"/>
    <n v="0"/>
    <n v="-7.3"/>
    <n v="-1.5"/>
    <n v="0"/>
    <n v="-3.91"/>
    <n v="-0.05"/>
    <n v="-0.06"/>
    <n v="0"/>
    <n v="0"/>
    <n v="-0.19"/>
    <n v="-0.26"/>
    <n v="-0.21"/>
    <n v="-7.0000000000000007E-2"/>
    <n v="-0.27"/>
    <n v="-0.26"/>
    <n v="-0.35"/>
    <n v="0"/>
    <n v="0"/>
    <n v="0"/>
    <n v="0"/>
    <n v="-0.06"/>
    <n v="-0.11"/>
    <n v="0"/>
    <n v="0"/>
    <n v="0"/>
    <n v="0"/>
    <n v="0"/>
    <n v="0"/>
    <n v="0"/>
    <n v="0"/>
    <m/>
    <n v="0"/>
    <n v="0"/>
    <n v="0"/>
    <x v="8"/>
    <x v="10"/>
  </r>
  <r>
    <s v="CG&amp;E "/>
    <s v="E"/>
    <x v="1"/>
    <s v="RS01S   01/02/2007N"/>
    <n v="-36880"/>
    <n v="-3802.98"/>
    <n v="0"/>
    <n v="-3802.98"/>
    <n v="-1188.1500000000001"/>
    <n v="0"/>
    <n v="-1073.27"/>
    <n v="-43.55"/>
    <n v="-6.75"/>
    <n v="0"/>
    <n v="0"/>
    <n v="-170.73"/>
    <n v="-217.17"/>
    <n v="-155.11000000000001"/>
    <n v="-15.61"/>
    <n v="-209.71"/>
    <n v="-235.43"/>
    <n v="-317.24"/>
    <n v="0"/>
    <n v="0"/>
    <n v="0"/>
    <n v="0"/>
    <n v="-46.73"/>
    <n v="-83.92"/>
    <n v="0"/>
    <n v="0"/>
    <n v="-40.11"/>
    <n v="0"/>
    <n v="0.25"/>
    <n v="0.25"/>
    <n v="0"/>
    <n v="0"/>
    <m/>
    <n v="0"/>
    <n v="0"/>
    <n v="0"/>
    <x v="8"/>
    <x v="10"/>
  </r>
  <r>
    <s v="CG&amp;E "/>
    <s v="E"/>
    <x v="1"/>
    <s v="RS01S   02/15/2008N"/>
    <n v="-25476"/>
    <n v="-2738.13"/>
    <n v="0"/>
    <n v="-2738.13"/>
    <n v="-875.45"/>
    <n v="0"/>
    <n v="-711.62"/>
    <n v="-31.05"/>
    <n v="-4.07"/>
    <n v="0"/>
    <n v="0"/>
    <n v="-118.24"/>
    <n v="-156.13999999999999"/>
    <n v="-154.47"/>
    <n v="-10.65"/>
    <n v="-154.47"/>
    <n v="-162.97999999999999"/>
    <n v="-233.14"/>
    <n v="0"/>
    <n v="0"/>
    <n v="0"/>
    <n v="0"/>
    <n v="-36.39"/>
    <n v="-61.82"/>
    <n v="0"/>
    <n v="0"/>
    <n v="-27.64"/>
    <n v="0"/>
    <n v="0"/>
    <n v="0"/>
    <n v="0"/>
    <n v="0"/>
    <m/>
    <n v="0"/>
    <n v="0"/>
    <n v="0"/>
    <x v="8"/>
    <x v="10"/>
  </r>
  <r>
    <s v="CG&amp;E "/>
    <s v="E"/>
    <x v="1"/>
    <s v="RS01S   04/01/2008N"/>
    <n v="6951683"/>
    <n v="821244.67"/>
    <n v="0"/>
    <n v="821244.67"/>
    <n v="327578.03000000003"/>
    <n v="0"/>
    <n v="197828.63"/>
    <n v="8464.09"/>
    <n v="1183"/>
    <n v="0"/>
    <n v="0"/>
    <n v="31881.98"/>
    <n v="46929.89"/>
    <n v="44871.88"/>
    <n v="2900.1"/>
    <n v="0"/>
    <n v="39368.82"/>
    <n v="83249.5"/>
    <n v="0"/>
    <n v="0"/>
    <n v="0"/>
    <n v="0"/>
    <n v="9784.85"/>
    <n v="19654.240000000002"/>
    <n v="0"/>
    <n v="0"/>
    <n v="7549.66"/>
    <n v="0"/>
    <n v="0"/>
    <n v="0"/>
    <n v="0"/>
    <n v="0"/>
    <m/>
    <n v="0"/>
    <n v="0"/>
    <n v="0"/>
    <x v="8"/>
    <x v="10"/>
  </r>
  <r>
    <s v="CG&amp;E "/>
    <s v="E"/>
    <x v="4"/>
    <s v="RS01S   04/01/2008N"/>
    <n v="4392"/>
    <n v="516.83000000000004"/>
    <n v="0"/>
    <n v="516.83000000000004"/>
    <n v="213.47"/>
    <n v="0"/>
    <n v="114.61"/>
    <n v="5.35"/>
    <n v="0.54"/>
    <n v="0"/>
    <n v="0"/>
    <n v="20.27"/>
    <n v="30.24"/>
    <n v="29.24"/>
    <n v="1.84"/>
    <n v="0"/>
    <n v="24.93"/>
    <n v="52.59"/>
    <n v="0"/>
    <n v="0"/>
    <n v="0"/>
    <n v="0"/>
    <n v="6.17"/>
    <n v="12.8"/>
    <n v="0"/>
    <n v="0"/>
    <n v="4.78"/>
    <n v="0"/>
    <n v="0"/>
    <n v="0"/>
    <n v="0"/>
    <n v="0"/>
    <m/>
    <n v="0"/>
    <n v="0"/>
    <n v="0"/>
    <x v="8"/>
    <x v="10"/>
  </r>
  <r>
    <s v="CG&amp;E "/>
    <s v="E"/>
    <x v="21"/>
    <s v="RS01S   04/01/2008N"/>
    <n v="52150"/>
    <n v="2477.58"/>
    <n v="0"/>
    <n v="2477.58"/>
    <n v="0"/>
    <n v="0"/>
    <n v="1516.12"/>
    <n v="63.45"/>
    <n v="9.52"/>
    <n v="0"/>
    <n v="0"/>
    <n v="240.41"/>
    <n v="350.12"/>
    <n v="0"/>
    <n v="21.71"/>
    <n v="0"/>
    <n v="0"/>
    <n v="0"/>
    <n v="0"/>
    <n v="0"/>
    <n v="0"/>
    <n v="0"/>
    <n v="73.319999999999993"/>
    <n v="146.24"/>
    <n v="0"/>
    <n v="0"/>
    <n v="56.69"/>
    <n v="0"/>
    <n v="0"/>
    <n v="0"/>
    <n v="0"/>
    <n v="0"/>
    <m/>
    <n v="0"/>
    <n v="0"/>
    <n v="0"/>
    <x v="8"/>
    <x v="10"/>
  </r>
  <r>
    <s v="CG&amp;E "/>
    <s v="E"/>
    <x v="1"/>
    <s v="RS01W   01/02/2007N"/>
    <n v="47416"/>
    <n v="5224.1099999999997"/>
    <n v="0"/>
    <n v="5224.1099999999997"/>
    <n v="1741.6"/>
    <n v="0"/>
    <n v="1363.02"/>
    <n v="51.07"/>
    <n v="8.35"/>
    <n v="0"/>
    <n v="0"/>
    <n v="220.48"/>
    <n v="303.07"/>
    <n v="191.48"/>
    <n v="18.59"/>
    <n v="307.39"/>
    <n v="279.79000000000002"/>
    <n v="527.84"/>
    <n v="0"/>
    <n v="0"/>
    <n v="0"/>
    <n v="0"/>
    <n v="38.299999999999997"/>
    <n v="122.93"/>
    <n v="0"/>
    <n v="0"/>
    <n v="51.49"/>
    <n v="0"/>
    <n v="-0.64"/>
    <n v="-0.65"/>
    <n v="0"/>
    <n v="0"/>
    <m/>
    <n v="0"/>
    <n v="0"/>
    <n v="0"/>
    <x v="8"/>
    <x v="10"/>
  </r>
  <r>
    <s v="CG&amp;E "/>
    <s v="E"/>
    <x v="1"/>
    <s v="RS01W   02/15/2008N"/>
    <n v="36800"/>
    <n v="4035.28"/>
    <n v="0"/>
    <n v="4035.28"/>
    <n v="1293.6300000000001"/>
    <n v="0"/>
    <n v="1062.6500000000001"/>
    <n v="44.83"/>
    <n v="6.57"/>
    <n v="0"/>
    <n v="0"/>
    <n v="170.84"/>
    <n v="228.73"/>
    <n v="228.28"/>
    <n v="15.34"/>
    <n v="228.29"/>
    <n v="235.41"/>
    <n v="336.79"/>
    <n v="0"/>
    <n v="0"/>
    <n v="0"/>
    <n v="0"/>
    <n v="52.59"/>
    <n v="91.36"/>
    <n v="0"/>
    <n v="0"/>
    <n v="39.97"/>
    <n v="0"/>
    <n v="0"/>
    <n v="0"/>
    <n v="0"/>
    <n v="0"/>
    <m/>
    <n v="0"/>
    <n v="0"/>
    <n v="0"/>
    <x v="8"/>
    <x v="10"/>
  </r>
  <r>
    <s v="CG&amp;E "/>
    <s v="E"/>
    <x v="1"/>
    <s v="RS01W   04/01/2008N"/>
    <n v="80713"/>
    <n v="9185.08"/>
    <n v="0"/>
    <n v="9185.08"/>
    <n v="3342.61"/>
    <n v="0"/>
    <n v="2486.59"/>
    <n v="98.24"/>
    <n v="17.53"/>
    <n v="0"/>
    <n v="0"/>
    <n v="373.49"/>
    <n v="502.22"/>
    <n v="457.82"/>
    <n v="33.61"/>
    <n v="0"/>
    <n v="516.41"/>
    <n v="959.41"/>
    <n v="0"/>
    <n v="0"/>
    <n v="0"/>
    <n v="0"/>
    <n v="108.84"/>
    <n v="200.68"/>
    <n v="0"/>
    <n v="0"/>
    <n v="87.63"/>
    <n v="0"/>
    <n v="0"/>
    <n v="0"/>
    <n v="0"/>
    <n v="0"/>
    <m/>
    <n v="0"/>
    <n v="0"/>
    <n v="0"/>
    <x v="8"/>
    <x v="10"/>
  </r>
  <r>
    <s v="CG&amp;E "/>
    <s v="E"/>
    <x v="19"/>
    <s v="RS3PS   04/01/2008N"/>
    <n v="43957"/>
    <n v="5136.0200000000004"/>
    <n v="0"/>
    <n v="5136.0200000000004"/>
    <n v="2081.87"/>
    <n v="0"/>
    <n v="1156.45"/>
    <n v="53.51"/>
    <n v="3.87"/>
    <n v="0"/>
    <n v="0"/>
    <n v="202.69"/>
    <n v="297.64999999999998"/>
    <n v="314.36"/>
    <n v="76.61"/>
    <n v="0"/>
    <n v="249.38"/>
    <n v="512.87"/>
    <n v="0"/>
    <n v="0"/>
    <n v="0"/>
    <n v="0"/>
    <n v="61.89"/>
    <n v="124.87"/>
    <n v="0"/>
    <n v="0"/>
    <n v="0"/>
    <n v="0"/>
    <n v="0"/>
    <n v="0"/>
    <n v="0"/>
    <n v="0"/>
    <m/>
    <n v="0"/>
    <n v="0"/>
    <n v="0"/>
    <x v="8"/>
    <x v="10"/>
  </r>
  <r>
    <s v="CG&amp;E "/>
    <s v="E"/>
    <x v="7"/>
    <s v="SC01    04/01/2008N"/>
    <n v="81"/>
    <n v="16.440000000000001"/>
    <n v="0"/>
    <n v="16.440000000000001"/>
    <n v="2.34"/>
    <n v="0"/>
    <n v="11.5"/>
    <n v="0.1"/>
    <n v="0"/>
    <n v="0"/>
    <n v="0"/>
    <n v="0.38"/>
    <n v="0.19"/>
    <n v="0.32"/>
    <n v="0"/>
    <n v="0"/>
    <n v="0.21"/>
    <n v="0.97"/>
    <n v="0"/>
    <n v="0"/>
    <n v="0"/>
    <n v="0"/>
    <n v="0.08"/>
    <n v="0.14000000000000001"/>
    <n v="0"/>
    <n v="0"/>
    <n v="0.21"/>
    <n v="0"/>
    <n v="0"/>
    <n v="0"/>
    <n v="0"/>
    <n v="0"/>
    <m/>
    <n v="0"/>
    <n v="0"/>
    <n v="0"/>
    <x v="8"/>
    <x v="11"/>
  </r>
  <r>
    <s v="CG&amp;E "/>
    <s v="E"/>
    <x v="7"/>
    <s v="SC02    04/01/2008N"/>
    <n v="1161192"/>
    <n v="91652.22"/>
    <n v="0"/>
    <n v="91652.22"/>
    <n v="33450.639999999999"/>
    <n v="0"/>
    <n v="22196.16"/>
    <n v="1413.92"/>
    <n v="0.36"/>
    <n v="0"/>
    <n v="0"/>
    <n v="4299.07"/>
    <n v="2659.12"/>
    <n v="4582.0600000000004"/>
    <n v="0"/>
    <n v="0"/>
    <n v="3059.77"/>
    <n v="13904.14"/>
    <n v="0"/>
    <n v="0"/>
    <n v="0"/>
    <n v="0"/>
    <n v="1120.5899999999999"/>
    <n v="2006.55"/>
    <n v="0"/>
    <n v="0"/>
    <n v="2959.84"/>
    <n v="0"/>
    <n v="0"/>
    <n v="0"/>
    <n v="0"/>
    <n v="0"/>
    <m/>
    <n v="0"/>
    <n v="0"/>
    <n v="0"/>
    <x v="8"/>
    <x v="11"/>
  </r>
  <r>
    <s v="CG&amp;E "/>
    <s v="E"/>
    <x v="2"/>
    <s v="SC03    04/01/2008N"/>
    <n v="399"/>
    <n v="17.73"/>
    <n v="0"/>
    <n v="17.73"/>
    <n v="4.58"/>
    <n v="0"/>
    <n v="1.71"/>
    <n v="0.48"/>
    <n v="0.09"/>
    <n v="0"/>
    <n v="0"/>
    <n v="1.85"/>
    <n v="0.91"/>
    <n v="0.62"/>
    <n v="0"/>
    <n v="0"/>
    <n v="1.05"/>
    <n v="4.7699999999999996"/>
    <n v="0"/>
    <n v="0"/>
    <n v="0"/>
    <n v="0"/>
    <n v="0.38"/>
    <n v="0.28000000000000003"/>
    <n v="0"/>
    <n v="0"/>
    <n v="1.01"/>
    <n v="0"/>
    <n v="0"/>
    <n v="0"/>
    <n v="0"/>
    <n v="0"/>
    <m/>
    <n v="0"/>
    <n v="0"/>
    <n v="0"/>
    <x v="8"/>
    <x v="11"/>
  </r>
  <r>
    <s v="CG&amp;E "/>
    <s v="E"/>
    <x v="7"/>
    <s v="SC03    04/01/2008N"/>
    <n v="1637838"/>
    <n v="71603.86"/>
    <n v="0"/>
    <n v="71603.86"/>
    <n v="18768.099999999999"/>
    <n v="0"/>
    <n v="7026.37"/>
    <n v="1994.35"/>
    <n v="2.52"/>
    <n v="0"/>
    <n v="0"/>
    <n v="6680.93"/>
    <n v="3750.65"/>
    <n v="2571.4299999999998"/>
    <n v="0"/>
    <n v="0"/>
    <n v="4315.7"/>
    <n v="19611.55"/>
    <n v="0"/>
    <n v="0"/>
    <n v="0"/>
    <n v="0"/>
    <n v="1580.54"/>
    <n v="1126.8900000000001"/>
    <n v="0"/>
    <n v="0"/>
    <n v="4174.83"/>
    <n v="0"/>
    <n v="0"/>
    <n v="0"/>
    <n v="0"/>
    <n v="0"/>
    <m/>
    <n v="0"/>
    <n v="0"/>
    <n v="0"/>
    <x v="8"/>
    <x v="11"/>
  </r>
  <r>
    <s v="CG&amp;E "/>
    <s v="E"/>
    <x v="7"/>
    <s v="SC04    04/01/2008N"/>
    <n v="14245"/>
    <n v="628.09"/>
    <n v="0"/>
    <n v="628.09"/>
    <n v="163.24"/>
    <n v="0"/>
    <n v="61.11"/>
    <n v="17.34"/>
    <n v="0.09"/>
    <n v="0"/>
    <n v="0"/>
    <n v="63.38"/>
    <n v="32.619999999999997"/>
    <n v="22.36"/>
    <n v="0"/>
    <n v="0"/>
    <n v="37.520000000000003"/>
    <n v="170.56"/>
    <n v="0"/>
    <n v="0"/>
    <n v="0"/>
    <n v="0"/>
    <n v="13.75"/>
    <n v="9.8000000000000007"/>
    <n v="0"/>
    <n v="0"/>
    <n v="36.32"/>
    <n v="0"/>
    <n v="0"/>
    <n v="0"/>
    <n v="0"/>
    <n v="0"/>
    <m/>
    <n v="0"/>
    <n v="0"/>
    <n v="0"/>
    <x v="8"/>
    <x v="11"/>
  </r>
  <r>
    <s v="CG&amp;E "/>
    <s v="E"/>
    <x v="7"/>
    <s v="SC05    04/01/2008N"/>
    <n v="5883"/>
    <n v="259.66000000000003"/>
    <n v="0"/>
    <n v="259.66000000000003"/>
    <n v="67.41"/>
    <n v="0"/>
    <n v="25.24"/>
    <n v="7.16"/>
    <n v="0"/>
    <n v="0"/>
    <n v="0"/>
    <n v="26.49"/>
    <n v="13.47"/>
    <n v="9.23"/>
    <n v="0"/>
    <n v="0"/>
    <n v="15.5"/>
    <n v="70.44"/>
    <n v="0"/>
    <n v="0"/>
    <n v="0"/>
    <n v="0"/>
    <n v="5.68"/>
    <n v="4.05"/>
    <n v="0"/>
    <n v="0"/>
    <n v="14.99"/>
    <n v="0"/>
    <n v="0"/>
    <n v="0"/>
    <n v="0"/>
    <n v="0"/>
    <m/>
    <n v="0"/>
    <n v="0"/>
    <n v="0"/>
    <x v="8"/>
    <x v="11"/>
  </r>
  <r>
    <s v="CG&amp;E "/>
    <s v="E"/>
    <x v="7"/>
    <s v="SC06    04/01/2008N"/>
    <n v="774"/>
    <n v="34.28"/>
    <n v="0"/>
    <n v="34.28"/>
    <n v="8.8699999999999992"/>
    <n v="0"/>
    <n v="3.32"/>
    <n v="0.94"/>
    <n v="0"/>
    <n v="0"/>
    <n v="0"/>
    <n v="3.6"/>
    <n v="1.77"/>
    <n v="1.22"/>
    <n v="0"/>
    <n v="0"/>
    <n v="2.04"/>
    <n v="9.27"/>
    <n v="0"/>
    <n v="0"/>
    <n v="0"/>
    <n v="0"/>
    <n v="0.75"/>
    <n v="0.53"/>
    <n v="0"/>
    <n v="0"/>
    <n v="1.97"/>
    <n v="0"/>
    <n v="0"/>
    <n v="0"/>
    <n v="0"/>
    <n v="0"/>
    <m/>
    <n v="0"/>
    <n v="0"/>
    <n v="0"/>
    <x v="8"/>
    <x v="11"/>
  </r>
  <r>
    <s v="CG&amp;E "/>
    <s v="E"/>
    <x v="2"/>
    <s v="SC07    04/01/2008N"/>
    <n v="980"/>
    <n v="111.34"/>
    <n v="0"/>
    <n v="111.34"/>
    <n v="28.21"/>
    <n v="0"/>
    <n v="51.41"/>
    <n v="1.2"/>
    <n v="0.36"/>
    <n v="0"/>
    <n v="0"/>
    <n v="4.57"/>
    <n v="2.2400000000000002"/>
    <n v="3.88"/>
    <n v="0"/>
    <n v="0"/>
    <n v="2.59"/>
    <n v="11.73"/>
    <n v="0"/>
    <n v="0"/>
    <n v="0"/>
    <n v="0"/>
    <n v="0.95"/>
    <n v="1.7"/>
    <n v="0"/>
    <n v="0"/>
    <n v="2.5"/>
    <n v="0"/>
    <n v="0"/>
    <n v="0"/>
    <n v="0"/>
    <n v="0"/>
    <m/>
    <n v="0"/>
    <n v="0"/>
    <n v="0"/>
    <x v="8"/>
    <x v="11"/>
  </r>
  <r>
    <s v="CG&amp;E "/>
    <s v="E"/>
    <x v="7"/>
    <s v="SC07    04/01/2008N"/>
    <n v="328"/>
    <n v="34.15"/>
    <n v="0"/>
    <n v="34.15"/>
    <n v="9.44"/>
    <n v="0"/>
    <n v="14.15"/>
    <n v="0.4"/>
    <n v="0.09"/>
    <n v="0"/>
    <n v="0"/>
    <n v="1.53"/>
    <n v="0.75"/>
    <n v="1.29"/>
    <n v="0"/>
    <n v="0"/>
    <n v="0.86"/>
    <n v="3.93"/>
    <n v="0"/>
    <n v="0"/>
    <n v="0"/>
    <n v="0"/>
    <n v="0.31"/>
    <n v="0.56000000000000005"/>
    <n v="0"/>
    <n v="0"/>
    <n v="0.84"/>
    <n v="0"/>
    <n v="0"/>
    <n v="0"/>
    <n v="0"/>
    <n v="0"/>
    <m/>
    <n v="0"/>
    <n v="0"/>
    <n v="0"/>
    <x v="8"/>
    <x v="11"/>
  </r>
  <r>
    <s v="CG&amp;E "/>
    <s v="E"/>
    <x v="7"/>
    <s v="SC08    04/01/2008N"/>
    <n v="6596"/>
    <n v="419.66"/>
    <n v="0"/>
    <n v="419.66"/>
    <n v="189.92"/>
    <n v="0"/>
    <n v="49.64"/>
    <n v="8.0299999999999994"/>
    <n v="0"/>
    <n v="0"/>
    <n v="0"/>
    <n v="0"/>
    <n v="15.1"/>
    <n v="26.03"/>
    <n v="0"/>
    <n v="0"/>
    <n v="17.38"/>
    <n v="78.98"/>
    <n v="0"/>
    <n v="0"/>
    <n v="0"/>
    <n v="0"/>
    <n v="6.37"/>
    <n v="11.4"/>
    <n v="0"/>
    <n v="0"/>
    <n v="16.809999999999999"/>
    <n v="0"/>
    <n v="0"/>
    <n v="0"/>
    <n v="0"/>
    <n v="0"/>
    <m/>
    <n v="0"/>
    <n v="0"/>
    <n v="0"/>
    <x v="8"/>
    <x v="11"/>
  </r>
  <r>
    <s v="CG&amp;E "/>
    <s v="E"/>
    <x v="7"/>
    <s v="SC09    04/01/2008N"/>
    <n v="296"/>
    <n v="21.5"/>
    <n v="0"/>
    <n v="21.5"/>
    <n v="8.5399999999999991"/>
    <n v="0"/>
    <n v="3.41"/>
    <n v="0.36"/>
    <n v="0.09"/>
    <n v="0"/>
    <n v="0"/>
    <n v="1.38"/>
    <n v="0.68"/>
    <n v="1.17"/>
    <n v="0"/>
    <n v="0"/>
    <n v="0.78"/>
    <n v="3.54"/>
    <n v="0"/>
    <n v="0"/>
    <n v="0"/>
    <n v="0"/>
    <n v="0.28999999999999998"/>
    <n v="0.51"/>
    <n v="0"/>
    <n v="0"/>
    <n v="0.75"/>
    <n v="0"/>
    <n v="0"/>
    <n v="0"/>
    <n v="0"/>
    <n v="0"/>
    <m/>
    <n v="0"/>
    <n v="0"/>
    <n v="0"/>
    <x v="8"/>
    <x v="11"/>
  </r>
  <r>
    <s v="CG&amp;E "/>
    <s v="E"/>
    <x v="7"/>
    <s v="SC10    04/01/2008N"/>
    <n v="6126"/>
    <n v="414.27"/>
    <n v="0"/>
    <n v="414.27"/>
    <n v="176.51"/>
    <n v="0"/>
    <n v="70.489999999999995"/>
    <n v="7.46"/>
    <n v="0"/>
    <n v="0"/>
    <n v="0"/>
    <n v="0"/>
    <n v="14.03"/>
    <n v="24.17"/>
    <n v="0"/>
    <n v="0"/>
    <n v="16.14"/>
    <n v="73.349999999999994"/>
    <n v="0"/>
    <n v="0"/>
    <n v="0"/>
    <n v="0"/>
    <n v="5.91"/>
    <n v="10.59"/>
    <n v="0"/>
    <n v="0"/>
    <n v="15.62"/>
    <n v="0"/>
    <n v="0"/>
    <n v="0"/>
    <n v="0"/>
    <n v="0"/>
    <m/>
    <n v="0"/>
    <n v="0"/>
    <n v="0"/>
    <x v="8"/>
    <x v="11"/>
  </r>
  <r>
    <s v="CG&amp;E "/>
    <s v="E"/>
    <x v="7"/>
    <s v="SE      01/31/2007N"/>
    <n v="2474"/>
    <n v="445.8"/>
    <n v="0"/>
    <n v="445.8"/>
    <n v="60.57"/>
    <n v="0"/>
    <n v="290.83999999999997"/>
    <n v="2.36"/>
    <n v="0"/>
    <n v="0"/>
    <n v="0"/>
    <n v="11.53"/>
    <n v="5.64"/>
    <n v="5.98"/>
    <n v="0"/>
    <n v="10.67"/>
    <n v="7.87"/>
    <n v="39.35"/>
    <n v="0"/>
    <n v="0"/>
    <n v="0"/>
    <n v="0"/>
    <n v="0.39"/>
    <n v="4.28"/>
    <n v="0"/>
    <n v="0"/>
    <n v="6.32"/>
    <n v="0"/>
    <n v="0"/>
    <n v="0"/>
    <n v="0"/>
    <n v="0"/>
    <m/>
    <n v="0"/>
    <n v="0"/>
    <n v="0"/>
    <x v="8"/>
    <x v="12"/>
  </r>
  <r>
    <s v="CG&amp;E "/>
    <s v="E"/>
    <x v="7"/>
    <s v="SE      02/15/2008N"/>
    <n v="798"/>
    <n v="141.22"/>
    <n v="0"/>
    <n v="141.22"/>
    <n v="19.54"/>
    <n v="0"/>
    <n v="93.82"/>
    <n v="0.98"/>
    <n v="0"/>
    <n v="0"/>
    <n v="0"/>
    <n v="3.72"/>
    <n v="1.82"/>
    <n v="3.44"/>
    <n v="0"/>
    <n v="3.44"/>
    <n v="2.96"/>
    <n v="7.3"/>
    <n v="0"/>
    <n v="0"/>
    <n v="0"/>
    <n v="0"/>
    <n v="0.78"/>
    <n v="1.38"/>
    <n v="0"/>
    <n v="0"/>
    <n v="2.04"/>
    <n v="0"/>
    <n v="0"/>
    <n v="0"/>
    <n v="0"/>
    <n v="0"/>
    <m/>
    <n v="0"/>
    <n v="0"/>
    <n v="0"/>
    <x v="8"/>
    <x v="12"/>
  </r>
  <r>
    <s v="CG&amp;E "/>
    <s v="E"/>
    <x v="2"/>
    <s v="SE      04/01/2008N"/>
    <n v="40409"/>
    <n v="5206.0600000000004"/>
    <n v="0"/>
    <n v="5206.0600000000004"/>
    <n v="1164.32"/>
    <n v="0"/>
    <n v="2745.17"/>
    <n v="49.25"/>
    <n v="6.12"/>
    <n v="0"/>
    <n v="0"/>
    <n v="187.11"/>
    <n v="92.55"/>
    <n v="159.46"/>
    <n v="0"/>
    <n v="0"/>
    <n v="106.51"/>
    <n v="483.81"/>
    <n v="0"/>
    <n v="0"/>
    <n v="0"/>
    <n v="0"/>
    <n v="38.99"/>
    <n v="69.819999999999993"/>
    <n v="0"/>
    <n v="0"/>
    <n v="102.95"/>
    <n v="0"/>
    <n v="0"/>
    <n v="0"/>
    <n v="0"/>
    <n v="0"/>
    <m/>
    <n v="0"/>
    <n v="0"/>
    <n v="0"/>
    <x v="8"/>
    <x v="12"/>
  </r>
  <r>
    <s v="CG&amp;E "/>
    <s v="E"/>
    <x v="7"/>
    <s v="SE      04/01/2008N"/>
    <n v="365318"/>
    <n v="46199.29"/>
    <n v="0"/>
    <n v="46199.29"/>
    <n v="10524.38"/>
    <n v="0"/>
    <n v="24004.63"/>
    <n v="445.05"/>
    <n v="29.88"/>
    <n v="0"/>
    <n v="0"/>
    <n v="1664.76"/>
    <n v="836.72"/>
    <n v="1441.52"/>
    <n v="0"/>
    <n v="0"/>
    <n v="963.53"/>
    <n v="4374.03"/>
    <n v="0"/>
    <n v="0"/>
    <n v="0"/>
    <n v="0"/>
    <n v="352.48"/>
    <n v="631.28"/>
    <n v="0"/>
    <n v="0"/>
    <n v="931.03"/>
    <n v="0"/>
    <n v="0"/>
    <n v="0"/>
    <n v="0"/>
    <n v="0"/>
    <m/>
    <n v="0"/>
    <n v="0"/>
    <n v="0"/>
    <x v="8"/>
    <x v="12"/>
  </r>
  <r>
    <s v="CG&amp;E "/>
    <s v="E"/>
    <x v="1"/>
    <s v="SFL2    04/01/2008N"/>
    <n v="45"/>
    <n v="5.67"/>
    <n v="0"/>
    <n v="5.67"/>
    <n v="2.97"/>
    <n v="0"/>
    <n v="0.72"/>
    <n v="0.09"/>
    <n v="0"/>
    <n v="0"/>
    <n v="0"/>
    <n v="0.18"/>
    <n v="0.27"/>
    <n v="0.36"/>
    <n v="0"/>
    <n v="0"/>
    <n v="0.27"/>
    <n v="0.54"/>
    <n v="0"/>
    <n v="0"/>
    <n v="0"/>
    <n v="0"/>
    <n v="0.09"/>
    <n v="0.18"/>
    <n v="0"/>
    <n v="0"/>
    <n v="0"/>
    <n v="0"/>
    <n v="0"/>
    <n v="0"/>
    <n v="0"/>
    <n v="0"/>
    <m/>
    <n v="0"/>
    <n v="0"/>
    <n v="0"/>
    <x v="8"/>
    <x v="13"/>
  </r>
  <r>
    <s v="CG&amp;E "/>
    <s v="E"/>
    <x v="2"/>
    <s v="SFL2    04/01/2008N"/>
    <n v="49239"/>
    <n v="6204.4"/>
    <n v="0"/>
    <n v="6204.4"/>
    <n v="3249.79"/>
    <n v="0"/>
    <n v="787.84"/>
    <n v="98.47"/>
    <n v="0.27"/>
    <n v="0"/>
    <n v="0"/>
    <n v="196.94"/>
    <n v="295.45"/>
    <n v="393.92"/>
    <n v="0"/>
    <n v="0"/>
    <n v="295.45"/>
    <n v="590.86"/>
    <n v="0"/>
    <n v="0"/>
    <n v="0"/>
    <n v="0"/>
    <n v="98.47"/>
    <n v="196.94"/>
    <n v="0"/>
    <n v="0"/>
    <n v="0"/>
    <n v="0"/>
    <n v="0"/>
    <n v="0"/>
    <n v="0"/>
    <n v="0"/>
    <m/>
    <n v="0"/>
    <n v="0"/>
    <n v="0"/>
    <x v="8"/>
    <x v="13"/>
  </r>
  <r>
    <s v="CG&amp;E "/>
    <s v="E"/>
    <x v="7"/>
    <s v="SL01    04/01/2008N"/>
    <n v="2879"/>
    <n v="610.89"/>
    <n v="0"/>
    <n v="610.89"/>
    <n v="82.82"/>
    <n v="0"/>
    <n v="436.08"/>
    <n v="3.5"/>
    <n v="0.09"/>
    <n v="0"/>
    <n v="0"/>
    <n v="13.37"/>
    <n v="6.57"/>
    <n v="11.34"/>
    <n v="0"/>
    <n v="0"/>
    <n v="7.58"/>
    <n v="34.450000000000003"/>
    <n v="0"/>
    <n v="0"/>
    <n v="0"/>
    <n v="0"/>
    <n v="2.78"/>
    <n v="4.99"/>
    <n v="0"/>
    <n v="0"/>
    <n v="7.32"/>
    <n v="0"/>
    <n v="0"/>
    <n v="0"/>
    <n v="0"/>
    <n v="0"/>
    <m/>
    <n v="0"/>
    <n v="0"/>
    <n v="0"/>
    <x v="8"/>
    <x v="14"/>
  </r>
  <r>
    <s v="CG&amp;E "/>
    <s v="E"/>
    <x v="2"/>
    <s v="SL02    04/01/2008N"/>
    <n v="41"/>
    <n v="8.25"/>
    <n v="0"/>
    <n v="8.25"/>
    <n v="1.17"/>
    <n v="0"/>
    <n v="5.69"/>
    <n v="0.05"/>
    <n v="0.09"/>
    <n v="0"/>
    <n v="0"/>
    <n v="0.19"/>
    <n v="0.09"/>
    <n v="0.16"/>
    <n v="0"/>
    <n v="0"/>
    <n v="0.11"/>
    <n v="0.49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8"/>
    <x v="14"/>
  </r>
  <r>
    <s v="CG&amp;E "/>
    <s v="E"/>
    <x v="7"/>
    <s v="SL02    04/01/2008N"/>
    <n v="13354"/>
    <n v="1801.29"/>
    <n v="0"/>
    <n v="1801.29"/>
    <n v="384.61"/>
    <n v="0"/>
    <n v="989.23"/>
    <n v="16.350000000000001"/>
    <n v="0.63"/>
    <n v="0"/>
    <n v="0"/>
    <n v="62.15"/>
    <n v="30.48"/>
    <n v="52.59"/>
    <n v="0"/>
    <n v="0"/>
    <n v="35.229999999999997"/>
    <n v="159.93"/>
    <n v="0"/>
    <n v="0"/>
    <n v="0"/>
    <n v="0"/>
    <n v="12.96"/>
    <n v="23.16"/>
    <n v="0"/>
    <n v="0"/>
    <n v="33.97"/>
    <n v="0"/>
    <n v="0"/>
    <n v="0"/>
    <n v="0"/>
    <n v="0"/>
    <m/>
    <n v="0"/>
    <n v="0"/>
    <n v="0"/>
    <x v="8"/>
    <x v="14"/>
  </r>
  <r>
    <s v="CG&amp;E "/>
    <s v="E"/>
    <x v="2"/>
    <s v="SL03    04/01/2008N"/>
    <n v="449"/>
    <n v="80.59"/>
    <n v="0"/>
    <n v="80.59"/>
    <n v="12.91"/>
    <n v="0"/>
    <n v="53.23"/>
    <n v="0.55000000000000004"/>
    <n v="0.09"/>
    <n v="0"/>
    <n v="0"/>
    <n v="2.09"/>
    <n v="1.03"/>
    <n v="1.77"/>
    <n v="0"/>
    <n v="0"/>
    <n v="1.18"/>
    <n v="5.38"/>
    <n v="0"/>
    <n v="0"/>
    <n v="0"/>
    <n v="0"/>
    <n v="0.44"/>
    <n v="0.78"/>
    <n v="0"/>
    <n v="0"/>
    <n v="1.1399999999999999"/>
    <n v="0"/>
    <n v="0"/>
    <n v="0"/>
    <n v="0"/>
    <n v="0"/>
    <m/>
    <n v="0"/>
    <n v="0"/>
    <n v="0"/>
    <x v="8"/>
    <x v="14"/>
  </r>
  <r>
    <s v="CG&amp;E "/>
    <s v="E"/>
    <x v="7"/>
    <s v="SL03    04/01/2008N"/>
    <n v="46516"/>
    <n v="7721.06"/>
    <n v="0"/>
    <n v="7721.06"/>
    <n v="1339.75"/>
    <n v="0"/>
    <n v="4896.68"/>
    <n v="56.72"/>
    <n v="0.81"/>
    <n v="0"/>
    <n v="0"/>
    <n v="214.15"/>
    <n v="106.29"/>
    <n v="183.31"/>
    <n v="0"/>
    <n v="0"/>
    <n v="122.67"/>
    <n v="556.9"/>
    <n v="0"/>
    <n v="0"/>
    <n v="0"/>
    <n v="0"/>
    <n v="44.92"/>
    <n v="80.42"/>
    <n v="0"/>
    <n v="0"/>
    <n v="118.44"/>
    <n v="0"/>
    <n v="0"/>
    <n v="0"/>
    <n v="0"/>
    <n v="0"/>
    <m/>
    <n v="0"/>
    <n v="0"/>
    <n v="0"/>
    <x v="8"/>
    <x v="14"/>
  </r>
  <r>
    <s v="CG&amp;E "/>
    <s v="E"/>
    <x v="2"/>
    <s v="SL04    04/01/2008N"/>
    <n v="1644"/>
    <n v="229.04"/>
    <n v="0"/>
    <n v="229.04"/>
    <n v="47.3"/>
    <n v="0"/>
    <n v="128.52000000000001"/>
    <n v="2.0099999999999998"/>
    <n v="0.72"/>
    <n v="0"/>
    <n v="0"/>
    <n v="7.64"/>
    <n v="3.74"/>
    <n v="6.46"/>
    <n v="0"/>
    <n v="0"/>
    <n v="4.3499999999999996"/>
    <n v="19.690000000000001"/>
    <n v="0"/>
    <n v="0"/>
    <n v="0"/>
    <n v="0"/>
    <n v="1.61"/>
    <n v="2.84"/>
    <n v="0"/>
    <n v="0"/>
    <n v="4.16"/>
    <n v="0"/>
    <n v="0"/>
    <n v="0"/>
    <n v="0"/>
    <n v="0"/>
    <m/>
    <n v="0"/>
    <n v="0"/>
    <n v="0"/>
    <x v="8"/>
    <x v="14"/>
  </r>
  <r>
    <s v="CG&amp;E "/>
    <s v="E"/>
    <x v="7"/>
    <s v="SL04    04/01/2008N"/>
    <n v="2213653"/>
    <n v="235062.96"/>
    <n v="0"/>
    <n v="235062.96"/>
    <n v="63762.86"/>
    <n v="0"/>
    <n v="101484.03"/>
    <n v="2695.52"/>
    <n v="23.13"/>
    <n v="0"/>
    <n v="0"/>
    <n v="9352.89"/>
    <n v="5068.32"/>
    <n v="8733.77"/>
    <n v="0"/>
    <n v="0"/>
    <n v="5833.45"/>
    <n v="26505.95"/>
    <n v="0"/>
    <n v="0"/>
    <n v="0"/>
    <n v="0"/>
    <n v="2136"/>
    <n v="3825.21"/>
    <n v="0"/>
    <n v="0"/>
    <n v="5641.83"/>
    <n v="0"/>
    <n v="0"/>
    <n v="0"/>
    <n v="0"/>
    <n v="0"/>
    <m/>
    <n v="0"/>
    <n v="0"/>
    <n v="0"/>
    <x v="8"/>
    <x v="14"/>
  </r>
  <r>
    <s v="CG&amp;E "/>
    <s v="E"/>
    <x v="7"/>
    <s v="SL05    01/31/2007N"/>
    <n v="1807"/>
    <n v="695.78"/>
    <n v="0"/>
    <n v="695.78"/>
    <n v="44.23"/>
    <n v="0"/>
    <n v="588.33000000000004"/>
    <n v="1.84"/>
    <n v="0"/>
    <n v="0"/>
    <n v="0"/>
    <n v="8.41"/>
    <n v="4.13"/>
    <n v="4.6500000000000004"/>
    <n v="0"/>
    <n v="7.8"/>
    <n v="6.41"/>
    <n v="21.55"/>
    <n v="0"/>
    <n v="0"/>
    <n v="0"/>
    <n v="0"/>
    <n v="0.7"/>
    <n v="3.12"/>
    <n v="0"/>
    <n v="0"/>
    <n v="4.6100000000000003"/>
    <n v="0"/>
    <n v="0"/>
    <n v="0"/>
    <n v="0"/>
    <n v="0"/>
    <m/>
    <n v="0"/>
    <n v="0"/>
    <n v="0"/>
    <x v="8"/>
    <x v="14"/>
  </r>
  <r>
    <s v="CG&amp;E "/>
    <s v="E"/>
    <x v="7"/>
    <s v="SL05    02/15/2008N"/>
    <n v="1436"/>
    <n v="552.67999999999995"/>
    <n v="0"/>
    <n v="552.67999999999995"/>
    <n v="35.14"/>
    <n v="0"/>
    <n v="467.44"/>
    <n v="1.74"/>
    <n v="0"/>
    <n v="0"/>
    <n v="0"/>
    <n v="6.68"/>
    <n v="3.28"/>
    <n v="6.2"/>
    <n v="0"/>
    <n v="6.2"/>
    <n v="5.32"/>
    <n v="13.14"/>
    <n v="0"/>
    <n v="0"/>
    <n v="0"/>
    <n v="0"/>
    <n v="1.4"/>
    <n v="2.48"/>
    <n v="0"/>
    <n v="0"/>
    <n v="3.66"/>
    <n v="0"/>
    <n v="0"/>
    <n v="0"/>
    <n v="0"/>
    <n v="0"/>
    <m/>
    <n v="0"/>
    <n v="0"/>
    <n v="0"/>
    <x v="8"/>
    <x v="14"/>
  </r>
  <r>
    <s v="CG&amp;E "/>
    <s v="E"/>
    <x v="2"/>
    <s v="SL05    04/01/2008N"/>
    <n v="52873"/>
    <n v="22851.95"/>
    <n v="0"/>
    <n v="22851.95"/>
    <n v="1523.3"/>
    <n v="0"/>
    <n v="19634.72"/>
    <n v="64.39"/>
    <n v="6.39"/>
    <n v="0"/>
    <n v="0"/>
    <n v="243.85"/>
    <n v="121.05"/>
    <n v="208.55"/>
    <n v="0"/>
    <n v="0"/>
    <n v="139.36000000000001"/>
    <n v="633.14"/>
    <n v="0"/>
    <n v="0"/>
    <n v="0"/>
    <n v="0"/>
    <n v="51.09"/>
    <n v="91.41"/>
    <n v="0"/>
    <n v="0"/>
    <n v="134.69999999999999"/>
    <n v="0"/>
    <n v="0"/>
    <n v="0"/>
    <n v="0"/>
    <n v="0"/>
    <m/>
    <n v="0"/>
    <n v="0"/>
    <n v="0"/>
    <x v="8"/>
    <x v="14"/>
  </r>
  <r>
    <s v="CG&amp;E "/>
    <s v="E"/>
    <x v="7"/>
    <s v="SL05    04/01/2008N"/>
    <n v="133822"/>
    <n v="61760.31"/>
    <n v="0"/>
    <n v="61760.31"/>
    <n v="3854.7"/>
    <n v="0"/>
    <n v="53619.49"/>
    <n v="163.19"/>
    <n v="13.14"/>
    <n v="0"/>
    <n v="0"/>
    <n v="617.9"/>
    <n v="306.08999999999997"/>
    <n v="527.86"/>
    <n v="0"/>
    <n v="0"/>
    <n v="354.08"/>
    <n v="1602.16"/>
    <n v="0"/>
    <n v="0"/>
    <n v="0"/>
    <n v="0"/>
    <n v="129.28"/>
    <n v="231.36"/>
    <n v="0"/>
    <n v="0"/>
    <n v="341.06"/>
    <n v="0"/>
    <n v="0"/>
    <n v="0"/>
    <n v="0"/>
    <n v="0"/>
    <m/>
    <n v="0"/>
    <n v="0"/>
    <n v="0"/>
    <x v="8"/>
    <x v="14"/>
  </r>
  <r>
    <s v="CG&amp;E "/>
    <s v="E"/>
    <x v="7"/>
    <s v="SL06    04/01/2008N"/>
    <n v="112"/>
    <n v="23.62"/>
    <n v="0"/>
    <n v="23.62"/>
    <n v="3.22"/>
    <n v="0"/>
    <n v="16.829999999999998"/>
    <n v="0.14000000000000001"/>
    <n v="0"/>
    <n v="0"/>
    <n v="0"/>
    <n v="0.52"/>
    <n v="0.25"/>
    <n v="0.44"/>
    <n v="0"/>
    <n v="0"/>
    <n v="0.3"/>
    <n v="1.34"/>
    <n v="0"/>
    <n v="0"/>
    <n v="0"/>
    <n v="0"/>
    <n v="0.11"/>
    <n v="0.19"/>
    <n v="0"/>
    <n v="0"/>
    <n v="0.28000000000000003"/>
    <n v="0"/>
    <n v="0"/>
    <n v="0"/>
    <n v="0"/>
    <n v="0"/>
    <m/>
    <n v="0"/>
    <n v="0"/>
    <n v="0"/>
    <x v="8"/>
    <x v="14"/>
  </r>
  <r>
    <s v="CG&amp;E "/>
    <s v="E"/>
    <x v="2"/>
    <s v="SL07    04/01/2008N"/>
    <n v="79025"/>
    <n v="32237.46"/>
    <n v="0"/>
    <n v="32237.46"/>
    <n v="2276.4699999999998"/>
    <n v="0"/>
    <n v="27424.06"/>
    <n v="96.35"/>
    <n v="12.78"/>
    <n v="0"/>
    <n v="0"/>
    <n v="366.15"/>
    <n v="180.95"/>
    <n v="311.81"/>
    <n v="0"/>
    <n v="0"/>
    <n v="208.14"/>
    <n v="946.26"/>
    <n v="0"/>
    <n v="0"/>
    <n v="0"/>
    <n v="0"/>
    <n v="76.430000000000007"/>
    <n v="136.54"/>
    <n v="0"/>
    <n v="0"/>
    <n v="201.52"/>
    <n v="0"/>
    <n v="0"/>
    <n v="0"/>
    <n v="0"/>
    <n v="0"/>
    <m/>
    <n v="0"/>
    <n v="0"/>
    <n v="0"/>
    <x v="8"/>
    <x v="14"/>
  </r>
  <r>
    <s v="CG&amp;E "/>
    <s v="E"/>
    <x v="7"/>
    <s v="SL07    04/01/2008N"/>
    <n v="400205"/>
    <n v="140369.82999999999"/>
    <n v="0"/>
    <n v="140369.82999999999"/>
    <n v="11528.55"/>
    <n v="0"/>
    <n v="116030.7"/>
    <n v="487.66"/>
    <n v="45.45"/>
    <n v="0"/>
    <n v="0"/>
    <n v="1837.59"/>
    <n v="916.36"/>
    <n v="1579.2"/>
    <n v="0"/>
    <n v="0"/>
    <n v="1054.3800000000001"/>
    <n v="4791.95"/>
    <n v="0"/>
    <n v="0"/>
    <n v="0"/>
    <n v="0"/>
    <n v="386.28"/>
    <n v="691.57"/>
    <n v="0"/>
    <n v="0"/>
    <n v="1020.14"/>
    <n v="0"/>
    <n v="0"/>
    <n v="0"/>
    <n v="0"/>
    <n v="0"/>
    <m/>
    <n v="0"/>
    <n v="0"/>
    <n v="0"/>
    <x v="8"/>
    <x v="14"/>
  </r>
  <r>
    <s v="CG&amp;E "/>
    <s v="E"/>
    <x v="2"/>
    <s v="SL08    04/01/2008N"/>
    <n v="2901"/>
    <n v="491.46"/>
    <n v="0"/>
    <n v="491.46"/>
    <n v="83.28"/>
    <n v="0"/>
    <n v="315.05"/>
    <n v="3.55"/>
    <n v="0.45"/>
    <n v="0"/>
    <n v="0"/>
    <n v="13.48"/>
    <n v="6.62"/>
    <n v="11.44"/>
    <n v="0"/>
    <n v="0"/>
    <n v="7.64"/>
    <n v="34.729999999999997"/>
    <n v="0"/>
    <n v="0"/>
    <n v="0"/>
    <n v="0"/>
    <n v="2.82"/>
    <n v="5.01"/>
    <n v="0"/>
    <n v="0"/>
    <n v="7.39"/>
    <n v="0"/>
    <n v="0"/>
    <n v="0"/>
    <n v="0"/>
    <n v="0"/>
    <m/>
    <n v="0"/>
    <n v="0"/>
    <n v="0"/>
    <x v="8"/>
    <x v="14"/>
  </r>
  <r>
    <s v="CG&amp;E "/>
    <s v="E"/>
    <x v="7"/>
    <s v="SL08    04/01/2008N"/>
    <n v="203283"/>
    <n v="27622.95"/>
    <n v="0"/>
    <n v="27622.95"/>
    <n v="5856.04"/>
    <n v="0"/>
    <n v="15308.76"/>
    <n v="247.61"/>
    <n v="1.62"/>
    <n v="0"/>
    <n v="0"/>
    <n v="906.03"/>
    <n v="465.49"/>
    <n v="802.17"/>
    <n v="0"/>
    <n v="0"/>
    <n v="535.58000000000004"/>
    <n v="2434.0300000000002"/>
    <n v="0"/>
    <n v="0"/>
    <n v="0"/>
    <n v="0"/>
    <n v="196.22"/>
    <n v="351.23"/>
    <n v="0"/>
    <n v="0"/>
    <n v="518.16999999999996"/>
    <n v="0"/>
    <n v="0"/>
    <n v="0"/>
    <n v="0"/>
    <n v="0"/>
    <m/>
    <n v="0"/>
    <n v="0"/>
    <n v="0"/>
    <x v="8"/>
    <x v="14"/>
  </r>
  <r>
    <s v="CG&amp;E "/>
    <s v="E"/>
    <x v="19"/>
    <s v="SOLU    04/01/2008 "/>
    <n v="151"/>
    <n v="13.08"/>
    <n v="0"/>
    <n v="13.08"/>
    <n v="1.79"/>
    <n v="0"/>
    <n v="0.64"/>
    <n v="0.18"/>
    <n v="0.18"/>
    <n v="0"/>
    <n v="0"/>
    <n v="0.7"/>
    <n v="0.35"/>
    <n v="0.25"/>
    <n v="0"/>
    <n v="0"/>
    <n v="0.39"/>
    <n v="1.8"/>
    <n v="0"/>
    <n v="0"/>
    <n v="0"/>
    <n v="0"/>
    <n v="0.14000000000000001"/>
    <n v="0.11"/>
    <n v="0"/>
    <n v="0"/>
    <n v="0.39"/>
    <n v="0"/>
    <n v="0"/>
    <n v="0"/>
    <n v="0"/>
    <n v="0"/>
    <m/>
    <n v="0"/>
    <n v="0"/>
    <n v="0"/>
    <x v="8"/>
    <x v="15"/>
  </r>
  <r>
    <s v="CG&amp;E "/>
    <s v="E"/>
    <x v="2"/>
    <s v="SOLU    04/01/2008 "/>
    <n v="592"/>
    <n v="42.77"/>
    <n v="0"/>
    <n v="42.77"/>
    <n v="7.02"/>
    <n v="0"/>
    <n v="2.56"/>
    <n v="0.73"/>
    <n v="0.27"/>
    <n v="0"/>
    <n v="0"/>
    <n v="2.74"/>
    <n v="1.35"/>
    <n v="0.95"/>
    <n v="0"/>
    <n v="0"/>
    <n v="1.57"/>
    <n v="7.09"/>
    <n v="0"/>
    <n v="0"/>
    <n v="0"/>
    <n v="0"/>
    <n v="0.57999999999999996"/>
    <n v="0.44"/>
    <n v="0"/>
    <n v="0"/>
    <n v="1.5"/>
    <n v="0"/>
    <n v="0"/>
    <n v="0"/>
    <n v="0"/>
    <n v="0"/>
    <m/>
    <n v="0"/>
    <n v="0"/>
    <n v="0"/>
    <x v="8"/>
    <x v="15"/>
  </r>
  <r>
    <s v="CG&amp;E "/>
    <s v="E"/>
    <x v="7"/>
    <s v="SSLU    04/01/2008N"/>
    <n v="622"/>
    <n v="68.36"/>
    <n v="0"/>
    <n v="68.36"/>
    <n v="7.38"/>
    <n v="0"/>
    <n v="2.63"/>
    <n v="0.74"/>
    <n v="0"/>
    <n v="0"/>
    <n v="0"/>
    <n v="2.9"/>
    <n v="1.43"/>
    <n v="1.02"/>
    <n v="0"/>
    <n v="0"/>
    <n v="1.61"/>
    <n v="7.41"/>
    <n v="0"/>
    <n v="0"/>
    <n v="0"/>
    <n v="0"/>
    <n v="0.57999999999999996"/>
    <n v="0.44"/>
    <n v="0"/>
    <n v="0"/>
    <n v="1.6"/>
    <n v="0"/>
    <n v="0"/>
    <n v="0"/>
    <n v="0"/>
    <n v="0"/>
    <m/>
    <n v="0"/>
    <n v="0"/>
    <n v="0"/>
    <x v="8"/>
    <x v="16"/>
  </r>
  <r>
    <s v="CG&amp;E "/>
    <s v="E"/>
    <x v="7"/>
    <s v="SXLU    04/01/2008N"/>
    <n v="223"/>
    <n v="23.62"/>
    <n v="0"/>
    <n v="23.62"/>
    <n v="2.64"/>
    <n v="0"/>
    <n v="0.95"/>
    <n v="0.27"/>
    <n v="0"/>
    <n v="0"/>
    <n v="0"/>
    <n v="1.03"/>
    <n v="0.51"/>
    <n v="0.37"/>
    <n v="0"/>
    <n v="0"/>
    <n v="0.57999999999999996"/>
    <n v="2.66"/>
    <n v="0"/>
    <n v="0"/>
    <n v="0"/>
    <n v="0"/>
    <n v="0.21"/>
    <n v="0.16"/>
    <n v="0"/>
    <n v="0"/>
    <n v="0.56999999999999995"/>
    <n v="0"/>
    <n v="0"/>
    <n v="0"/>
    <n v="0"/>
    <n v="0"/>
    <m/>
    <n v="0"/>
    <n v="0"/>
    <n v="0"/>
    <x v="8"/>
    <x v="17"/>
  </r>
  <r>
    <s v="CG&amp;E "/>
    <s v="E"/>
    <x v="19"/>
    <s v="TD  SOFF04/01/2008N"/>
    <n v="20923"/>
    <n v="573.19000000000005"/>
    <n v="0"/>
    <n v="573.19000000000005"/>
    <n v="275.27"/>
    <n v="0"/>
    <n v="135.57"/>
    <n v="0"/>
    <n v="0"/>
    <n v="0"/>
    <n v="0"/>
    <n v="0"/>
    <n v="74.87"/>
    <n v="41.55"/>
    <n v="0"/>
    <n v="0"/>
    <n v="0"/>
    <n v="0"/>
    <n v="0"/>
    <n v="0"/>
    <n v="0"/>
    <n v="0"/>
    <n v="29.41"/>
    <n v="16.52"/>
    <n v="0"/>
    <n v="0"/>
    <n v="0"/>
    <n v="0"/>
    <n v="0"/>
    <n v="0"/>
    <n v="0"/>
    <n v="0"/>
    <m/>
    <n v="0"/>
    <n v="0"/>
    <n v="0"/>
    <x v="8"/>
    <x v="18"/>
  </r>
  <r>
    <s v="CG&amp;E "/>
    <s v="E"/>
    <x v="19"/>
    <s v="TD  SON 04/01/2008N"/>
    <n v="7409"/>
    <n v="2184.21"/>
    <n v="0"/>
    <n v="2184.21"/>
    <n v="667.41"/>
    <n v="0"/>
    <n v="535.19000000000005"/>
    <n v="34.49"/>
    <n v="1.8"/>
    <n v="0"/>
    <n v="0"/>
    <n v="131.01"/>
    <n v="122.19"/>
    <n v="100.8"/>
    <n v="49.39"/>
    <n v="0"/>
    <n v="160.69999999999999"/>
    <n v="330.76"/>
    <n v="0"/>
    <n v="0"/>
    <n v="0"/>
    <n v="0"/>
    <n v="10.42"/>
    <n v="40.049999999999997"/>
    <n v="0"/>
    <n v="0"/>
    <n v="0"/>
    <n v="0"/>
    <n v="0"/>
    <n v="0"/>
    <n v="0"/>
    <n v="0"/>
    <m/>
    <n v="0"/>
    <n v="0"/>
    <n v="0"/>
    <x v="8"/>
    <x v="18"/>
  </r>
  <r>
    <s v="CG&amp;E "/>
    <s v="E"/>
    <x v="2"/>
    <s v="TL01    04/01/2008N"/>
    <n v="6020"/>
    <n v="301.69"/>
    <n v="0"/>
    <n v="301.69"/>
    <n v="101.3"/>
    <n v="0"/>
    <n v="21.89"/>
    <n v="7.21"/>
    <n v="0.63"/>
    <n v="0"/>
    <n v="0"/>
    <n v="27.89"/>
    <n v="13.57"/>
    <n v="13.69"/>
    <n v="0"/>
    <n v="0"/>
    <n v="15.89"/>
    <n v="72.150000000000006"/>
    <n v="0"/>
    <n v="0"/>
    <n v="0"/>
    <n v="0"/>
    <n v="5.96"/>
    <n v="6.1"/>
    <n v="0"/>
    <n v="0"/>
    <n v="15.41"/>
    <n v="0"/>
    <n v="0"/>
    <n v="0"/>
    <n v="0"/>
    <n v="0"/>
    <m/>
    <n v="0"/>
    <n v="0"/>
    <n v="0"/>
    <x v="8"/>
    <x v="19"/>
  </r>
  <r>
    <s v="CG&amp;E "/>
    <s v="E"/>
    <x v="7"/>
    <s v="TL01    04/01/2008N"/>
    <n v="1384860"/>
    <n v="69350.75"/>
    <n v="0"/>
    <n v="69350.75"/>
    <n v="23313.22"/>
    <n v="0"/>
    <n v="5043.17"/>
    <n v="1672.7"/>
    <n v="4.59"/>
    <n v="0"/>
    <n v="0"/>
    <n v="6440.77"/>
    <n v="3143.7"/>
    <n v="3177.61"/>
    <n v="0"/>
    <n v="0"/>
    <n v="3657.2"/>
    <n v="16607.849999999999"/>
    <n v="0"/>
    <n v="0"/>
    <n v="0"/>
    <n v="0"/>
    <n v="1365.92"/>
    <n v="1403.65"/>
    <n v="0"/>
    <n v="0"/>
    <n v="3520.37"/>
    <n v="0"/>
    <n v="0"/>
    <n v="0"/>
    <n v="0"/>
    <n v="0"/>
    <m/>
    <n v="0"/>
    <n v="0"/>
    <n v="0"/>
    <x v="8"/>
    <x v="19"/>
  </r>
  <r>
    <s v="CG&amp;E "/>
    <s v="E"/>
    <x v="4"/>
    <s v="TL01    04/01/2008N"/>
    <n v="89"/>
    <n v="4.66"/>
    <n v="0"/>
    <n v="4.66"/>
    <n v="1.49"/>
    <n v="0"/>
    <n v="0.31"/>
    <n v="0.1"/>
    <n v="0.27"/>
    <n v="0"/>
    <n v="0"/>
    <n v="0.4"/>
    <n v="0.2"/>
    <n v="0.2"/>
    <n v="0"/>
    <n v="0"/>
    <n v="0.22"/>
    <n v="1.08"/>
    <n v="0"/>
    <n v="0"/>
    <n v="0"/>
    <n v="0"/>
    <n v="0.09"/>
    <n v="0.09"/>
    <n v="0"/>
    <n v="0"/>
    <n v="0.21"/>
    <n v="0"/>
    <n v="0"/>
    <n v="0"/>
    <n v="0"/>
    <n v="0"/>
    <m/>
    <n v="0"/>
    <n v="0"/>
    <n v="0"/>
    <x v="8"/>
    <x v="19"/>
  </r>
  <r>
    <s v="CG&amp;E "/>
    <s v="E"/>
    <x v="2"/>
    <s v="TL03    04/01/2008N"/>
    <n v="253"/>
    <n v="18.39"/>
    <n v="0"/>
    <n v="18.39"/>
    <n v="4.28"/>
    <n v="0"/>
    <n v="6.51"/>
    <n v="0.3"/>
    <n v="0.09"/>
    <n v="0"/>
    <n v="0"/>
    <n v="1.2"/>
    <n v="0.6"/>
    <n v="0.6"/>
    <n v="0"/>
    <n v="0"/>
    <n v="0.66"/>
    <n v="3.01"/>
    <n v="0"/>
    <n v="0"/>
    <n v="0"/>
    <n v="0"/>
    <n v="0.24"/>
    <n v="0.24"/>
    <n v="0"/>
    <n v="0"/>
    <n v="0.66"/>
    <n v="0"/>
    <n v="0"/>
    <n v="0"/>
    <n v="0"/>
    <n v="0"/>
    <m/>
    <n v="0"/>
    <n v="0"/>
    <n v="0"/>
    <x v="8"/>
    <x v="19"/>
  </r>
  <r>
    <s v="CG&amp;E "/>
    <s v="E"/>
    <x v="7"/>
    <s v="TL03    04/01/2008N"/>
    <n v="305937"/>
    <n v="22043.15"/>
    <n v="0"/>
    <n v="22043.15"/>
    <n v="5148.0200000000004"/>
    <n v="0"/>
    <n v="7837.55"/>
    <n v="367"/>
    <n v="3.06"/>
    <n v="0"/>
    <n v="0"/>
    <n v="1421.44"/>
    <n v="690.34"/>
    <n v="709.86"/>
    <n v="0"/>
    <n v="0"/>
    <n v="804.17"/>
    <n v="3666.63"/>
    <n v="0"/>
    <n v="0"/>
    <n v="0"/>
    <n v="0"/>
    <n v="299.20999999999998"/>
    <n v="310.17"/>
    <n v="0"/>
    <n v="0"/>
    <n v="785.7"/>
    <n v="0"/>
    <n v="0"/>
    <n v="0"/>
    <n v="0"/>
    <n v="0"/>
    <m/>
    <n v="0"/>
    <n v="0"/>
    <n v="0"/>
    <x v="8"/>
    <x v="19"/>
  </r>
  <r>
    <s v="CG&amp;E "/>
    <s v="E"/>
    <x v="15"/>
    <s v="TSGE    04/01/2008 "/>
    <n v="16655318"/>
    <n v="930684.82"/>
    <n v="0"/>
    <n v="930684.82"/>
    <n v="490893.43"/>
    <n v="0"/>
    <n v="5786.63"/>
    <n v="8434.93"/>
    <n v="0.09"/>
    <n v="0"/>
    <n v="0"/>
    <n v="0"/>
    <n v="47770"/>
    <n v="67237.61"/>
    <n v="0"/>
    <n v="0"/>
    <n v="67191.600000000006"/>
    <n v="197099.03"/>
    <n v="0"/>
    <n v="0"/>
    <n v="0"/>
    <n v="0"/>
    <n v="16818.189999999999"/>
    <n v="29453.31"/>
    <n v="0"/>
    <n v="0"/>
    <n v="0"/>
    <n v="0"/>
    <n v="0"/>
    <n v="0"/>
    <n v="0"/>
    <n v="0"/>
    <m/>
    <n v="0"/>
    <n v="0"/>
    <n v="0"/>
    <x v="8"/>
    <x v="20"/>
  </r>
  <r>
    <s v="CG&amp;E "/>
    <s v="E"/>
    <x v="12"/>
    <s v="TSGS    04/01/2008 "/>
    <n v="8270640"/>
    <n v="398292.51"/>
    <n v="0"/>
    <n v="398292.51"/>
    <n v="208001.41"/>
    <n v="0"/>
    <n v="3256.2"/>
    <n v="4502.51"/>
    <n v="0.09"/>
    <n v="0"/>
    <n v="0"/>
    <n v="0"/>
    <n v="15649.28"/>
    <n v="28140.12"/>
    <n v="0"/>
    <n v="0"/>
    <n v="21602.7"/>
    <n v="97782.28"/>
    <n v="0"/>
    <n v="0"/>
    <n v="0"/>
    <n v="0"/>
    <n v="7029.86"/>
    <n v="12328.06"/>
    <n v="0"/>
    <n v="0"/>
    <n v="0"/>
    <n v="0"/>
    <n v="0"/>
    <n v="0"/>
    <n v="0"/>
    <n v="0"/>
    <m/>
    <n v="0"/>
    <n v="0"/>
    <n v="0"/>
    <x v="8"/>
    <x v="20"/>
  </r>
  <r>
    <s v="CG&amp;E "/>
    <s v="E"/>
    <x v="15"/>
    <s v="TS01    04/01/2008 "/>
    <n v="750329"/>
    <n v="59102.720000000001"/>
    <n v="0"/>
    <n v="59102.720000000001"/>
    <n v="26531.07"/>
    <n v="0"/>
    <n v="691.29"/>
    <n v="1079.68"/>
    <n v="0.09"/>
    <n v="0"/>
    <n v="0"/>
    <n v="3539.42"/>
    <n v="4974.0200000000004"/>
    <n v="5341.84"/>
    <n v="0"/>
    <n v="0"/>
    <n v="4387.75"/>
    <n v="8879.39"/>
    <n v="0"/>
    <n v="0"/>
    <n v="0"/>
    <n v="0"/>
    <n v="1338.55"/>
    <n v="2339.62"/>
    <n v="0"/>
    <n v="0"/>
    <n v="0"/>
    <n v="0"/>
    <n v="0"/>
    <n v="0"/>
    <n v="0"/>
    <n v="0"/>
    <m/>
    <n v="0"/>
    <n v="0"/>
    <n v="0"/>
    <x v="8"/>
    <x v="20"/>
  </r>
  <r>
    <s v="CG&amp;E "/>
    <s v="E"/>
    <x v="15"/>
    <s v="TS01    04/01/2008N"/>
    <n v="7529655"/>
    <n v="484150.74"/>
    <n v="0"/>
    <n v="484150.74"/>
    <n v="241313.53"/>
    <n v="0"/>
    <n v="3418.23"/>
    <n v="5102.43"/>
    <n v="0.27"/>
    <n v="0"/>
    <n v="0"/>
    <n v="27360.62"/>
    <n v="25695.14"/>
    <n v="33053.730000000003"/>
    <n v="0"/>
    <n v="0"/>
    <n v="36350.14"/>
    <n v="89105.94"/>
    <n v="0"/>
    <n v="0"/>
    <n v="0"/>
    <n v="0"/>
    <n v="8272.27"/>
    <n v="14478.44"/>
    <n v="0"/>
    <n v="0"/>
    <n v="0"/>
    <n v="0"/>
    <n v="0"/>
    <n v="0"/>
    <n v="0"/>
    <n v="0"/>
    <m/>
    <n v="0"/>
    <n v="0"/>
    <n v="0"/>
    <x v="8"/>
    <x v="20"/>
  </r>
  <r>
    <s v="CG&amp;E "/>
    <s v="E"/>
    <x v="12"/>
    <s v="TS01    04/01/2008N"/>
    <n v="786171"/>
    <n v="49940.06"/>
    <n v="0"/>
    <n v="49940.06"/>
    <n v="24551.439999999999"/>
    <n v="0"/>
    <n v="443.71"/>
    <n v="957.24"/>
    <n v="0.09"/>
    <n v="0"/>
    <n v="0"/>
    <n v="2863.12"/>
    <n v="2546.64"/>
    <n v="3362.88"/>
    <n v="0"/>
    <n v="0"/>
    <n v="3596.85"/>
    <n v="9303.5499999999993"/>
    <n v="0"/>
    <n v="0"/>
    <n v="0"/>
    <n v="0"/>
    <n v="841.48"/>
    <n v="1473.06"/>
    <n v="0"/>
    <n v="0"/>
    <n v="0"/>
    <n v="0"/>
    <n v="0"/>
    <n v="0"/>
    <n v="0"/>
    <n v="0"/>
    <m/>
    <n v="0"/>
    <n v="0"/>
    <n v="0"/>
    <x v="8"/>
    <x v="20"/>
  </r>
  <r>
    <s v="CG&amp;E "/>
    <s v="E"/>
    <x v="14"/>
    <s v="TS02    04/01/2008N"/>
    <n v="1069080"/>
    <n v="71361.289999999994"/>
    <n v="0"/>
    <n v="71361.289999999994"/>
    <n v="35460.519999999997"/>
    <n v="0"/>
    <n v="601.58000000000004"/>
    <n v="1124.98"/>
    <n v="0.09"/>
    <n v="0"/>
    <n v="0"/>
    <n v="3890.08"/>
    <n v="3901.6"/>
    <n v="4857.2299999999996"/>
    <n v="0"/>
    <n v="0"/>
    <n v="5530.29"/>
    <n v="12651.49"/>
    <n v="0"/>
    <n v="0"/>
    <n v="0"/>
    <n v="0"/>
    <n v="1215.8599999999999"/>
    <n v="2127.5700000000002"/>
    <n v="0"/>
    <n v="0"/>
    <n v="0"/>
    <n v="0"/>
    <n v="0"/>
    <n v="0"/>
    <n v="0"/>
    <n v="0"/>
    <m/>
    <n v="0"/>
    <n v="0"/>
    <n v="0"/>
    <x v="8"/>
    <x v="20"/>
  </r>
  <r>
    <s v="CG&amp;E "/>
    <s v="E"/>
    <x v="15"/>
    <s v="TS04    04/01/2008N"/>
    <n v="500000"/>
    <n v="93244.89"/>
    <n v="0"/>
    <n v="93244.89"/>
    <n v="54623.79"/>
    <n v="0"/>
    <n v="1258.75"/>
    <n v="608.79999999999995"/>
    <n v="0.09"/>
    <n v="0"/>
    <n v="0"/>
    <n v="1824.32"/>
    <n v="2795"/>
    <n v="7482.88"/>
    <n v="0"/>
    <n v="0"/>
    <n v="13578.26"/>
    <n v="5917"/>
    <n v="0"/>
    <n v="0"/>
    <n v="0"/>
    <n v="0"/>
    <n v="1878.58"/>
    <n v="3277.42"/>
    <n v="0"/>
    <n v="0"/>
    <n v="0"/>
    <n v="0"/>
    <n v="0"/>
    <n v="0"/>
    <n v="0"/>
    <n v="0"/>
    <m/>
    <n v="0"/>
    <n v="0"/>
    <n v="0"/>
    <x v="8"/>
    <x v="20"/>
  </r>
  <r>
    <s v="CG&amp;E "/>
    <s v="E"/>
    <x v="15"/>
    <s v="TS05    04/01/2008 "/>
    <n v="222149"/>
    <n v="18794.650000000001"/>
    <n v="0"/>
    <n v="18794.6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20"/>
  </r>
  <r>
    <s v="CG&amp;E "/>
    <s v="E"/>
    <x v="15"/>
    <s v="TS07    04/01/2008 "/>
    <n v="6953360"/>
    <n v="453132.72"/>
    <n v="0"/>
    <n v="453132.72"/>
    <n v="170931.59"/>
    <n v="0"/>
    <n v="2361.33"/>
    <n v="6647.43"/>
    <n v="0.18"/>
    <n v="0"/>
    <n v="0"/>
    <n v="41815.99"/>
    <n v="42812.31"/>
    <n v="52826.73"/>
    <n v="0"/>
    <n v="0"/>
    <n v="17087.740000000002"/>
    <n v="82286.06"/>
    <n v="0"/>
    <n v="0"/>
    <n v="0"/>
    <n v="0"/>
    <n v="13224.34"/>
    <n v="23139.02"/>
    <n v="0"/>
    <n v="0"/>
    <n v="0"/>
    <n v="0"/>
    <n v="0"/>
    <n v="0"/>
    <n v="0"/>
    <n v="0"/>
    <m/>
    <n v="0"/>
    <n v="0"/>
    <n v="0"/>
    <x v="8"/>
    <x v="20"/>
  </r>
  <r>
    <s v="CG&amp;E "/>
    <s v="E"/>
    <x v="14"/>
    <s v="TS07    04/01/2008N"/>
    <n v="177329"/>
    <n v="20322.689999999999"/>
    <n v="0"/>
    <n v="20322.689999999999"/>
    <n v="10937.25"/>
    <n v="0"/>
    <n v="496"/>
    <n v="215.92"/>
    <n v="0.09"/>
    <n v="0"/>
    <n v="0"/>
    <n v="653.02"/>
    <n v="991.27"/>
    <n v="1498.27"/>
    <n v="0"/>
    <n v="0"/>
    <n v="2400.3000000000002"/>
    <n v="2098.5100000000002"/>
    <n v="0"/>
    <n v="0"/>
    <n v="0"/>
    <n v="0"/>
    <n v="375.85"/>
    <n v="656.21"/>
    <n v="0"/>
    <n v="0"/>
    <n v="0"/>
    <n v="0"/>
    <n v="0"/>
    <n v="0"/>
    <n v="0"/>
    <n v="0"/>
    <m/>
    <n v="0"/>
    <n v="0"/>
    <n v="0"/>
    <x v="8"/>
    <x v="20"/>
  </r>
  <r>
    <s v="CG&amp;E "/>
    <s v="E"/>
    <x v="15"/>
    <s v="TS07    04/01/2008N"/>
    <n v="30245767"/>
    <n v="1777737.17"/>
    <n v="0"/>
    <n v="1777737.17"/>
    <n v="915978.3"/>
    <n v="0"/>
    <n v="12978.72"/>
    <n v="18476.98"/>
    <n v="0.72"/>
    <n v="0"/>
    <n v="0"/>
    <n v="39313.230000000003"/>
    <n v="91701.2"/>
    <n v="125462.69"/>
    <n v="0"/>
    <n v="0"/>
    <n v="129551.39"/>
    <n v="357928.4"/>
    <n v="0"/>
    <n v="0"/>
    <n v="0"/>
    <n v="0"/>
    <n v="31387.67"/>
    <n v="54957.87"/>
    <n v="0"/>
    <n v="0"/>
    <n v="0"/>
    <n v="0"/>
    <n v="0"/>
    <n v="0"/>
    <n v="0"/>
    <n v="0"/>
    <m/>
    <n v="0"/>
    <n v="0"/>
    <n v="0"/>
    <x v="8"/>
    <x v="20"/>
  </r>
  <r>
    <s v="CG&amp;E "/>
    <s v="E"/>
    <x v="18"/>
    <s v="TS07    04/01/2008N"/>
    <n v="136312"/>
    <n v="1987.19"/>
    <n v="0"/>
    <n v="1987.19"/>
    <n v="0"/>
    <n v="0"/>
    <n v="555.02"/>
    <n v="165.97"/>
    <n v="0.09"/>
    <n v="0"/>
    <n v="0"/>
    <n v="504.13"/>
    <n v="76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20"/>
  </r>
  <r>
    <s v="CG&amp;E "/>
    <s v="E"/>
    <x v="15"/>
    <s v="TS08    04/01/2008 "/>
    <n v="0"/>
    <n v="199288.95999999999"/>
    <n v="0"/>
    <n v="199288.95999999999"/>
    <n v="51136.3"/>
    <n v="0"/>
    <n v="1678.6"/>
    <n v="1815.05"/>
    <n v="0.09"/>
    <n v="0"/>
    <n v="0"/>
    <n v="0"/>
    <n v="14201.12"/>
    <n v="68583.69"/>
    <n v="0"/>
    <n v="0"/>
    <n v="14641.83"/>
    <n v="0"/>
    <n v="0"/>
    <n v="0"/>
    <n v="0"/>
    <n v="0"/>
    <n v="17192.849999999999"/>
    <n v="30039.43"/>
    <n v="0"/>
    <n v="0"/>
    <n v="0"/>
    <n v="0"/>
    <n v="0"/>
    <n v="0"/>
    <n v="0"/>
    <n v="0"/>
    <m/>
    <n v="0"/>
    <n v="0"/>
    <n v="0"/>
    <x v="8"/>
    <x v="20"/>
  </r>
  <r>
    <s v="CG&amp;E "/>
    <s v="E"/>
    <x v="15"/>
    <s v="TS08    04/01/2008N"/>
    <n v="49178908"/>
    <n v="2785860.1"/>
    <n v="0"/>
    <n v="2785860.1"/>
    <n v="1449836.11"/>
    <n v="0"/>
    <n v="17109.490000000002"/>
    <n v="24935.66"/>
    <n v="0.27"/>
    <n v="0"/>
    <n v="0"/>
    <n v="37114.6"/>
    <n v="141127.26999999999"/>
    <n v="198583.86"/>
    <n v="0"/>
    <n v="0"/>
    <n v="198508.4"/>
    <n v="581983.18999999994"/>
    <n v="0"/>
    <n v="0"/>
    <n v="0"/>
    <n v="0"/>
    <n v="49671.98"/>
    <n v="86989.27"/>
    <n v="0"/>
    <n v="0"/>
    <n v="0"/>
    <n v="0"/>
    <n v="0"/>
    <n v="0"/>
    <n v="0"/>
    <n v="0"/>
    <m/>
    <n v="0"/>
    <n v="0"/>
    <n v="0"/>
    <x v="8"/>
    <x v="20"/>
  </r>
  <r>
    <s v="CG&amp;E "/>
    <s v="E"/>
    <x v="17"/>
    <s v="TS08    04/01/2008N"/>
    <n v="4130892"/>
    <n v="216538.67"/>
    <n v="0"/>
    <n v="216538.67"/>
    <n v="104867.95"/>
    <n v="0"/>
    <n v="1235.98"/>
    <n v="2560.9699999999998"/>
    <n v="0.09"/>
    <n v="0"/>
    <n v="0"/>
    <n v="15004.46"/>
    <n v="8278.16"/>
    <n v="14362.84"/>
    <n v="0"/>
    <n v="0"/>
    <n v="11462.37"/>
    <n v="48884.98"/>
    <n v="0"/>
    <n v="0"/>
    <n v="0"/>
    <n v="0"/>
    <n v="3588.67"/>
    <n v="6292.2"/>
    <n v="0"/>
    <n v="0"/>
    <n v="0"/>
    <n v="0"/>
    <n v="0"/>
    <n v="0"/>
    <n v="0"/>
    <n v="0"/>
    <m/>
    <n v="0"/>
    <n v="0"/>
    <n v="0"/>
    <x v="8"/>
    <x v="20"/>
  </r>
  <r>
    <s v="CG&amp;E "/>
    <s v="E"/>
    <x v="15"/>
    <s v="TS09    04/01/2008N"/>
    <n v="30893533"/>
    <n v="1730981.06"/>
    <n v="0"/>
    <n v="1730981.06"/>
    <n v="912583.59"/>
    <n v="0"/>
    <n v="11128.28"/>
    <n v="16359.82"/>
    <n v="0.27"/>
    <n v="0"/>
    <n v="0"/>
    <n v="0"/>
    <n v="89038.2"/>
    <n v="124996.57"/>
    <n v="0"/>
    <n v="0"/>
    <n v="125259.87"/>
    <n v="365594.07"/>
    <n v="0"/>
    <n v="0"/>
    <n v="0"/>
    <n v="0"/>
    <n v="31265.95"/>
    <n v="54754.44"/>
    <n v="0"/>
    <n v="0"/>
    <n v="0"/>
    <n v="0"/>
    <n v="0"/>
    <n v="0"/>
    <n v="0"/>
    <n v="0"/>
    <m/>
    <n v="0"/>
    <n v="0"/>
    <n v="0"/>
    <x v="8"/>
    <x v="20"/>
  </r>
  <r>
    <s v="CG&amp;E "/>
    <s v="E"/>
    <x v="12"/>
    <s v="TS09    04/01/2008N"/>
    <n v="4662148"/>
    <n v="266606.09999999998"/>
    <n v="0"/>
    <n v="266606.09999999998"/>
    <n v="140464.39000000001"/>
    <n v="0"/>
    <n v="1912.65"/>
    <n v="2810.13"/>
    <n v="0.09"/>
    <n v="0"/>
    <n v="0"/>
    <n v="0"/>
    <n v="14017.4"/>
    <n v="19239.55"/>
    <n v="0"/>
    <n v="0"/>
    <n v="19749.189999999999"/>
    <n v="55171.86"/>
    <n v="0"/>
    <n v="0"/>
    <n v="0"/>
    <n v="0"/>
    <n v="4813.1000000000004"/>
    <n v="8427.74"/>
    <n v="0"/>
    <n v="0"/>
    <n v="0"/>
    <n v="0"/>
    <n v="0"/>
    <n v="0"/>
    <n v="0"/>
    <n v="0"/>
    <m/>
    <n v="0"/>
    <n v="0"/>
    <n v="0"/>
    <x v="8"/>
    <x v="20"/>
  </r>
  <r>
    <s v="CG&amp;E "/>
    <s v="E"/>
    <x v="15"/>
    <s v="TS10    04/01/2008N"/>
    <n v="112120632"/>
    <n v="6117261.1799999997"/>
    <n v="0"/>
    <n v="6117261.1799999997"/>
    <n v="3108501.5"/>
    <n v="0"/>
    <n v="41833.11"/>
    <n v="53208.160000000003"/>
    <n v="0.09"/>
    <n v="0"/>
    <n v="0"/>
    <n v="0"/>
    <n v="360217.3"/>
    <n v="425766.19"/>
    <n v="0"/>
    <n v="0"/>
    <n v="508632.21"/>
    <n v="1326835.56"/>
    <n v="0"/>
    <n v="0"/>
    <n v="0"/>
    <n v="0"/>
    <n v="105761.19"/>
    <n v="186505.87"/>
    <n v="0"/>
    <n v="0"/>
    <n v="0"/>
    <n v="0"/>
    <n v="0"/>
    <n v="0"/>
    <n v="0"/>
    <n v="0"/>
    <m/>
    <n v="0"/>
    <n v="0"/>
    <n v="0"/>
    <x v="8"/>
    <x v="20"/>
  </r>
  <r>
    <s v="CG&amp;E "/>
    <s v="E"/>
    <x v="15"/>
    <s v="TS12    04/01/2008 "/>
    <n v="4561063"/>
    <n v="421473.23"/>
    <n v="0"/>
    <n v="42147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20"/>
  </r>
  <r>
    <s v="CG&amp;E "/>
    <s v="E"/>
    <x v="15"/>
    <s v="TS13    04/01/2008 "/>
    <n v="2540451"/>
    <n v="279901.07"/>
    <n v="0"/>
    <n v="279901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20"/>
  </r>
  <r>
    <s v="CG&amp;E "/>
    <s v="E"/>
    <x v="7"/>
    <s v="UOLC    04/01/2008N"/>
    <n v="23603"/>
    <n v="1048.8599999999999"/>
    <n v="0"/>
    <n v="1048.8599999999999"/>
    <n v="279.89"/>
    <n v="0"/>
    <n v="101.33"/>
    <n v="28.74"/>
    <n v="0.09"/>
    <n v="0"/>
    <n v="0"/>
    <n v="101.85"/>
    <n v="54.05"/>
    <n v="38.35"/>
    <n v="0"/>
    <n v="0"/>
    <n v="62.19"/>
    <n v="282.62"/>
    <n v="0"/>
    <n v="0"/>
    <n v="0"/>
    <n v="0"/>
    <n v="22.79"/>
    <n v="16.8"/>
    <n v="0"/>
    <n v="0"/>
    <n v="60.16"/>
    <n v="0"/>
    <n v="0"/>
    <n v="0"/>
    <n v="0"/>
    <n v="0"/>
    <m/>
    <n v="0"/>
    <n v="0"/>
    <n v="0"/>
    <x v="8"/>
    <x v="21"/>
  </r>
  <r>
    <s v="CG&amp;E "/>
    <s v="E"/>
    <x v="7"/>
    <s v="UOLP    01/31/2007N"/>
    <n v="659"/>
    <n v="29.11"/>
    <n v="0"/>
    <n v="29.11"/>
    <n v="6.63"/>
    <n v="0"/>
    <n v="2.83"/>
    <n v="0.69"/>
    <n v="0"/>
    <n v="0"/>
    <n v="0"/>
    <n v="3.07"/>
    <n v="1.5"/>
    <n v="0.71"/>
    <n v="0"/>
    <n v="1.17"/>
    <n v="2.38"/>
    <n v="7.7"/>
    <n v="0"/>
    <n v="0"/>
    <n v="0"/>
    <n v="0"/>
    <n v="0.28999999999999998"/>
    <n v="0.46"/>
    <n v="0"/>
    <n v="0"/>
    <n v="1.68"/>
    <n v="0"/>
    <n v="0"/>
    <n v="0"/>
    <n v="0"/>
    <n v="0"/>
    <m/>
    <n v="0"/>
    <n v="0"/>
    <n v="0"/>
    <x v="8"/>
    <x v="21"/>
  </r>
  <r>
    <s v="CG&amp;E "/>
    <s v="E"/>
    <x v="7"/>
    <s v="UOLP    02/15/2008N"/>
    <n v="596"/>
    <n v="25.72"/>
    <n v="0"/>
    <n v="25.72"/>
    <n v="6"/>
    <n v="0"/>
    <n v="2.56"/>
    <n v="0.72"/>
    <n v="0"/>
    <n v="0"/>
    <n v="0"/>
    <n v="2.78"/>
    <n v="1.36"/>
    <n v="1.06"/>
    <n v="0"/>
    <n v="1.06"/>
    <n v="2.2000000000000002"/>
    <n v="5.46"/>
    <n v="0"/>
    <n v="0"/>
    <n v="0"/>
    <n v="0"/>
    <n v="0.57999999999999996"/>
    <n v="0.42"/>
    <n v="0"/>
    <n v="0"/>
    <n v="1.52"/>
    <n v="0"/>
    <n v="0"/>
    <n v="0"/>
    <n v="0"/>
    <n v="0"/>
    <m/>
    <n v="0"/>
    <n v="0"/>
    <n v="0"/>
    <x v="8"/>
    <x v="21"/>
  </r>
  <r>
    <s v="CG&amp;E "/>
    <s v="E"/>
    <x v="19"/>
    <s v="UOLP    04/01/2008 "/>
    <n v="1848"/>
    <n v="85.16"/>
    <n v="0"/>
    <n v="85.16"/>
    <n v="21.92"/>
    <n v="0"/>
    <n v="7.79"/>
    <n v="2.1800000000000002"/>
    <n v="2.91"/>
    <n v="0"/>
    <n v="0"/>
    <n v="8.58"/>
    <n v="4.28"/>
    <n v="3.01"/>
    <n v="0"/>
    <n v="0"/>
    <n v="4.76"/>
    <n v="21.97"/>
    <n v="0"/>
    <n v="0"/>
    <n v="0"/>
    <n v="0"/>
    <n v="1.73"/>
    <n v="1.31"/>
    <n v="0"/>
    <n v="0"/>
    <n v="4.72"/>
    <n v="0"/>
    <n v="0"/>
    <n v="0"/>
    <n v="0"/>
    <n v="0"/>
    <m/>
    <n v="0"/>
    <n v="0"/>
    <n v="0"/>
    <x v="8"/>
    <x v="21"/>
  </r>
  <r>
    <s v="CG&amp;E "/>
    <s v="E"/>
    <x v="2"/>
    <s v="UOLP    04/01/2008 "/>
    <n v="24592"/>
    <n v="1104.46"/>
    <n v="0"/>
    <n v="1104.46"/>
    <n v="291.20999999999998"/>
    <n v="0"/>
    <n v="105.85"/>
    <n v="29.8"/>
    <n v="4.66"/>
    <n v="0"/>
    <n v="0"/>
    <n v="113.77"/>
    <n v="56.15"/>
    <n v="40.26"/>
    <n v="0"/>
    <n v="0"/>
    <n v="65.239999999999995"/>
    <n v="294.24"/>
    <n v="0"/>
    <n v="0"/>
    <n v="0"/>
    <n v="0"/>
    <n v="23.48"/>
    <n v="17.46"/>
    <n v="0"/>
    <n v="0"/>
    <n v="62.34"/>
    <n v="0"/>
    <n v="0"/>
    <n v="0"/>
    <n v="0"/>
    <n v="0"/>
    <m/>
    <n v="0"/>
    <n v="0"/>
    <n v="0"/>
    <x v="8"/>
    <x v="21"/>
  </r>
  <r>
    <s v="CG&amp;E "/>
    <s v="E"/>
    <x v="3"/>
    <s v="UOLP    04/01/2008 "/>
    <n v="910"/>
    <n v="41.09"/>
    <n v="0"/>
    <n v="41.09"/>
    <n v="10.78"/>
    <n v="0"/>
    <n v="3.92"/>
    <n v="1.1100000000000001"/>
    <n v="0.36"/>
    <n v="0"/>
    <n v="0"/>
    <n v="4.21"/>
    <n v="2.08"/>
    <n v="1.48"/>
    <n v="0"/>
    <n v="0"/>
    <n v="2.41"/>
    <n v="10.89"/>
    <n v="0"/>
    <n v="0"/>
    <n v="0"/>
    <n v="0"/>
    <n v="0.88"/>
    <n v="0.66"/>
    <n v="0"/>
    <n v="0"/>
    <n v="2.31"/>
    <n v="0"/>
    <n v="0"/>
    <n v="0"/>
    <n v="0"/>
    <n v="0"/>
    <m/>
    <n v="0"/>
    <n v="0"/>
    <n v="0"/>
    <x v="8"/>
    <x v="21"/>
  </r>
  <r>
    <s v="CG&amp;E "/>
    <s v="E"/>
    <x v="4"/>
    <s v="UOLP    04/01/2008 "/>
    <n v="806"/>
    <n v="36.340000000000003"/>
    <n v="0"/>
    <n v="36.340000000000003"/>
    <n v="9.5500000000000007"/>
    <n v="0"/>
    <n v="3.46"/>
    <n v="0.98"/>
    <n v="0.27"/>
    <n v="0"/>
    <n v="0"/>
    <n v="3.73"/>
    <n v="1.85"/>
    <n v="1.32"/>
    <n v="0"/>
    <n v="0"/>
    <n v="2.12"/>
    <n v="9.64"/>
    <n v="0"/>
    <n v="0"/>
    <n v="0"/>
    <n v="0"/>
    <n v="0.77"/>
    <n v="0.59"/>
    <n v="0"/>
    <n v="0"/>
    <n v="2.06"/>
    <n v="0"/>
    <n v="0"/>
    <n v="0"/>
    <n v="0"/>
    <n v="0"/>
    <m/>
    <n v="0"/>
    <n v="0"/>
    <n v="0"/>
    <x v="8"/>
    <x v="21"/>
  </r>
  <r>
    <s v="CG&amp;E "/>
    <s v="E"/>
    <x v="2"/>
    <s v="UOLP    04/01/2008N"/>
    <n v="10666"/>
    <n v="479.79"/>
    <n v="0"/>
    <n v="479.79"/>
    <n v="126.48"/>
    <n v="0"/>
    <n v="45.75"/>
    <n v="12.96"/>
    <n v="2.4300000000000002"/>
    <n v="0"/>
    <n v="0"/>
    <n v="49.56"/>
    <n v="24.43"/>
    <n v="17.36"/>
    <n v="0"/>
    <n v="0"/>
    <n v="28.08"/>
    <n v="127.68"/>
    <n v="0"/>
    <n v="0"/>
    <n v="0"/>
    <n v="0"/>
    <n v="10.28"/>
    <n v="7.57"/>
    <n v="0"/>
    <n v="0"/>
    <n v="27.21"/>
    <n v="0"/>
    <n v="0"/>
    <n v="0"/>
    <n v="0"/>
    <n v="0"/>
    <m/>
    <n v="0"/>
    <n v="0"/>
    <n v="0"/>
    <x v="8"/>
    <x v="21"/>
  </r>
  <r>
    <s v="CG&amp;E "/>
    <s v="E"/>
    <x v="7"/>
    <s v="UOLP    04/01/2008N"/>
    <n v="17366"/>
    <n v="779.48"/>
    <n v="0"/>
    <n v="779.48"/>
    <n v="205.92"/>
    <n v="0"/>
    <n v="74.459999999999994"/>
    <n v="21.08"/>
    <n v="1.8"/>
    <n v="0"/>
    <n v="0"/>
    <n v="80.8"/>
    <n v="39.700000000000003"/>
    <n v="28.24"/>
    <n v="0"/>
    <n v="0"/>
    <n v="46.34"/>
    <n v="207.79"/>
    <n v="0"/>
    <n v="0"/>
    <n v="0"/>
    <n v="0"/>
    <n v="16.68"/>
    <n v="12.33"/>
    <n v="0"/>
    <n v="0"/>
    <n v="44.34"/>
    <n v="0"/>
    <n v="0"/>
    <n v="0"/>
    <n v="0"/>
    <n v="0"/>
    <m/>
    <n v="0"/>
    <n v="0"/>
    <n v="0"/>
    <x v="8"/>
    <x v="21"/>
  </r>
  <r>
    <s v="CG&amp;E "/>
    <s v="E"/>
    <x v="19"/>
    <s v="UORP    04/01/2008 "/>
    <n v="86"/>
    <n v="3.78"/>
    <n v="0"/>
    <n v="3.78"/>
    <n v="1.02"/>
    <n v="0"/>
    <n v="0.36"/>
    <n v="0.1"/>
    <n v="0.18"/>
    <n v="0"/>
    <n v="0"/>
    <n v="0.4"/>
    <n v="0.2"/>
    <n v="0.14000000000000001"/>
    <n v="0"/>
    <n v="0"/>
    <n v="0.22"/>
    <n v="1.02"/>
    <n v="0"/>
    <n v="0"/>
    <n v="0"/>
    <n v="0"/>
    <n v="0.08"/>
    <n v="0.06"/>
    <n v="0"/>
    <n v="0"/>
    <n v="0"/>
    <n v="0"/>
    <n v="0"/>
    <n v="0"/>
    <n v="0"/>
    <n v="0"/>
    <m/>
    <n v="0"/>
    <n v="0"/>
    <n v="0"/>
    <x v="8"/>
    <x v="21"/>
  </r>
  <r>
    <s v="CG&amp;E "/>
    <s v="E"/>
    <x v="12"/>
    <s v="WS02    08/31/1993N"/>
    <n v="44777"/>
    <n v="1572.61"/>
    <n v="572.61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572.61"/>
    <n v="0"/>
    <n v="0"/>
    <n v="0"/>
    <n v="0"/>
    <n v="0"/>
    <n v="0"/>
    <n v="0"/>
    <n v="0"/>
    <n v="0"/>
    <n v="0"/>
    <m/>
    <n v="0"/>
    <n v="0"/>
    <n v="0"/>
    <x v="8"/>
    <x v="22"/>
  </r>
  <r>
    <s v="CG&amp;E "/>
    <s v="E"/>
    <x v="4"/>
    <s v="WS04    08/31/1993N"/>
    <n v="0"/>
    <n v="1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8"/>
    <x v="22"/>
  </r>
  <r>
    <s v="CG&amp;E "/>
    <s v="E"/>
    <x v="0"/>
    <s v="ID        01/01/2001 "/>
    <n v="345077"/>
    <n v="25457.72"/>
    <n v="0"/>
    <n v="25457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0"/>
  </r>
  <r>
    <s v="CG&amp;E "/>
    <s v="E"/>
    <x v="1"/>
    <s v="DM01S   01/02/2007N"/>
    <n v="-14854"/>
    <n v="-1405.3"/>
    <n v="0"/>
    <n v="-1405.3"/>
    <n v="-451.76"/>
    <n v="0"/>
    <n v="-332.09"/>
    <n v="-17.43"/>
    <n v="-0.88"/>
    <n v="0"/>
    <n v="0"/>
    <n v="-66.930000000000007"/>
    <n v="-113.29"/>
    <n v="-56.38"/>
    <n v="-6.03"/>
    <n v="-79.72"/>
    <n v="-96.27"/>
    <n v="-118.01"/>
    <n v="0"/>
    <n v="0"/>
    <n v="0"/>
    <n v="0"/>
    <n v="-17.47"/>
    <n v="-31.9"/>
    <n v="0"/>
    <n v="0"/>
    <n v="-17.14"/>
    <n v="0"/>
    <n v="0"/>
    <n v="0"/>
    <n v="0"/>
    <n v="0"/>
    <m/>
    <n v="0"/>
    <n v="0"/>
    <n v="0"/>
    <x v="9"/>
    <x v="1"/>
  </r>
  <r>
    <s v="CG&amp;E "/>
    <s v="E"/>
    <x v="2"/>
    <s v="DM01S   01/02/2007N"/>
    <n v="-300628"/>
    <n v="-24915.64"/>
    <n v="0"/>
    <n v="-24915.64"/>
    <n v="-7108.31"/>
    <n v="0"/>
    <n v="-5932.24"/>
    <n v="-327.84"/>
    <n v="-16.98"/>
    <n v="0"/>
    <n v="0"/>
    <n v="-1288.6199999999999"/>
    <n v="-1893.45"/>
    <n v="-867.79"/>
    <n v="-124.57"/>
    <n v="-1254.4100000000001"/>
    <n v="-1709.67"/>
    <n v="-3294.68"/>
    <n v="0"/>
    <n v="0"/>
    <n v="0"/>
    <n v="0"/>
    <n v="-248.8"/>
    <n v="-501.7"/>
    <n v="0"/>
    <n v="0"/>
    <n v="-346.94"/>
    <n v="0"/>
    <n v="0.19"/>
    <n v="0.17"/>
    <n v="0"/>
    <n v="0"/>
    <m/>
    <n v="0"/>
    <n v="0"/>
    <n v="0"/>
    <x v="9"/>
    <x v="1"/>
  </r>
  <r>
    <s v="CG&amp;E "/>
    <s v="E"/>
    <x v="3"/>
    <s v="DM01S   01/02/2007N"/>
    <n v="-2160"/>
    <n v="-283.5"/>
    <n v="0"/>
    <n v="-283.5"/>
    <n v="-85.33"/>
    <n v="0"/>
    <n v="-92.49"/>
    <n v="-2.63"/>
    <n v="-0.27"/>
    <n v="0"/>
    <n v="0"/>
    <n v="-10.039999999999999"/>
    <n v="-21.21"/>
    <n v="-11.54"/>
    <n v="-0.9"/>
    <n v="-15.06"/>
    <n v="-12.79"/>
    <n v="-19.77"/>
    <n v="0"/>
    <n v="0"/>
    <n v="0"/>
    <n v="0"/>
    <n v="-2.95"/>
    <n v="-6.03"/>
    <n v="0"/>
    <n v="0"/>
    <n v="-2.4900000000000002"/>
    <n v="0"/>
    <n v="0"/>
    <n v="0"/>
    <n v="0"/>
    <n v="0"/>
    <m/>
    <n v="0"/>
    <n v="0"/>
    <n v="0"/>
    <x v="9"/>
    <x v="1"/>
  </r>
  <r>
    <s v="CG&amp;E "/>
    <s v="E"/>
    <x v="4"/>
    <s v="DM01S   01/02/2007N"/>
    <n v="-1095"/>
    <n v="-192.76"/>
    <n v="0"/>
    <n v="-192.76"/>
    <n v="-43.24"/>
    <n v="0"/>
    <n v="-95.34"/>
    <n v="-1.1399999999999999"/>
    <n v="-0.81"/>
    <n v="0"/>
    <n v="0"/>
    <n v="-5.0999999999999996"/>
    <n v="-10.74"/>
    <n v="-4.59"/>
    <n v="-0.44"/>
    <n v="-7.64"/>
    <n v="-5.88"/>
    <n v="-12.87"/>
    <n v="0"/>
    <n v="0"/>
    <n v="0"/>
    <n v="0"/>
    <n v="-0.65"/>
    <n v="-3.05"/>
    <n v="0"/>
    <n v="0"/>
    <n v="-1.27"/>
    <n v="0"/>
    <n v="0"/>
    <n v="0"/>
    <n v="0"/>
    <n v="0"/>
    <m/>
    <n v="0"/>
    <n v="0"/>
    <n v="0"/>
    <x v="9"/>
    <x v="1"/>
  </r>
  <r>
    <s v="CG&amp;E "/>
    <s v="E"/>
    <x v="1"/>
    <s v="DM01S   02/15/2008N"/>
    <n v="-5960"/>
    <n v="-601.72"/>
    <n v="0"/>
    <n v="-601.72"/>
    <n v="-195.56"/>
    <n v="0"/>
    <n v="-133.21"/>
    <n v="-7.25"/>
    <n v="-0.18"/>
    <n v="0"/>
    <n v="0"/>
    <n v="-26.67"/>
    <n v="-48.67"/>
    <n v="-34.51"/>
    <n v="-2.4900000000000002"/>
    <n v="-34.51"/>
    <n v="-35.299999999999997"/>
    <n v="-54.54"/>
    <n v="0"/>
    <n v="0"/>
    <n v="0"/>
    <n v="0"/>
    <n v="-8.14"/>
    <n v="-13.81"/>
    <n v="0"/>
    <n v="0"/>
    <n v="-6.88"/>
    <n v="0"/>
    <n v="0"/>
    <n v="0"/>
    <n v="0"/>
    <n v="0"/>
    <m/>
    <n v="0"/>
    <n v="0"/>
    <n v="0"/>
    <x v="9"/>
    <x v="1"/>
  </r>
  <r>
    <s v="CG&amp;E "/>
    <s v="E"/>
    <x v="2"/>
    <s v="DM01S   02/15/2008N"/>
    <n v="-109176"/>
    <n v="-10090.27"/>
    <n v="0"/>
    <n v="-10090.27"/>
    <n v="-2940.87"/>
    <n v="0"/>
    <n v="-2554.54"/>
    <n v="-132.97"/>
    <n v="-7.91"/>
    <n v="0"/>
    <n v="0"/>
    <n v="-476.56"/>
    <n v="-765.43"/>
    <n v="-518.89"/>
    <n v="-45.55"/>
    <n v="-518.98"/>
    <n v="-646.65"/>
    <n v="-999.22"/>
    <n v="0"/>
    <n v="0"/>
    <n v="0"/>
    <n v="0"/>
    <n v="-149.08000000000001"/>
    <n v="-207.63"/>
    <n v="0"/>
    <n v="0"/>
    <n v="-125.99"/>
    <n v="0"/>
    <n v="0"/>
    <n v="0"/>
    <n v="0"/>
    <n v="0"/>
    <m/>
    <n v="0"/>
    <n v="0"/>
    <n v="0"/>
    <x v="9"/>
    <x v="1"/>
  </r>
  <r>
    <s v="CG&amp;E "/>
    <s v="E"/>
    <x v="3"/>
    <s v="DM01S   02/15/2008N"/>
    <n v="-1863"/>
    <n v="-245.29"/>
    <n v="0"/>
    <n v="-245.29"/>
    <n v="-73.59"/>
    <n v="0"/>
    <n v="-77.44"/>
    <n v="-2.2599999999999998"/>
    <n v="-0.27"/>
    <n v="0"/>
    <n v="0"/>
    <n v="-8.67"/>
    <n v="-18.3"/>
    <n v="-13"/>
    <n v="-0.78"/>
    <n v="-13"/>
    <n v="-11.03"/>
    <n v="-17.05"/>
    <n v="0"/>
    <n v="0"/>
    <n v="0"/>
    <n v="0"/>
    <n v="-2.5499999999999998"/>
    <n v="-5.2"/>
    <n v="0"/>
    <n v="0"/>
    <n v="-2.15"/>
    <n v="0"/>
    <n v="0"/>
    <n v="0"/>
    <n v="0"/>
    <n v="0"/>
    <m/>
    <n v="0"/>
    <n v="0"/>
    <n v="0"/>
    <x v="9"/>
    <x v="1"/>
  </r>
  <r>
    <s v="CG&amp;E "/>
    <s v="E"/>
    <x v="4"/>
    <s v="DM01S   02/15/2008N"/>
    <n v="-246"/>
    <n v="-51.13"/>
    <n v="0"/>
    <n v="-51.13"/>
    <n v="-9.7200000000000006"/>
    <n v="0"/>
    <n v="-28.77"/>
    <n v="-0.28999999999999998"/>
    <n v="-0.27"/>
    <n v="0"/>
    <n v="0"/>
    <n v="-1.1399999999999999"/>
    <n v="-2.41"/>
    <n v="-1.71"/>
    <n v="-0.1"/>
    <n v="-1.71"/>
    <n v="-1.46"/>
    <n v="-2.25"/>
    <n v="0"/>
    <n v="0"/>
    <n v="0"/>
    <n v="0"/>
    <n v="-0.33"/>
    <n v="-0.69"/>
    <n v="0"/>
    <n v="0"/>
    <n v="-0.28000000000000003"/>
    <n v="0"/>
    <n v="0"/>
    <n v="0"/>
    <n v="0"/>
    <n v="0"/>
    <m/>
    <n v="0"/>
    <n v="0"/>
    <n v="0"/>
    <x v="9"/>
    <x v="1"/>
  </r>
  <r>
    <s v="CG&amp;E "/>
    <s v="E"/>
    <x v="2"/>
    <s v="DM01S   04/01/2008 "/>
    <n v="42778"/>
    <n v="5608.67"/>
    <n v="0"/>
    <n v="560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1"/>
  </r>
  <r>
    <s v="CG&amp;E "/>
    <s v="E"/>
    <x v="3"/>
    <s v="DM01S   04/01/2008 "/>
    <n v="10458"/>
    <n v="1297.45"/>
    <n v="0"/>
    <n v="1297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1"/>
  </r>
  <r>
    <s v="CG&amp;E "/>
    <s v="E"/>
    <x v="4"/>
    <s v="DM01S   04/01/2008 "/>
    <n v="2293"/>
    <n v="329.91"/>
    <n v="0"/>
    <n v="32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1"/>
  </r>
  <r>
    <s v="CG&amp;E "/>
    <s v="E"/>
    <x v="1"/>
    <s v="DM01S   04/01/2008N"/>
    <n v="558663"/>
    <n v="76900.41"/>
    <n v="0"/>
    <n v="76900.41"/>
    <n v="28749.29"/>
    <n v="0"/>
    <n v="21719.51"/>
    <n v="680.31"/>
    <n v="46.45"/>
    <n v="0"/>
    <n v="0"/>
    <n v="2535.9299999999998"/>
    <n v="6072.36"/>
    <n v="3991.69"/>
    <n v="233.05"/>
    <n v="0"/>
    <n v="3023.25"/>
    <n v="6691.33"/>
    <n v="0"/>
    <n v="0"/>
    <n v="0"/>
    <n v="0"/>
    <n v="763.92"/>
    <n v="1748.57"/>
    <n v="0"/>
    <n v="0"/>
    <n v="644.75"/>
    <n v="0"/>
    <n v="0"/>
    <n v="0"/>
    <n v="0"/>
    <n v="0"/>
    <m/>
    <n v="0"/>
    <n v="0"/>
    <n v="0"/>
    <x v="9"/>
    <x v="1"/>
  </r>
  <r>
    <s v="CG&amp;E "/>
    <s v="E"/>
    <x v="2"/>
    <s v="DM01S   04/01/2008N"/>
    <n v="45272553"/>
    <n v="6093234.8700000001"/>
    <n v="0"/>
    <n v="6093234.8700000001"/>
    <n v="2294817.77"/>
    <n v="0"/>
    <n v="1684976.4"/>
    <n v="55122.43"/>
    <n v="3200.2"/>
    <n v="0"/>
    <n v="0"/>
    <n v="204443.35"/>
    <n v="478777.9"/>
    <n v="314390.57"/>
    <n v="18876.62"/>
    <n v="-1.84"/>
    <n v="245378.1"/>
    <n v="542124.94999999995"/>
    <n v="0"/>
    <n v="0"/>
    <n v="0"/>
    <n v="0"/>
    <n v="61809.04"/>
    <n v="137715.34"/>
    <n v="0"/>
    <n v="0"/>
    <n v="52244.04"/>
    <n v="0"/>
    <n v="0"/>
    <n v="0"/>
    <n v="0"/>
    <n v="0"/>
    <m/>
    <n v="0"/>
    <n v="0"/>
    <n v="0"/>
    <x v="9"/>
    <x v="1"/>
  </r>
  <r>
    <s v="CG&amp;E "/>
    <s v="E"/>
    <x v="3"/>
    <s v="DM01S   04/01/2008N"/>
    <n v="918864"/>
    <n v="128054.77"/>
    <n v="0"/>
    <n v="128054.77"/>
    <n v="47938.9"/>
    <n v="0"/>
    <n v="36654.720000000001"/>
    <n v="1118.71"/>
    <n v="67.650000000000006"/>
    <n v="0"/>
    <n v="0"/>
    <n v="4162.8900000000003"/>
    <n v="9988.6"/>
    <n v="6567.13"/>
    <n v="383.15"/>
    <n v="0"/>
    <n v="4976.8900000000003"/>
    <n v="11004.17"/>
    <n v="0"/>
    <n v="0"/>
    <n v="0"/>
    <n v="0"/>
    <n v="1255.1099999999999"/>
    <n v="2876.6"/>
    <n v="0"/>
    <n v="0"/>
    <n v="1060.25"/>
    <n v="0"/>
    <n v="0"/>
    <n v="0"/>
    <n v="0"/>
    <n v="0"/>
    <m/>
    <n v="0"/>
    <n v="0"/>
    <n v="0"/>
    <x v="9"/>
    <x v="1"/>
  </r>
  <r>
    <s v="CG&amp;E "/>
    <s v="E"/>
    <x v="7"/>
    <s v="DM01S   04/01/2008N"/>
    <n v="6036"/>
    <n v="997.09"/>
    <n v="0"/>
    <n v="997.09"/>
    <n v="353.47"/>
    <n v="0"/>
    <n v="341.61"/>
    <n v="7.35"/>
    <n v="0.99"/>
    <n v="0"/>
    <n v="0"/>
    <n v="27.82"/>
    <n v="73.44"/>
    <n v="48.44"/>
    <n v="2.52"/>
    <n v="0"/>
    <n v="32.75"/>
    <n v="72.27"/>
    <n v="0"/>
    <n v="0"/>
    <n v="0"/>
    <n v="0"/>
    <n v="8.24"/>
    <n v="21.22"/>
    <n v="0"/>
    <n v="0"/>
    <n v="6.97"/>
    <n v="0"/>
    <n v="0"/>
    <n v="0"/>
    <n v="0"/>
    <n v="0"/>
    <m/>
    <n v="0"/>
    <n v="0"/>
    <n v="0"/>
    <x v="9"/>
    <x v="1"/>
  </r>
  <r>
    <s v="CG&amp;E "/>
    <s v="E"/>
    <x v="4"/>
    <s v="DM01S   04/01/2008N"/>
    <n v="1848099"/>
    <n v="244957.86"/>
    <n v="0"/>
    <n v="244957.86"/>
    <n v="90417.97"/>
    <n v="0"/>
    <n v="69517.53"/>
    <n v="2250.09"/>
    <n v="161.63"/>
    <n v="0"/>
    <n v="0"/>
    <n v="8290.6200000000008"/>
    <n v="18932.009999999998"/>
    <n v="12386.24"/>
    <n v="769.81"/>
    <n v="0"/>
    <n v="10021.790000000001"/>
    <n v="22129.51"/>
    <n v="0"/>
    <n v="0"/>
    <n v="0"/>
    <n v="0"/>
    <n v="2522.44"/>
    <n v="5425.69"/>
    <n v="0"/>
    <n v="0"/>
    <n v="2132.5300000000002"/>
    <n v="0"/>
    <n v="0"/>
    <n v="0"/>
    <n v="0"/>
    <n v="0"/>
    <m/>
    <n v="0"/>
    <n v="0"/>
    <n v="0"/>
    <x v="9"/>
    <x v="1"/>
  </r>
  <r>
    <s v="CG&amp;E "/>
    <s v="E"/>
    <x v="8"/>
    <s v="DM01S   04/01/2008N"/>
    <n v="28827"/>
    <n v="3687.34"/>
    <n v="0"/>
    <n v="3687.34"/>
    <n v="1273.3900000000001"/>
    <n v="0"/>
    <n v="1142.04"/>
    <n v="35.08"/>
    <n v="3.69"/>
    <n v="0"/>
    <n v="0"/>
    <n v="128.69999999999999"/>
    <n v="267.52999999999997"/>
    <n v="174.4"/>
    <n v="12.02"/>
    <n v="0"/>
    <n v="156.36000000000001"/>
    <n v="345.19"/>
    <n v="0"/>
    <n v="0"/>
    <n v="0"/>
    <n v="0"/>
    <n v="39.31"/>
    <n v="76.39"/>
    <n v="0"/>
    <n v="0"/>
    <n v="33.24"/>
    <n v="0"/>
    <n v="0"/>
    <n v="0"/>
    <n v="0"/>
    <n v="0"/>
    <m/>
    <n v="0"/>
    <n v="0"/>
    <n v="0"/>
    <x v="9"/>
    <x v="1"/>
  </r>
  <r>
    <s v="CG&amp;E "/>
    <s v="E"/>
    <x v="5"/>
    <s v="DM01S   04/01/2008N"/>
    <n v="149487"/>
    <n v="17853.43"/>
    <n v="0"/>
    <n v="17853.43"/>
    <n v="7021.98"/>
    <n v="0"/>
    <n v="4712.09"/>
    <n v="181.94"/>
    <n v="6.75"/>
    <n v="0"/>
    <n v="0"/>
    <n v="39.06"/>
    <n v="1468.96"/>
    <n v="961.86"/>
    <n v="62.36"/>
    <n v="0"/>
    <n v="810.64"/>
    <n v="1789.9"/>
    <n v="0"/>
    <n v="0"/>
    <n v="0"/>
    <n v="0"/>
    <n v="204.02"/>
    <n v="421.36"/>
    <n v="0"/>
    <n v="0"/>
    <n v="172.51"/>
    <n v="0"/>
    <n v="0"/>
    <n v="0"/>
    <n v="0"/>
    <n v="0"/>
    <m/>
    <n v="0"/>
    <n v="0"/>
    <n v="0"/>
    <x v="9"/>
    <x v="1"/>
  </r>
  <r>
    <s v="CG&amp;E "/>
    <s v="E"/>
    <x v="6"/>
    <s v="DM01S   04/01/2008N"/>
    <n v="297707"/>
    <n v="15891.49"/>
    <n v="0"/>
    <n v="15891.49"/>
    <n v="0"/>
    <n v="0"/>
    <n v="10398.36"/>
    <n v="362.49"/>
    <n v="15.33"/>
    <n v="0"/>
    <n v="0"/>
    <n v="1342.56"/>
    <n v="3120.09"/>
    <n v="0"/>
    <n v="106.04"/>
    <n v="0"/>
    <n v="0"/>
    <n v="0"/>
    <n v="0"/>
    <n v="0"/>
    <n v="0"/>
    <n v="0"/>
    <n v="57.14"/>
    <n v="145.91"/>
    <n v="0"/>
    <n v="0"/>
    <n v="343.57"/>
    <n v="0"/>
    <n v="0"/>
    <n v="0"/>
    <n v="0"/>
    <n v="0"/>
    <m/>
    <n v="0"/>
    <n v="0"/>
    <n v="0"/>
    <x v="9"/>
    <x v="1"/>
  </r>
  <r>
    <s v="CG&amp;E "/>
    <s v="E"/>
    <x v="9"/>
    <s v="DM01S   04/01/2008N"/>
    <n v="12489"/>
    <n v="654.36"/>
    <n v="0"/>
    <n v="654.36"/>
    <n v="0"/>
    <n v="0"/>
    <n v="633.69000000000005"/>
    <n v="19.190000000000001"/>
    <n v="1.35"/>
    <n v="0"/>
    <n v="0"/>
    <n v="71.63"/>
    <n v="173.09"/>
    <n v="0"/>
    <n v="6.6"/>
    <n v="0"/>
    <n v="0"/>
    <n v="0"/>
    <n v="0"/>
    <n v="0"/>
    <n v="0"/>
    <n v="0"/>
    <n v="2.4500000000000002"/>
    <n v="6.32"/>
    <n v="0"/>
    <n v="0"/>
    <n v="18.2"/>
    <n v="0"/>
    <n v="0"/>
    <n v="0"/>
    <n v="0"/>
    <n v="0"/>
    <m/>
    <n v="0"/>
    <n v="0"/>
    <n v="0"/>
    <x v="9"/>
    <x v="1"/>
  </r>
  <r>
    <s v="CG&amp;E "/>
    <s v="E"/>
    <x v="10"/>
    <s v="DM01S   04/01/2008N"/>
    <n v="109239"/>
    <n v="4931.84"/>
    <n v="0"/>
    <n v="4931.84"/>
    <n v="0"/>
    <n v="0"/>
    <n v="3008.94"/>
    <n v="133.02000000000001"/>
    <n v="3.69"/>
    <n v="0"/>
    <n v="0"/>
    <n v="479.5"/>
    <n v="976.42"/>
    <n v="0"/>
    <n v="44.53"/>
    <n v="0"/>
    <n v="0"/>
    <n v="0"/>
    <n v="0"/>
    <n v="0"/>
    <n v="0"/>
    <n v="0"/>
    <n v="69.22"/>
    <n v="90.47"/>
    <n v="0"/>
    <n v="0"/>
    <n v="126.05"/>
    <n v="0"/>
    <n v="0"/>
    <n v="0"/>
    <n v="0"/>
    <n v="0"/>
    <m/>
    <n v="0"/>
    <n v="0"/>
    <n v="0"/>
    <x v="9"/>
    <x v="1"/>
  </r>
  <r>
    <s v="CG&amp;E "/>
    <s v="E"/>
    <x v="11"/>
    <s v="DM01S   04/01/2008N"/>
    <n v="13789"/>
    <n v="294.47000000000003"/>
    <n v="0"/>
    <n v="294.47000000000003"/>
    <n v="0"/>
    <n v="0"/>
    <n v="133.51"/>
    <n v="16.79"/>
    <n v="0.09"/>
    <n v="0"/>
    <n v="0"/>
    <n v="58.7"/>
    <n v="63.72"/>
    <n v="0"/>
    <n v="5.75"/>
    <n v="0"/>
    <n v="0"/>
    <n v="0"/>
    <n v="0"/>
    <n v="0"/>
    <n v="0"/>
    <n v="0"/>
    <n v="0"/>
    <n v="0"/>
    <n v="0"/>
    <n v="0"/>
    <n v="15.91"/>
    <n v="0"/>
    <n v="0"/>
    <n v="0"/>
    <n v="0"/>
    <n v="0"/>
    <m/>
    <n v="0"/>
    <n v="0"/>
    <n v="0"/>
    <x v="9"/>
    <x v="1"/>
  </r>
  <r>
    <s v="CG&amp;E "/>
    <s v="E"/>
    <x v="1"/>
    <s v="DM01W   01/02/2007N"/>
    <n v="14159"/>
    <n v="1727.06"/>
    <n v="0"/>
    <n v="1727.06"/>
    <n v="559.4"/>
    <n v="0"/>
    <n v="465.52"/>
    <n v="14.4"/>
    <n v="1.26"/>
    <n v="0"/>
    <n v="0"/>
    <n v="65.84"/>
    <n v="139.07"/>
    <n v="58.6"/>
    <n v="4.7699999999999996"/>
    <n v="98.71"/>
    <n v="87.19"/>
    <n v="169.17"/>
    <n v="0"/>
    <n v="0"/>
    <n v="0"/>
    <n v="0"/>
    <n v="7.31"/>
    <n v="39.49"/>
    <n v="0"/>
    <n v="0"/>
    <n v="16.329999999999998"/>
    <n v="0"/>
    <n v="0"/>
    <n v="0"/>
    <n v="0"/>
    <n v="0"/>
    <m/>
    <n v="0"/>
    <n v="0"/>
    <n v="0"/>
    <x v="9"/>
    <x v="1"/>
  </r>
  <r>
    <s v="CG&amp;E "/>
    <s v="E"/>
    <x v="2"/>
    <s v="DM01W   01/02/2007N"/>
    <n v="150265"/>
    <n v="15615.93"/>
    <n v="0"/>
    <n v="15615.93"/>
    <n v="4625.17"/>
    <n v="0"/>
    <n v="4463.8999999999996"/>
    <n v="164.66"/>
    <n v="16.11"/>
    <n v="0"/>
    <n v="0"/>
    <n v="672.33"/>
    <n v="1169.6199999999999"/>
    <n v="507.49"/>
    <n v="61.93"/>
    <n v="816.09"/>
    <n v="854.47"/>
    <n v="1637.12"/>
    <n v="0"/>
    <n v="0"/>
    <n v="0"/>
    <n v="0"/>
    <n v="127.35"/>
    <n v="326.45999999999998"/>
    <n v="0"/>
    <n v="0"/>
    <n v="173.42"/>
    <n v="0"/>
    <n v="-0.1"/>
    <n v="-0.09"/>
    <n v="0"/>
    <n v="0"/>
    <m/>
    <n v="0"/>
    <n v="0"/>
    <n v="0"/>
    <x v="9"/>
    <x v="1"/>
  </r>
  <r>
    <s v="CG&amp;E "/>
    <s v="E"/>
    <x v="3"/>
    <s v="DM01W   01/02/2007N"/>
    <n v="1600"/>
    <n v="203.9"/>
    <n v="0"/>
    <n v="203.9"/>
    <n v="63.22"/>
    <n v="0"/>
    <n v="63.24"/>
    <n v="1.95"/>
    <n v="0.18"/>
    <n v="0"/>
    <n v="0"/>
    <n v="7.44"/>
    <n v="15.71"/>
    <n v="7.73"/>
    <n v="0.67"/>
    <n v="11.16"/>
    <n v="9.4700000000000006"/>
    <n v="14.64"/>
    <n v="0"/>
    <n v="0"/>
    <n v="0"/>
    <n v="0"/>
    <n v="2.1800000000000002"/>
    <n v="4.46"/>
    <n v="0"/>
    <n v="0"/>
    <n v="1.85"/>
    <n v="0"/>
    <n v="0"/>
    <n v="0"/>
    <n v="0"/>
    <n v="0"/>
    <m/>
    <n v="0"/>
    <n v="0"/>
    <n v="0"/>
    <x v="9"/>
    <x v="1"/>
  </r>
  <r>
    <s v="CG&amp;E "/>
    <s v="E"/>
    <x v="4"/>
    <s v="DM01W   01/02/2007N"/>
    <n v="1077"/>
    <n v="190.86"/>
    <n v="0"/>
    <n v="190.86"/>
    <n v="42.56"/>
    <n v="0"/>
    <n v="94.92"/>
    <n v="1.1100000000000001"/>
    <n v="0.81"/>
    <n v="0"/>
    <n v="0"/>
    <n v="5.01"/>
    <n v="10.58"/>
    <n v="4.5199999999999996"/>
    <n v="0.45"/>
    <n v="7.5"/>
    <n v="5.79"/>
    <n v="12.74"/>
    <n v="0"/>
    <n v="0"/>
    <n v="0"/>
    <n v="0"/>
    <n v="0.62"/>
    <n v="3"/>
    <n v="0"/>
    <n v="0"/>
    <n v="1.25"/>
    <n v="0"/>
    <n v="0"/>
    <n v="0"/>
    <n v="0"/>
    <n v="0"/>
    <m/>
    <n v="0"/>
    <n v="0"/>
    <n v="0"/>
    <x v="9"/>
    <x v="1"/>
  </r>
  <r>
    <s v="CG&amp;E "/>
    <s v="E"/>
    <x v="1"/>
    <s v="DM01W   02/15/2008N"/>
    <n v="2439"/>
    <n v="304.25"/>
    <n v="0"/>
    <n v="304.25"/>
    <n v="96.36"/>
    <n v="0"/>
    <n v="84.61"/>
    <n v="2.97"/>
    <n v="0.27"/>
    <n v="0"/>
    <n v="0"/>
    <n v="11.34"/>
    <n v="23.96"/>
    <n v="17.010000000000002"/>
    <n v="1.01"/>
    <n v="17.010000000000002"/>
    <n v="14.45"/>
    <n v="22.32"/>
    <n v="0"/>
    <n v="0"/>
    <n v="0"/>
    <n v="0"/>
    <n v="3.33"/>
    <n v="6.8"/>
    <n v="0"/>
    <n v="0"/>
    <n v="2.81"/>
    <n v="0"/>
    <n v="0"/>
    <n v="0"/>
    <n v="0"/>
    <n v="0"/>
    <m/>
    <n v="0"/>
    <n v="0"/>
    <n v="0"/>
    <x v="9"/>
    <x v="1"/>
  </r>
  <r>
    <s v="CG&amp;E "/>
    <s v="E"/>
    <x v="2"/>
    <s v="DM01W   02/15/2008N"/>
    <n v="104835"/>
    <n v="11388.8"/>
    <n v="0"/>
    <n v="11388.8"/>
    <n v="3394.76"/>
    <n v="0"/>
    <n v="3202.39"/>
    <n v="127.68"/>
    <n v="10.92"/>
    <n v="0"/>
    <n v="0"/>
    <n v="471.8"/>
    <n v="855.32"/>
    <n v="599.04"/>
    <n v="43.71"/>
    <n v="599.07000000000005"/>
    <n v="621.01"/>
    <n v="959.41"/>
    <n v="0"/>
    <n v="0"/>
    <n v="0"/>
    <n v="0"/>
    <n v="143.18"/>
    <n v="239.56"/>
    <n v="0"/>
    <n v="0"/>
    <n v="120.95"/>
    <n v="0"/>
    <n v="0"/>
    <n v="0"/>
    <n v="0"/>
    <n v="0"/>
    <m/>
    <n v="0"/>
    <n v="0"/>
    <n v="0"/>
    <x v="9"/>
    <x v="1"/>
  </r>
  <r>
    <s v="CG&amp;E "/>
    <s v="E"/>
    <x v="3"/>
    <s v="DM01W   02/15/2008N"/>
    <n v="2128"/>
    <n v="290.92"/>
    <n v="0"/>
    <n v="290.92"/>
    <n v="84.06"/>
    <n v="0"/>
    <n v="99.18"/>
    <n v="2.59"/>
    <n v="0.36"/>
    <n v="0"/>
    <n v="0"/>
    <n v="9.89"/>
    <n v="20.89"/>
    <n v="14.84"/>
    <n v="0.89"/>
    <n v="14.84"/>
    <n v="12.6"/>
    <n v="19.47"/>
    <n v="0"/>
    <n v="0"/>
    <n v="0"/>
    <n v="0"/>
    <n v="2.92"/>
    <n v="5.94"/>
    <n v="0"/>
    <n v="0"/>
    <n v="2.4500000000000002"/>
    <n v="0"/>
    <n v="0"/>
    <n v="0"/>
    <n v="0"/>
    <n v="0"/>
    <m/>
    <n v="0"/>
    <n v="0"/>
    <n v="0"/>
    <x v="9"/>
    <x v="1"/>
  </r>
  <r>
    <s v="CG&amp;E "/>
    <s v="E"/>
    <x v="4"/>
    <s v="DM01W   02/15/2008N"/>
    <n v="230"/>
    <n v="49.28"/>
    <n v="0"/>
    <n v="49.28"/>
    <n v="9.09"/>
    <n v="0"/>
    <n v="28.36"/>
    <n v="0.28000000000000003"/>
    <n v="0.27"/>
    <n v="0"/>
    <n v="0"/>
    <n v="1.06"/>
    <n v="2.25"/>
    <n v="1.6"/>
    <n v="0.09"/>
    <n v="1.6"/>
    <n v="1.36"/>
    <n v="2.11"/>
    <n v="0"/>
    <n v="0"/>
    <n v="0"/>
    <n v="0"/>
    <n v="0.31"/>
    <n v="0.64"/>
    <n v="0"/>
    <n v="0"/>
    <n v="0.26"/>
    <n v="0"/>
    <n v="0"/>
    <n v="0"/>
    <n v="0"/>
    <n v="0"/>
    <m/>
    <n v="0"/>
    <n v="0"/>
    <n v="0"/>
    <x v="9"/>
    <x v="1"/>
  </r>
  <r>
    <s v="CG&amp;E "/>
    <s v="E"/>
    <x v="1"/>
    <s v="DM01W   04/01/2008N"/>
    <n v="9275"/>
    <n v="1132.98"/>
    <n v="0"/>
    <n v="1132.98"/>
    <n v="414.32"/>
    <n v="0"/>
    <n v="303.41000000000003"/>
    <n v="11.28"/>
    <n v="0.77"/>
    <n v="0"/>
    <n v="0"/>
    <n v="42.14"/>
    <n v="87.57"/>
    <n v="56.78"/>
    <n v="3.88"/>
    <n v="0"/>
    <n v="54.94"/>
    <n v="110.25"/>
    <n v="0"/>
    <n v="0"/>
    <n v="0"/>
    <n v="0"/>
    <n v="12.06"/>
    <n v="24.87"/>
    <n v="0"/>
    <n v="0"/>
    <n v="10.71"/>
    <n v="0"/>
    <n v="0"/>
    <n v="0"/>
    <n v="0"/>
    <n v="0"/>
    <m/>
    <n v="0"/>
    <n v="0"/>
    <n v="0"/>
    <x v="9"/>
    <x v="1"/>
  </r>
  <r>
    <s v="CG&amp;E "/>
    <s v="E"/>
    <x v="2"/>
    <s v="DM01W   04/01/2008N"/>
    <n v="217747"/>
    <n v="25060.63"/>
    <n v="0"/>
    <n v="25060.63"/>
    <n v="8572.4699999999993"/>
    <n v="0"/>
    <n v="7187.5"/>
    <n v="265.22000000000003"/>
    <n v="26.29"/>
    <n v="0"/>
    <n v="0"/>
    <n v="984.56"/>
    <n v="1832.71"/>
    <n v="1174.25"/>
    <n v="90.84"/>
    <n v="0"/>
    <n v="1289.74"/>
    <n v="2588.37"/>
    <n v="0"/>
    <n v="0"/>
    <n v="0"/>
    <n v="0"/>
    <n v="283.06"/>
    <n v="514.32000000000005"/>
    <n v="0"/>
    <n v="0"/>
    <n v="251.3"/>
    <n v="0"/>
    <n v="0"/>
    <n v="0"/>
    <n v="0"/>
    <n v="0"/>
    <m/>
    <n v="0"/>
    <n v="0"/>
    <n v="0"/>
    <x v="9"/>
    <x v="1"/>
  </r>
  <r>
    <s v="CG&amp;E "/>
    <s v="E"/>
    <x v="3"/>
    <s v="DM01W   04/01/2008N"/>
    <n v="9075"/>
    <n v="1194.47"/>
    <n v="0"/>
    <n v="1194.47"/>
    <n v="421.81"/>
    <n v="0"/>
    <n v="358.56"/>
    <n v="11.04"/>
    <n v="1.17"/>
    <n v="0"/>
    <n v="0"/>
    <n v="42.02"/>
    <n v="89.12"/>
    <n v="57.8"/>
    <n v="3.77"/>
    <n v="0"/>
    <n v="53.74"/>
    <n v="107.88"/>
    <n v="0"/>
    <n v="0"/>
    <n v="0"/>
    <n v="0"/>
    <n v="11.79"/>
    <n v="25.31"/>
    <n v="0"/>
    <n v="0"/>
    <n v="10.46"/>
    <n v="0"/>
    <n v="0"/>
    <n v="0"/>
    <n v="0"/>
    <n v="0"/>
    <m/>
    <n v="0"/>
    <n v="0"/>
    <n v="0"/>
    <x v="9"/>
    <x v="1"/>
  </r>
  <r>
    <s v="CG&amp;E "/>
    <s v="E"/>
    <x v="4"/>
    <s v="DM01W   04/01/2008N"/>
    <n v="425"/>
    <n v="124.21"/>
    <n v="0"/>
    <n v="124.21"/>
    <n v="19.75"/>
    <n v="0"/>
    <n v="84.28"/>
    <n v="0.51"/>
    <n v="0.88"/>
    <n v="0"/>
    <n v="0"/>
    <n v="1.97"/>
    <n v="4.17"/>
    <n v="2.7"/>
    <n v="0.17"/>
    <n v="0"/>
    <n v="2.52"/>
    <n v="5.04"/>
    <n v="0"/>
    <n v="0"/>
    <n v="0"/>
    <n v="0"/>
    <n v="0.55000000000000004"/>
    <n v="1.19"/>
    <n v="0"/>
    <n v="0"/>
    <n v="0.48"/>
    <n v="0"/>
    <n v="0"/>
    <n v="0"/>
    <n v="0"/>
    <n v="0"/>
    <m/>
    <n v="0"/>
    <n v="0"/>
    <n v="0"/>
    <x v="9"/>
    <x v="1"/>
  </r>
  <r>
    <s v="CG&amp;E "/>
    <s v="E"/>
    <x v="4"/>
    <s v="DM02S   01/02/2007N"/>
    <n v="-5886"/>
    <n v="-724.73"/>
    <n v="0"/>
    <n v="-724.73"/>
    <n v="-232.54"/>
    <n v="0"/>
    <n v="-202.36"/>
    <n v="-6.11"/>
    <n v="-0.63"/>
    <n v="0"/>
    <n v="0"/>
    <n v="-27.38"/>
    <n v="-57.82"/>
    <n v="-25.8"/>
    <n v="-2.4500000000000002"/>
    <n v="-41.05"/>
    <n v="-32.69"/>
    <n v="-69.209999999999994"/>
    <n v="0"/>
    <n v="0"/>
    <n v="0"/>
    <n v="0"/>
    <n v="-3.48"/>
    <n v="-16.420000000000002"/>
    <n v="0"/>
    <n v="0"/>
    <n v="-6.79"/>
    <n v="0"/>
    <n v="0"/>
    <n v="0"/>
    <n v="0"/>
    <n v="0"/>
    <m/>
    <n v="0"/>
    <n v="0"/>
    <n v="0"/>
    <x v="9"/>
    <x v="1"/>
  </r>
  <r>
    <s v="CG&amp;E "/>
    <s v="E"/>
    <x v="4"/>
    <s v="DM02S   02/15/2008N"/>
    <n v="-422"/>
    <n v="-63.89"/>
    <n v="0"/>
    <n v="-63.89"/>
    <n v="-16.670000000000002"/>
    <n v="0"/>
    <n v="-25.74"/>
    <n v="-0.52"/>
    <n v="-0.18"/>
    <n v="0"/>
    <n v="0"/>
    <n v="-1.96"/>
    <n v="-4.1500000000000004"/>
    <n v="-2.94"/>
    <n v="-0.18"/>
    <n v="-2.94"/>
    <n v="-2.5"/>
    <n v="-3.86"/>
    <n v="0"/>
    <n v="0"/>
    <n v="0"/>
    <n v="0"/>
    <n v="-0.57999999999999996"/>
    <n v="-1.18"/>
    <n v="0"/>
    <n v="0"/>
    <n v="-0.49"/>
    <n v="0"/>
    <n v="0"/>
    <n v="0"/>
    <n v="0"/>
    <n v="0"/>
    <m/>
    <n v="0"/>
    <n v="0"/>
    <n v="0"/>
    <x v="9"/>
    <x v="1"/>
  </r>
  <r>
    <s v="CG&amp;E "/>
    <s v="E"/>
    <x v="1"/>
    <s v="DM02S   04/01/2008N"/>
    <n v="5337"/>
    <n v="851.14"/>
    <n v="0"/>
    <n v="851.14"/>
    <n v="312.55"/>
    <n v="0"/>
    <n v="271.81"/>
    <n v="6.49"/>
    <n v="0.81"/>
    <n v="0"/>
    <n v="0"/>
    <n v="24.48"/>
    <n v="64.930000000000007"/>
    <n v="42.8"/>
    <n v="2.2200000000000002"/>
    <n v="0"/>
    <n v="28.94"/>
    <n v="63.92"/>
    <n v="0"/>
    <n v="0"/>
    <n v="0"/>
    <n v="0"/>
    <n v="7.28"/>
    <n v="18.77"/>
    <n v="0"/>
    <n v="0"/>
    <n v="6.14"/>
    <n v="0"/>
    <n v="0"/>
    <n v="0"/>
    <n v="0"/>
    <n v="0"/>
    <m/>
    <n v="0"/>
    <n v="0"/>
    <n v="0"/>
    <x v="9"/>
    <x v="1"/>
  </r>
  <r>
    <s v="CG&amp;E "/>
    <s v="E"/>
    <x v="2"/>
    <s v="DM02S   04/01/2008N"/>
    <n v="317609"/>
    <n v="34496.449999999997"/>
    <n v="0"/>
    <n v="34496.449999999997"/>
    <n v="12609.39"/>
    <n v="0"/>
    <n v="8457.56"/>
    <n v="386.72"/>
    <n v="12.3"/>
    <n v="0"/>
    <n v="0"/>
    <n v="1405.49"/>
    <n v="2683.03"/>
    <n v="1727.26"/>
    <n v="132.44999999999999"/>
    <n v="0"/>
    <n v="1722.42"/>
    <n v="3803.11"/>
    <n v="0"/>
    <n v="0"/>
    <n v="0"/>
    <n v="0"/>
    <n v="433.48"/>
    <n v="756.7"/>
    <n v="0"/>
    <n v="0"/>
    <n v="366.54"/>
    <n v="0"/>
    <n v="0"/>
    <n v="0"/>
    <n v="0"/>
    <n v="0"/>
    <m/>
    <n v="0"/>
    <n v="0"/>
    <n v="0"/>
    <x v="9"/>
    <x v="1"/>
  </r>
  <r>
    <s v="CG&amp;E "/>
    <s v="E"/>
    <x v="7"/>
    <s v="DM02S   04/01/2008N"/>
    <n v="1200"/>
    <n v="180.32"/>
    <n v="0"/>
    <n v="180.32"/>
    <n v="70.27"/>
    <n v="0"/>
    <n v="50.07"/>
    <n v="1.46"/>
    <n v="0.09"/>
    <n v="0"/>
    <n v="0"/>
    <n v="5.58"/>
    <n v="14.6"/>
    <n v="9.6300000000000008"/>
    <n v="0.5"/>
    <n v="0"/>
    <n v="6.51"/>
    <n v="14.37"/>
    <n v="0"/>
    <n v="0"/>
    <n v="0"/>
    <n v="0"/>
    <n v="1.64"/>
    <n v="4.22"/>
    <n v="0"/>
    <n v="0"/>
    <n v="1.38"/>
    <n v="0"/>
    <n v="0"/>
    <n v="0"/>
    <n v="0"/>
    <n v="0"/>
    <m/>
    <n v="0"/>
    <n v="0"/>
    <n v="0"/>
    <x v="9"/>
    <x v="1"/>
  </r>
  <r>
    <s v="CG&amp;E "/>
    <s v="E"/>
    <x v="4"/>
    <s v="DM02S   04/01/2008N"/>
    <n v="356241"/>
    <n v="31813.59"/>
    <n v="0"/>
    <n v="31813.59"/>
    <n v="10893.45"/>
    <n v="0"/>
    <n v="7141.54"/>
    <n v="433.73"/>
    <n v="11.34"/>
    <n v="0"/>
    <n v="0"/>
    <n v="1531.01"/>
    <n v="2417.92"/>
    <n v="1492.26"/>
    <n v="144.02000000000001"/>
    <n v="0"/>
    <n v="1931.49"/>
    <n v="4265.7299999999996"/>
    <n v="0"/>
    <n v="0"/>
    <n v="0"/>
    <n v="0"/>
    <n v="486.34"/>
    <n v="653.62"/>
    <n v="0"/>
    <n v="0"/>
    <n v="411.14"/>
    <n v="0"/>
    <n v="0"/>
    <n v="0"/>
    <n v="0"/>
    <n v="0"/>
    <m/>
    <n v="0"/>
    <n v="0"/>
    <n v="0"/>
    <x v="9"/>
    <x v="1"/>
  </r>
  <r>
    <s v="CG&amp;E "/>
    <s v="E"/>
    <x v="12"/>
    <s v="DM02S   04/01/2008N"/>
    <n v="6255"/>
    <n v="828.11"/>
    <n v="0"/>
    <n v="828.11"/>
    <n v="322.60000000000002"/>
    <n v="0"/>
    <n v="211.79"/>
    <n v="7.62"/>
    <n v="0.18"/>
    <n v="0"/>
    <n v="0"/>
    <n v="28.05"/>
    <n v="67.13"/>
    <n v="44.19"/>
    <n v="2.61"/>
    <n v="0"/>
    <n v="33.92"/>
    <n v="74.900000000000006"/>
    <n v="0"/>
    <n v="0"/>
    <n v="0"/>
    <n v="0"/>
    <n v="8.5399999999999991"/>
    <n v="19.36"/>
    <n v="0"/>
    <n v="0"/>
    <n v="7.22"/>
    <n v="0"/>
    <n v="0"/>
    <n v="0"/>
    <n v="0"/>
    <n v="0"/>
    <m/>
    <n v="0"/>
    <n v="0"/>
    <n v="0"/>
    <x v="9"/>
    <x v="1"/>
  </r>
  <r>
    <s v="CG&amp;E "/>
    <s v="E"/>
    <x v="6"/>
    <s v="DM02S   04/01/2008N"/>
    <n v="4371"/>
    <n v="301.25"/>
    <n v="0"/>
    <n v="301.25"/>
    <n v="0"/>
    <n v="0"/>
    <n v="215.05"/>
    <n v="5.32"/>
    <n v="0.54"/>
    <n v="0"/>
    <n v="0"/>
    <n v="20.32"/>
    <n v="53.17"/>
    <n v="0"/>
    <n v="1.81"/>
    <n v="0"/>
    <n v="0"/>
    <n v="0"/>
    <n v="0"/>
    <n v="0"/>
    <n v="0"/>
    <n v="0"/>
    <n v="0"/>
    <n v="0"/>
    <n v="0"/>
    <n v="0"/>
    <n v="5.04"/>
    <n v="0"/>
    <n v="0"/>
    <n v="0"/>
    <n v="0"/>
    <n v="0"/>
    <m/>
    <n v="0"/>
    <n v="0"/>
    <n v="0"/>
    <x v="9"/>
    <x v="1"/>
  </r>
  <r>
    <s v="CG&amp;E "/>
    <s v="E"/>
    <x v="10"/>
    <s v="DM02S   04/01/2008N"/>
    <n v="1309"/>
    <n v="102.47"/>
    <n v="0"/>
    <n v="102.47"/>
    <n v="0"/>
    <n v="0"/>
    <n v="76.430000000000007"/>
    <n v="1.59"/>
    <n v="0.36"/>
    <n v="0"/>
    <n v="0"/>
    <n v="6.09"/>
    <n v="15.93"/>
    <n v="0"/>
    <n v="0.55000000000000004"/>
    <n v="0"/>
    <n v="0"/>
    <n v="0"/>
    <n v="0"/>
    <n v="0"/>
    <n v="0"/>
    <n v="0"/>
    <n v="0"/>
    <n v="0"/>
    <n v="0"/>
    <n v="0"/>
    <n v="1.52"/>
    <n v="0"/>
    <n v="0"/>
    <n v="0"/>
    <n v="0"/>
    <n v="0"/>
    <m/>
    <n v="0"/>
    <n v="0"/>
    <n v="0"/>
    <x v="9"/>
    <x v="1"/>
  </r>
  <r>
    <s v="CG&amp;E "/>
    <s v="E"/>
    <x v="11"/>
    <s v="DM02S   04/01/2008N"/>
    <n v="1937"/>
    <n v="131.24"/>
    <n v="0"/>
    <n v="131.24"/>
    <n v="0"/>
    <n v="0"/>
    <n v="83.71"/>
    <n v="2.36"/>
    <n v="0.09"/>
    <n v="0"/>
    <n v="0"/>
    <n v="9.01"/>
    <n v="23.57"/>
    <n v="0"/>
    <n v="0.81"/>
    <n v="0"/>
    <n v="0"/>
    <n v="0"/>
    <n v="0"/>
    <n v="0"/>
    <n v="0"/>
    <n v="0"/>
    <n v="2.64"/>
    <n v="6.81"/>
    <n v="0"/>
    <n v="0"/>
    <n v="2.2400000000000002"/>
    <n v="0"/>
    <n v="0"/>
    <n v="0"/>
    <n v="0"/>
    <n v="0"/>
    <m/>
    <n v="0"/>
    <n v="0"/>
    <n v="0"/>
    <x v="9"/>
    <x v="1"/>
  </r>
  <r>
    <s v="CG&amp;E "/>
    <s v="E"/>
    <x v="13"/>
    <s v="DM02S   04/01/2008N"/>
    <n v="26026"/>
    <n v="1060.97"/>
    <n v="0"/>
    <n v="1060.97"/>
    <n v="0"/>
    <n v="0"/>
    <n v="656.54"/>
    <n v="31.68"/>
    <n v="0.54"/>
    <n v="0"/>
    <n v="0"/>
    <n v="114.47"/>
    <n v="221.35"/>
    <n v="0"/>
    <n v="6.36"/>
    <n v="0"/>
    <n v="0"/>
    <n v="0"/>
    <n v="0"/>
    <n v="0"/>
    <n v="0"/>
    <n v="0"/>
    <n v="0"/>
    <n v="0"/>
    <n v="0"/>
    <n v="0"/>
    <n v="30.03"/>
    <n v="0"/>
    <n v="0"/>
    <n v="0"/>
    <n v="0"/>
    <n v="0"/>
    <m/>
    <n v="0"/>
    <n v="0"/>
    <n v="0"/>
    <x v="9"/>
    <x v="1"/>
  </r>
  <r>
    <s v="CG&amp;E "/>
    <s v="E"/>
    <x v="4"/>
    <s v="DM02W   01/02/2007N"/>
    <n v="689"/>
    <n v="124.03"/>
    <n v="0"/>
    <n v="124.03"/>
    <n v="27.22"/>
    <n v="0"/>
    <n v="62.55"/>
    <n v="0.69"/>
    <n v="0.54"/>
    <n v="0"/>
    <n v="0"/>
    <n v="3.19"/>
    <n v="6.77"/>
    <n v="2.83"/>
    <n v="0.28000000000000003"/>
    <n v="4.79"/>
    <n v="3.78"/>
    <n v="8.36"/>
    <n v="0"/>
    <n v="0"/>
    <n v="0"/>
    <n v="0"/>
    <n v="0.33"/>
    <n v="1.92"/>
    <n v="0"/>
    <n v="0"/>
    <n v="0.78"/>
    <n v="0"/>
    <n v="0"/>
    <n v="0"/>
    <n v="0"/>
    <n v="0"/>
    <m/>
    <n v="0"/>
    <n v="0"/>
    <n v="0"/>
    <x v="9"/>
    <x v="1"/>
  </r>
  <r>
    <s v="CG&amp;E "/>
    <s v="E"/>
    <x v="4"/>
    <s v="DM02W   02/15/2008N"/>
    <n v="463"/>
    <n v="76.17"/>
    <n v="0"/>
    <n v="76.17"/>
    <n v="18.29"/>
    <n v="0"/>
    <n v="34.29"/>
    <n v="0.56000000000000005"/>
    <n v="0.27"/>
    <n v="0"/>
    <n v="0"/>
    <n v="2.15"/>
    <n v="4.55"/>
    <n v="3.22"/>
    <n v="0.19"/>
    <n v="3.22"/>
    <n v="2.74"/>
    <n v="4.24"/>
    <n v="0"/>
    <n v="0"/>
    <n v="0"/>
    <n v="0"/>
    <n v="0.63"/>
    <n v="1.29"/>
    <n v="0"/>
    <n v="0"/>
    <n v="0.53"/>
    <n v="0"/>
    <n v="0"/>
    <n v="0"/>
    <n v="0"/>
    <n v="0"/>
    <m/>
    <n v="0"/>
    <n v="0"/>
    <n v="0"/>
    <x v="9"/>
    <x v="1"/>
  </r>
  <r>
    <s v="CG&amp;E "/>
    <s v="E"/>
    <x v="4"/>
    <s v="DM02W   04/01/2008N"/>
    <n v="405"/>
    <n v="77.89"/>
    <n v="0"/>
    <n v="77.89"/>
    <n v="18.829999999999998"/>
    <n v="0"/>
    <n v="40.31"/>
    <n v="0.48"/>
    <n v="0.36"/>
    <n v="0"/>
    <n v="0"/>
    <n v="1.88"/>
    <n v="3.97"/>
    <n v="2.57"/>
    <n v="0.16"/>
    <n v="0"/>
    <n v="2.39"/>
    <n v="4.82"/>
    <n v="0"/>
    <n v="0"/>
    <n v="0"/>
    <n v="0"/>
    <n v="0.52"/>
    <n v="1.1399999999999999"/>
    <n v="0"/>
    <n v="0"/>
    <n v="0.46"/>
    <n v="0"/>
    <n v="0"/>
    <n v="0"/>
    <n v="0"/>
    <n v="0"/>
    <m/>
    <n v="0"/>
    <n v="0"/>
    <n v="0"/>
    <x v="9"/>
    <x v="1"/>
  </r>
  <r>
    <s v="CG&amp;E "/>
    <s v="E"/>
    <x v="4"/>
    <s v="DM51S   04/01/2008 "/>
    <n v="1840"/>
    <n v="280.02999999999997"/>
    <n v="0"/>
    <n v="280.02999999999997"/>
    <n v="107.75"/>
    <n v="0"/>
    <n v="80.27"/>
    <n v="2.2400000000000002"/>
    <n v="0.18"/>
    <n v="0"/>
    <n v="0"/>
    <n v="8.56"/>
    <n v="22.39"/>
    <n v="14.76"/>
    <n v="0.77"/>
    <n v="0"/>
    <n v="9.98"/>
    <n v="22.03"/>
    <n v="0"/>
    <n v="0"/>
    <n v="0"/>
    <n v="0"/>
    <n v="2.5099999999999998"/>
    <n v="6.47"/>
    <n v="0"/>
    <n v="0"/>
    <n v="2.12"/>
    <n v="0"/>
    <n v="0"/>
    <n v="0"/>
    <n v="0"/>
    <n v="0"/>
    <m/>
    <n v="0"/>
    <n v="0"/>
    <n v="0"/>
    <x v="9"/>
    <x v="1"/>
  </r>
  <r>
    <s v="CG&amp;E "/>
    <s v="E"/>
    <x v="14"/>
    <s v="DP01    04/01/2008 "/>
    <n v="0"/>
    <n v="0.13"/>
    <n v="0"/>
    <n v="0.13"/>
    <n v="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2"/>
  </r>
  <r>
    <s v="CG&amp;E "/>
    <s v="E"/>
    <x v="2"/>
    <s v="DP01    04/01/2008N"/>
    <n v="210840"/>
    <n v="17335.509999999998"/>
    <n v="0"/>
    <n v="17335.509999999998"/>
    <n v="7765.39"/>
    <n v="0"/>
    <n v="1910.87"/>
    <n v="256.72000000000003"/>
    <n v="0.27"/>
    <n v="0"/>
    <n v="0"/>
    <n v="778.62"/>
    <n v="945.29"/>
    <n v="1063.98"/>
    <n v="87.92"/>
    <n v="0"/>
    <n v="1172.73"/>
    <n v="2524.6"/>
    <n v="0"/>
    <n v="0"/>
    <n v="0"/>
    <n v="0"/>
    <n v="259.87"/>
    <n v="465.93"/>
    <n v="0"/>
    <n v="0"/>
    <n v="103.32"/>
    <n v="0"/>
    <n v="0"/>
    <n v="0"/>
    <n v="0"/>
    <n v="0"/>
    <m/>
    <n v="0"/>
    <n v="0"/>
    <n v="0"/>
    <x v="9"/>
    <x v="2"/>
  </r>
  <r>
    <s v="CG&amp;E "/>
    <s v="E"/>
    <x v="14"/>
    <s v="DP01    04/01/2008N"/>
    <n v="830862"/>
    <n v="70981.600000000006"/>
    <n v="0"/>
    <n v="70981.600000000006"/>
    <n v="32544.400000000001"/>
    <n v="0"/>
    <n v="7141.53"/>
    <n v="1011.66"/>
    <n v="0.45"/>
    <n v="0"/>
    <n v="0"/>
    <n v="3062.63"/>
    <n v="4419.1000000000004"/>
    <n v="4459.0600000000004"/>
    <n v="346.47"/>
    <n v="0"/>
    <n v="5130.8500000000004"/>
    <n v="9948.75"/>
    <n v="0"/>
    <n v="0"/>
    <n v="0"/>
    <n v="0"/>
    <n v="1094.07"/>
    <n v="1952.74"/>
    <n v="0"/>
    <n v="0"/>
    <n v="407.13"/>
    <n v="0"/>
    <n v="0"/>
    <n v="0"/>
    <n v="0"/>
    <n v="0"/>
    <m/>
    <n v="0"/>
    <n v="0"/>
    <n v="0"/>
    <x v="9"/>
    <x v="2"/>
  </r>
  <r>
    <s v="CG&amp;E "/>
    <s v="E"/>
    <x v="15"/>
    <s v="DP01    04/01/2008N"/>
    <n v="2089928"/>
    <n v="152928.47"/>
    <n v="0"/>
    <n v="152928.47"/>
    <n v="68792.009999999995"/>
    <n v="0"/>
    <n v="13019.47"/>
    <n v="1898.23"/>
    <n v="0.27"/>
    <n v="0"/>
    <n v="0"/>
    <n v="7608.04"/>
    <n v="8774.7900000000009"/>
    <n v="9425.51"/>
    <n v="871.51"/>
    <n v="0"/>
    <n v="10090.24"/>
    <n v="25024.799999999999"/>
    <n v="0"/>
    <n v="0"/>
    <n v="0"/>
    <n v="0"/>
    <n v="2271.7800000000002"/>
    <n v="4127.75"/>
    <n v="0"/>
    <n v="0"/>
    <n v="1024.07"/>
    <n v="0"/>
    <n v="0"/>
    <n v="0"/>
    <n v="0"/>
    <n v="0"/>
    <m/>
    <n v="0"/>
    <n v="0"/>
    <n v="0"/>
    <x v="9"/>
    <x v="2"/>
  </r>
  <r>
    <s v="CG&amp;E "/>
    <s v="E"/>
    <x v="12"/>
    <s v="DP01    04/01/2008N"/>
    <n v="106970"/>
    <n v="10154.73"/>
    <n v="0"/>
    <n v="10154.73"/>
    <n v="4607.5200000000004"/>
    <n v="0"/>
    <n v="1119.8900000000001"/>
    <n v="130.25"/>
    <n v="0.09"/>
    <n v="0"/>
    <n v="0"/>
    <n v="397.62"/>
    <n v="679.41"/>
    <n v="631.29"/>
    <n v="44.61"/>
    <n v="0"/>
    <n v="778.58"/>
    <n v="1280.8599999999999"/>
    <n v="0"/>
    <n v="0"/>
    <n v="0"/>
    <n v="0"/>
    <n v="155.72999999999999"/>
    <n v="276.45999999999998"/>
    <n v="0"/>
    <n v="0"/>
    <n v="52.42"/>
    <n v="0"/>
    <n v="0"/>
    <n v="0"/>
    <n v="0"/>
    <n v="0"/>
    <m/>
    <n v="0"/>
    <n v="0"/>
    <n v="0"/>
    <x v="9"/>
    <x v="2"/>
  </r>
  <r>
    <s v="CG&amp;E "/>
    <s v="E"/>
    <x v="16"/>
    <s v="DP01    04/01/2008N"/>
    <n v="2234959"/>
    <n v="152780.32999999999"/>
    <n v="0"/>
    <n v="152780.32999999999"/>
    <n v="72687.97"/>
    <n v="0"/>
    <n v="13113.44"/>
    <n v="2565.7600000000002"/>
    <n v="0.36"/>
    <n v="0"/>
    <n v="0"/>
    <n v="0"/>
    <n v="8851.24"/>
    <n v="9959.42"/>
    <n v="931.97"/>
    <n v="0"/>
    <n v="10045.27"/>
    <n v="26761.39"/>
    <n v="0"/>
    <n v="0"/>
    <n v="0"/>
    <n v="0"/>
    <n v="2406.87"/>
    <n v="4361.51"/>
    <n v="0"/>
    <n v="0"/>
    <n v="1095.1300000000001"/>
    <n v="0"/>
    <n v="0"/>
    <n v="0"/>
    <n v="0"/>
    <n v="0"/>
    <m/>
    <n v="0"/>
    <n v="0"/>
    <n v="0"/>
    <x v="9"/>
    <x v="2"/>
  </r>
  <r>
    <s v="CG&amp;E "/>
    <s v="E"/>
    <x v="11"/>
    <s v="DP01    04/01/2008N"/>
    <n v="8622300"/>
    <n v="135829.93"/>
    <n v="0"/>
    <n v="135829.93"/>
    <n v="0"/>
    <n v="0"/>
    <n v="53981.81"/>
    <n v="10498.53"/>
    <n v="2.79"/>
    <n v="0"/>
    <n v="0"/>
    <n v="31587.86"/>
    <n v="34763.120000000003"/>
    <n v="0"/>
    <n v="0"/>
    <n v="0"/>
    <n v="0"/>
    <n v="0"/>
    <n v="0"/>
    <n v="0"/>
    <n v="0"/>
    <n v="0"/>
    <n v="275.64"/>
    <n v="495.25"/>
    <n v="0"/>
    <n v="0"/>
    <n v="4224.93"/>
    <n v="0"/>
    <n v="0"/>
    <n v="0"/>
    <n v="0"/>
    <n v="0"/>
    <m/>
    <n v="0"/>
    <n v="0"/>
    <n v="0"/>
    <x v="9"/>
    <x v="2"/>
  </r>
  <r>
    <s v="CG&amp;E "/>
    <s v="E"/>
    <x v="15"/>
    <s v="DP02    01/02/2007N"/>
    <n v="0"/>
    <n v="-99.07"/>
    <n v="0"/>
    <n v="-99.07"/>
    <n v="-42.53"/>
    <n v="0"/>
    <n v="-21.24"/>
    <n v="0"/>
    <n v="0"/>
    <n v="0"/>
    <n v="0"/>
    <n v="0"/>
    <n v="0"/>
    <n v="-7.62"/>
    <n v="0"/>
    <n v="-7.51"/>
    <n v="-16.309999999999999"/>
    <n v="0"/>
    <n v="0"/>
    <n v="0"/>
    <n v="0"/>
    <n v="0"/>
    <n v="-0.86"/>
    <n v="-3"/>
    <n v="0"/>
    <n v="0"/>
    <n v="0"/>
    <n v="0"/>
    <n v="0"/>
    <n v="0"/>
    <n v="0"/>
    <n v="0"/>
    <m/>
    <n v="0"/>
    <n v="0"/>
    <n v="0"/>
    <x v="9"/>
    <x v="2"/>
  </r>
  <r>
    <s v="CG&amp;E "/>
    <s v="E"/>
    <x v="15"/>
    <s v="DP02    02/15/2008N"/>
    <n v="0"/>
    <n v="-25.19"/>
    <n v="0"/>
    <n v="-25.19"/>
    <n v="-10.63"/>
    <n v="0"/>
    <n v="-5.31"/>
    <n v="0"/>
    <n v="0"/>
    <n v="0"/>
    <n v="0"/>
    <n v="0"/>
    <n v="0"/>
    <n v="-1.88"/>
    <n v="0"/>
    <n v="-1.88"/>
    <n v="-4.3099999999999996"/>
    <n v="0"/>
    <n v="0"/>
    <n v="0"/>
    <n v="0"/>
    <n v="0"/>
    <n v="-0.43"/>
    <n v="-0.75"/>
    <n v="0"/>
    <n v="0"/>
    <n v="0"/>
    <n v="0"/>
    <n v="0"/>
    <n v="0"/>
    <n v="0"/>
    <n v="0"/>
    <m/>
    <n v="0"/>
    <n v="0"/>
    <n v="0"/>
    <x v="9"/>
    <x v="2"/>
  </r>
  <r>
    <s v="CG&amp;E "/>
    <s v="E"/>
    <x v="14"/>
    <s v="DP02    04/01/2008 "/>
    <n v="5974101"/>
    <n v="527780.9"/>
    <n v="0"/>
    <n v="527780.9"/>
    <n v="191604.31"/>
    <n v="0"/>
    <n v="36422.160000000003"/>
    <n v="8855.14"/>
    <n v="0.27"/>
    <n v="0"/>
    <n v="0"/>
    <n v="8113.9"/>
    <n v="60893.23"/>
    <n v="64509.919999999998"/>
    <n v="6322.45"/>
    <n v="0"/>
    <n v="28436.22"/>
    <n v="71533.88"/>
    <n v="0"/>
    <n v="0"/>
    <n v="0"/>
    <n v="0"/>
    <n v="15408.94"/>
    <n v="28251.22"/>
    <n v="0"/>
    <n v="0"/>
    <n v="7429.26"/>
    <n v="0"/>
    <n v="0"/>
    <n v="0"/>
    <n v="0"/>
    <n v="0"/>
    <m/>
    <n v="0"/>
    <n v="0"/>
    <n v="0"/>
    <x v="9"/>
    <x v="2"/>
  </r>
  <r>
    <s v="CG&amp;E "/>
    <s v="E"/>
    <x v="15"/>
    <s v="DP02    04/01/2008 "/>
    <n v="3752498"/>
    <n v="248474.79"/>
    <n v="0"/>
    <n v="248474.79"/>
    <n v="106760.06"/>
    <n v="0"/>
    <n v="17307.04"/>
    <n v="2125.5300000000002"/>
    <n v="0.18"/>
    <n v="0"/>
    <n v="0"/>
    <n v="10625.62"/>
    <n v="20015.93"/>
    <n v="18271.599999999999"/>
    <n v="1218.49"/>
    <n v="0"/>
    <n v="13358.72"/>
    <n v="44932.41"/>
    <n v="0"/>
    <n v="0"/>
    <n v="0"/>
    <n v="0"/>
    <n v="4425.32"/>
    <n v="8002.1"/>
    <n v="0"/>
    <n v="0"/>
    <n v="1431.79"/>
    <n v="0"/>
    <n v="0"/>
    <n v="0"/>
    <n v="0"/>
    <n v="0"/>
    <m/>
    <n v="0"/>
    <n v="0"/>
    <n v="0"/>
    <x v="9"/>
    <x v="2"/>
  </r>
  <r>
    <s v="CG&amp;E "/>
    <s v="E"/>
    <x v="12"/>
    <s v="DP02    04/01/2008 "/>
    <n v="678965"/>
    <n v="65931.520000000004"/>
    <n v="0"/>
    <n v="65931.520000000004"/>
    <n v="25995.85"/>
    <n v="0"/>
    <n v="5994.84"/>
    <n v="1447.39"/>
    <n v="0.27"/>
    <n v="0"/>
    <n v="0"/>
    <n v="4343.03"/>
    <n v="5323.13"/>
    <n v="5714.72"/>
    <n v="495.7"/>
    <n v="0"/>
    <n v="4010.44"/>
    <n v="8129.93"/>
    <n v="0"/>
    <n v="0"/>
    <n v="0"/>
    <n v="0"/>
    <n v="1391.1"/>
    <n v="2502.64"/>
    <n v="0"/>
    <n v="0"/>
    <n v="582.48"/>
    <n v="0"/>
    <n v="0"/>
    <n v="0"/>
    <n v="0"/>
    <n v="0"/>
    <m/>
    <n v="0"/>
    <n v="0"/>
    <n v="0"/>
    <x v="9"/>
    <x v="2"/>
  </r>
  <r>
    <s v="CG&amp;E "/>
    <s v="E"/>
    <x v="2"/>
    <s v="DP02    04/01/2008N"/>
    <n v="59099"/>
    <n v="8601.84"/>
    <n v="0"/>
    <n v="8601.84"/>
    <n v="3845.26"/>
    <n v="0"/>
    <n v="1530.82"/>
    <n v="71.959999999999994"/>
    <n v="0.27"/>
    <n v="0"/>
    <n v="0"/>
    <n v="235.25"/>
    <n v="401"/>
    <n v="526.85"/>
    <n v="24.64"/>
    <n v="0"/>
    <n v="867.64"/>
    <n v="707.65"/>
    <n v="0"/>
    <n v="0"/>
    <n v="0"/>
    <n v="0"/>
    <n v="130.84"/>
    <n v="230.71"/>
    <n v="0"/>
    <n v="0"/>
    <n v="28.95"/>
    <n v="0"/>
    <n v="0"/>
    <n v="0"/>
    <n v="0"/>
    <n v="0"/>
    <m/>
    <n v="0"/>
    <n v="0"/>
    <n v="0"/>
    <x v="9"/>
    <x v="2"/>
  </r>
  <r>
    <s v="CG&amp;E "/>
    <s v="E"/>
    <x v="3"/>
    <s v="DP02    04/01/2008N"/>
    <n v="419610"/>
    <n v="32831.22"/>
    <n v="0"/>
    <n v="32831.22"/>
    <n v="14769.69"/>
    <n v="0"/>
    <n v="3225.68"/>
    <n v="510.92"/>
    <n v="0.36"/>
    <n v="0"/>
    <n v="0"/>
    <n v="1560.46"/>
    <n v="1847.93"/>
    <n v="2023.68"/>
    <n v="174.97"/>
    <n v="0"/>
    <n v="2107.79"/>
    <n v="5024.41"/>
    <n v="0"/>
    <n v="0"/>
    <n v="0"/>
    <n v="0"/>
    <n v="493.48"/>
    <n v="886.24"/>
    <n v="0"/>
    <n v="0"/>
    <n v="205.61"/>
    <n v="0"/>
    <n v="0"/>
    <n v="0"/>
    <n v="0"/>
    <n v="0"/>
    <m/>
    <n v="0"/>
    <n v="0"/>
    <n v="0"/>
    <x v="9"/>
    <x v="2"/>
  </r>
  <r>
    <s v="CG&amp;E "/>
    <s v="E"/>
    <x v="4"/>
    <s v="DP02    04/01/2008N"/>
    <n v="53190"/>
    <n v="5445.09"/>
    <n v="0"/>
    <n v="5445.09"/>
    <n v="2442.3200000000002"/>
    <n v="0"/>
    <n v="689.23"/>
    <n v="64.760000000000005"/>
    <n v="0.09"/>
    <n v="0"/>
    <n v="0"/>
    <n v="202.4"/>
    <n v="364.35"/>
    <n v="334.63"/>
    <n v="22.18"/>
    <n v="0"/>
    <n v="432.87"/>
    <n v="636.9"/>
    <n v="0"/>
    <n v="0"/>
    <n v="0"/>
    <n v="0"/>
    <n v="82.75"/>
    <n v="146.55000000000001"/>
    <n v="0"/>
    <n v="0"/>
    <n v="26.06"/>
    <n v="0"/>
    <n v="0"/>
    <n v="0"/>
    <n v="0"/>
    <n v="0"/>
    <m/>
    <n v="0"/>
    <n v="0"/>
    <n v="0"/>
    <x v="9"/>
    <x v="2"/>
  </r>
  <r>
    <s v="CG&amp;E "/>
    <s v="E"/>
    <x v="14"/>
    <s v="DP02    04/01/2008N"/>
    <n v="39844459"/>
    <n v="2978840.54"/>
    <n v="0"/>
    <n v="2978840.54"/>
    <n v="1342748.13"/>
    <n v="0"/>
    <n v="257759.18"/>
    <n v="40667.93"/>
    <n v="5.13"/>
    <n v="0"/>
    <n v="0"/>
    <n v="145157.28"/>
    <n v="170226.41"/>
    <n v="183976.26"/>
    <n v="16615.13"/>
    <n v="0"/>
    <n v="200054.65"/>
    <n v="477097.56"/>
    <n v="0"/>
    <n v="0"/>
    <n v="0"/>
    <n v="0"/>
    <n v="44440.08"/>
    <n v="80568.990000000005"/>
    <n v="0"/>
    <n v="0"/>
    <n v="19523.810000000001"/>
    <n v="0"/>
    <n v="0"/>
    <n v="0"/>
    <n v="0"/>
    <n v="0"/>
    <m/>
    <n v="0"/>
    <n v="0"/>
    <n v="0"/>
    <x v="9"/>
    <x v="2"/>
  </r>
  <r>
    <s v="CG&amp;E "/>
    <s v="E"/>
    <x v="15"/>
    <s v="DP02    04/01/2008N"/>
    <n v="51217273"/>
    <n v="3719659.54"/>
    <n v="0"/>
    <n v="3719659.54"/>
    <n v="1670170.37"/>
    <n v="0"/>
    <n v="315389.93"/>
    <n v="44501.58"/>
    <n v="4.68"/>
    <n v="0"/>
    <n v="0"/>
    <n v="186394.04"/>
    <n v="212452.77"/>
    <n v="228837.53"/>
    <n v="21357.63"/>
    <n v="0"/>
    <n v="246920.17"/>
    <n v="613275.63"/>
    <n v="0"/>
    <n v="0"/>
    <n v="0"/>
    <n v="0"/>
    <n v="55043.14"/>
    <n v="100215.58"/>
    <n v="0"/>
    <n v="0"/>
    <n v="25096.49"/>
    <n v="0"/>
    <n v="0"/>
    <n v="0"/>
    <n v="0"/>
    <n v="0"/>
    <m/>
    <n v="0"/>
    <n v="0"/>
    <n v="0"/>
    <x v="9"/>
    <x v="2"/>
  </r>
  <r>
    <s v="CG&amp;E "/>
    <s v="E"/>
    <x v="12"/>
    <s v="DP02    04/01/2008N"/>
    <n v="9484585"/>
    <n v="721337.54"/>
    <n v="0"/>
    <n v="721337.54"/>
    <n v="326113.12"/>
    <n v="0"/>
    <n v="62635.12"/>
    <n v="10534.72"/>
    <n v="1.62"/>
    <n v="0"/>
    <n v="0"/>
    <n v="34596.81"/>
    <n v="42088.35"/>
    <n v="44682.400000000001"/>
    <n v="3955.06"/>
    <n v="0"/>
    <n v="48113.39"/>
    <n v="113568.42"/>
    <n v="0"/>
    <n v="0"/>
    <n v="0"/>
    <n v="0"/>
    <n v="10833.26"/>
    <n v="19567.82"/>
    <n v="0"/>
    <n v="0"/>
    <n v="4647.45"/>
    <n v="0"/>
    <n v="0"/>
    <n v="0"/>
    <n v="0"/>
    <n v="0"/>
    <m/>
    <n v="0"/>
    <n v="0"/>
    <n v="0"/>
    <x v="9"/>
    <x v="2"/>
  </r>
  <r>
    <s v="CG&amp;E "/>
    <s v="E"/>
    <x v="17"/>
    <s v="DP02    04/01/2008N"/>
    <n v="444311"/>
    <n v="45818.79"/>
    <n v="0"/>
    <n v="45818.79"/>
    <n v="20745.14"/>
    <n v="0"/>
    <n v="5258.91"/>
    <n v="540.99"/>
    <n v="0.09"/>
    <n v="0"/>
    <n v="0"/>
    <n v="1622.17"/>
    <n v="3043.53"/>
    <n v="2842.29"/>
    <n v="185.28"/>
    <n v="0"/>
    <n v="4101.22"/>
    <n v="5320.18"/>
    <n v="0"/>
    <n v="0"/>
    <n v="0"/>
    <n v="0"/>
    <n v="696.52"/>
    <n v="1244.76"/>
    <n v="0"/>
    <n v="0"/>
    <n v="217.71"/>
    <n v="0"/>
    <n v="0"/>
    <n v="0"/>
    <n v="0"/>
    <n v="0"/>
    <m/>
    <n v="0"/>
    <n v="0"/>
    <n v="0"/>
    <x v="9"/>
    <x v="2"/>
  </r>
  <r>
    <s v="CG&amp;E "/>
    <s v="E"/>
    <x v="16"/>
    <s v="DP02    04/01/2008N"/>
    <n v="2992222"/>
    <n v="218235.97"/>
    <n v="0"/>
    <n v="218235.97"/>
    <n v="102442"/>
    <n v="0"/>
    <n v="20537.7"/>
    <n v="2650.52"/>
    <n v="0.18"/>
    <n v="0"/>
    <n v="0"/>
    <n v="0"/>
    <n v="14252.68"/>
    <n v="14035.88"/>
    <n v="1247.76"/>
    <n v="0"/>
    <n v="16245.97"/>
    <n v="35828.86"/>
    <n v="0"/>
    <n v="0"/>
    <n v="0"/>
    <n v="0"/>
    <n v="3381.39"/>
    <n v="6146.84"/>
    <n v="0"/>
    <n v="0"/>
    <n v="1466.19"/>
    <n v="0"/>
    <n v="0"/>
    <n v="0"/>
    <n v="0"/>
    <n v="0"/>
    <m/>
    <n v="0"/>
    <n v="0"/>
    <n v="0"/>
    <x v="9"/>
    <x v="2"/>
  </r>
  <r>
    <s v="CG&amp;E "/>
    <s v="E"/>
    <x v="11"/>
    <s v="DP02    04/01/2008N"/>
    <n v="1707605"/>
    <n v="27060.54"/>
    <n v="0"/>
    <n v="27060.54"/>
    <n v="0"/>
    <n v="0"/>
    <n v="10186.65"/>
    <n v="2079.17"/>
    <n v="0.54"/>
    <n v="0"/>
    <n v="0"/>
    <n v="6247.85"/>
    <n v="6573.71"/>
    <n v="0"/>
    <n v="1.29"/>
    <n v="0"/>
    <n v="0"/>
    <n v="0"/>
    <n v="0"/>
    <n v="0"/>
    <n v="0"/>
    <n v="0"/>
    <n v="404.84"/>
    <n v="729.76"/>
    <n v="0"/>
    <n v="0"/>
    <n v="836.73"/>
    <n v="0"/>
    <n v="0"/>
    <n v="0"/>
    <n v="0"/>
    <n v="0"/>
    <m/>
    <n v="0"/>
    <n v="0"/>
    <n v="0"/>
    <x v="9"/>
    <x v="2"/>
  </r>
  <r>
    <s v="CG&amp;E "/>
    <s v="E"/>
    <x v="18"/>
    <s v="DP02    04/01/2008N"/>
    <n v="1327244"/>
    <n v="28659.14"/>
    <n v="0"/>
    <n v="28659.14"/>
    <n v="0"/>
    <n v="0"/>
    <n v="14800.39"/>
    <n v="1616.06"/>
    <n v="0.36"/>
    <n v="0"/>
    <n v="0"/>
    <n v="4855.18"/>
    <n v="6685.64"/>
    <n v="0"/>
    <n v="51.15"/>
    <n v="0"/>
    <n v="0"/>
    <n v="0"/>
    <n v="0"/>
    <n v="0"/>
    <n v="0"/>
    <n v="0"/>
    <n v="0"/>
    <n v="0"/>
    <n v="0"/>
    <n v="0"/>
    <n v="650.36"/>
    <n v="0"/>
    <n v="0"/>
    <n v="0"/>
    <n v="0"/>
    <n v="0"/>
    <m/>
    <n v="0"/>
    <n v="0"/>
    <n v="0"/>
    <x v="9"/>
    <x v="2"/>
  </r>
  <r>
    <s v="CG&amp;E "/>
    <s v="E"/>
    <x v="13"/>
    <s v="DP02    04/01/2008N"/>
    <n v="32352"/>
    <n v="1153.6199999999999"/>
    <n v="0"/>
    <n v="1153.6199999999999"/>
    <n v="0"/>
    <n v="0"/>
    <n v="736.43"/>
    <n v="39.39"/>
    <n v="0.09"/>
    <n v="0"/>
    <n v="0"/>
    <n v="126.76"/>
    <n v="221.61"/>
    <n v="0"/>
    <n v="13.49"/>
    <n v="0"/>
    <n v="0"/>
    <n v="0"/>
    <n v="0"/>
    <n v="0"/>
    <n v="0"/>
    <n v="0"/>
    <n v="0"/>
    <n v="0"/>
    <n v="0"/>
    <n v="0"/>
    <n v="15.85"/>
    <n v="0"/>
    <n v="0"/>
    <n v="0"/>
    <n v="0"/>
    <n v="0"/>
    <m/>
    <n v="0"/>
    <n v="0"/>
    <n v="0"/>
    <x v="9"/>
    <x v="2"/>
  </r>
  <r>
    <s v="CG&amp;E "/>
    <s v="E"/>
    <x v="3"/>
    <s v="DP03    04/01/2008N"/>
    <n v="16000"/>
    <n v="1713.09"/>
    <n v="0"/>
    <n v="1713.09"/>
    <n v="753.77"/>
    <n v="0"/>
    <n v="250.27"/>
    <n v="19.48"/>
    <n v="0.05"/>
    <n v="0"/>
    <n v="0"/>
    <n v="63.05"/>
    <n v="109.6"/>
    <n v="103.28"/>
    <n v="6.67"/>
    <n v="0"/>
    <n v="136.72"/>
    <n v="191.58"/>
    <n v="0"/>
    <n v="0"/>
    <n v="0"/>
    <n v="0"/>
    <n v="25.55"/>
    <n v="45.23"/>
    <n v="0"/>
    <n v="0"/>
    <n v="7.84"/>
    <n v="0"/>
    <n v="0"/>
    <n v="0"/>
    <n v="0"/>
    <n v="0"/>
    <m/>
    <n v="0"/>
    <n v="0"/>
    <n v="0"/>
    <x v="9"/>
    <x v="2"/>
  </r>
  <r>
    <s v="CG&amp;E "/>
    <s v="E"/>
    <x v="14"/>
    <s v="DP03    04/01/2008N"/>
    <n v="2896461"/>
    <n v="195177.48"/>
    <n v="0"/>
    <n v="195177.48"/>
    <n v="87693.36"/>
    <n v="0"/>
    <n v="14869.58"/>
    <n v="2585.35"/>
    <n v="0.18"/>
    <n v="0"/>
    <n v="0"/>
    <n v="10532.79"/>
    <n v="10335.06"/>
    <n v="12015.41"/>
    <n v="1207.83"/>
    <n v="0"/>
    <n v="11695.85"/>
    <n v="34682.22"/>
    <n v="0"/>
    <n v="0"/>
    <n v="0"/>
    <n v="0"/>
    <n v="2878.68"/>
    <n v="5261.9"/>
    <n v="0"/>
    <n v="0"/>
    <n v="1419.27"/>
    <n v="0"/>
    <n v="0"/>
    <n v="0"/>
    <n v="0"/>
    <n v="0"/>
    <m/>
    <n v="0"/>
    <n v="0"/>
    <n v="0"/>
    <x v="9"/>
    <x v="2"/>
  </r>
  <r>
    <s v="CG&amp;E "/>
    <s v="E"/>
    <x v="15"/>
    <s v="DP03    04/01/2008N"/>
    <n v="3965979"/>
    <n v="288973.7"/>
    <n v="0"/>
    <n v="288973.7"/>
    <n v="129795.13"/>
    <n v="0"/>
    <n v="24223.759999999998"/>
    <n v="3930.03"/>
    <n v="0.36"/>
    <n v="0"/>
    <n v="0"/>
    <n v="14433.78"/>
    <n v="16684.7"/>
    <n v="17783.86"/>
    <n v="1653.81"/>
    <n v="0"/>
    <n v="18964.16"/>
    <n v="47488.63"/>
    <n v="0"/>
    <n v="0"/>
    <n v="0"/>
    <n v="0"/>
    <n v="4284.04"/>
    <n v="7788.11"/>
    <n v="0"/>
    <n v="0"/>
    <n v="1943.33"/>
    <n v="0"/>
    <n v="0"/>
    <n v="0"/>
    <n v="0"/>
    <n v="0"/>
    <m/>
    <n v="0"/>
    <n v="0"/>
    <n v="0"/>
    <x v="9"/>
    <x v="2"/>
  </r>
  <r>
    <s v="CG&amp;E "/>
    <s v="E"/>
    <x v="12"/>
    <s v="DP03    04/01/2008N"/>
    <n v="34831"/>
    <n v="4169.92"/>
    <n v="0"/>
    <n v="4169.92"/>
    <n v="1874.35"/>
    <n v="0"/>
    <n v="619.91999999999996"/>
    <n v="42.41"/>
    <n v="0.09"/>
    <n v="0"/>
    <n v="0"/>
    <n v="135.76"/>
    <n v="238.59"/>
    <n v="256.8"/>
    <n v="14.52"/>
    <n v="0"/>
    <n v="377.23"/>
    <n v="417.07"/>
    <n v="0"/>
    <n v="0"/>
    <n v="0"/>
    <n v="0"/>
    <n v="63.65"/>
    <n v="112.46"/>
    <n v="0"/>
    <n v="0"/>
    <n v="17.07"/>
    <n v="0"/>
    <n v="0"/>
    <n v="0"/>
    <n v="0"/>
    <n v="0"/>
    <m/>
    <n v="0"/>
    <n v="0"/>
    <n v="0"/>
    <x v="9"/>
    <x v="2"/>
  </r>
  <r>
    <s v="CG&amp;E "/>
    <s v="E"/>
    <x v="17"/>
    <s v="DP03    04/01/2008N"/>
    <n v="23758"/>
    <n v="2774.34"/>
    <n v="0"/>
    <n v="2774.34"/>
    <n v="1218.0899999999999"/>
    <n v="0"/>
    <n v="444.87"/>
    <n v="28.93"/>
    <n v="0.09"/>
    <n v="0"/>
    <n v="0"/>
    <n v="95.56"/>
    <n v="162.74"/>
    <n v="166.89"/>
    <n v="9.91"/>
    <n v="0"/>
    <n v="236.71"/>
    <n v="284.48"/>
    <n v="0"/>
    <n v="0"/>
    <n v="0"/>
    <n v="0"/>
    <n v="41.34"/>
    <n v="73.09"/>
    <n v="0"/>
    <n v="0"/>
    <n v="11.64"/>
    <n v="0"/>
    <n v="0"/>
    <n v="0"/>
    <n v="0"/>
    <n v="0"/>
    <m/>
    <n v="0"/>
    <n v="0"/>
    <n v="0"/>
    <x v="9"/>
    <x v="2"/>
  </r>
  <r>
    <s v="CG&amp;E "/>
    <s v="E"/>
    <x v="6"/>
    <s v="DP03    04/01/2008N"/>
    <n v="29760"/>
    <n v="797.59"/>
    <n v="0"/>
    <n v="797.59"/>
    <n v="0"/>
    <n v="0"/>
    <n v="431.95"/>
    <n v="36.24"/>
    <n v="0.09"/>
    <n v="0"/>
    <n v="0"/>
    <n v="117.35"/>
    <n v="197.38"/>
    <n v="0"/>
    <n v="0"/>
    <n v="0"/>
    <n v="0"/>
    <n v="0"/>
    <n v="0"/>
    <n v="0"/>
    <n v="0"/>
    <n v="0"/>
    <n v="0"/>
    <n v="0"/>
    <n v="0"/>
    <n v="0"/>
    <n v="14.58"/>
    <n v="0"/>
    <n v="0"/>
    <n v="0"/>
    <n v="0"/>
    <n v="0"/>
    <m/>
    <n v="0"/>
    <n v="0"/>
    <n v="0"/>
    <x v="9"/>
    <x v="2"/>
  </r>
  <r>
    <s v="CG&amp;E "/>
    <s v="E"/>
    <x v="11"/>
    <s v="DP03    04/01/2008N"/>
    <n v="1901579"/>
    <n v="29371.69"/>
    <n v="0"/>
    <n v="29371.69"/>
    <n v="0"/>
    <n v="0"/>
    <n v="11654.34"/>
    <n v="2315.36"/>
    <n v="0.63"/>
    <n v="0"/>
    <n v="0"/>
    <n v="6967.98"/>
    <n v="7501.62"/>
    <n v="0"/>
    <n v="0"/>
    <n v="0"/>
    <n v="0"/>
    <n v="0"/>
    <n v="0"/>
    <n v="0"/>
    <n v="0"/>
    <n v="0"/>
    <n v="0"/>
    <n v="0"/>
    <n v="0"/>
    <n v="0"/>
    <n v="931.76"/>
    <n v="0"/>
    <n v="0"/>
    <n v="0"/>
    <n v="0"/>
    <n v="0"/>
    <m/>
    <n v="0"/>
    <n v="0"/>
    <n v="0"/>
    <x v="9"/>
    <x v="2"/>
  </r>
  <r>
    <s v="CG&amp;E "/>
    <s v="E"/>
    <x v="14"/>
    <s v="DP04    04/01/2008 "/>
    <n v="347773"/>
    <n v="67595.679999999993"/>
    <n v="0"/>
    <n v="67595.679999999993"/>
    <n v="17986.62"/>
    <n v="0"/>
    <n v="5102.6899999999996"/>
    <n v="1585.33"/>
    <n v="0.09"/>
    <n v="0"/>
    <n v="0"/>
    <n v="7453.12"/>
    <n v="9669.91"/>
    <n v="9500.18"/>
    <n v="855.11"/>
    <n v="0"/>
    <n v="3828.9"/>
    <n v="4164.2299999999996"/>
    <n v="0"/>
    <n v="0"/>
    <n v="0"/>
    <n v="0"/>
    <n v="2284.19"/>
    <n v="4160.5"/>
    <n v="0"/>
    <n v="0"/>
    <n v="1004.81"/>
    <n v="0"/>
    <n v="0"/>
    <n v="0"/>
    <n v="0"/>
    <n v="0"/>
    <m/>
    <n v="0"/>
    <n v="0"/>
    <n v="0"/>
    <x v="9"/>
    <x v="2"/>
  </r>
  <r>
    <s v="CG&amp;E "/>
    <s v="E"/>
    <x v="14"/>
    <s v="DP04    04/01/2008N"/>
    <n v="191972"/>
    <n v="29866.84"/>
    <n v="0"/>
    <n v="29866.84"/>
    <n v="13982.76"/>
    <n v="0"/>
    <n v="4591.17"/>
    <n v="233.74"/>
    <n v="0.27"/>
    <n v="0"/>
    <n v="0"/>
    <n v="715.57"/>
    <n v="1315.01"/>
    <n v="1915.77"/>
    <n v="80.05"/>
    <n v="0"/>
    <n v="3324.36"/>
    <n v="2298.6799999999998"/>
    <n v="0"/>
    <n v="0"/>
    <n v="0"/>
    <n v="0"/>
    <n v="476.4"/>
    <n v="838.99"/>
    <n v="0"/>
    <n v="0"/>
    <n v="94.07"/>
    <n v="0"/>
    <n v="0"/>
    <n v="0"/>
    <n v="0"/>
    <n v="0"/>
    <m/>
    <n v="0"/>
    <n v="0"/>
    <n v="0"/>
    <x v="9"/>
    <x v="2"/>
  </r>
  <r>
    <s v="CG&amp;E "/>
    <s v="E"/>
    <x v="15"/>
    <s v="DP04    04/01/2008N"/>
    <n v="8254404"/>
    <n v="641937.86"/>
    <n v="0"/>
    <n v="641937.86"/>
    <n v="287158.37"/>
    <n v="0"/>
    <n v="58798.42"/>
    <n v="7299.83"/>
    <n v="0.72"/>
    <n v="0"/>
    <n v="0"/>
    <n v="30037.48"/>
    <n v="40018.14"/>
    <n v="39344.36"/>
    <n v="3442.09"/>
    <n v="0"/>
    <n v="46237.58"/>
    <n v="98838.22"/>
    <n v="0"/>
    <n v="0"/>
    <n v="0"/>
    <n v="0"/>
    <n v="9487.6299999999992"/>
    <n v="17230.37"/>
    <n v="0"/>
    <n v="0"/>
    <n v="4044.65"/>
    <n v="0"/>
    <n v="0"/>
    <n v="0"/>
    <n v="0"/>
    <n v="0"/>
    <m/>
    <n v="0"/>
    <n v="0"/>
    <n v="0"/>
    <x v="9"/>
    <x v="2"/>
  </r>
  <r>
    <s v="CG&amp;E "/>
    <s v="E"/>
    <x v="11"/>
    <s v="DP04    04/01/2008N"/>
    <n v="82402"/>
    <n v="3389.57"/>
    <n v="0"/>
    <n v="3389.57"/>
    <n v="0"/>
    <n v="0"/>
    <n v="2332.11"/>
    <n v="100.34"/>
    <n v="0.18"/>
    <n v="0"/>
    <n v="0"/>
    <n v="317.76"/>
    <n v="564.45000000000005"/>
    <n v="0"/>
    <n v="34.36"/>
    <n v="0"/>
    <n v="0"/>
    <n v="0"/>
    <n v="0"/>
    <n v="0"/>
    <n v="0"/>
    <n v="0"/>
    <n v="0"/>
    <n v="0"/>
    <n v="0"/>
    <n v="0"/>
    <n v="40.369999999999997"/>
    <n v="0"/>
    <n v="0"/>
    <n v="0"/>
    <n v="0"/>
    <n v="0"/>
    <m/>
    <n v="0"/>
    <n v="0"/>
    <n v="0"/>
    <x v="9"/>
    <x v="2"/>
  </r>
  <r>
    <s v="CG&amp;E "/>
    <s v="E"/>
    <x v="14"/>
    <s v="DP06    04/01/2008 "/>
    <n v="9187642"/>
    <n v="648331.92000000004"/>
    <n v="0"/>
    <n v="648331.92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2"/>
  </r>
  <r>
    <s v="CG&amp;E "/>
    <s v="E"/>
    <x v="15"/>
    <s v="DP06    04/01/2008 "/>
    <n v="-830464"/>
    <n v="-59972.1"/>
    <n v="0"/>
    <n v="-5997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2"/>
  </r>
  <r>
    <s v="CG&amp;E "/>
    <s v="E"/>
    <x v="12"/>
    <s v="DP06    04/01/2008 "/>
    <n v="509759"/>
    <n v="36640.980000000003"/>
    <n v="0"/>
    <n v="36640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2"/>
  </r>
  <r>
    <s v="CG&amp;E "/>
    <s v="E"/>
    <x v="14"/>
    <s v="DP08    04/01/2008 "/>
    <n v="1702860"/>
    <n v="119213.36"/>
    <n v="0"/>
    <n v="11921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2"/>
  </r>
  <r>
    <s v="CG&amp;E "/>
    <s v="E"/>
    <x v="14"/>
    <s v="DP10    04/01/2008 "/>
    <n v="1371120"/>
    <n v="124051.59"/>
    <n v="0"/>
    <n v="124051.59"/>
    <n v="39233.74"/>
    <n v="0"/>
    <n v="6357"/>
    <n v="1847.48"/>
    <n v="0.09"/>
    <n v="0"/>
    <n v="0"/>
    <n v="9482.1200000000008"/>
    <n v="17875.669999999998"/>
    <n v="15330.98"/>
    <n v="1088.2"/>
    <n v="0"/>
    <n v="4715.3999999999996"/>
    <n v="16417.79"/>
    <n v="0"/>
    <n v="0"/>
    <n v="0"/>
    <n v="0"/>
    <n v="3710.18"/>
    <n v="6714.24"/>
    <n v="0"/>
    <n v="0"/>
    <n v="1278.7"/>
    <n v="0"/>
    <n v="0"/>
    <n v="0"/>
    <n v="0"/>
    <n v="0"/>
    <m/>
    <n v="0"/>
    <n v="0"/>
    <n v="0"/>
    <x v="9"/>
    <x v="2"/>
  </r>
  <r>
    <s v="CG&amp;E "/>
    <s v="E"/>
    <x v="15"/>
    <s v="DP10    04/01/2008 "/>
    <n v="5236094"/>
    <n v="312266.34000000003"/>
    <n v="0"/>
    <n v="312266.34000000003"/>
    <n v="141112.91"/>
    <n v="0"/>
    <n v="20767.25"/>
    <n v="3117.61"/>
    <n v="0.18"/>
    <n v="0"/>
    <n v="0"/>
    <n v="14495.66"/>
    <n v="19167.240000000002"/>
    <n v="18704.54"/>
    <n v="1663.07"/>
    <n v="0"/>
    <n v="15895.62"/>
    <n v="62696.99"/>
    <n v="0"/>
    <n v="0"/>
    <n v="0"/>
    <n v="0"/>
    <n v="4499.6099999999997"/>
    <n v="8191.46"/>
    <n v="0"/>
    <n v="0"/>
    <n v="1954.2"/>
    <n v="0"/>
    <n v="0"/>
    <n v="0"/>
    <n v="0"/>
    <n v="0"/>
    <m/>
    <n v="0"/>
    <n v="0"/>
    <n v="0"/>
    <x v="9"/>
    <x v="2"/>
  </r>
  <r>
    <s v="CG&amp;E "/>
    <s v="E"/>
    <x v="12"/>
    <s v="DP10    04/01/2008 "/>
    <n v="23055689"/>
    <n v="1337365.69"/>
    <n v="0"/>
    <n v="1337365.69"/>
    <n v="584650.18999999994"/>
    <n v="0"/>
    <n v="76686.399999999994"/>
    <n v="13745.43"/>
    <n v="0.09"/>
    <n v="0"/>
    <n v="0"/>
    <n v="0"/>
    <n v="106311.79"/>
    <n v="115362.7"/>
    <n v="11666.97"/>
    <n v="0"/>
    <n v="61172.88"/>
    <n v="276068.82"/>
    <n v="0"/>
    <n v="0"/>
    <n v="0"/>
    <n v="0"/>
    <n v="27469.61"/>
    <n v="50521.42"/>
    <n v="0"/>
    <n v="0"/>
    <n v="13709.39"/>
    <n v="0"/>
    <n v="0"/>
    <n v="0"/>
    <n v="0"/>
    <n v="0"/>
    <m/>
    <n v="0"/>
    <n v="0"/>
    <n v="0"/>
    <x v="9"/>
    <x v="2"/>
  </r>
  <r>
    <s v="CG&amp;E "/>
    <s v="E"/>
    <x v="2"/>
    <s v="DP10    04/01/2008N"/>
    <n v="24822"/>
    <n v="2181.39"/>
    <n v="0"/>
    <n v="2181.39"/>
    <n v="858.37"/>
    <n v="0"/>
    <n v="449.79"/>
    <n v="30.22"/>
    <n v="0.09"/>
    <n v="0"/>
    <n v="0"/>
    <n v="99.42"/>
    <n v="105.76"/>
    <n v="117.61"/>
    <n v="10.35"/>
    <n v="0"/>
    <n v="120.24"/>
    <n v="297.22000000000003"/>
    <n v="0"/>
    <n v="0"/>
    <n v="0"/>
    <n v="0"/>
    <n v="28.66"/>
    <n v="51.5"/>
    <n v="0"/>
    <n v="0"/>
    <n v="12.16"/>
    <n v="0"/>
    <n v="0"/>
    <n v="0"/>
    <n v="0"/>
    <n v="0"/>
    <m/>
    <n v="0"/>
    <n v="0"/>
    <n v="0"/>
    <x v="9"/>
    <x v="2"/>
  </r>
  <r>
    <s v="CG&amp;E "/>
    <s v="E"/>
    <x v="3"/>
    <s v="DP10    04/01/2008N"/>
    <n v="69738"/>
    <n v="7664.47"/>
    <n v="0"/>
    <n v="7664.47"/>
    <n v="3414.93"/>
    <n v="0"/>
    <n v="1097.3699999999999"/>
    <n v="84.91"/>
    <n v="0.09"/>
    <n v="0"/>
    <n v="0"/>
    <n v="262.47000000000003"/>
    <n v="477.71"/>
    <n v="467.89"/>
    <n v="29.08"/>
    <n v="0"/>
    <n v="640.09"/>
    <n v="835.04"/>
    <n v="0"/>
    <n v="0"/>
    <n v="0"/>
    <n v="0"/>
    <n v="115.82"/>
    <n v="204.9"/>
    <n v="0"/>
    <n v="0"/>
    <n v="34.17"/>
    <n v="0"/>
    <n v="0"/>
    <n v="0"/>
    <n v="0"/>
    <n v="0"/>
    <m/>
    <n v="0"/>
    <n v="0"/>
    <n v="0"/>
    <x v="9"/>
    <x v="2"/>
  </r>
  <r>
    <s v="CG&amp;E "/>
    <s v="E"/>
    <x v="14"/>
    <s v="DP10    04/01/2008N"/>
    <n v="11457686"/>
    <n v="777811.76"/>
    <n v="0"/>
    <n v="777811.76"/>
    <n v="348381.07"/>
    <n v="0"/>
    <n v="61758.52"/>
    <n v="9072.99"/>
    <n v="0.81"/>
    <n v="0"/>
    <n v="0"/>
    <n v="41673.919999999998"/>
    <n v="41862.82"/>
    <n v="47733.66"/>
    <n v="4777.87"/>
    <n v="0"/>
    <n v="47409.69"/>
    <n v="137194.32999999999"/>
    <n v="0"/>
    <n v="0"/>
    <n v="0"/>
    <n v="0"/>
    <n v="11427.77"/>
    <n v="20904.03"/>
    <n v="0"/>
    <n v="0"/>
    <n v="5614.28"/>
    <n v="0"/>
    <n v="0"/>
    <n v="0"/>
    <n v="0"/>
    <n v="0"/>
    <m/>
    <n v="0"/>
    <n v="0"/>
    <n v="0"/>
    <x v="9"/>
    <x v="2"/>
  </r>
  <r>
    <s v="CG&amp;E "/>
    <s v="E"/>
    <x v="15"/>
    <s v="DP10    04/01/2008N"/>
    <n v="13012860"/>
    <n v="1006151.43"/>
    <n v="0"/>
    <n v="1006151.43"/>
    <n v="451725.93"/>
    <n v="0"/>
    <n v="91993.07"/>
    <n v="13409.6"/>
    <n v="1.53"/>
    <n v="0"/>
    <n v="0"/>
    <n v="47395.1"/>
    <n v="60672.33"/>
    <n v="61892.73"/>
    <n v="5037.6099999999997"/>
    <n v="0"/>
    <n v="69754.11"/>
    <n v="155815.96"/>
    <n v="0"/>
    <n v="0"/>
    <n v="0"/>
    <n v="0"/>
    <n v="14972.21"/>
    <n v="27104.94"/>
    <n v="0"/>
    <n v="0"/>
    <n v="6376.31"/>
    <n v="0"/>
    <n v="0"/>
    <n v="0"/>
    <n v="0"/>
    <n v="0"/>
    <m/>
    <n v="0"/>
    <n v="0"/>
    <n v="0"/>
    <x v="9"/>
    <x v="2"/>
  </r>
  <r>
    <s v="CG&amp;E "/>
    <s v="E"/>
    <x v="12"/>
    <s v="DP10    04/01/2008N"/>
    <n v="13460067"/>
    <n v="921632.01"/>
    <n v="0"/>
    <n v="921632.01"/>
    <n v="413585.46"/>
    <n v="0"/>
    <n v="73217.240000000005"/>
    <n v="11730.94"/>
    <n v="0.99"/>
    <n v="0"/>
    <n v="0"/>
    <n v="48962.57"/>
    <n v="49552.47"/>
    <n v="56667.76"/>
    <n v="5612.85"/>
    <n v="0"/>
    <n v="56126.63"/>
    <n v="161170.85"/>
    <n v="0"/>
    <n v="0"/>
    <n v="0"/>
    <n v="0"/>
    <n v="13592.32"/>
    <n v="24816.5"/>
    <n v="0"/>
    <n v="0"/>
    <n v="6595.43"/>
    <n v="0"/>
    <n v="0"/>
    <n v="0"/>
    <n v="0"/>
    <n v="0"/>
    <m/>
    <n v="0"/>
    <n v="0"/>
    <n v="0"/>
    <x v="9"/>
    <x v="2"/>
  </r>
  <r>
    <s v="CG&amp;E "/>
    <s v="E"/>
    <x v="17"/>
    <s v="DP10    04/01/2008N"/>
    <n v="1004821"/>
    <n v="73502.8"/>
    <n v="0"/>
    <n v="73502.8"/>
    <n v="32962.5"/>
    <n v="0"/>
    <n v="6263.28"/>
    <n v="1094.8399999999999"/>
    <n v="0.09"/>
    <n v="0"/>
    <n v="0"/>
    <n v="3656.82"/>
    <n v="4212.04"/>
    <n v="4516.3500000000004"/>
    <n v="419.01"/>
    <n v="0"/>
    <n v="4787.07"/>
    <n v="12031.73"/>
    <n v="0"/>
    <n v="0"/>
    <n v="0"/>
    <n v="0"/>
    <n v="1088.8499999999999"/>
    <n v="1977.86"/>
    <n v="0"/>
    <n v="0"/>
    <n v="492.36"/>
    <n v="0"/>
    <n v="0"/>
    <n v="0"/>
    <n v="0"/>
    <n v="0"/>
    <m/>
    <n v="0"/>
    <n v="0"/>
    <n v="0"/>
    <x v="9"/>
    <x v="2"/>
  </r>
  <r>
    <s v="CG&amp;E "/>
    <s v="E"/>
    <x v="16"/>
    <s v="DP10    04/01/2008N"/>
    <n v="1544148"/>
    <n v="99631.49"/>
    <n v="0"/>
    <n v="99631.49"/>
    <n v="47174.71"/>
    <n v="0"/>
    <n v="8293.34"/>
    <n v="1347.79"/>
    <n v="0.09"/>
    <n v="0"/>
    <n v="0"/>
    <n v="0"/>
    <n v="5665.66"/>
    <n v="6463.68"/>
    <n v="643.91"/>
    <n v="0"/>
    <n v="6416.72"/>
    <n v="18489.63"/>
    <n v="0"/>
    <n v="0"/>
    <n v="0"/>
    <n v="0"/>
    <n v="1548.69"/>
    <n v="2830.64"/>
    <n v="0"/>
    <n v="0"/>
    <n v="756.63"/>
    <n v="0"/>
    <n v="0"/>
    <n v="0"/>
    <n v="0"/>
    <n v="0"/>
    <m/>
    <n v="0"/>
    <n v="0"/>
    <n v="0"/>
    <x v="9"/>
    <x v="2"/>
  </r>
  <r>
    <s v="CG&amp;E "/>
    <s v="E"/>
    <x v="11"/>
    <s v="DP10    04/01/2008N"/>
    <n v="3163049"/>
    <n v="51226.04"/>
    <n v="0"/>
    <n v="51226.04"/>
    <n v="0"/>
    <n v="0"/>
    <n v="20508.91"/>
    <n v="2107.0500000000002"/>
    <n v="0.09"/>
    <n v="0"/>
    <n v="0"/>
    <n v="11491.19"/>
    <n v="14249.92"/>
    <n v="0"/>
    <n v="1318.99"/>
    <n v="0"/>
    <n v="0"/>
    <n v="0"/>
    <n v="0"/>
    <n v="0"/>
    <n v="0"/>
    <n v="0"/>
    <n v="0"/>
    <n v="0"/>
    <n v="0"/>
    <n v="0"/>
    <n v="1549.89"/>
    <n v="0"/>
    <n v="0"/>
    <n v="0"/>
    <n v="0"/>
    <n v="0"/>
    <m/>
    <n v="0"/>
    <n v="0"/>
    <n v="0"/>
    <x v="9"/>
    <x v="2"/>
  </r>
  <r>
    <s v="CG&amp;E "/>
    <s v="E"/>
    <x v="18"/>
    <s v="DP10    04/01/2008N"/>
    <n v="296316"/>
    <n v="10227.450000000001"/>
    <n v="0"/>
    <n v="10227.450000000001"/>
    <n v="0"/>
    <n v="0"/>
    <n v="6473.7"/>
    <n v="360.79"/>
    <n v="0.18"/>
    <n v="0"/>
    <n v="0"/>
    <n v="1094.27"/>
    <n v="2029.76"/>
    <n v="0"/>
    <n v="123.56"/>
    <n v="0"/>
    <n v="0"/>
    <n v="0"/>
    <n v="0"/>
    <n v="0"/>
    <n v="0"/>
    <n v="0"/>
    <n v="0"/>
    <n v="0"/>
    <n v="0"/>
    <n v="0"/>
    <n v="145.19"/>
    <n v="0"/>
    <n v="0"/>
    <n v="0"/>
    <n v="0"/>
    <n v="0"/>
    <m/>
    <n v="0"/>
    <n v="0"/>
    <n v="0"/>
    <x v="9"/>
    <x v="2"/>
  </r>
  <r>
    <s v="CG&amp;E "/>
    <s v="E"/>
    <x v="14"/>
    <s v="DP11    04/01/2008 "/>
    <n v="686034"/>
    <n v="56436.41"/>
    <n v="0"/>
    <n v="56436.41"/>
    <n v="24299.14"/>
    <n v="0"/>
    <n v="5132.2700000000004"/>
    <n v="937.8"/>
    <n v="0.09"/>
    <n v="0"/>
    <n v="0"/>
    <n v="2805.17"/>
    <n v="4252.57"/>
    <n v="3977.16"/>
    <n v="0"/>
    <n v="0"/>
    <n v="3732.24"/>
    <n v="8214.57"/>
    <n v="0"/>
    <n v="0"/>
    <n v="0"/>
    <n v="0"/>
    <n v="966.24"/>
    <n v="1741.76"/>
    <n v="0"/>
    <n v="0"/>
    <n v="377.4"/>
    <n v="0"/>
    <n v="0"/>
    <n v="0"/>
    <n v="0"/>
    <n v="0"/>
    <m/>
    <n v="0"/>
    <n v="0"/>
    <n v="0"/>
    <x v="9"/>
    <x v="2"/>
  </r>
  <r>
    <s v="CG&amp;E "/>
    <s v="E"/>
    <x v="15"/>
    <s v="DP11    04/01/2008N"/>
    <n v="131629"/>
    <n v="8999.35"/>
    <n v="0"/>
    <n v="8999.35"/>
    <n v="4041.92"/>
    <n v="0"/>
    <n v="762.22"/>
    <n v="160.27000000000001"/>
    <n v="0.05"/>
    <n v="0"/>
    <n v="0"/>
    <n v="482.48"/>
    <n v="435.27"/>
    <n v="553.82000000000005"/>
    <n v="54.89"/>
    <n v="0"/>
    <n v="491.46"/>
    <n v="1576.13"/>
    <n v="0"/>
    <n v="0"/>
    <n v="0"/>
    <n v="0"/>
    <n v="133.81"/>
    <n v="242.53"/>
    <n v="0"/>
    <n v="0"/>
    <n v="64.5"/>
    <n v="0"/>
    <n v="0"/>
    <n v="0"/>
    <n v="0"/>
    <n v="0"/>
    <m/>
    <n v="0"/>
    <n v="0"/>
    <n v="0"/>
    <x v="9"/>
    <x v="2"/>
  </r>
  <r>
    <s v="CG&amp;E "/>
    <s v="E"/>
    <x v="17"/>
    <s v="DP11    04/01/2008N"/>
    <n v="1748809"/>
    <n v="102188"/>
    <n v="0"/>
    <n v="102188"/>
    <n v="46039.21"/>
    <n v="0"/>
    <n v="6229.22"/>
    <n v="1443.77"/>
    <n v="0.09"/>
    <n v="0"/>
    <n v="0"/>
    <n v="6357.5"/>
    <n v="4262.95"/>
    <n v="6308.29"/>
    <n v="729.25"/>
    <n v="0"/>
    <n v="4759.72"/>
    <n v="20940.240000000002"/>
    <n v="0"/>
    <n v="0"/>
    <n v="0"/>
    <n v="0"/>
    <n v="1498.33"/>
    <n v="2762.51"/>
    <n v="0"/>
    <n v="0"/>
    <n v="856.92"/>
    <n v="0"/>
    <n v="0"/>
    <n v="0"/>
    <n v="0"/>
    <n v="0"/>
    <m/>
    <n v="0"/>
    <n v="0"/>
    <n v="0"/>
    <x v="9"/>
    <x v="2"/>
  </r>
  <r>
    <s v="CG&amp;E "/>
    <s v="E"/>
    <x v="14"/>
    <s v="DP12    04/01/2008N"/>
    <n v="1168601"/>
    <n v="80394.92"/>
    <n v="0"/>
    <n v="80394.92"/>
    <n v="36090.76"/>
    <n v="0"/>
    <n v="6364.14"/>
    <n v="1171.6600000000001"/>
    <n v="0.09"/>
    <n v="0"/>
    <n v="0"/>
    <n v="4251.34"/>
    <n v="4297.96"/>
    <n v="4945.01"/>
    <n v="487.31"/>
    <n v="0"/>
    <n v="4868.04"/>
    <n v="13992.83"/>
    <n v="0"/>
    <n v="0"/>
    <n v="0"/>
    <n v="0"/>
    <n v="1187.5999999999999"/>
    <n v="2165.5700000000002"/>
    <n v="0"/>
    <n v="0"/>
    <n v="572.61"/>
    <n v="0"/>
    <n v="0"/>
    <n v="0"/>
    <n v="0"/>
    <n v="0"/>
    <m/>
    <n v="0"/>
    <n v="0"/>
    <n v="0"/>
    <x v="9"/>
    <x v="2"/>
  </r>
  <r>
    <s v="CG&amp;E "/>
    <s v="E"/>
    <x v="15"/>
    <s v="DP12    04/01/2008N"/>
    <n v="1667829"/>
    <n v="113518.13"/>
    <n v="0"/>
    <n v="113518.13"/>
    <n v="50821.21"/>
    <n v="0"/>
    <n v="9166.44"/>
    <n v="1426.32"/>
    <n v="0.18"/>
    <n v="0"/>
    <n v="0"/>
    <n v="6072.86"/>
    <n v="5990.02"/>
    <n v="6963.32"/>
    <n v="695.48"/>
    <n v="0"/>
    <n v="6876.77"/>
    <n v="19970.59"/>
    <n v="0"/>
    <n v="0"/>
    <n v="0"/>
    <n v="0"/>
    <n v="1668.27"/>
    <n v="3049.44"/>
    <n v="0"/>
    <n v="0"/>
    <n v="817.23"/>
    <n v="0"/>
    <n v="0"/>
    <n v="0"/>
    <n v="0"/>
    <n v="0"/>
    <m/>
    <n v="0"/>
    <n v="0"/>
    <n v="0"/>
    <x v="9"/>
    <x v="2"/>
  </r>
  <r>
    <s v="CG&amp;E "/>
    <s v="E"/>
    <x v="14"/>
    <s v="DP14    04/01/2008 "/>
    <n v="1238467"/>
    <n v="71234.210000000006"/>
    <n v="0"/>
    <n v="71234.21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2"/>
  </r>
  <r>
    <s v="CG&amp;E "/>
    <s v="E"/>
    <x v="15"/>
    <s v="DP14    04/01/2008 "/>
    <n v="-1247935"/>
    <n v="-75969.53"/>
    <n v="0"/>
    <n v="-75969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2"/>
  </r>
  <r>
    <s v="CG&amp;E "/>
    <s v="E"/>
    <x v="12"/>
    <s v="DP14    04/01/2008 "/>
    <n v="4922665"/>
    <n v="601600.80000000005"/>
    <n v="0"/>
    <n v="601600.8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2"/>
  </r>
  <r>
    <s v="CG&amp;E "/>
    <s v="E"/>
    <x v="14"/>
    <s v="DP15    04/01/2008 "/>
    <n v="84173"/>
    <n v="10609.07"/>
    <n v="0"/>
    <n v="10609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2"/>
  </r>
  <r>
    <s v="CG&amp;E "/>
    <s v="E"/>
    <x v="2"/>
    <s v="DS01    01/02/2007N"/>
    <n v="-74154"/>
    <n v="-5361.4"/>
    <n v="0"/>
    <n v="-5361.4"/>
    <n v="-1948.63"/>
    <n v="0"/>
    <n v="-484.96"/>
    <n v="-90.04"/>
    <n v="-0.36"/>
    <n v="0"/>
    <n v="0"/>
    <n v="-309.68"/>
    <n v="-579.70000000000005"/>
    <n v="-399.64"/>
    <n v="-30.49"/>
    <n v="-343.9"/>
    <n v="-192.85"/>
    <n v="-681.46"/>
    <n v="0"/>
    <n v="0"/>
    <n v="0"/>
    <n v="0"/>
    <n v="-113.73"/>
    <n v="-137.56"/>
    <n v="0"/>
    <n v="0"/>
    <n v="-48.52"/>
    <n v="0"/>
    <n v="0.06"/>
    <n v="0.06"/>
    <n v="0"/>
    <n v="0"/>
    <m/>
    <n v="0"/>
    <n v="0"/>
    <n v="0"/>
    <x v="9"/>
    <x v="3"/>
  </r>
  <r>
    <s v="CG&amp;E "/>
    <s v="E"/>
    <x v="3"/>
    <s v="DS01    01/02/2007N"/>
    <n v="-2520"/>
    <n v="-107.46"/>
    <n v="0"/>
    <n v="-107.46"/>
    <n v="-34.85"/>
    <n v="0"/>
    <n v="-18.53"/>
    <n v="-3.07"/>
    <n v="-0.11"/>
    <n v="0"/>
    <n v="0"/>
    <n v="-10.56"/>
    <n v="-0.26"/>
    <n v="-4.26"/>
    <n v="-1.06"/>
    <n v="-6.16"/>
    <n v="0"/>
    <n v="-23.06"/>
    <n v="0"/>
    <n v="0"/>
    <n v="0"/>
    <n v="0"/>
    <n v="-1.43"/>
    <n v="-2.46"/>
    <n v="0"/>
    <n v="0"/>
    <n v="-1.65"/>
    <n v="0"/>
    <n v="0"/>
    <n v="0"/>
    <n v="0"/>
    <n v="0"/>
    <m/>
    <n v="0"/>
    <n v="0"/>
    <n v="0"/>
    <x v="9"/>
    <x v="3"/>
  </r>
  <r>
    <s v="CG&amp;E "/>
    <s v="E"/>
    <x v="2"/>
    <s v="DS01    01/03/2006N"/>
    <n v="-2464"/>
    <n v="-538.22"/>
    <n v="0"/>
    <n v="-538.22"/>
    <n v="-215.5"/>
    <n v="0"/>
    <n v="-111.17"/>
    <n v="-2.21"/>
    <n v="-0.06"/>
    <n v="0"/>
    <n v="0"/>
    <n v="-10.91"/>
    <n v="-22.16"/>
    <n v="-20.27"/>
    <n v="0"/>
    <n v="-38.03"/>
    <n v="-68.53"/>
    <n v="-32.520000000000003"/>
    <n v="0"/>
    <n v="0"/>
    <n v="0"/>
    <n v="0"/>
    <n v="-0.02"/>
    <n v="-15.23"/>
    <n v="0"/>
    <n v="0"/>
    <n v="-1.61"/>
    <n v="0"/>
    <n v="0"/>
    <n v="0"/>
    <n v="0"/>
    <n v="0"/>
    <m/>
    <n v="0"/>
    <n v="0"/>
    <n v="0"/>
    <x v="9"/>
    <x v="3"/>
  </r>
  <r>
    <s v="CG&amp;E "/>
    <s v="E"/>
    <x v="2"/>
    <s v="DS01    02/15/2008N"/>
    <n v="21791"/>
    <n v="3584.64"/>
    <n v="0"/>
    <n v="3584.64"/>
    <n v="1425.46"/>
    <n v="0"/>
    <n v="736.97"/>
    <n v="26.53"/>
    <n v="0.65"/>
    <n v="0"/>
    <n v="0"/>
    <n v="87.61"/>
    <n v="98.24"/>
    <n v="251.55"/>
    <n v="9.07"/>
    <n v="251.56"/>
    <n v="324.58"/>
    <n v="199.46"/>
    <n v="0"/>
    <n v="0"/>
    <n v="0"/>
    <n v="0"/>
    <n v="58.12"/>
    <n v="100.6"/>
    <n v="0"/>
    <n v="0"/>
    <n v="14.24"/>
    <n v="0"/>
    <n v="0"/>
    <n v="0"/>
    <n v="0"/>
    <n v="0"/>
    <m/>
    <n v="0"/>
    <n v="0"/>
    <n v="0"/>
    <x v="9"/>
    <x v="3"/>
  </r>
  <r>
    <s v="CG&amp;E "/>
    <s v="E"/>
    <x v="3"/>
    <s v="DS01    02/15/2008N"/>
    <n v="-10880"/>
    <n v="-1163.1099999999999"/>
    <n v="0"/>
    <n v="-1163.1099999999999"/>
    <n v="-442.86"/>
    <n v="0"/>
    <n v="-166.63"/>
    <n v="-13.25"/>
    <n v="-0.09"/>
    <n v="0"/>
    <n v="0"/>
    <n v="-43.74"/>
    <n v="-102.46"/>
    <n v="-78.150000000000006"/>
    <n v="-4.54"/>
    <n v="-78.14"/>
    <n v="-77.260000000000005"/>
    <n v="-99.57"/>
    <n v="0"/>
    <n v="0"/>
    <n v="0"/>
    <n v="0"/>
    <n v="-18.05"/>
    <n v="-31.25"/>
    <n v="0"/>
    <n v="0"/>
    <n v="-7.12"/>
    <n v="0"/>
    <n v="0"/>
    <n v="0"/>
    <n v="0"/>
    <n v="0"/>
    <m/>
    <n v="0"/>
    <n v="0"/>
    <n v="0"/>
    <x v="9"/>
    <x v="3"/>
  </r>
  <r>
    <s v="CG&amp;E "/>
    <s v="E"/>
    <x v="4"/>
    <s v="DS01    02/15/2008N"/>
    <n v="-8160"/>
    <n v="-399.73"/>
    <n v="0"/>
    <n v="-399.73"/>
    <n v="-135.79"/>
    <n v="0"/>
    <n v="0"/>
    <n v="-9.94"/>
    <n v="0"/>
    <n v="0"/>
    <n v="0"/>
    <n v="-34.19"/>
    <n v="-73.37"/>
    <n v="-23.96"/>
    <n v="-3.4"/>
    <n v="-23.96"/>
    <n v="0"/>
    <n v="-74.680000000000007"/>
    <n v="0"/>
    <n v="0"/>
    <n v="0"/>
    <n v="0"/>
    <n v="-5.53"/>
    <n v="-9.58"/>
    <n v="0"/>
    <n v="0"/>
    <n v="-5.33"/>
    <n v="0"/>
    <n v="0"/>
    <n v="0"/>
    <n v="0"/>
    <n v="0"/>
    <m/>
    <n v="0"/>
    <n v="0"/>
    <n v="0"/>
    <x v="9"/>
    <x v="3"/>
  </r>
  <r>
    <s v="CG&amp;E "/>
    <s v="E"/>
    <x v="2"/>
    <s v="DS01    02/15/2008Y"/>
    <n v="487585"/>
    <n v="35463.19"/>
    <n v="0"/>
    <n v="3546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3"/>
  </r>
  <r>
    <s v="CG&amp;E "/>
    <s v="E"/>
    <x v="14"/>
    <s v="DS01    04/01/2008 "/>
    <n v="96054"/>
    <n v="8214.35"/>
    <n v="0"/>
    <n v="8214.35"/>
    <n v="2612.65"/>
    <n v="0"/>
    <n v="873.64"/>
    <n v="159.84"/>
    <n v="0.18"/>
    <n v="0"/>
    <n v="0"/>
    <n v="495.18"/>
    <n v="1048.58"/>
    <n v="886.69"/>
    <n v="54.74"/>
    <n v="0"/>
    <n v="234.81"/>
    <n v="1150.1500000000001"/>
    <n v="0"/>
    <n v="0"/>
    <n v="0"/>
    <n v="0"/>
    <n v="223.69"/>
    <n v="388.35"/>
    <n v="0"/>
    <n v="0"/>
    <n v="85.85"/>
    <n v="0"/>
    <n v="0"/>
    <n v="0"/>
    <n v="0"/>
    <n v="0"/>
    <m/>
    <n v="0"/>
    <n v="0"/>
    <n v="0"/>
    <x v="9"/>
    <x v="3"/>
  </r>
  <r>
    <s v="CG&amp;E "/>
    <s v="E"/>
    <x v="15"/>
    <s v="DS01    04/01/2008 "/>
    <n v="1577020"/>
    <n v="135360.18"/>
    <n v="0"/>
    <n v="135360.18"/>
    <n v="57747.82"/>
    <n v="0"/>
    <n v="15341.97"/>
    <n v="2028.2"/>
    <n v="0.45"/>
    <n v="0"/>
    <n v="0"/>
    <n v="6093.23"/>
    <n v="11794.64"/>
    <n v="8672.16"/>
    <n v="694.62"/>
    <n v="0"/>
    <n v="7055.59"/>
    <n v="18883.25"/>
    <n v="0"/>
    <n v="0"/>
    <n v="0"/>
    <n v="0"/>
    <n v="2160.4699999999998"/>
    <n v="3798.39"/>
    <n v="0"/>
    <n v="0"/>
    <n v="1089.3900000000001"/>
    <n v="0"/>
    <n v="0"/>
    <n v="0"/>
    <n v="0"/>
    <n v="0"/>
    <m/>
    <n v="0"/>
    <n v="0"/>
    <n v="0"/>
    <x v="9"/>
    <x v="3"/>
  </r>
  <r>
    <s v="CG&amp;E "/>
    <s v="E"/>
    <x v="12"/>
    <s v="DS01    04/01/2008 "/>
    <n v="318779"/>
    <n v="29851.72"/>
    <n v="0"/>
    <n v="29851.72"/>
    <n v="12350.34"/>
    <n v="0"/>
    <n v="3640.93"/>
    <n v="495.08"/>
    <n v="0.18"/>
    <n v="0"/>
    <n v="0"/>
    <n v="1494.61"/>
    <n v="2367.42"/>
    <n v="2165.08"/>
    <n v="169.56"/>
    <n v="0"/>
    <n v="1595.24"/>
    <n v="3817.06"/>
    <n v="0"/>
    <n v="0"/>
    <n v="0"/>
    <n v="0"/>
    <n v="542.01"/>
    <n v="948.29"/>
    <n v="0"/>
    <n v="0"/>
    <n v="265.92"/>
    <n v="0"/>
    <n v="0"/>
    <n v="0"/>
    <n v="0"/>
    <n v="0"/>
    <m/>
    <n v="0"/>
    <n v="0"/>
    <n v="0"/>
    <x v="9"/>
    <x v="3"/>
  </r>
  <r>
    <s v="CG&amp;E "/>
    <s v="E"/>
    <x v="1"/>
    <s v="DS01    04/01/2008N"/>
    <n v="1100672"/>
    <n v="109782.81"/>
    <n v="0"/>
    <n v="109782.81"/>
    <n v="48339.839999999997"/>
    <n v="0"/>
    <n v="14993.31"/>
    <n v="1340.24"/>
    <n v="10.8"/>
    <n v="0"/>
    <n v="0"/>
    <n v="4614.7299999999996"/>
    <n v="8236.11"/>
    <n v="6630.58"/>
    <n v="458.94"/>
    <n v="0"/>
    <n v="6685.72"/>
    <n v="13179.67"/>
    <n v="0"/>
    <n v="0"/>
    <n v="0"/>
    <n v="0"/>
    <n v="1669"/>
    <n v="2904.09"/>
    <n v="0"/>
    <n v="0"/>
    <n v="719.78"/>
    <n v="0"/>
    <n v="0"/>
    <n v="0"/>
    <n v="0"/>
    <n v="0"/>
    <m/>
    <n v="0"/>
    <n v="0"/>
    <n v="0"/>
    <x v="9"/>
    <x v="3"/>
  </r>
  <r>
    <s v="CG&amp;E "/>
    <s v="E"/>
    <x v="2"/>
    <s v="DS01    04/01/2008N"/>
    <n v="234189229"/>
    <n v="22484161.690000001"/>
    <n v="0"/>
    <n v="22484161.690000001"/>
    <n v="9941662.1500000004"/>
    <n v="0"/>
    <n v="2925996.12"/>
    <n v="285148.48"/>
    <n v="1360.18"/>
    <n v="0"/>
    <n v="0"/>
    <n v="937324.26"/>
    <n v="1697006.58"/>
    <n v="1362036.41"/>
    <n v="96440.31"/>
    <n v="0"/>
    <n v="1340840.5900000001"/>
    <n v="2804203.12"/>
    <n v="0"/>
    <n v="0"/>
    <n v="0"/>
    <n v="0"/>
    <n v="342536.67"/>
    <n v="596559.22"/>
    <n v="0"/>
    <n v="0"/>
    <n v="153159.67999999999"/>
    <n v="0"/>
    <n v="0"/>
    <n v="0"/>
    <n v="0"/>
    <n v="0"/>
    <m/>
    <n v="0"/>
    <n v="0"/>
    <n v="0"/>
    <x v="9"/>
    <x v="3"/>
  </r>
  <r>
    <s v="CG&amp;E "/>
    <s v="E"/>
    <x v="3"/>
    <s v="DS01    04/01/2008N"/>
    <n v="23364359"/>
    <n v="2455741.2000000002"/>
    <n v="0"/>
    <n v="2455741.2000000002"/>
    <n v="1098147.68"/>
    <n v="0"/>
    <n v="335741.62"/>
    <n v="28448.42"/>
    <n v="88.8"/>
    <n v="0"/>
    <n v="0"/>
    <n v="91264.07"/>
    <n v="184746.18"/>
    <n v="150449.97"/>
    <n v="9742.83"/>
    <n v="0"/>
    <n v="158235.43"/>
    <n v="279767.21000000002"/>
    <n v="0"/>
    <n v="0"/>
    <n v="0"/>
    <n v="0"/>
    <n v="37933.96"/>
    <n v="65894.740000000005"/>
    <n v="0"/>
    <n v="0"/>
    <n v="15280.29"/>
    <n v="0"/>
    <n v="0"/>
    <n v="0"/>
    <n v="0"/>
    <n v="0"/>
    <m/>
    <n v="0"/>
    <n v="0"/>
    <n v="0"/>
    <x v="9"/>
    <x v="3"/>
  </r>
  <r>
    <s v="CG&amp;E "/>
    <s v="E"/>
    <x v="7"/>
    <s v="DS01    04/01/2008N"/>
    <n v="119760"/>
    <n v="9039.74"/>
    <n v="0"/>
    <n v="9039.74"/>
    <n v="3982.59"/>
    <n v="0"/>
    <n v="906.6"/>
    <n v="145.82"/>
    <n v="0.09"/>
    <n v="0"/>
    <n v="0"/>
    <n v="444.05"/>
    <n v="639.4"/>
    <n v="545.61"/>
    <n v="49.94"/>
    <n v="0"/>
    <n v="438.32"/>
    <n v="1434.01"/>
    <n v="0"/>
    <n v="0"/>
    <n v="0"/>
    <n v="0"/>
    <n v="136.01"/>
    <n v="238.98"/>
    <n v="0"/>
    <n v="0"/>
    <n v="78.319999999999993"/>
    <n v="0"/>
    <n v="0"/>
    <n v="0"/>
    <n v="0"/>
    <n v="0"/>
    <m/>
    <n v="0"/>
    <n v="0"/>
    <n v="0"/>
    <x v="9"/>
    <x v="3"/>
  </r>
  <r>
    <s v="CG&amp;E "/>
    <s v="E"/>
    <x v="4"/>
    <s v="DS01    04/01/2008N"/>
    <n v="19613038"/>
    <n v="1960701.87"/>
    <n v="0"/>
    <n v="1960701.87"/>
    <n v="874846.05"/>
    <n v="0"/>
    <n v="262264.37"/>
    <n v="23881.040000000001"/>
    <n v="86.35"/>
    <n v="0"/>
    <n v="0"/>
    <n v="77235.92"/>
    <n v="141399.5"/>
    <n v="119855.92"/>
    <n v="8162.36"/>
    <n v="0"/>
    <n v="122635.1"/>
    <n v="234852.24"/>
    <n v="0"/>
    <n v="0"/>
    <n v="0"/>
    <n v="0"/>
    <n v="30160.73"/>
    <n v="52495.22"/>
    <n v="0"/>
    <n v="0"/>
    <n v="12827.07"/>
    <n v="0"/>
    <n v="0"/>
    <n v="0"/>
    <n v="0"/>
    <n v="0"/>
    <m/>
    <n v="0"/>
    <n v="0"/>
    <n v="0"/>
    <x v="9"/>
    <x v="3"/>
  </r>
  <r>
    <s v="CG&amp;E "/>
    <s v="E"/>
    <x v="8"/>
    <s v="DS01    04/01/2008N"/>
    <n v="832413"/>
    <n v="86384.2"/>
    <n v="0"/>
    <n v="86384.2"/>
    <n v="38563.949999999997"/>
    <n v="0"/>
    <n v="11786.74"/>
    <n v="1013.51"/>
    <n v="3.69"/>
    <n v="0"/>
    <n v="0"/>
    <n v="3227.53"/>
    <n v="6480.28"/>
    <n v="5283.42"/>
    <n v="347.13"/>
    <n v="0"/>
    <n v="5506.56"/>
    <n v="9979.41"/>
    <n v="0"/>
    <n v="0"/>
    <n v="0"/>
    <n v="0"/>
    <n v="1333.56"/>
    <n v="2314.0300000000002"/>
    <n v="0"/>
    <n v="0"/>
    <n v="544.39"/>
    <n v="0"/>
    <n v="0"/>
    <n v="0"/>
    <n v="0"/>
    <n v="0"/>
    <m/>
    <n v="0"/>
    <n v="0"/>
    <n v="0"/>
    <x v="9"/>
    <x v="3"/>
  </r>
  <r>
    <s v="CG&amp;E "/>
    <s v="E"/>
    <x v="5"/>
    <s v="DS01    04/01/2008N"/>
    <n v="1302916"/>
    <n v="113597.51"/>
    <n v="0"/>
    <n v="113597.51"/>
    <n v="52214.87"/>
    <n v="0"/>
    <n v="14525.63"/>
    <n v="1586.45"/>
    <n v="5.4"/>
    <n v="0"/>
    <n v="0"/>
    <n v="181.08"/>
    <n v="9283"/>
    <n v="7153.47"/>
    <n v="543.29999999999995"/>
    <n v="0"/>
    <n v="6720.63"/>
    <n v="15601.18"/>
    <n v="0"/>
    <n v="0"/>
    <n v="0"/>
    <n v="0"/>
    <n v="1797.16"/>
    <n v="3133.2"/>
    <n v="0"/>
    <n v="0"/>
    <n v="852.14"/>
    <n v="0"/>
    <n v="0"/>
    <n v="0"/>
    <n v="0"/>
    <n v="0"/>
    <m/>
    <n v="0"/>
    <n v="0"/>
    <n v="0"/>
    <x v="9"/>
    <x v="3"/>
  </r>
  <r>
    <s v="CG&amp;E "/>
    <s v="E"/>
    <x v="20"/>
    <s v="DS01    04/01/2008N"/>
    <n v="175330"/>
    <n v="13438.69"/>
    <n v="0"/>
    <n v="13438.69"/>
    <n v="5928.86"/>
    <n v="0"/>
    <n v="1363.39"/>
    <n v="213.48"/>
    <n v="0.09"/>
    <n v="0"/>
    <n v="0"/>
    <n v="645.77"/>
    <n v="966.4"/>
    <n v="812.25"/>
    <n v="73.11"/>
    <n v="0"/>
    <n v="662.88"/>
    <n v="2099.4"/>
    <n v="0"/>
    <n v="0"/>
    <n v="0"/>
    <n v="0"/>
    <n v="202.63"/>
    <n v="355.76"/>
    <n v="0"/>
    <n v="0"/>
    <n v="114.67"/>
    <n v="0"/>
    <n v="0"/>
    <n v="0"/>
    <n v="0"/>
    <n v="0"/>
    <m/>
    <n v="0"/>
    <n v="0"/>
    <n v="0"/>
    <x v="9"/>
    <x v="3"/>
  </r>
  <r>
    <s v="CG&amp;E "/>
    <s v="E"/>
    <x v="14"/>
    <s v="DS01    04/01/2008N"/>
    <n v="157947480"/>
    <n v="12866571.359999999"/>
    <n v="0"/>
    <n v="12866571.359999999"/>
    <n v="5680960.4500000002"/>
    <n v="0"/>
    <n v="1406752.98"/>
    <n v="186218.88"/>
    <n v="76.03"/>
    <n v="0"/>
    <n v="0"/>
    <n v="561175.63"/>
    <n v="972383.71"/>
    <n v="778292.18"/>
    <n v="65825.5"/>
    <n v="0"/>
    <n v="685354.54"/>
    <n v="1891265.79"/>
    <n v="0"/>
    <n v="0"/>
    <n v="0"/>
    <n v="0"/>
    <n v="194077.43"/>
    <n v="340890.74"/>
    <n v="0"/>
    <n v="0"/>
    <n v="103297.5"/>
    <n v="0"/>
    <n v="0"/>
    <n v="0"/>
    <n v="0"/>
    <n v="0"/>
    <m/>
    <n v="0"/>
    <n v="0"/>
    <n v="0"/>
    <x v="9"/>
    <x v="3"/>
  </r>
  <r>
    <s v="CG&amp;E "/>
    <s v="E"/>
    <x v="15"/>
    <s v="DS01    04/01/2008N"/>
    <n v="79749236"/>
    <n v="6544979.0199999996"/>
    <n v="0"/>
    <n v="6544979.0199999996"/>
    <n v="2876098.97"/>
    <n v="0"/>
    <n v="725659.36"/>
    <n v="92091.85"/>
    <n v="26.19"/>
    <n v="0"/>
    <n v="0"/>
    <n v="291152.71999999997"/>
    <n v="501259.97"/>
    <n v="394026.68"/>
    <n v="32442.959999999999"/>
    <n v="0"/>
    <n v="354611.1"/>
    <n v="954917.37"/>
    <n v="0"/>
    <n v="0"/>
    <n v="0"/>
    <n v="0"/>
    <n v="97952.85"/>
    <n v="172582.99"/>
    <n v="0"/>
    <n v="0"/>
    <n v="52156.01"/>
    <n v="0"/>
    <n v="0"/>
    <n v="0"/>
    <n v="0"/>
    <n v="0"/>
    <m/>
    <n v="0"/>
    <n v="0"/>
    <n v="0"/>
    <x v="9"/>
    <x v="3"/>
  </r>
  <r>
    <s v="CG&amp;E "/>
    <s v="E"/>
    <x v="12"/>
    <s v="DS01    04/01/2008N"/>
    <n v="20382404"/>
    <n v="1973781.53"/>
    <n v="0"/>
    <n v="1973781.53"/>
    <n v="882037.48"/>
    <n v="0"/>
    <n v="249303.59"/>
    <n v="24681.3"/>
    <n v="14.82"/>
    <n v="0"/>
    <n v="0"/>
    <n v="75506.77"/>
    <n v="150945.56"/>
    <n v="120841.34"/>
    <n v="8412.15"/>
    <n v="0"/>
    <n v="121353.62"/>
    <n v="244058.88"/>
    <n v="0"/>
    <n v="0"/>
    <n v="0"/>
    <n v="0"/>
    <n v="30368.94"/>
    <n v="52926.95"/>
    <n v="0"/>
    <n v="0"/>
    <n v="13330.13"/>
    <n v="0"/>
    <n v="0"/>
    <n v="0"/>
    <n v="0"/>
    <n v="0"/>
    <m/>
    <n v="0"/>
    <n v="0"/>
    <n v="0"/>
    <x v="9"/>
    <x v="3"/>
  </r>
  <r>
    <s v="CG&amp;E "/>
    <s v="E"/>
    <x v="17"/>
    <s v="DS01    04/01/2008N"/>
    <n v="1232352"/>
    <n v="95360.05"/>
    <n v="0"/>
    <n v="95360.05"/>
    <n v="42161.32"/>
    <n v="0"/>
    <n v="9816.39"/>
    <n v="1500.51"/>
    <n v="0.54"/>
    <n v="0"/>
    <n v="0"/>
    <n v="4521.6099999999997"/>
    <n v="6754.89"/>
    <n v="5776.04"/>
    <n v="513.89"/>
    <n v="0"/>
    <n v="4781.62"/>
    <n v="14756.17"/>
    <n v="0"/>
    <n v="0"/>
    <n v="0"/>
    <n v="0"/>
    <n v="1441.19"/>
    <n v="2529.92"/>
    <n v="0"/>
    <n v="0"/>
    <n v="805.96"/>
    <n v="0"/>
    <n v="0"/>
    <n v="0"/>
    <n v="0"/>
    <n v="0"/>
    <m/>
    <n v="0"/>
    <n v="0"/>
    <n v="0"/>
    <x v="9"/>
    <x v="3"/>
  </r>
  <r>
    <s v="CG&amp;E "/>
    <s v="E"/>
    <x v="16"/>
    <s v="DS01    04/01/2008N"/>
    <n v="2721461"/>
    <n v="213392.38"/>
    <n v="0"/>
    <n v="213392.38"/>
    <n v="97607.13"/>
    <n v="0"/>
    <n v="24429.59"/>
    <n v="3313.65"/>
    <n v="0.54"/>
    <n v="0"/>
    <n v="0"/>
    <n v="621.39"/>
    <n v="17400"/>
    <n v="13372.24"/>
    <n v="1134.8399999999999"/>
    <n v="0"/>
    <n v="11965.61"/>
    <n v="32586.77"/>
    <n v="0"/>
    <n v="0"/>
    <n v="0"/>
    <n v="0"/>
    <n v="3323.75"/>
    <n v="5857.03"/>
    <n v="0"/>
    <n v="0"/>
    <n v="1779.84"/>
    <n v="0"/>
    <n v="0"/>
    <n v="0"/>
    <n v="0"/>
    <n v="0"/>
    <m/>
    <n v="0"/>
    <n v="0"/>
    <n v="0"/>
    <x v="9"/>
    <x v="3"/>
  </r>
  <r>
    <s v="CG&amp;E "/>
    <s v="E"/>
    <x v="21"/>
    <s v="DS01    04/01/2008N"/>
    <n v="4484"/>
    <n v="237.53"/>
    <n v="0"/>
    <n v="237.53"/>
    <n v="0"/>
    <n v="0"/>
    <n v="166.62"/>
    <n v="5.46"/>
    <n v="0.18"/>
    <n v="0"/>
    <n v="0"/>
    <n v="20.149999999999999"/>
    <n v="40.32"/>
    <n v="0"/>
    <n v="1.87"/>
    <n v="0"/>
    <n v="0"/>
    <n v="0"/>
    <n v="0"/>
    <n v="0"/>
    <n v="0"/>
    <n v="0"/>
    <n v="0"/>
    <n v="0"/>
    <n v="0"/>
    <n v="0"/>
    <n v="2.93"/>
    <n v="0"/>
    <n v="0"/>
    <n v="0"/>
    <n v="0"/>
    <n v="0"/>
    <m/>
    <n v="0"/>
    <n v="0"/>
    <n v="0"/>
    <x v="9"/>
    <x v="3"/>
  </r>
  <r>
    <s v="CG&amp;E "/>
    <s v="E"/>
    <x v="6"/>
    <s v="DS01    04/01/2008N"/>
    <n v="4997878"/>
    <n v="177906.98"/>
    <n v="0"/>
    <n v="177906.98"/>
    <n v="0"/>
    <n v="0"/>
    <n v="101662.86"/>
    <n v="6085.58"/>
    <n v="51.15"/>
    <n v="0"/>
    <n v="0"/>
    <n v="20941.64"/>
    <n v="42441.599999999999"/>
    <n v="0"/>
    <n v="2018.68"/>
    <n v="0"/>
    <n v="0"/>
    <n v="0"/>
    <n v="0"/>
    <n v="0"/>
    <n v="0"/>
    <n v="0"/>
    <n v="524.37"/>
    <n v="912.42"/>
    <n v="0"/>
    <n v="0"/>
    <n v="3268.68"/>
    <n v="0"/>
    <n v="0"/>
    <n v="0"/>
    <n v="0"/>
    <n v="0"/>
    <m/>
    <n v="0"/>
    <n v="0"/>
    <n v="0"/>
    <x v="9"/>
    <x v="3"/>
  </r>
  <r>
    <s v="CG&amp;E "/>
    <s v="E"/>
    <x v="9"/>
    <s v="DS01    04/01/2008N"/>
    <n v="620516"/>
    <n v="24955.99"/>
    <n v="0"/>
    <n v="24955.99"/>
    <n v="0"/>
    <n v="0"/>
    <n v="15301.54"/>
    <n v="755.57"/>
    <n v="6.84"/>
    <n v="0"/>
    <n v="0"/>
    <n v="2634.19"/>
    <n v="5552.16"/>
    <n v="0"/>
    <n v="258.74"/>
    <n v="0"/>
    <n v="0"/>
    <n v="0"/>
    <n v="0"/>
    <n v="0"/>
    <n v="0"/>
    <n v="0"/>
    <n v="15.04"/>
    <n v="26.1"/>
    <n v="0"/>
    <n v="0"/>
    <n v="405.81"/>
    <n v="0"/>
    <n v="0"/>
    <n v="0"/>
    <n v="0"/>
    <n v="0"/>
    <m/>
    <n v="0"/>
    <n v="0"/>
    <n v="0"/>
    <x v="9"/>
    <x v="3"/>
  </r>
  <r>
    <s v="CG&amp;E "/>
    <s v="E"/>
    <x v="10"/>
    <s v="DS01    04/01/2008N"/>
    <n v="1172166"/>
    <n v="38762.160000000003"/>
    <n v="0"/>
    <n v="38762.160000000003"/>
    <n v="0"/>
    <n v="0"/>
    <n v="20017.939999999999"/>
    <n v="1427.24"/>
    <n v="9.06"/>
    <n v="0"/>
    <n v="0"/>
    <n v="4845.76"/>
    <n v="9587.82"/>
    <n v="0"/>
    <n v="446.33"/>
    <n v="0"/>
    <n v="0"/>
    <n v="0"/>
    <n v="0"/>
    <n v="0"/>
    <n v="0"/>
    <n v="0"/>
    <n v="605.84"/>
    <n v="1055.53"/>
    <n v="0"/>
    <n v="0"/>
    <n v="766.64"/>
    <n v="0"/>
    <n v="0"/>
    <n v="0"/>
    <n v="0"/>
    <n v="0"/>
    <m/>
    <n v="0"/>
    <n v="0"/>
    <n v="0"/>
    <x v="9"/>
    <x v="3"/>
  </r>
  <r>
    <s v="CG&amp;E "/>
    <s v="E"/>
    <x v="22"/>
    <s v="DS01    04/01/2008N"/>
    <n v="4680"/>
    <n v="290.39999999999998"/>
    <n v="0"/>
    <n v="290.39999999999998"/>
    <n v="0"/>
    <n v="0"/>
    <n v="177.25"/>
    <n v="5.7"/>
    <n v="0.09"/>
    <n v="0"/>
    <n v="0"/>
    <n v="20.53"/>
    <n v="42.08"/>
    <n v="0"/>
    <n v="1.95"/>
    <n v="0"/>
    <n v="0"/>
    <n v="0"/>
    <n v="0"/>
    <n v="0"/>
    <n v="0"/>
    <n v="0"/>
    <n v="14.58"/>
    <n v="25.16"/>
    <n v="0"/>
    <n v="0"/>
    <n v="3.06"/>
    <n v="0"/>
    <n v="0"/>
    <n v="0"/>
    <n v="0"/>
    <n v="0"/>
    <m/>
    <n v="0"/>
    <n v="0"/>
    <n v="0"/>
    <x v="9"/>
    <x v="3"/>
  </r>
  <r>
    <s v="CG&amp;E "/>
    <s v="E"/>
    <x v="11"/>
    <s v="DS01    04/01/2008N"/>
    <n v="15067179"/>
    <n v="392908.94"/>
    <n v="0"/>
    <n v="392908.94"/>
    <n v="0"/>
    <n v="0"/>
    <n v="182997.67"/>
    <n v="18276.78"/>
    <n v="15.03"/>
    <n v="0"/>
    <n v="0"/>
    <n v="56214.25"/>
    <n v="107837.24"/>
    <n v="0"/>
    <n v="4365.2"/>
    <n v="0"/>
    <n v="0"/>
    <n v="0"/>
    <n v="0"/>
    <n v="0"/>
    <n v="0"/>
    <n v="0"/>
    <n v="4864.08"/>
    <n v="8484.73"/>
    <n v="0"/>
    <n v="0"/>
    <n v="9853.9599999999991"/>
    <n v="0"/>
    <n v="0"/>
    <n v="0"/>
    <n v="0"/>
    <n v="0"/>
    <m/>
    <n v="0"/>
    <n v="0"/>
    <n v="0"/>
    <x v="9"/>
    <x v="3"/>
  </r>
  <r>
    <s v="CG&amp;E "/>
    <s v="E"/>
    <x v="18"/>
    <s v="DS01    04/01/2008N"/>
    <n v="4494197"/>
    <n v="136844.21"/>
    <n v="0"/>
    <n v="136844.21"/>
    <n v="0"/>
    <n v="0"/>
    <n v="72631.520000000004"/>
    <n v="5472.14"/>
    <n v="5.22"/>
    <n v="0"/>
    <n v="0"/>
    <n v="16835.73"/>
    <n v="35878.14"/>
    <n v="0"/>
    <n v="1542.1"/>
    <n v="0"/>
    <n v="0"/>
    <n v="0"/>
    <n v="0"/>
    <n v="0"/>
    <n v="0"/>
    <n v="0"/>
    <n v="559.83000000000004"/>
    <n v="980.35"/>
    <n v="0"/>
    <n v="0"/>
    <n v="2939.18"/>
    <n v="0"/>
    <n v="0"/>
    <n v="0"/>
    <n v="0"/>
    <n v="0"/>
    <m/>
    <n v="0"/>
    <n v="0"/>
    <n v="0"/>
    <x v="9"/>
    <x v="3"/>
  </r>
  <r>
    <s v="CG&amp;E "/>
    <s v="E"/>
    <x v="13"/>
    <s v="DS01    04/01/2008N"/>
    <n v="6615510"/>
    <n v="193232.04"/>
    <n v="0"/>
    <n v="193232.04"/>
    <n v="0"/>
    <n v="0"/>
    <n v="98882.87"/>
    <n v="8055.07"/>
    <n v="7.88"/>
    <n v="0"/>
    <n v="0"/>
    <n v="24800.87"/>
    <n v="55013.48"/>
    <n v="0"/>
    <n v="2145.3200000000002"/>
    <n v="0"/>
    <n v="0"/>
    <n v="0"/>
    <n v="0"/>
    <n v="0"/>
    <n v="0"/>
    <n v="0"/>
    <n v="0"/>
    <n v="0"/>
    <n v="0"/>
    <n v="0"/>
    <n v="4326.55"/>
    <n v="0"/>
    <n v="0"/>
    <n v="0"/>
    <n v="0"/>
    <n v="0"/>
    <m/>
    <n v="0"/>
    <n v="0"/>
    <n v="0"/>
    <x v="9"/>
    <x v="3"/>
  </r>
  <r>
    <s v="CG&amp;E "/>
    <s v="E"/>
    <x v="23"/>
    <s v="DS01    04/01/2008N"/>
    <n v="2061"/>
    <n v="157.94999999999999"/>
    <n v="0"/>
    <n v="157.94999999999999"/>
    <n v="0"/>
    <n v="0"/>
    <n v="125.05"/>
    <n v="2.5099999999999998"/>
    <n v="0.09"/>
    <n v="0"/>
    <n v="0"/>
    <n v="9.56"/>
    <n v="18.53"/>
    <n v="0"/>
    <n v="0.86"/>
    <n v="0"/>
    <n v="0"/>
    <n v="0"/>
    <n v="0"/>
    <n v="0"/>
    <n v="0"/>
    <n v="0"/>
    <n v="0"/>
    <n v="0"/>
    <n v="0"/>
    <n v="0"/>
    <n v="1.35"/>
    <n v="0"/>
    <n v="0"/>
    <n v="0"/>
    <n v="0"/>
    <n v="0"/>
    <m/>
    <n v="0"/>
    <n v="0"/>
    <n v="0"/>
    <x v="9"/>
    <x v="3"/>
  </r>
  <r>
    <s v="CG&amp;E "/>
    <s v="E"/>
    <x v="2"/>
    <s v="DS01    04/01/2008Y"/>
    <n v="54719"/>
    <n v="4958.6400000000003"/>
    <n v="0"/>
    <n v="4958.64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3"/>
  </r>
  <r>
    <s v="CG&amp;E "/>
    <s v="E"/>
    <x v="4"/>
    <s v="DS01    04/01/2008Y"/>
    <n v="27765"/>
    <n v="2905.85"/>
    <n v="0"/>
    <n v="290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3"/>
  </r>
  <r>
    <s v="CG&amp;E "/>
    <s v="E"/>
    <x v="1"/>
    <s v="DS02    04/01/2008N"/>
    <n v="27505"/>
    <n v="2628.63"/>
    <n v="0"/>
    <n v="2628.63"/>
    <n v="1130.46"/>
    <n v="0"/>
    <n v="376.93"/>
    <n v="33.49"/>
    <n v="0.45"/>
    <n v="0"/>
    <n v="0"/>
    <n v="119.11"/>
    <n v="199.27"/>
    <n v="154.88"/>
    <n v="11.47"/>
    <n v="0"/>
    <n v="148.44"/>
    <n v="329.34"/>
    <n v="0"/>
    <n v="0"/>
    <n v="0"/>
    <n v="0"/>
    <n v="38.950000000000003"/>
    <n v="67.849999999999994"/>
    <n v="0"/>
    <n v="0"/>
    <n v="17.989999999999998"/>
    <n v="0"/>
    <n v="0"/>
    <n v="0"/>
    <n v="0"/>
    <n v="0"/>
    <m/>
    <n v="0"/>
    <n v="0"/>
    <n v="0"/>
    <x v="9"/>
    <x v="3"/>
  </r>
  <r>
    <s v="CG&amp;E "/>
    <s v="E"/>
    <x v="2"/>
    <s v="DS02    04/01/2008N"/>
    <n v="853433"/>
    <n v="73526.320000000007"/>
    <n v="0"/>
    <n v="73526.320000000007"/>
    <n v="32484.74"/>
    <n v="0"/>
    <n v="8635.82"/>
    <n v="1039.1500000000001"/>
    <n v="2.52"/>
    <n v="0"/>
    <n v="0"/>
    <n v="3274.82"/>
    <n v="5395.17"/>
    <n v="4450.42"/>
    <n v="355.88"/>
    <n v="0"/>
    <n v="4046.36"/>
    <n v="10218.98"/>
    <n v="0"/>
    <n v="0"/>
    <n v="0"/>
    <n v="0"/>
    <n v="1115.04"/>
    <n v="1949.29"/>
    <n v="0"/>
    <n v="0"/>
    <n v="558.13"/>
    <n v="0"/>
    <n v="0"/>
    <n v="0"/>
    <n v="0"/>
    <n v="0"/>
    <m/>
    <n v="0"/>
    <n v="0"/>
    <n v="0"/>
    <x v="9"/>
    <x v="3"/>
  </r>
  <r>
    <s v="CG&amp;E "/>
    <s v="E"/>
    <x v="3"/>
    <s v="DS02    04/01/2008N"/>
    <n v="69858"/>
    <n v="8381.7800000000007"/>
    <n v="0"/>
    <n v="8381.7800000000007"/>
    <n v="3774.8"/>
    <n v="0"/>
    <n v="1252.81"/>
    <n v="85.06"/>
    <n v="0.36"/>
    <n v="0"/>
    <n v="0"/>
    <n v="274.48"/>
    <n v="622.15"/>
    <n v="517.16999999999996"/>
    <n v="29.13"/>
    <n v="0"/>
    <n v="586.4"/>
    <n v="836.47"/>
    <n v="0"/>
    <n v="0"/>
    <n v="0"/>
    <n v="0"/>
    <n v="130.78"/>
    <n v="226.49"/>
    <n v="0"/>
    <n v="0"/>
    <n v="45.68"/>
    <n v="0"/>
    <n v="0"/>
    <n v="0"/>
    <n v="0"/>
    <n v="0"/>
    <m/>
    <n v="0"/>
    <n v="0"/>
    <n v="0"/>
    <x v="9"/>
    <x v="3"/>
  </r>
  <r>
    <s v="CG&amp;E "/>
    <s v="E"/>
    <x v="4"/>
    <s v="DS02    04/01/2008N"/>
    <n v="8038"/>
    <n v="864.88"/>
    <n v="0"/>
    <n v="864.88"/>
    <n v="377.88"/>
    <n v="0"/>
    <n v="124.18"/>
    <n v="9.7899999999999991"/>
    <n v="0.09"/>
    <n v="0"/>
    <n v="0"/>
    <n v="34.6"/>
    <n v="72.28"/>
    <n v="51.77"/>
    <n v="3.35"/>
    <n v="0"/>
    <n v="53.67"/>
    <n v="96.25"/>
    <n v="0"/>
    <n v="0"/>
    <n v="0"/>
    <n v="0"/>
    <n v="13.09"/>
    <n v="22.67"/>
    <n v="0"/>
    <n v="0"/>
    <n v="5.26"/>
    <n v="0"/>
    <n v="0"/>
    <n v="0"/>
    <n v="0"/>
    <n v="0"/>
    <m/>
    <n v="0"/>
    <n v="0"/>
    <n v="0"/>
    <x v="9"/>
    <x v="3"/>
  </r>
  <r>
    <s v="CG&amp;E "/>
    <s v="E"/>
    <x v="8"/>
    <s v="DS02    04/01/2008N"/>
    <n v="84946"/>
    <n v="7305.53"/>
    <n v="0"/>
    <n v="7305.53"/>
    <n v="3228.77"/>
    <n v="0"/>
    <n v="824.41"/>
    <n v="103.43"/>
    <n v="0.09"/>
    <n v="0"/>
    <n v="0"/>
    <n v="317.67"/>
    <n v="578.08000000000004"/>
    <n v="442.34"/>
    <n v="35.42"/>
    <n v="0"/>
    <n v="397.92"/>
    <n v="1017.14"/>
    <n v="0"/>
    <n v="0"/>
    <n v="0"/>
    <n v="0"/>
    <n v="110.96"/>
    <n v="193.75"/>
    <n v="0"/>
    <n v="0"/>
    <n v="55.55"/>
    <n v="0"/>
    <n v="0"/>
    <n v="0"/>
    <n v="0"/>
    <n v="0"/>
    <m/>
    <n v="0"/>
    <n v="0"/>
    <n v="0"/>
    <x v="9"/>
    <x v="3"/>
  </r>
  <r>
    <s v="CG&amp;E "/>
    <s v="E"/>
    <x v="14"/>
    <s v="DS02    04/01/2008N"/>
    <n v="3538277"/>
    <n v="281020.48"/>
    <n v="0"/>
    <n v="281020.48"/>
    <n v="124195.41"/>
    <n v="0"/>
    <n v="29501.01"/>
    <n v="4308.21"/>
    <n v="1.53"/>
    <n v="0"/>
    <n v="0"/>
    <n v="12993.68"/>
    <n v="20767.47"/>
    <n v="17014.669999999998"/>
    <n v="1475.46"/>
    <n v="0"/>
    <n v="14377.68"/>
    <n v="42367.33"/>
    <n v="0"/>
    <n v="0"/>
    <n v="0"/>
    <n v="0"/>
    <n v="4251.57"/>
    <n v="7452.43"/>
    <n v="0"/>
    <n v="0"/>
    <n v="2314.0300000000002"/>
    <n v="0"/>
    <n v="0"/>
    <n v="0"/>
    <n v="0"/>
    <n v="0"/>
    <m/>
    <n v="0"/>
    <n v="0"/>
    <n v="0"/>
    <x v="9"/>
    <x v="3"/>
  </r>
  <r>
    <s v="CG&amp;E "/>
    <s v="E"/>
    <x v="15"/>
    <s v="DS02    04/01/2008N"/>
    <n v="1137978"/>
    <n v="84966.99"/>
    <n v="0"/>
    <n v="84966.99"/>
    <n v="37030.58"/>
    <n v="0"/>
    <n v="8635.8700000000008"/>
    <n v="1358.13"/>
    <n v="0.18"/>
    <n v="0"/>
    <n v="0"/>
    <n v="4149.5"/>
    <n v="6169.78"/>
    <n v="5073.13"/>
    <n v="474.53"/>
    <n v="0"/>
    <n v="4230.75"/>
    <n v="13626.15"/>
    <n v="0"/>
    <n v="0"/>
    <n v="0"/>
    <n v="0"/>
    <n v="1252.0999999999999"/>
    <n v="2222.06"/>
    <n v="0"/>
    <n v="0"/>
    <n v="744.23"/>
    <n v="0"/>
    <n v="0"/>
    <n v="0"/>
    <n v="0"/>
    <n v="0"/>
    <m/>
    <n v="0"/>
    <n v="0"/>
    <n v="0"/>
    <x v="9"/>
    <x v="3"/>
  </r>
  <r>
    <s v="CG&amp;E "/>
    <s v="E"/>
    <x v="12"/>
    <s v="DS02    04/01/2008N"/>
    <n v="74677"/>
    <n v="7932.8"/>
    <n v="0"/>
    <n v="7932.8"/>
    <n v="3543.16"/>
    <n v="0"/>
    <n v="1045.3399999999999"/>
    <n v="90.93"/>
    <n v="0.09"/>
    <n v="0"/>
    <n v="0"/>
    <n v="280.39999999999998"/>
    <n v="671.5"/>
    <n v="485.43"/>
    <n v="31.14"/>
    <n v="0"/>
    <n v="506.53"/>
    <n v="894.18"/>
    <n v="0"/>
    <n v="0"/>
    <n v="0"/>
    <n v="0"/>
    <n v="122.65"/>
    <n v="212.61"/>
    <n v="0"/>
    <n v="0"/>
    <n v="48.84"/>
    <n v="0"/>
    <n v="0"/>
    <n v="0"/>
    <n v="0"/>
    <n v="0"/>
    <m/>
    <n v="0"/>
    <n v="0"/>
    <n v="0"/>
    <x v="9"/>
    <x v="3"/>
  </r>
  <r>
    <s v="CG&amp;E "/>
    <s v="E"/>
    <x v="6"/>
    <s v="DS02    04/01/2008N"/>
    <n v="8432"/>
    <n v="301.12"/>
    <n v="0"/>
    <n v="301.12"/>
    <n v="0"/>
    <n v="0"/>
    <n v="169.66"/>
    <n v="10.27"/>
    <n v="0.09"/>
    <n v="0"/>
    <n v="0"/>
    <n v="36.25"/>
    <n v="75.819999999999993"/>
    <n v="0"/>
    <n v="3.52"/>
    <n v="0"/>
    <n v="0"/>
    <n v="0"/>
    <n v="0"/>
    <n v="0"/>
    <n v="0"/>
    <n v="0"/>
    <n v="0"/>
    <n v="0"/>
    <n v="0"/>
    <n v="0"/>
    <n v="5.51"/>
    <n v="0"/>
    <n v="0"/>
    <n v="0"/>
    <n v="0"/>
    <n v="0"/>
    <m/>
    <n v="0"/>
    <n v="0"/>
    <n v="0"/>
    <x v="9"/>
    <x v="3"/>
  </r>
  <r>
    <s v="CG&amp;E "/>
    <s v="E"/>
    <x v="15"/>
    <s v="DS03 ON 02/15/2008N"/>
    <n v="-2080"/>
    <n v="-76.3"/>
    <n v="0"/>
    <n v="-76.3"/>
    <n v="-24.2"/>
    <n v="0"/>
    <n v="6.07"/>
    <n v="-2.5299999999999998"/>
    <n v="0"/>
    <n v="0"/>
    <n v="0"/>
    <n v="-7.55"/>
    <n v="-18.7"/>
    <n v="-4.26"/>
    <n v="-0.87"/>
    <n v="-4.26"/>
    <n v="3.09"/>
    <n v="-19.04"/>
    <n v="0"/>
    <n v="0"/>
    <n v="0"/>
    <n v="0"/>
    <n v="-0.98"/>
    <n v="-1.71"/>
    <n v="0"/>
    <n v="0"/>
    <n v="-1.36"/>
    <n v="0"/>
    <n v="0"/>
    <n v="0"/>
    <n v="0"/>
    <n v="0"/>
    <m/>
    <n v="0"/>
    <n v="0"/>
    <n v="0"/>
    <x v="9"/>
    <x v="3"/>
  </r>
  <r>
    <s v="CG&amp;E "/>
    <s v="E"/>
    <x v="15"/>
    <s v="DS03 ON 04/01/2008 "/>
    <n v="74374"/>
    <n v="9356.18"/>
    <n v="0"/>
    <n v="9356.18"/>
    <n v="3086.91"/>
    <n v="0"/>
    <n v="1170.5999999999999"/>
    <n v="213.66"/>
    <n v="0.09"/>
    <n v="0"/>
    <n v="0"/>
    <n v="646.29999999999995"/>
    <n v="1204.6300000000001"/>
    <n v="918.42"/>
    <n v="73.17"/>
    <n v="0"/>
    <n v="404.4"/>
    <n v="890.55"/>
    <n v="0"/>
    <n v="0"/>
    <n v="0"/>
    <n v="0"/>
    <n v="230.43"/>
    <n v="402.26"/>
    <n v="0"/>
    <n v="0"/>
    <n v="114.76"/>
    <n v="0"/>
    <n v="0"/>
    <n v="0"/>
    <n v="0"/>
    <n v="0"/>
    <m/>
    <n v="0"/>
    <n v="0"/>
    <n v="0"/>
    <x v="9"/>
    <x v="3"/>
  </r>
  <r>
    <s v="CG&amp;E "/>
    <s v="E"/>
    <x v="12"/>
    <s v="DS03 ON 04/01/2008 "/>
    <n v="116147"/>
    <n v="19916.03"/>
    <n v="0"/>
    <n v="19916.03"/>
    <n v="7450.09"/>
    <n v="0"/>
    <n v="2910.58"/>
    <n v="313.14999999999998"/>
    <n v="0.09"/>
    <n v="0"/>
    <n v="0"/>
    <n v="942.89"/>
    <n v="2312.59"/>
    <n v="1811.06"/>
    <n v="107.25"/>
    <n v="0"/>
    <n v="1259.79"/>
    <n v="1390.74"/>
    <n v="0"/>
    <n v="0"/>
    <n v="0"/>
    <n v="0"/>
    <n v="456.39"/>
    <n v="793.21"/>
    <n v="0"/>
    <n v="0"/>
    <n v="168.2"/>
    <n v="0"/>
    <n v="0"/>
    <n v="0"/>
    <n v="0"/>
    <n v="0"/>
    <m/>
    <n v="0"/>
    <n v="0"/>
    <n v="0"/>
    <x v="9"/>
    <x v="3"/>
  </r>
  <r>
    <s v="CG&amp;E "/>
    <s v="E"/>
    <x v="2"/>
    <s v="DS03 ON 04/01/2008N"/>
    <n v="288880"/>
    <n v="29320.639999999999"/>
    <n v="0"/>
    <n v="29320.639999999999"/>
    <n v="12727.01"/>
    <n v="0"/>
    <n v="4428.3599999999997"/>
    <n v="351.74"/>
    <n v="0.47"/>
    <n v="0"/>
    <n v="0"/>
    <n v="1095.05"/>
    <n v="2250.5100000000002"/>
    <n v="1743.63"/>
    <n v="120.45"/>
    <n v="0"/>
    <n v="1752.55"/>
    <n v="3459.04"/>
    <n v="0"/>
    <n v="0"/>
    <n v="0"/>
    <n v="0"/>
    <n v="439.19"/>
    <n v="763.71"/>
    <n v="0"/>
    <n v="0"/>
    <n v="188.93"/>
    <n v="0"/>
    <n v="0"/>
    <n v="0"/>
    <n v="0"/>
    <n v="0"/>
    <m/>
    <n v="0"/>
    <n v="0"/>
    <n v="0"/>
    <x v="9"/>
    <x v="3"/>
  </r>
  <r>
    <s v="CG&amp;E "/>
    <s v="E"/>
    <x v="14"/>
    <s v="DS03 ON 04/01/2008N"/>
    <n v="13241668"/>
    <n v="1075147.2"/>
    <n v="0"/>
    <n v="1075147.2"/>
    <n v="466353.83"/>
    <n v="0"/>
    <n v="124290.08"/>
    <n v="14451.3"/>
    <n v="2.52"/>
    <n v="0"/>
    <n v="0"/>
    <n v="48328.21"/>
    <n v="82523.14"/>
    <n v="63890.63"/>
    <n v="5521.78"/>
    <n v="0"/>
    <n v="58831.17"/>
    <n v="158555.74"/>
    <n v="0"/>
    <n v="0"/>
    <n v="0"/>
    <n v="0"/>
    <n v="15754.71"/>
    <n v="27984.03"/>
    <n v="0"/>
    <n v="0"/>
    <n v="8660.06"/>
    <n v="0"/>
    <n v="0"/>
    <n v="0"/>
    <n v="0"/>
    <n v="0"/>
    <m/>
    <n v="0"/>
    <n v="0"/>
    <n v="0"/>
    <x v="9"/>
    <x v="3"/>
  </r>
  <r>
    <s v="CG&amp;E "/>
    <s v="E"/>
    <x v="15"/>
    <s v="DS03 ON 04/01/2008N"/>
    <n v="10004743"/>
    <n v="839585.28000000003"/>
    <n v="0"/>
    <n v="839585.28000000003"/>
    <n v="366560.91"/>
    <n v="0"/>
    <n v="99394.3"/>
    <n v="11554.82"/>
    <n v="2.4300000000000002"/>
    <n v="0"/>
    <n v="0"/>
    <n v="36562.26"/>
    <n v="63657.2"/>
    <n v="50219.03"/>
    <n v="4172.01"/>
    <n v="0"/>
    <n v="46673.68"/>
    <n v="119796.75"/>
    <n v="0"/>
    <n v="0"/>
    <n v="0"/>
    <n v="0"/>
    <n v="12453.02"/>
    <n v="21995.75"/>
    <n v="0"/>
    <n v="0"/>
    <n v="6543.12"/>
    <n v="0"/>
    <n v="0"/>
    <n v="0"/>
    <n v="0"/>
    <n v="0"/>
    <m/>
    <n v="0"/>
    <n v="0"/>
    <n v="0"/>
    <x v="9"/>
    <x v="3"/>
  </r>
  <r>
    <s v="CG&amp;E "/>
    <s v="E"/>
    <x v="12"/>
    <s v="DS03 ON 04/01/2008N"/>
    <n v="2993347"/>
    <n v="238525.9"/>
    <n v="0"/>
    <n v="238525.9"/>
    <n v="104351.25"/>
    <n v="0"/>
    <n v="26831.34"/>
    <n v="3644.71"/>
    <n v="1.08"/>
    <n v="0"/>
    <n v="0"/>
    <n v="10974.72"/>
    <n v="17337.8"/>
    <n v="14296.07"/>
    <n v="1248.22"/>
    <n v="0"/>
    <n v="12217.23"/>
    <n v="35842.33"/>
    <n v="0"/>
    <n v="0"/>
    <n v="0"/>
    <n v="0"/>
    <n v="3561.85"/>
    <n v="6261.65"/>
    <n v="0"/>
    <n v="0"/>
    <n v="1957.65"/>
    <n v="0"/>
    <n v="0"/>
    <n v="0"/>
    <n v="0"/>
    <n v="0"/>
    <m/>
    <n v="0"/>
    <n v="0"/>
    <n v="0"/>
    <x v="9"/>
    <x v="3"/>
  </r>
  <r>
    <s v="CG&amp;E "/>
    <s v="E"/>
    <x v="11"/>
    <s v="DS03 ON 04/01/2008N"/>
    <n v="989304"/>
    <n v="23548.18"/>
    <n v="0"/>
    <n v="23548.18"/>
    <n v="0"/>
    <n v="0"/>
    <n v="9738.57"/>
    <n v="1132.68"/>
    <n v="0.27"/>
    <n v="0"/>
    <n v="0"/>
    <n v="3619.13"/>
    <n v="5282.83"/>
    <n v="0"/>
    <n v="412.54"/>
    <n v="0"/>
    <n v="0"/>
    <n v="0"/>
    <n v="0"/>
    <n v="0"/>
    <n v="0"/>
    <n v="0"/>
    <n v="975.18"/>
    <n v="1739.97"/>
    <n v="0"/>
    <n v="0"/>
    <n v="647.01"/>
    <n v="0"/>
    <n v="0"/>
    <n v="0"/>
    <n v="0"/>
    <n v="0"/>
    <m/>
    <n v="0"/>
    <n v="0"/>
    <n v="0"/>
    <x v="9"/>
    <x v="3"/>
  </r>
  <r>
    <s v="CG&amp;E "/>
    <s v="E"/>
    <x v="13"/>
    <s v="DS03 ON 04/01/2008N"/>
    <n v="787189"/>
    <n v="21124.45"/>
    <n v="0"/>
    <n v="21124.45"/>
    <n v="0"/>
    <n v="0"/>
    <n v="9973.7800000000007"/>
    <n v="958.47"/>
    <n v="0.27"/>
    <n v="0"/>
    <n v="0"/>
    <n v="2885.46"/>
    <n v="6463.4"/>
    <n v="0"/>
    <n v="328.25"/>
    <n v="0"/>
    <n v="0"/>
    <n v="0"/>
    <n v="0"/>
    <n v="0"/>
    <n v="0"/>
    <n v="0"/>
    <n v="0"/>
    <n v="0"/>
    <n v="0"/>
    <n v="0"/>
    <n v="514.82000000000005"/>
    <n v="0"/>
    <n v="0"/>
    <n v="0"/>
    <n v="0"/>
    <n v="0"/>
    <m/>
    <n v="0"/>
    <n v="0"/>
    <n v="0"/>
    <x v="9"/>
    <x v="3"/>
  </r>
  <r>
    <s v="CG&amp;E "/>
    <s v="E"/>
    <x v="2"/>
    <s v="DS07 ON 02/15/2008N"/>
    <n v="4640"/>
    <n v="702.29"/>
    <n v="0"/>
    <n v="702.29"/>
    <n v="269.87"/>
    <n v="0"/>
    <n v="134.71"/>
    <n v="5.65"/>
    <n v="0.09"/>
    <n v="0"/>
    <n v="0"/>
    <n v="20.36"/>
    <n v="41.72"/>
    <n v="47.62"/>
    <n v="1.93"/>
    <n v="47.62"/>
    <n v="57.17"/>
    <n v="42.47"/>
    <n v="0"/>
    <n v="0"/>
    <n v="0"/>
    <n v="0"/>
    <n v="11"/>
    <n v="19.05"/>
    <n v="0"/>
    <n v="0"/>
    <n v="3.03"/>
    <n v="0"/>
    <n v="0"/>
    <n v="0"/>
    <n v="0"/>
    <n v="0"/>
    <m/>
    <n v="0"/>
    <n v="0"/>
    <n v="0"/>
    <x v="9"/>
    <x v="3"/>
  </r>
  <r>
    <s v="CG&amp;E "/>
    <s v="E"/>
    <x v="2"/>
    <s v="DS07 ON 04/01/2008N"/>
    <n v="8246305"/>
    <n v="758784.42"/>
    <n v="0"/>
    <n v="758784.42"/>
    <n v="336024.34"/>
    <n v="0"/>
    <n v="96809.47"/>
    <n v="10040.719999999999"/>
    <n v="28.72"/>
    <n v="0"/>
    <n v="0"/>
    <n v="31933.16"/>
    <n v="54338.04"/>
    <n v="46035.62"/>
    <n v="3438.73"/>
    <n v="0"/>
    <n v="44291.11"/>
    <n v="98737.31"/>
    <n v="0"/>
    <n v="0"/>
    <n v="0"/>
    <n v="0"/>
    <n v="11550.87"/>
    <n v="20163.27"/>
    <n v="0"/>
    <n v="0"/>
    <n v="5393.06"/>
    <n v="0"/>
    <n v="0"/>
    <n v="0"/>
    <n v="0"/>
    <n v="0"/>
    <m/>
    <n v="0"/>
    <n v="0"/>
    <n v="0"/>
    <x v="9"/>
    <x v="3"/>
  </r>
  <r>
    <s v="CG&amp;E "/>
    <s v="E"/>
    <x v="3"/>
    <s v="DS07 ON 04/01/2008N"/>
    <n v="1760359"/>
    <n v="181248.8"/>
    <n v="0"/>
    <n v="181248.8"/>
    <n v="81042.91"/>
    <n v="0"/>
    <n v="24446.400000000001"/>
    <n v="2143.4299999999998"/>
    <n v="3.98"/>
    <n v="0"/>
    <n v="0"/>
    <n v="6716.39"/>
    <n v="13632.01"/>
    <n v="11103.08"/>
    <n v="734.08"/>
    <n v="0"/>
    <n v="11535.87"/>
    <n v="21078.560000000001"/>
    <n v="0"/>
    <n v="0"/>
    <n v="0"/>
    <n v="0"/>
    <n v="2797.8"/>
    <n v="4863.01"/>
    <n v="0"/>
    <n v="0"/>
    <n v="1151.28"/>
    <n v="0"/>
    <n v="0"/>
    <n v="0"/>
    <n v="0"/>
    <n v="0"/>
    <m/>
    <n v="0"/>
    <n v="0"/>
    <n v="0"/>
    <x v="9"/>
    <x v="3"/>
  </r>
  <r>
    <s v="CG&amp;E "/>
    <s v="E"/>
    <x v="4"/>
    <s v="DS07 ON 04/01/2008N"/>
    <n v="1389000"/>
    <n v="158012.82999999999"/>
    <n v="0"/>
    <n v="158012.82999999999"/>
    <n v="71815.34"/>
    <n v="0"/>
    <n v="23501.48"/>
    <n v="1691.19"/>
    <n v="3.7"/>
    <n v="0"/>
    <n v="0"/>
    <n v="5347.01"/>
    <n v="9738.1299999999992"/>
    <n v="9838.86"/>
    <n v="579.20000000000005"/>
    <n v="0"/>
    <n v="11223.14"/>
    <n v="16608.669999999998"/>
    <n v="0"/>
    <n v="0"/>
    <n v="0"/>
    <n v="0"/>
    <n v="2448.5500000000002"/>
    <n v="4309.13"/>
    <n v="0"/>
    <n v="0"/>
    <n v="908.43"/>
    <n v="0"/>
    <n v="0"/>
    <n v="0"/>
    <n v="0"/>
    <n v="0"/>
    <m/>
    <n v="0"/>
    <n v="0"/>
    <n v="0"/>
    <x v="9"/>
    <x v="3"/>
  </r>
  <r>
    <s v="CG&amp;E "/>
    <s v="E"/>
    <x v="8"/>
    <s v="DS07 ON 04/01/2008N"/>
    <n v="213180"/>
    <n v="18234.759999999998"/>
    <n v="0"/>
    <n v="18234.759999999998"/>
    <n v="8069.45"/>
    <n v="0"/>
    <n v="2099.36"/>
    <n v="259.57"/>
    <n v="0.27"/>
    <n v="0"/>
    <n v="0"/>
    <n v="801.8"/>
    <n v="1357.79"/>
    <n v="1105.51"/>
    <n v="88.89"/>
    <n v="0"/>
    <n v="998.89"/>
    <n v="2552.61"/>
    <n v="0"/>
    <n v="0"/>
    <n v="0"/>
    <n v="0"/>
    <n v="277"/>
    <n v="484.2"/>
    <n v="0"/>
    <n v="0"/>
    <n v="139.41999999999999"/>
    <n v="0"/>
    <n v="0"/>
    <n v="0"/>
    <n v="0"/>
    <n v="0"/>
    <m/>
    <n v="0"/>
    <n v="0"/>
    <n v="0"/>
    <x v="9"/>
    <x v="3"/>
  </r>
  <r>
    <s v="CG&amp;E "/>
    <s v="E"/>
    <x v="14"/>
    <s v="DS07 ON 04/01/2008N"/>
    <n v="4328201"/>
    <n v="362469.76"/>
    <n v="0"/>
    <n v="362469.76"/>
    <n v="159976.01"/>
    <n v="0"/>
    <n v="41910.6"/>
    <n v="4886.8100000000004"/>
    <n v="4.63"/>
    <n v="0"/>
    <n v="0"/>
    <n v="16179.22"/>
    <n v="26046.01"/>
    <n v="21916.720000000001"/>
    <n v="1804.87"/>
    <n v="0"/>
    <n v="20034.490000000002"/>
    <n v="51823.26"/>
    <n v="0"/>
    <n v="0"/>
    <n v="0"/>
    <n v="0"/>
    <n v="5457.09"/>
    <n v="9599.41"/>
    <n v="0"/>
    <n v="0"/>
    <n v="2830.64"/>
    <n v="0"/>
    <n v="0"/>
    <n v="0"/>
    <n v="0"/>
    <n v="0"/>
    <m/>
    <n v="0"/>
    <n v="0"/>
    <n v="0"/>
    <x v="9"/>
    <x v="3"/>
  </r>
  <r>
    <s v="CG&amp;E "/>
    <s v="E"/>
    <x v="12"/>
    <s v="DS07 ON 04/01/2008N"/>
    <n v="566669"/>
    <n v="57839.54"/>
    <n v="0"/>
    <n v="57839.54"/>
    <n v="25958.06"/>
    <n v="0"/>
    <n v="7668.89"/>
    <n v="689.99"/>
    <n v="0.63"/>
    <n v="0"/>
    <n v="0"/>
    <n v="2122.2399999999998"/>
    <n v="4308.75"/>
    <n v="3556.32"/>
    <n v="236.3"/>
    <n v="0"/>
    <n v="3689"/>
    <n v="6785.28"/>
    <n v="0"/>
    <n v="0"/>
    <n v="0"/>
    <n v="0"/>
    <n v="895.84"/>
    <n v="1557.63"/>
    <n v="0"/>
    <n v="0"/>
    <n v="370.61"/>
    <n v="0"/>
    <n v="0"/>
    <n v="0"/>
    <n v="0"/>
    <n v="0"/>
    <m/>
    <n v="0"/>
    <n v="0"/>
    <n v="0"/>
    <x v="9"/>
    <x v="3"/>
  </r>
  <r>
    <s v="CG&amp;E "/>
    <s v="E"/>
    <x v="6"/>
    <s v="DS07 ON 04/01/2008N"/>
    <n v="50349"/>
    <n v="1736.34"/>
    <n v="0"/>
    <n v="1736.34"/>
    <n v="0"/>
    <n v="0"/>
    <n v="963.65"/>
    <n v="61.3"/>
    <n v="0.63"/>
    <n v="0"/>
    <n v="0"/>
    <n v="212.92"/>
    <n v="443.91"/>
    <n v="0"/>
    <n v="21"/>
    <n v="0"/>
    <n v="0"/>
    <n v="0"/>
    <n v="0"/>
    <n v="0"/>
    <n v="0"/>
    <n v="0"/>
    <n v="0"/>
    <n v="0"/>
    <n v="0"/>
    <n v="0"/>
    <n v="32.93"/>
    <n v="0"/>
    <n v="0"/>
    <n v="0"/>
    <n v="0"/>
    <n v="0"/>
    <m/>
    <n v="0"/>
    <n v="0"/>
    <n v="0"/>
    <x v="9"/>
    <x v="3"/>
  </r>
  <r>
    <s v="CG&amp;E "/>
    <s v="E"/>
    <x v="10"/>
    <s v="DS07 ON 04/01/2008N"/>
    <n v="10320"/>
    <n v="280.24"/>
    <n v="0"/>
    <n v="280.24"/>
    <n v="0"/>
    <n v="0"/>
    <n v="133.34"/>
    <n v="12.57"/>
    <n v="0.09"/>
    <n v="0"/>
    <n v="0"/>
    <n v="44.16"/>
    <n v="79.03"/>
    <n v="0"/>
    <n v="4.3"/>
    <n v="0"/>
    <n v="0"/>
    <n v="0"/>
    <n v="0"/>
    <n v="0"/>
    <n v="0"/>
    <n v="0"/>
    <n v="0"/>
    <n v="0"/>
    <n v="0"/>
    <n v="0"/>
    <n v="6.75"/>
    <n v="0"/>
    <n v="0"/>
    <n v="0"/>
    <n v="0"/>
    <n v="0"/>
    <m/>
    <n v="0"/>
    <n v="0"/>
    <n v="0"/>
    <x v="9"/>
    <x v="3"/>
  </r>
  <r>
    <s v="CG&amp;E "/>
    <s v="E"/>
    <x v="11"/>
    <s v="DS07 ON 04/01/2008N"/>
    <n v="85171"/>
    <n v="2367.17"/>
    <n v="0"/>
    <n v="2367.17"/>
    <n v="0"/>
    <n v="0"/>
    <n v="1238.0999999999999"/>
    <n v="103.7"/>
    <n v="0.27"/>
    <n v="0"/>
    <n v="0"/>
    <n v="334.39"/>
    <n v="599.48"/>
    <n v="0"/>
    <n v="35.520000000000003"/>
    <n v="0"/>
    <n v="0"/>
    <n v="0"/>
    <n v="0"/>
    <n v="0"/>
    <n v="0"/>
    <n v="0"/>
    <n v="0"/>
    <n v="0"/>
    <n v="0"/>
    <n v="0"/>
    <n v="55.71"/>
    <n v="0"/>
    <n v="0"/>
    <n v="0"/>
    <n v="0"/>
    <n v="0"/>
    <m/>
    <n v="0"/>
    <n v="0"/>
    <n v="0"/>
    <x v="9"/>
    <x v="3"/>
  </r>
  <r>
    <s v="CG&amp;E "/>
    <s v="E"/>
    <x v="18"/>
    <s v="DS07 ON 04/01/2008N"/>
    <n v="67529"/>
    <n v="3947.66"/>
    <n v="0"/>
    <n v="3947.66"/>
    <n v="0"/>
    <n v="0"/>
    <n v="2921.95"/>
    <n v="82.22"/>
    <n v="0.18"/>
    <n v="0"/>
    <n v="0"/>
    <n v="263.77"/>
    <n v="607.22"/>
    <n v="0"/>
    <n v="28.15"/>
    <n v="0"/>
    <n v="0"/>
    <n v="0"/>
    <n v="0"/>
    <n v="0"/>
    <n v="0"/>
    <n v="0"/>
    <n v="0"/>
    <n v="0"/>
    <n v="0"/>
    <n v="0"/>
    <n v="44.17"/>
    <n v="0"/>
    <n v="0"/>
    <n v="0"/>
    <n v="0"/>
    <n v="0"/>
    <m/>
    <n v="0"/>
    <n v="0"/>
    <n v="0"/>
    <x v="9"/>
    <x v="3"/>
  </r>
  <r>
    <s v="CG&amp;E "/>
    <s v="E"/>
    <x v="13"/>
    <s v="DS07 ON 04/01/2008N"/>
    <n v="164128"/>
    <n v="5456.36"/>
    <n v="0"/>
    <n v="5456.36"/>
    <n v="0"/>
    <n v="0"/>
    <n v="2999.71"/>
    <n v="199.84"/>
    <n v="0.09"/>
    <n v="0"/>
    <n v="0"/>
    <n v="605.1"/>
    <n v="1475.84"/>
    <n v="0"/>
    <n v="68.44"/>
    <n v="0"/>
    <n v="0"/>
    <n v="0"/>
    <n v="0"/>
    <n v="0"/>
    <n v="0"/>
    <n v="0"/>
    <n v="0"/>
    <n v="0"/>
    <n v="0"/>
    <n v="0"/>
    <n v="107.34"/>
    <n v="0"/>
    <n v="0"/>
    <n v="0"/>
    <n v="0"/>
    <n v="0"/>
    <m/>
    <n v="0"/>
    <n v="0"/>
    <n v="0"/>
    <x v="9"/>
    <x v="3"/>
  </r>
  <r>
    <s v="CG&amp;E "/>
    <s v="E"/>
    <x v="2"/>
    <s v="DS08 ON 04/01/2008N"/>
    <n v="5857055"/>
    <n v="737071.7"/>
    <n v="0"/>
    <n v="737071.7"/>
    <n v="332402.33"/>
    <n v="0"/>
    <n v="118466.08"/>
    <n v="7131.51"/>
    <n v="42.96"/>
    <n v="0"/>
    <n v="0"/>
    <n v="23686.94"/>
    <n v="48591.29"/>
    <n v="45540.36"/>
    <n v="2442.34"/>
    <n v="0"/>
    <n v="53362.26"/>
    <n v="70126.490000000005"/>
    <n v="0"/>
    <n v="0"/>
    <n v="0"/>
    <n v="0"/>
    <n v="11503.15"/>
    <n v="19945.45"/>
    <n v="0"/>
    <n v="0"/>
    <n v="3830.54"/>
    <n v="0"/>
    <n v="0"/>
    <n v="0"/>
    <n v="0"/>
    <n v="0"/>
    <m/>
    <n v="0"/>
    <n v="0"/>
    <n v="0"/>
    <x v="9"/>
    <x v="3"/>
  </r>
  <r>
    <s v="CG&amp;E "/>
    <s v="E"/>
    <x v="14"/>
    <s v="DS08 ON 04/01/2008N"/>
    <n v="504425"/>
    <n v="47309.440000000002"/>
    <n v="0"/>
    <n v="47309.440000000002"/>
    <n v="21008.74"/>
    <n v="0"/>
    <n v="5773.92"/>
    <n v="614.17999999999995"/>
    <n v="0.54"/>
    <n v="0"/>
    <n v="0"/>
    <n v="1886.98"/>
    <n v="3806"/>
    <n v="2878.25"/>
    <n v="210.34"/>
    <n v="0"/>
    <n v="2775.85"/>
    <n v="6039.98"/>
    <n v="0"/>
    <n v="0"/>
    <n v="0"/>
    <n v="0"/>
    <n v="724.15"/>
    <n v="1260.6300000000001"/>
    <n v="0"/>
    <n v="0"/>
    <n v="329.88"/>
    <n v="0"/>
    <n v="0"/>
    <n v="0"/>
    <n v="0"/>
    <n v="0"/>
    <m/>
    <n v="0"/>
    <n v="0"/>
    <n v="0"/>
    <x v="9"/>
    <x v="3"/>
  </r>
  <r>
    <s v="CG&amp;E "/>
    <s v="E"/>
    <x v="6"/>
    <s v="DS08 ON 04/01/2008N"/>
    <n v="316035"/>
    <n v="13698.54"/>
    <n v="0"/>
    <n v="13698.54"/>
    <n v="0"/>
    <n v="0"/>
    <n v="8670.73"/>
    <n v="384.79"/>
    <n v="3.95"/>
    <n v="0"/>
    <n v="0"/>
    <n v="1354.43"/>
    <n v="2813.86"/>
    <n v="0"/>
    <n v="131.75"/>
    <n v="0"/>
    <n v="0"/>
    <n v="0"/>
    <n v="0"/>
    <n v="0"/>
    <n v="0"/>
    <n v="0"/>
    <n v="48.49"/>
    <n v="83.83"/>
    <n v="0"/>
    <n v="0"/>
    <n v="206.71"/>
    <n v="0"/>
    <n v="0"/>
    <n v="0"/>
    <n v="0"/>
    <n v="0"/>
    <m/>
    <n v="0"/>
    <n v="0"/>
    <n v="0"/>
    <x v="9"/>
    <x v="3"/>
  </r>
  <r>
    <s v="CG&amp;E "/>
    <s v="E"/>
    <x v="11"/>
    <s v="DS08 ON 04/01/2008N"/>
    <n v="617985"/>
    <n v="19495.5"/>
    <n v="0"/>
    <n v="19495.5"/>
    <n v="0"/>
    <n v="0"/>
    <n v="10141.049999999999"/>
    <n v="752.45"/>
    <n v="1.71"/>
    <n v="0"/>
    <n v="0"/>
    <n v="2420.36"/>
    <n v="5518.07"/>
    <n v="0"/>
    <n v="257.69"/>
    <n v="0"/>
    <n v="0"/>
    <n v="0"/>
    <n v="0"/>
    <n v="0"/>
    <n v="0"/>
    <n v="0"/>
    <n v="0"/>
    <n v="0"/>
    <n v="0"/>
    <n v="0"/>
    <n v="404.17"/>
    <n v="0"/>
    <n v="0"/>
    <n v="0"/>
    <n v="0"/>
    <n v="0"/>
    <m/>
    <n v="0"/>
    <n v="0"/>
    <n v="0"/>
    <x v="9"/>
    <x v="3"/>
  </r>
  <r>
    <s v="CG&amp;E "/>
    <s v="E"/>
    <x v="14"/>
    <s v="DS12    04/01/2008 "/>
    <n v="35222"/>
    <n v="3192.76"/>
    <n v="0"/>
    <n v="319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3"/>
  </r>
  <r>
    <s v="CG&amp;E "/>
    <s v="E"/>
    <x v="15"/>
    <s v="DS12    04/01/2008 "/>
    <n v="88719"/>
    <n v="8838.85"/>
    <n v="0"/>
    <n v="8838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3"/>
  </r>
  <r>
    <s v="CG&amp;E "/>
    <s v="E"/>
    <x v="12"/>
    <s v="DS12    04/01/2008 "/>
    <n v="87825"/>
    <n v="6735.86"/>
    <n v="0"/>
    <n v="673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3"/>
  </r>
  <r>
    <s v="CG&amp;E "/>
    <s v="E"/>
    <x v="15"/>
    <s v="DS14    04/01/2008 "/>
    <n v="101102"/>
    <n v="8777.18"/>
    <n v="0"/>
    <n v="8777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3"/>
  </r>
  <r>
    <s v="CG&amp;E "/>
    <s v="E"/>
    <x v="12"/>
    <s v="DS14    04/01/2008 "/>
    <n v="141036"/>
    <n v="12426.11"/>
    <n v="0"/>
    <n v="12426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3"/>
  </r>
  <r>
    <s v="CG&amp;E "/>
    <s v="E"/>
    <x v="2"/>
    <s v="DS51    04/01/2008 "/>
    <n v="19560"/>
    <n v="3160.12"/>
    <n v="0"/>
    <n v="3160.12"/>
    <n v="1462.59"/>
    <n v="0"/>
    <n v="557.01"/>
    <n v="23.81"/>
    <n v="0.18"/>
    <n v="0"/>
    <n v="0"/>
    <n v="83.8"/>
    <n v="175.88"/>
    <n v="200.38"/>
    <n v="8.15"/>
    <n v="0"/>
    <n v="262.77"/>
    <n v="234.22"/>
    <n v="0"/>
    <n v="0"/>
    <n v="0"/>
    <n v="0"/>
    <n v="50.78"/>
    <n v="87.76"/>
    <n v="0"/>
    <n v="0"/>
    <n v="12.79"/>
    <n v="0"/>
    <n v="0"/>
    <n v="0"/>
    <n v="0"/>
    <n v="0"/>
    <m/>
    <n v="0"/>
    <n v="0"/>
    <n v="0"/>
    <x v="9"/>
    <x v="3"/>
  </r>
  <r>
    <s v="CG&amp;E "/>
    <s v="E"/>
    <x v="14"/>
    <s v="DS51    04/01/2008 "/>
    <n v="39079"/>
    <n v="5157.33"/>
    <n v="0"/>
    <n v="5157.33"/>
    <n v="0"/>
    <n v="0"/>
    <n v="644.11"/>
    <n v="47.58"/>
    <n v="0.18"/>
    <n v="0"/>
    <n v="0"/>
    <n v="158.83000000000001"/>
    <n v="351.4"/>
    <n v="274.76"/>
    <n v="16.29"/>
    <n v="0"/>
    <n v="301.91000000000003"/>
    <n v="0"/>
    <n v="0"/>
    <n v="0"/>
    <n v="0"/>
    <n v="0"/>
    <n v="69.47"/>
    <n v="120.35"/>
    <n v="0"/>
    <n v="3146.89"/>
    <n v="25.56"/>
    <n v="0"/>
    <n v="0"/>
    <n v="0"/>
    <n v="0"/>
    <n v="0"/>
    <m/>
    <n v="0"/>
    <n v="0"/>
    <n v="0"/>
    <x v="9"/>
    <x v="3"/>
  </r>
  <r>
    <s v="CG&amp;E "/>
    <s v="E"/>
    <x v="12"/>
    <s v="DS51    04/01/2008 "/>
    <n v="84775"/>
    <n v="13059.79"/>
    <n v="0"/>
    <n v="13059.79"/>
    <n v="6029.85"/>
    <n v="0"/>
    <n v="2270.04"/>
    <n v="103.23"/>
    <n v="0.36"/>
    <n v="0"/>
    <n v="0"/>
    <n v="340.12"/>
    <n v="762.29"/>
    <n v="839"/>
    <n v="35.35"/>
    <n v="0"/>
    <n v="1086.48"/>
    <n v="957.62"/>
    <n v="0"/>
    <n v="0"/>
    <n v="0"/>
    <n v="0"/>
    <n v="212.58"/>
    <n v="367.44"/>
    <n v="0"/>
    <n v="0"/>
    <n v="55.43"/>
    <n v="0"/>
    <n v="0"/>
    <n v="0"/>
    <n v="0"/>
    <n v="0"/>
    <m/>
    <n v="0"/>
    <n v="0"/>
    <n v="0"/>
    <x v="9"/>
    <x v="3"/>
  </r>
  <r>
    <s v="CG&amp;E "/>
    <s v="E"/>
    <x v="2"/>
    <s v="EH      01/02/2007N"/>
    <n v="-34240"/>
    <n v="-2498.23"/>
    <n v="0"/>
    <n v="-2498.23"/>
    <n v="-776.67"/>
    <n v="0"/>
    <n v="-403.83"/>
    <n v="-41.69"/>
    <n v="-0.09"/>
    <n v="0"/>
    <n v="0"/>
    <n v="-133.61000000000001"/>
    <n v="-230.06"/>
    <n v="-137.06"/>
    <n v="-14.28"/>
    <n v="-137.06"/>
    <n v="-175.99"/>
    <n v="-313.36"/>
    <n v="0"/>
    <n v="0"/>
    <n v="0"/>
    <n v="0"/>
    <n v="-54.89"/>
    <n v="-54.82"/>
    <n v="0"/>
    <n v="0"/>
    <n v="-24.82"/>
    <n v="0"/>
    <n v="0"/>
    <n v="0"/>
    <n v="0"/>
    <n v="0"/>
    <m/>
    <n v="0"/>
    <n v="0"/>
    <n v="0"/>
    <x v="9"/>
    <x v="4"/>
  </r>
  <r>
    <s v="CG&amp;E "/>
    <s v="E"/>
    <x v="2"/>
    <s v="EH      02/15/2008N"/>
    <n v="17120"/>
    <n v="1261.71"/>
    <n v="0"/>
    <n v="1261.71"/>
    <n v="388.34"/>
    <n v="0"/>
    <n v="209.42"/>
    <n v="20.85"/>
    <n v="0.09"/>
    <n v="0"/>
    <n v="0"/>
    <n v="71.83"/>
    <n v="115.03"/>
    <n v="68.53"/>
    <n v="7.14"/>
    <n v="68.53"/>
    <n v="88"/>
    <n v="156.68"/>
    <n v="0"/>
    <n v="0"/>
    <n v="0"/>
    <n v="0"/>
    <n v="27.45"/>
    <n v="27.4"/>
    <n v="0"/>
    <n v="0"/>
    <n v="12.42"/>
    <n v="0"/>
    <n v="0"/>
    <n v="0"/>
    <n v="0"/>
    <n v="0"/>
    <m/>
    <n v="0"/>
    <n v="0"/>
    <n v="0"/>
    <x v="9"/>
    <x v="4"/>
  </r>
  <r>
    <s v="CG&amp;E "/>
    <s v="E"/>
    <x v="2"/>
    <s v="EH      04/01/2008N"/>
    <n v="1120"/>
    <n v="84.09"/>
    <n v="0"/>
    <n v="84.09"/>
    <n v="29.89"/>
    <n v="0"/>
    <n v="12.71"/>
    <n v="1.37"/>
    <n v="0"/>
    <n v="0"/>
    <n v="0"/>
    <n v="4.7"/>
    <n v="7.52"/>
    <n v="4.0999999999999996"/>
    <n v="0.46"/>
    <n v="0"/>
    <n v="5.76"/>
    <n v="13.31"/>
    <n v="0"/>
    <n v="0"/>
    <n v="0"/>
    <n v="0"/>
    <n v="1.67"/>
    <n v="1.79"/>
    <n v="0"/>
    <n v="0"/>
    <n v="0.81"/>
    <n v="0"/>
    <n v="0"/>
    <n v="0"/>
    <n v="0"/>
    <n v="0"/>
    <m/>
    <n v="0"/>
    <n v="0"/>
    <n v="0"/>
    <x v="9"/>
    <x v="4"/>
  </r>
  <r>
    <s v="CG&amp;E "/>
    <s v="E"/>
    <x v="3"/>
    <s v="EH      04/01/2008N"/>
    <n v="-3040"/>
    <n v="-228.98"/>
    <n v="0"/>
    <n v="-228.98"/>
    <n v="-81.12"/>
    <n v="0"/>
    <n v="-34.520000000000003"/>
    <n v="-3.71"/>
    <n v="0"/>
    <n v="0"/>
    <n v="0"/>
    <n v="-13.44"/>
    <n v="-20.420000000000002"/>
    <n v="-11.12"/>
    <n v="-1.27"/>
    <n v="0"/>
    <n v="-15.62"/>
    <n v="-36.130000000000003"/>
    <n v="0"/>
    <n v="0"/>
    <n v="0"/>
    <n v="0"/>
    <n v="-4.5599999999999996"/>
    <n v="-4.87"/>
    <n v="0"/>
    <n v="0"/>
    <n v="-2.2000000000000002"/>
    <n v="0"/>
    <n v="0"/>
    <n v="0"/>
    <n v="0"/>
    <n v="0"/>
    <m/>
    <n v="0"/>
    <n v="0"/>
    <n v="0"/>
    <x v="9"/>
    <x v="4"/>
  </r>
  <r>
    <s v="CG&amp;E "/>
    <s v="E"/>
    <x v="4"/>
    <s v="EH      04/01/2008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4"/>
  </r>
  <r>
    <s v="CG&amp;E "/>
    <s v="E"/>
    <x v="2"/>
    <s v="GFL1    04/01/2008N"/>
    <n v="4693"/>
    <n v="656.4"/>
    <n v="0"/>
    <n v="656.4"/>
    <n v="351.06"/>
    <n v="0"/>
    <n v="82.56"/>
    <n v="5.86"/>
    <n v="0.27"/>
    <n v="0"/>
    <n v="0"/>
    <n v="21.66"/>
    <n v="31.6"/>
    <n v="48.29"/>
    <n v="1.83"/>
    <n v="0"/>
    <n v="25.27"/>
    <n v="56.4"/>
    <n v="0"/>
    <n v="0"/>
    <n v="0"/>
    <n v="0"/>
    <n v="6.33"/>
    <n v="21.19"/>
    <n v="0"/>
    <n v="0"/>
    <n v="4.08"/>
    <n v="0"/>
    <n v="0"/>
    <n v="0"/>
    <n v="0"/>
    <n v="0"/>
    <m/>
    <n v="0"/>
    <n v="0"/>
    <n v="0"/>
    <x v="9"/>
    <x v="5"/>
  </r>
  <r>
    <s v="CG&amp;E "/>
    <s v="E"/>
    <x v="4"/>
    <s v="GFL1    04/01/2008N"/>
    <n v="410"/>
    <n v="62.49"/>
    <n v="0"/>
    <n v="62.49"/>
    <n v="30.72"/>
    <n v="0"/>
    <n v="7.22"/>
    <n v="0.5"/>
    <n v="0.27"/>
    <n v="0"/>
    <n v="0"/>
    <n v="1.9"/>
    <n v="2.78"/>
    <n v="4.2300000000000004"/>
    <n v="0.18"/>
    <n v="0"/>
    <n v="2.2200000000000002"/>
    <n v="4.93"/>
    <n v="0"/>
    <n v="0"/>
    <n v="0"/>
    <n v="0"/>
    <n v="0.56000000000000005"/>
    <n v="1.83"/>
    <n v="0"/>
    <n v="0"/>
    <n v="0.37"/>
    <n v="0"/>
    <n v="0"/>
    <n v="0"/>
    <n v="0"/>
    <n v="0"/>
    <m/>
    <n v="0"/>
    <n v="0"/>
    <n v="0"/>
    <x v="9"/>
    <x v="5"/>
  </r>
  <r>
    <s v="CG&amp;E "/>
    <s v="E"/>
    <x v="1"/>
    <s v="GFL2    04/01/2008N"/>
    <n v="3023"/>
    <n v="380.31"/>
    <n v="0"/>
    <n v="380.31"/>
    <n v="196.62"/>
    <n v="0"/>
    <n v="46.34"/>
    <n v="3.67"/>
    <n v="0"/>
    <n v="0"/>
    <n v="0"/>
    <n v="14.07"/>
    <n v="20.3"/>
    <n v="26.94"/>
    <n v="1.26"/>
    <n v="0"/>
    <n v="16.39"/>
    <n v="36.200000000000003"/>
    <n v="0"/>
    <n v="0"/>
    <n v="0"/>
    <n v="0"/>
    <n v="4.05"/>
    <n v="11.8"/>
    <n v="0"/>
    <n v="0"/>
    <n v="2.67"/>
    <n v="0"/>
    <n v="0"/>
    <n v="0"/>
    <n v="0"/>
    <n v="0"/>
    <m/>
    <n v="0"/>
    <n v="0"/>
    <n v="0"/>
    <x v="9"/>
    <x v="5"/>
  </r>
  <r>
    <s v="CG&amp;E "/>
    <s v="E"/>
    <x v="2"/>
    <s v="GFL2    04/01/2008N"/>
    <n v="2432721"/>
    <n v="306096.81"/>
    <n v="0"/>
    <n v="306096.81"/>
    <n v="158228.51"/>
    <n v="0"/>
    <n v="37292.97"/>
    <n v="2962.74"/>
    <n v="2.97"/>
    <n v="0"/>
    <n v="0"/>
    <n v="11313.05"/>
    <n v="16346.53"/>
    <n v="21673.46"/>
    <n v="1015.57"/>
    <n v="0"/>
    <n v="13185.98"/>
    <n v="29126.87"/>
    <n v="0"/>
    <n v="0"/>
    <n v="0"/>
    <n v="0"/>
    <n v="3252.8"/>
    <n v="9493.94"/>
    <n v="0"/>
    <n v="0"/>
    <n v="2147.9899999999998"/>
    <n v="0"/>
    <n v="0"/>
    <n v="0"/>
    <n v="0"/>
    <n v="0"/>
    <m/>
    <n v="0"/>
    <n v="0"/>
    <n v="0"/>
    <x v="9"/>
    <x v="5"/>
  </r>
  <r>
    <s v="CG&amp;E "/>
    <s v="E"/>
    <x v="3"/>
    <s v="GFL2    04/01/2008N"/>
    <n v="617"/>
    <n v="77.72"/>
    <n v="0"/>
    <n v="77.72"/>
    <n v="40.130000000000003"/>
    <n v="0"/>
    <n v="9.4600000000000009"/>
    <n v="0.75"/>
    <n v="0.09"/>
    <n v="0"/>
    <n v="0"/>
    <n v="2.87"/>
    <n v="4.1399999999999997"/>
    <n v="5.5"/>
    <n v="0.26"/>
    <n v="0"/>
    <n v="3.34"/>
    <n v="7.39"/>
    <n v="0"/>
    <n v="0"/>
    <n v="0"/>
    <n v="0"/>
    <n v="0.83"/>
    <n v="2.41"/>
    <n v="0"/>
    <n v="0"/>
    <n v="0.55000000000000004"/>
    <n v="0"/>
    <n v="0"/>
    <n v="0"/>
    <n v="0"/>
    <n v="0"/>
    <m/>
    <n v="0"/>
    <n v="0"/>
    <n v="0"/>
    <x v="9"/>
    <x v="5"/>
  </r>
  <r>
    <s v="CG&amp;E "/>
    <s v="E"/>
    <x v="7"/>
    <s v="GFL2    04/01/2008N"/>
    <n v="5876"/>
    <n v="765.62"/>
    <n v="0"/>
    <n v="765.62"/>
    <n v="382.68"/>
    <n v="0"/>
    <n v="90.21"/>
    <n v="7.07"/>
    <n v="1.35"/>
    <n v="0"/>
    <n v="0"/>
    <n v="27.41"/>
    <n v="39.6"/>
    <n v="52.5"/>
    <n v="2.37"/>
    <n v="0"/>
    <n v="31.78"/>
    <n v="70.5"/>
    <n v="0"/>
    <n v="0"/>
    <n v="0"/>
    <n v="0"/>
    <n v="7.86"/>
    <n v="23.09"/>
    <n v="0"/>
    <n v="0"/>
    <n v="5.12"/>
    <n v="0"/>
    <n v="0"/>
    <n v="0"/>
    <n v="0"/>
    <n v="0"/>
    <m/>
    <n v="0"/>
    <n v="0"/>
    <n v="0"/>
    <x v="9"/>
    <x v="5"/>
  </r>
  <r>
    <s v="CG&amp;E "/>
    <s v="E"/>
    <x v="4"/>
    <s v="GFL2    04/01/2008N"/>
    <n v="19700"/>
    <n v="3820.11"/>
    <n v="0"/>
    <n v="3820.11"/>
    <n v="1291.71"/>
    <n v="0"/>
    <n v="304.82"/>
    <n v="23.97"/>
    <n v="2.88"/>
    <n v="0"/>
    <n v="0"/>
    <n v="91.88"/>
    <n v="133.77000000000001"/>
    <n v="177.08"/>
    <n v="8.15"/>
    <n v="0"/>
    <n v="108.02"/>
    <n v="237.58"/>
    <n v="0"/>
    <n v="0"/>
    <n v="0"/>
    <n v="0"/>
    <n v="26.36"/>
    <n v="77.180000000000007"/>
    <n v="0"/>
    <n v="0"/>
    <n v="17.43"/>
    <n v="0"/>
    <n v="0"/>
    <n v="0"/>
    <n v="0"/>
    <n v="0"/>
    <m/>
    <n v="0"/>
    <n v="0"/>
    <n v="0"/>
    <x v="9"/>
    <x v="5"/>
  </r>
  <r>
    <s v="CG&amp;E "/>
    <s v="E"/>
    <x v="5"/>
    <s v="GFL2    04/01/2008N"/>
    <n v="0"/>
    <n v="5"/>
    <n v="0"/>
    <n v="5"/>
    <n v="7.0000000000000007E-2"/>
    <n v="0"/>
    <n v="0.02"/>
    <n v="0"/>
    <n v="0.09"/>
    <n v="0"/>
    <n v="0"/>
    <n v="0"/>
    <n v="0.01"/>
    <n v="0.01"/>
    <n v="0"/>
    <n v="0"/>
    <n v="0.01"/>
    <n v="0.01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5"/>
  </r>
  <r>
    <s v="CG&amp;E "/>
    <s v="E"/>
    <x v="2"/>
    <s v="MCEF    07/31/1998 "/>
    <n v="0"/>
    <n v="757.06"/>
    <n v="0"/>
    <n v="75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14"/>
    <s v="MCEF    07/31/1998 "/>
    <n v="0"/>
    <n v="2610.73"/>
    <n v="0"/>
    <n v="261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15"/>
    <s v="MCEF    07/31/1998 "/>
    <n v="0"/>
    <n v="18599.62"/>
    <n v="0"/>
    <n v="185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2"/>
    <s v="MCMP    07/31/1998 "/>
    <n v="0"/>
    <n v="691"/>
    <n v="0"/>
    <n v="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3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4"/>
    <s v="MCMP    07/31/1998 "/>
    <n v="0"/>
    <n v="345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14"/>
    <s v="MCMP    07/31/1998 "/>
    <n v="0"/>
    <n v="1066"/>
    <n v="0"/>
    <n v="10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12"/>
    <s v="MCMP    07/31/1998 "/>
    <n v="0"/>
    <n v="455"/>
    <n v="0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1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15"/>
    <s v="MCPC    07/31/1998 "/>
    <n v="0"/>
    <n v="7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14"/>
    <s v="MCRC    05/31/2001 "/>
    <n v="0"/>
    <n v="4405.5"/>
    <n v="0"/>
    <n v="44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6"/>
  </r>
  <r>
    <s v="CG&amp;E "/>
    <s v="E"/>
    <x v="19"/>
    <s v="NSOR    04/01/2008 "/>
    <n v="35644"/>
    <n v="8375.36"/>
    <n v="0"/>
    <n v="8375.36"/>
    <n v="1024.28"/>
    <n v="0"/>
    <n v="6218.74"/>
    <n v="44.5"/>
    <n v="73.069999999999993"/>
    <n v="0"/>
    <n v="0"/>
    <n v="169.02"/>
    <n v="80.09"/>
    <n v="142.34"/>
    <n v="0"/>
    <n v="0"/>
    <n v="97.84"/>
    <n v="427.61"/>
    <n v="0"/>
    <n v="0"/>
    <n v="0"/>
    <n v="0"/>
    <n v="35.590000000000003"/>
    <n v="62.28"/>
    <n v="0"/>
    <n v="0"/>
    <n v="0"/>
    <n v="0"/>
    <n v="0"/>
    <n v="0"/>
    <n v="0"/>
    <n v="0"/>
    <m/>
    <n v="0"/>
    <n v="0"/>
    <n v="0"/>
    <x v="9"/>
    <x v="7"/>
  </r>
  <r>
    <s v="CG&amp;E "/>
    <s v="E"/>
    <x v="24"/>
    <s v="NSOR    04/01/2008 "/>
    <n v="549"/>
    <n v="100.07"/>
    <n v="0"/>
    <n v="100.07"/>
    <n v="0"/>
    <n v="0"/>
    <n v="92.97"/>
    <n v="0.69"/>
    <n v="1.06"/>
    <n v="0"/>
    <n v="0"/>
    <n v="2.6"/>
    <n v="1.24"/>
    <n v="0"/>
    <n v="0"/>
    <n v="0"/>
    <n v="0"/>
    <n v="0"/>
    <n v="0"/>
    <n v="0"/>
    <n v="0"/>
    <n v="0"/>
    <n v="0.55000000000000004"/>
    <n v="0.96"/>
    <n v="0"/>
    <n v="0"/>
    <n v="0"/>
    <n v="0"/>
    <n v="0"/>
    <n v="0"/>
    <n v="0"/>
    <n v="0"/>
    <m/>
    <n v="0"/>
    <n v="0"/>
    <n v="0"/>
    <x v="9"/>
    <x v="7"/>
  </r>
  <r>
    <s v="CG&amp;E "/>
    <s v="E"/>
    <x v="2"/>
    <s v="NSPF    04/01/2008 "/>
    <n v="8786"/>
    <n v="737.82"/>
    <n v="0"/>
    <n v="737.82"/>
    <n v="253"/>
    <n v="0"/>
    <n v="206.65"/>
    <n v="10.81"/>
    <n v="0.9"/>
    <n v="0"/>
    <n v="0"/>
    <n v="37.380000000000003"/>
    <n v="20.010000000000002"/>
    <n v="34.729999999999997"/>
    <n v="0"/>
    <n v="0"/>
    <n v="23.23"/>
    <n v="105.11"/>
    <n v="0"/>
    <n v="0"/>
    <n v="0"/>
    <n v="0"/>
    <n v="8.51"/>
    <n v="15.18"/>
    <n v="0"/>
    <n v="0"/>
    <n v="22.31"/>
    <n v="0"/>
    <n v="0"/>
    <n v="0"/>
    <n v="0"/>
    <n v="0"/>
    <m/>
    <n v="0"/>
    <n v="0"/>
    <n v="0"/>
    <x v="9"/>
    <x v="7"/>
  </r>
  <r>
    <s v="CG&amp;E "/>
    <s v="E"/>
    <x v="3"/>
    <s v="NSPF    04/01/2008 "/>
    <n v="4584"/>
    <n v="369.36"/>
    <n v="0"/>
    <n v="369.36"/>
    <n v="132"/>
    <n v="0"/>
    <n v="94.04"/>
    <n v="5.64"/>
    <n v="0.36"/>
    <n v="0"/>
    <n v="0"/>
    <n v="17.8"/>
    <n v="10.44"/>
    <n v="18.12"/>
    <n v="0"/>
    <n v="0"/>
    <n v="12.12"/>
    <n v="54.84"/>
    <n v="0"/>
    <n v="0"/>
    <n v="0"/>
    <n v="0"/>
    <n v="4.4400000000000004"/>
    <n v="7.92"/>
    <n v="0"/>
    <n v="0"/>
    <n v="11.64"/>
    <n v="0"/>
    <n v="0"/>
    <n v="0"/>
    <n v="0"/>
    <n v="0"/>
    <m/>
    <n v="0"/>
    <n v="0"/>
    <n v="0"/>
    <x v="9"/>
    <x v="7"/>
  </r>
  <r>
    <s v="CG&amp;E "/>
    <s v="E"/>
    <x v="4"/>
    <s v="NSPF    04/01/2008 "/>
    <n v="2292"/>
    <n v="191.12"/>
    <n v="0"/>
    <n v="191.12"/>
    <n v="66"/>
    <n v="0"/>
    <n v="51.68"/>
    <n v="2.82"/>
    <n v="0.18"/>
    <n v="0"/>
    <n v="0"/>
    <n v="10.68"/>
    <n v="5.22"/>
    <n v="9.06"/>
    <n v="0"/>
    <n v="0"/>
    <n v="6.06"/>
    <n v="27.42"/>
    <n v="0"/>
    <n v="0"/>
    <n v="0"/>
    <n v="0"/>
    <n v="2.2200000000000002"/>
    <n v="3.96"/>
    <n v="0"/>
    <n v="0"/>
    <n v="5.82"/>
    <n v="0"/>
    <n v="0"/>
    <n v="0"/>
    <n v="0"/>
    <n v="0"/>
    <m/>
    <n v="0"/>
    <n v="0"/>
    <n v="0"/>
    <x v="9"/>
    <x v="7"/>
  </r>
  <r>
    <s v="CG&amp;E "/>
    <s v="E"/>
    <x v="5"/>
    <s v="NSPF    04/01/2008 "/>
    <n v="382"/>
    <n v="26.16"/>
    <n v="0"/>
    <n v="26.16"/>
    <n v="11"/>
    <n v="0"/>
    <n v="4.7300000000000004"/>
    <n v="0.47"/>
    <n v="0"/>
    <n v="0"/>
    <n v="0"/>
    <n v="0"/>
    <n v="0.87"/>
    <n v="1.51"/>
    <n v="0"/>
    <n v="0"/>
    <n v="1.01"/>
    <n v="4.57"/>
    <n v="0"/>
    <n v="0"/>
    <n v="0"/>
    <n v="0"/>
    <n v="0.37"/>
    <n v="0.66"/>
    <n v="0"/>
    <n v="0"/>
    <n v="0.97"/>
    <n v="0"/>
    <n v="0"/>
    <n v="0"/>
    <n v="0"/>
    <n v="0"/>
    <m/>
    <n v="0"/>
    <n v="0"/>
    <n v="0"/>
    <x v="9"/>
    <x v="7"/>
  </r>
  <r>
    <s v="CG&amp;E "/>
    <s v="E"/>
    <x v="6"/>
    <s v="NSPF    04/01/2008 "/>
    <n v="382"/>
    <n v="8.91"/>
    <n v="0"/>
    <n v="8.91"/>
    <n v="0"/>
    <n v="0"/>
    <n v="4.7300000000000004"/>
    <n v="0.47"/>
    <n v="0.09"/>
    <n v="0"/>
    <n v="0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m/>
    <n v="0"/>
    <n v="0"/>
    <n v="0"/>
    <x v="9"/>
    <x v="7"/>
  </r>
  <r>
    <s v="CG&amp;E "/>
    <s v="E"/>
    <x v="10"/>
    <s v="NSPF    04/01/2008 "/>
    <n v="382"/>
    <n v="8.91"/>
    <n v="0"/>
    <n v="8.91"/>
    <n v="0"/>
    <n v="0"/>
    <n v="4.7300000000000004"/>
    <n v="0.47"/>
    <n v="0.09"/>
    <n v="0"/>
    <n v="0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m/>
    <n v="0"/>
    <n v="0"/>
    <n v="0"/>
    <x v="9"/>
    <x v="7"/>
  </r>
  <r>
    <s v="CG&amp;E "/>
    <s v="E"/>
    <x v="19"/>
    <s v="NSPO    04/01/2008 "/>
    <n v="360"/>
    <n v="94.36"/>
    <n v="0"/>
    <n v="94.36"/>
    <n v="10.35"/>
    <n v="0"/>
    <n v="72.13"/>
    <n v="0.45"/>
    <n v="0.27"/>
    <n v="0"/>
    <n v="0"/>
    <n v="1.71"/>
    <n v="0.81"/>
    <n v="1.44"/>
    <n v="0"/>
    <n v="0"/>
    <n v="0.99"/>
    <n v="4.32"/>
    <n v="0"/>
    <n v="0"/>
    <n v="0"/>
    <n v="0"/>
    <n v="0.36"/>
    <n v="0.63"/>
    <n v="0"/>
    <n v="0"/>
    <n v="0.9"/>
    <n v="0"/>
    <n v="0"/>
    <n v="0"/>
    <n v="0"/>
    <n v="0"/>
    <m/>
    <n v="0"/>
    <n v="0"/>
    <n v="0"/>
    <x v="9"/>
    <x v="7"/>
  </r>
  <r>
    <s v="CG&amp;E "/>
    <s v="E"/>
    <x v="1"/>
    <s v="NSPO    04/01/2008 "/>
    <n v="6767"/>
    <n v="1810.88"/>
    <n v="0"/>
    <n v="1810.88"/>
    <n v="193.79"/>
    <n v="0"/>
    <n v="1396.2"/>
    <n v="8.35"/>
    <n v="4.59"/>
    <n v="0"/>
    <n v="0"/>
    <n v="31.73"/>
    <n v="15.03"/>
    <n v="26.72"/>
    <n v="0"/>
    <n v="0"/>
    <n v="18.37"/>
    <n v="81.03"/>
    <n v="0"/>
    <n v="0"/>
    <n v="0"/>
    <n v="0"/>
    <n v="6.68"/>
    <n v="11.69"/>
    <n v="0"/>
    <n v="0"/>
    <n v="16.7"/>
    <n v="0"/>
    <n v="0"/>
    <n v="0"/>
    <n v="0"/>
    <n v="0"/>
    <m/>
    <n v="0"/>
    <n v="0"/>
    <n v="0"/>
    <x v="9"/>
    <x v="7"/>
  </r>
  <r>
    <s v="CG&amp;E "/>
    <s v="E"/>
    <x v="2"/>
    <s v="NSPO    04/01/2008 "/>
    <n v="18698"/>
    <n v="4962.97"/>
    <n v="0"/>
    <n v="4962.97"/>
    <n v="536.01"/>
    <n v="0"/>
    <n v="3815.85"/>
    <n v="23.15"/>
    <n v="12.06"/>
    <n v="0"/>
    <n v="0"/>
    <n v="87.97"/>
    <n v="41.67"/>
    <n v="74.08"/>
    <n v="0"/>
    <n v="0"/>
    <n v="50.93"/>
    <n v="224.02"/>
    <n v="0"/>
    <n v="0"/>
    <n v="0"/>
    <n v="0"/>
    <n v="18.52"/>
    <n v="32.409999999999997"/>
    <n v="0"/>
    <n v="0"/>
    <n v="46.3"/>
    <n v="0"/>
    <n v="0"/>
    <n v="0"/>
    <n v="0"/>
    <n v="0"/>
    <m/>
    <n v="0"/>
    <n v="0"/>
    <n v="0"/>
    <x v="9"/>
    <x v="7"/>
  </r>
  <r>
    <s v="CG&amp;E "/>
    <s v="E"/>
    <x v="3"/>
    <s v="NSPO    04/01/2008 "/>
    <n v="800"/>
    <n v="210.3"/>
    <n v="0"/>
    <n v="210.3"/>
    <n v="23"/>
    <n v="0"/>
    <n v="160.6"/>
    <n v="1"/>
    <n v="0.9"/>
    <n v="0"/>
    <n v="0"/>
    <n v="3.8"/>
    <n v="1.8"/>
    <n v="3.2"/>
    <n v="0"/>
    <n v="0"/>
    <n v="2.2000000000000002"/>
    <n v="9.6"/>
    <n v="0"/>
    <n v="0"/>
    <n v="0"/>
    <n v="0"/>
    <n v="0.8"/>
    <n v="1.4"/>
    <n v="0"/>
    <n v="0"/>
    <n v="2"/>
    <n v="0"/>
    <n v="0"/>
    <n v="0"/>
    <n v="0"/>
    <n v="0"/>
    <m/>
    <n v="0"/>
    <n v="0"/>
    <n v="0"/>
    <x v="9"/>
    <x v="7"/>
  </r>
  <r>
    <s v="CG&amp;E "/>
    <s v="E"/>
    <x v="4"/>
    <s v="NSPO    04/01/2008 "/>
    <n v="680"/>
    <n v="182.67"/>
    <n v="0"/>
    <n v="182.67"/>
    <n v="19.55"/>
    <n v="0"/>
    <n v="140.29"/>
    <n v="0.85"/>
    <n v="0.9"/>
    <n v="0"/>
    <n v="0"/>
    <n v="3.23"/>
    <n v="1.53"/>
    <n v="2.72"/>
    <n v="0"/>
    <n v="0"/>
    <n v="1.87"/>
    <n v="8.16"/>
    <n v="0"/>
    <n v="0"/>
    <n v="0"/>
    <n v="0"/>
    <n v="0.68"/>
    <n v="1.19"/>
    <n v="0"/>
    <n v="0"/>
    <n v="1.7"/>
    <n v="0"/>
    <n v="0"/>
    <n v="0"/>
    <n v="0"/>
    <n v="0"/>
    <m/>
    <n v="0"/>
    <n v="0"/>
    <n v="0"/>
    <x v="9"/>
    <x v="7"/>
  </r>
  <r>
    <s v="CG&amp;E "/>
    <s v="E"/>
    <x v="21"/>
    <s v="NSPO    04/01/2008 "/>
    <n v="240"/>
    <n v="60.84"/>
    <n v="0"/>
    <n v="60.84"/>
    <n v="0"/>
    <n v="0"/>
    <n v="57.42"/>
    <n v="0.3"/>
    <n v="0.18"/>
    <n v="0"/>
    <n v="0"/>
    <n v="1.1399999999999999"/>
    <n v="0.54"/>
    <n v="0"/>
    <n v="0"/>
    <n v="0"/>
    <n v="0"/>
    <n v="0"/>
    <n v="0"/>
    <n v="0"/>
    <n v="0"/>
    <n v="0"/>
    <n v="0.24"/>
    <n v="0.42"/>
    <n v="0"/>
    <n v="0"/>
    <n v="0.6"/>
    <n v="0"/>
    <n v="0"/>
    <n v="0"/>
    <n v="0"/>
    <n v="0"/>
    <m/>
    <n v="0"/>
    <n v="0"/>
    <n v="0"/>
    <x v="9"/>
    <x v="7"/>
  </r>
  <r>
    <s v="CG&amp;E "/>
    <s v="E"/>
    <x v="6"/>
    <s v="NSPO    04/01/2008 "/>
    <n v="320"/>
    <n v="61.05"/>
    <n v="0"/>
    <n v="61.05"/>
    <n v="0"/>
    <n v="0"/>
    <n v="56.96"/>
    <n v="0.4"/>
    <n v="0.54"/>
    <n v="0"/>
    <n v="0"/>
    <n v="1.52"/>
    <n v="0.72"/>
    <n v="0"/>
    <n v="0"/>
    <n v="0"/>
    <n v="0"/>
    <n v="0"/>
    <n v="0"/>
    <n v="0"/>
    <n v="0"/>
    <n v="0"/>
    <n v="0.04"/>
    <n v="7.0000000000000007E-2"/>
    <n v="0"/>
    <n v="0"/>
    <n v="0.8"/>
    <n v="0"/>
    <n v="0"/>
    <n v="0"/>
    <n v="0"/>
    <n v="0"/>
    <m/>
    <n v="0"/>
    <n v="0"/>
    <n v="0"/>
    <x v="9"/>
    <x v="7"/>
  </r>
  <r>
    <s v="CG&amp;E "/>
    <s v="E"/>
    <x v="9"/>
    <s v="NSPO    04/01/2008 "/>
    <n v="40"/>
    <n v="7.29"/>
    <n v="0"/>
    <n v="7.29"/>
    <n v="0"/>
    <n v="0"/>
    <n v="6.77"/>
    <n v="0.05"/>
    <n v="0.09"/>
    <n v="0"/>
    <n v="0"/>
    <n v="0.19"/>
    <n v="0.09"/>
    <n v="0"/>
    <n v="0"/>
    <n v="0"/>
    <n v="0"/>
    <n v="0"/>
    <n v="0"/>
    <n v="0"/>
    <n v="0"/>
    <n v="0"/>
    <n v="0"/>
    <n v="0"/>
    <n v="0"/>
    <n v="0"/>
    <n v="0.1"/>
    <n v="0"/>
    <n v="0"/>
    <n v="0"/>
    <n v="0"/>
    <n v="0"/>
    <m/>
    <n v="0"/>
    <n v="0"/>
    <n v="0"/>
    <x v="9"/>
    <x v="7"/>
  </r>
  <r>
    <s v="CG&amp;E "/>
    <s v="E"/>
    <x v="10"/>
    <s v="NSPO    04/01/2008 "/>
    <n v="120"/>
    <n v="24.67"/>
    <n v="0"/>
    <n v="24.67"/>
    <n v="0"/>
    <n v="0"/>
    <n v="23.11"/>
    <n v="0.15"/>
    <n v="0.27"/>
    <n v="0"/>
    <n v="0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m/>
    <n v="0"/>
    <n v="0"/>
    <n v="0"/>
    <x v="9"/>
    <x v="7"/>
  </r>
  <r>
    <s v="CG&amp;E "/>
    <s v="E"/>
    <x v="19"/>
    <s v="NSPU    04/01/2008 "/>
    <n v="1136"/>
    <n v="252.44"/>
    <n v="0"/>
    <n v="252.44"/>
    <n v="32.799999999999997"/>
    <n v="0"/>
    <n v="183.32"/>
    <n v="1.44"/>
    <n v="0"/>
    <n v="0"/>
    <n v="0"/>
    <n v="5.28"/>
    <n v="2.56"/>
    <n v="4.4800000000000004"/>
    <n v="0"/>
    <n v="0"/>
    <n v="3.04"/>
    <n v="13.6"/>
    <n v="0"/>
    <n v="0"/>
    <n v="0"/>
    <n v="0"/>
    <n v="1.1200000000000001"/>
    <n v="1.92"/>
    <n v="0"/>
    <n v="0"/>
    <n v="2.88"/>
    <n v="0"/>
    <n v="0"/>
    <n v="0"/>
    <n v="0"/>
    <n v="0"/>
    <m/>
    <n v="0"/>
    <n v="0"/>
    <n v="0"/>
    <x v="9"/>
    <x v="7"/>
  </r>
  <r>
    <s v="CG&amp;E "/>
    <s v="E"/>
    <x v="1"/>
    <s v="NSPU    04/01/2008 "/>
    <n v="8520"/>
    <n v="1974.31"/>
    <n v="0"/>
    <n v="1974.31"/>
    <n v="246"/>
    <n v="0"/>
    <n v="1454.2"/>
    <n v="10.8"/>
    <n v="1.71"/>
    <n v="0"/>
    <n v="0"/>
    <n v="39.6"/>
    <n v="19.2"/>
    <n v="33.6"/>
    <n v="0"/>
    <n v="0"/>
    <n v="22.8"/>
    <n v="102"/>
    <n v="0"/>
    <n v="0"/>
    <n v="0"/>
    <n v="0"/>
    <n v="8.4"/>
    <n v="14.4"/>
    <n v="0"/>
    <n v="0"/>
    <n v="21.6"/>
    <n v="0"/>
    <n v="0"/>
    <n v="0"/>
    <n v="0"/>
    <n v="0"/>
    <m/>
    <n v="0"/>
    <n v="0"/>
    <n v="0"/>
    <x v="9"/>
    <x v="7"/>
  </r>
  <r>
    <s v="CG&amp;E "/>
    <s v="E"/>
    <x v="2"/>
    <s v="NSPU    04/01/2008 "/>
    <n v="25844"/>
    <n v="5918.21"/>
    <n v="0"/>
    <n v="5918.21"/>
    <n v="746.2"/>
    <n v="0"/>
    <n v="4344.38"/>
    <n v="32.76"/>
    <n v="1.35"/>
    <n v="0"/>
    <n v="0"/>
    <n v="120.12"/>
    <n v="58.24"/>
    <n v="101.92"/>
    <n v="0"/>
    <n v="0"/>
    <n v="69.16"/>
    <n v="309.39999999999998"/>
    <n v="0"/>
    <n v="0"/>
    <n v="0"/>
    <n v="0"/>
    <n v="25.48"/>
    <n v="43.68"/>
    <n v="0"/>
    <n v="0"/>
    <n v="65.52"/>
    <n v="0"/>
    <n v="0"/>
    <n v="0"/>
    <n v="0"/>
    <n v="0"/>
    <m/>
    <n v="0"/>
    <n v="0"/>
    <n v="0"/>
    <x v="9"/>
    <x v="7"/>
  </r>
  <r>
    <s v="CG&amp;E "/>
    <s v="E"/>
    <x v="19"/>
    <s v="NSUR    04/01/2008 "/>
    <n v="7100"/>
    <n v="1559.76"/>
    <n v="0"/>
    <n v="1559.76"/>
    <n v="205"/>
    <n v="0"/>
    <n v="1144.77"/>
    <n v="9"/>
    <n v="0.99"/>
    <n v="0"/>
    <n v="0"/>
    <n v="33"/>
    <n v="16"/>
    <n v="28"/>
    <n v="0"/>
    <n v="0"/>
    <n v="19"/>
    <n v="85"/>
    <n v="0"/>
    <n v="0"/>
    <n v="0"/>
    <n v="0"/>
    <n v="7"/>
    <n v="12"/>
    <n v="0"/>
    <n v="0"/>
    <n v="0"/>
    <n v="0"/>
    <n v="0"/>
    <n v="0"/>
    <n v="0"/>
    <n v="0"/>
    <m/>
    <n v="0"/>
    <n v="0"/>
    <n v="0"/>
    <x v="9"/>
    <x v="7"/>
  </r>
  <r>
    <s v="CG&amp;E "/>
    <s v="E"/>
    <x v="7"/>
    <s v="NSU1    04/01/2008N"/>
    <n v="1146"/>
    <n v="174.94"/>
    <n v="0"/>
    <n v="174.94"/>
    <n v="33.020000000000003"/>
    <n v="0"/>
    <n v="105.01"/>
    <n v="1.4"/>
    <n v="0.27"/>
    <n v="0"/>
    <n v="0"/>
    <n v="5.33"/>
    <n v="2.62"/>
    <n v="4.5199999999999996"/>
    <n v="0"/>
    <n v="0"/>
    <n v="3.02"/>
    <n v="13.73"/>
    <n v="0"/>
    <n v="0"/>
    <n v="0"/>
    <n v="0"/>
    <n v="1.1100000000000001"/>
    <n v="1.98"/>
    <n v="0"/>
    <n v="0"/>
    <n v="2.93"/>
    <n v="0"/>
    <n v="0"/>
    <n v="0"/>
    <n v="0"/>
    <n v="0"/>
    <m/>
    <n v="0"/>
    <n v="0"/>
    <n v="0"/>
    <x v="9"/>
    <x v="7"/>
  </r>
  <r>
    <s v="CG&amp;E "/>
    <s v="E"/>
    <x v="7"/>
    <s v="NSU2    04/01/2008N"/>
    <n v="67232"/>
    <n v="10694.04"/>
    <n v="0"/>
    <n v="10694.04"/>
    <n v="1935.05"/>
    <n v="0"/>
    <n v="6621.25"/>
    <n v="81.92"/>
    <n v="1.53"/>
    <n v="0"/>
    <n v="0"/>
    <n v="300.22000000000003"/>
    <n v="153.86000000000001"/>
    <n v="265.38"/>
    <n v="0"/>
    <n v="0"/>
    <n v="177.27"/>
    <n v="805.05"/>
    <n v="0"/>
    <n v="0"/>
    <n v="0"/>
    <n v="0"/>
    <n v="64.95"/>
    <n v="116.2"/>
    <n v="0"/>
    <n v="0"/>
    <n v="171.36"/>
    <n v="0"/>
    <n v="0"/>
    <n v="0"/>
    <n v="0"/>
    <n v="0"/>
    <m/>
    <n v="0"/>
    <n v="0"/>
    <n v="0"/>
    <x v="9"/>
    <x v="7"/>
  </r>
  <r>
    <s v="CG&amp;E "/>
    <s v="E"/>
    <x v="7"/>
    <s v="NSU3    04/01/2008N"/>
    <n v="4146"/>
    <n v="254.22"/>
    <n v="0"/>
    <n v="254.22"/>
    <n v="119.44"/>
    <n v="0"/>
    <n v="3.3"/>
    <n v="5.05"/>
    <n v="0"/>
    <n v="0"/>
    <n v="0"/>
    <n v="18.29"/>
    <n v="9.49"/>
    <n v="16.36"/>
    <n v="0"/>
    <n v="0"/>
    <n v="10.92"/>
    <n v="49.64"/>
    <n v="0"/>
    <n v="0"/>
    <n v="0"/>
    <n v="0"/>
    <n v="4"/>
    <n v="7.16"/>
    <n v="0"/>
    <n v="0"/>
    <n v="10.57"/>
    <n v="0"/>
    <n v="0"/>
    <n v="0"/>
    <n v="0"/>
    <n v="0"/>
    <m/>
    <n v="0"/>
    <n v="0"/>
    <n v="0"/>
    <x v="9"/>
    <x v="7"/>
  </r>
  <r>
    <s v="CG&amp;E "/>
    <s v="E"/>
    <x v="7"/>
    <s v="NSU4    04/01/2008N"/>
    <n v="2232"/>
    <n v="137.51"/>
    <n v="0"/>
    <n v="137.51"/>
    <n v="64.319999999999993"/>
    <n v="0"/>
    <n v="1.78"/>
    <n v="2.72"/>
    <n v="0.09"/>
    <n v="0"/>
    <n v="0"/>
    <n v="10.38"/>
    <n v="5.12"/>
    <n v="8.8000000000000007"/>
    <n v="0"/>
    <n v="0"/>
    <n v="5.88"/>
    <n v="26.72"/>
    <n v="0"/>
    <n v="0"/>
    <n v="0"/>
    <n v="0"/>
    <n v="2.16"/>
    <n v="3.86"/>
    <n v="0"/>
    <n v="0"/>
    <n v="5.68"/>
    <n v="0"/>
    <n v="0"/>
    <n v="0"/>
    <n v="0"/>
    <n v="0"/>
    <m/>
    <n v="0"/>
    <n v="0"/>
    <n v="0"/>
    <x v="9"/>
    <x v="7"/>
  </r>
  <r>
    <s v="CG&amp;E "/>
    <s v="E"/>
    <x v="7"/>
    <s v="NSU5    04/01/2008N"/>
    <n v="2711"/>
    <n v="335.63"/>
    <n v="0"/>
    <n v="335.63"/>
    <n v="78.099999999999994"/>
    <n v="0"/>
    <n v="171.14"/>
    <n v="3.3"/>
    <n v="0.09"/>
    <n v="0"/>
    <n v="0"/>
    <n v="12.28"/>
    <n v="6.21"/>
    <n v="10.7"/>
    <n v="0"/>
    <n v="0"/>
    <n v="7.14"/>
    <n v="32.46"/>
    <n v="0"/>
    <n v="0"/>
    <n v="0"/>
    <n v="0"/>
    <n v="2.62"/>
    <n v="4.68"/>
    <n v="0"/>
    <n v="0"/>
    <n v="6.91"/>
    <n v="0"/>
    <n v="0"/>
    <n v="0"/>
    <n v="0"/>
    <n v="0"/>
    <m/>
    <n v="0"/>
    <n v="0"/>
    <n v="0"/>
    <x v="9"/>
    <x v="7"/>
  </r>
  <r>
    <s v="CG&amp;E "/>
    <s v="E"/>
    <x v="2"/>
    <s v="OLF     01/02/2007N"/>
    <n v="-334"/>
    <n v="-35.270000000000003"/>
    <n v="0"/>
    <n v="-35.270000000000003"/>
    <n v="-8.14"/>
    <n v="0"/>
    <n v="-15.72"/>
    <n v="-0.42"/>
    <n v="-0.09"/>
    <n v="0"/>
    <n v="0"/>
    <n v="-1.54"/>
    <n v="-0.78"/>
    <n v="-1.08"/>
    <n v="0"/>
    <n v="-1.46"/>
    <n v="-1.24"/>
    <n v="-3.06"/>
    <n v="0"/>
    <n v="0"/>
    <n v="0"/>
    <n v="0"/>
    <n v="-0.32"/>
    <n v="-0.57999999999999996"/>
    <n v="0"/>
    <n v="0"/>
    <n v="-0.84"/>
    <n v="0"/>
    <n v="0"/>
    <n v="0"/>
    <n v="0"/>
    <n v="0"/>
    <m/>
    <n v="0"/>
    <n v="0"/>
    <n v="0"/>
    <x v="9"/>
    <x v="8"/>
  </r>
  <r>
    <s v="CG&amp;E "/>
    <s v="E"/>
    <x v="2"/>
    <s v="OLF     02/15/2008N"/>
    <n v="-332"/>
    <n v="-35.57"/>
    <n v="0"/>
    <n v="-35.57"/>
    <n v="-8.14"/>
    <n v="0"/>
    <n v="-15.74"/>
    <n v="-0.4"/>
    <n v="-0.09"/>
    <n v="0"/>
    <n v="0"/>
    <n v="-1.54"/>
    <n v="-0.76"/>
    <n v="-1.44"/>
    <n v="0"/>
    <n v="-1.44"/>
    <n v="-1.24"/>
    <n v="-3.04"/>
    <n v="0"/>
    <n v="0"/>
    <n v="0"/>
    <n v="0"/>
    <n v="-0.32"/>
    <n v="-0.57999999999999996"/>
    <n v="0"/>
    <n v="0"/>
    <n v="-0.84"/>
    <n v="0"/>
    <n v="0"/>
    <n v="0"/>
    <n v="0"/>
    <n v="0"/>
    <m/>
    <n v="0"/>
    <n v="0"/>
    <n v="0"/>
    <x v="9"/>
    <x v="8"/>
  </r>
  <r>
    <s v="CG&amp;E "/>
    <s v="E"/>
    <x v="19"/>
    <s v="OLF     04/01/2008 "/>
    <n v="9418"/>
    <n v="1085.48"/>
    <n v="0"/>
    <n v="1085.48"/>
    <n v="271.87"/>
    <n v="0"/>
    <n v="510.57"/>
    <n v="11.3"/>
    <n v="1.98"/>
    <n v="0"/>
    <n v="0"/>
    <n v="43.78"/>
    <n v="21.46"/>
    <n v="37.44"/>
    <n v="0"/>
    <n v="0"/>
    <n v="24.88"/>
    <n v="112.83"/>
    <n v="0"/>
    <n v="0"/>
    <n v="0"/>
    <n v="0"/>
    <n v="9.01"/>
    <n v="16.37"/>
    <n v="0"/>
    <n v="0"/>
    <n v="23.99"/>
    <n v="0"/>
    <n v="0"/>
    <n v="0"/>
    <n v="0"/>
    <n v="0"/>
    <m/>
    <n v="0"/>
    <n v="0"/>
    <n v="0"/>
    <x v="9"/>
    <x v="8"/>
  </r>
  <r>
    <s v="CG&amp;E "/>
    <s v="E"/>
    <x v="1"/>
    <s v="OLF     04/01/2008 "/>
    <n v="35342"/>
    <n v="4174.28"/>
    <n v="0"/>
    <n v="4174.28"/>
    <n v="1020.23"/>
    <n v="0"/>
    <n v="2015.38"/>
    <n v="42.39"/>
    <n v="8.4600000000000009"/>
    <n v="0"/>
    <n v="0"/>
    <n v="164.42"/>
    <n v="80.42"/>
    <n v="140.58000000000001"/>
    <n v="0"/>
    <n v="0"/>
    <n v="93.25"/>
    <n v="423.65"/>
    <n v="0"/>
    <n v="0"/>
    <n v="0"/>
    <n v="0"/>
    <n v="33.869999999999997"/>
    <n v="61.72"/>
    <n v="0"/>
    <n v="0"/>
    <n v="89.91"/>
    <n v="0"/>
    <n v="0"/>
    <n v="0"/>
    <n v="0"/>
    <n v="0"/>
    <m/>
    <n v="0"/>
    <n v="0"/>
    <n v="0"/>
    <x v="9"/>
    <x v="8"/>
  </r>
  <r>
    <s v="CG&amp;E "/>
    <s v="E"/>
    <x v="2"/>
    <s v="OLF     04/01/2008 "/>
    <n v="649459"/>
    <n v="74158.720000000001"/>
    <n v="0"/>
    <n v="74158.720000000001"/>
    <n v="18743.169999999998"/>
    <n v="0"/>
    <n v="34505.72"/>
    <n v="780.33"/>
    <n v="147.79"/>
    <n v="0"/>
    <n v="0"/>
    <n v="3015.28"/>
    <n v="1481.59"/>
    <n v="2581.17"/>
    <n v="0"/>
    <n v="0"/>
    <n v="1717.63"/>
    <n v="7782.3"/>
    <n v="0"/>
    <n v="0"/>
    <n v="0"/>
    <n v="0"/>
    <n v="622.61"/>
    <n v="1130.75"/>
    <n v="0"/>
    <n v="0"/>
    <n v="1650.38"/>
    <n v="0"/>
    <n v="0"/>
    <n v="0"/>
    <n v="0"/>
    <n v="0"/>
    <m/>
    <n v="0"/>
    <n v="0"/>
    <n v="0"/>
    <x v="9"/>
    <x v="8"/>
  </r>
  <r>
    <s v="CG&amp;E "/>
    <s v="E"/>
    <x v="3"/>
    <s v="OLF     04/01/2008 "/>
    <n v="88163"/>
    <n v="9677.18"/>
    <n v="0"/>
    <n v="9677.18"/>
    <n v="2543.84"/>
    <n v="0"/>
    <n v="4302.0600000000004"/>
    <n v="106.12"/>
    <n v="11.58"/>
    <n v="0"/>
    <n v="0"/>
    <n v="409.16"/>
    <n v="201.66"/>
    <n v="350.59"/>
    <n v="0"/>
    <n v="0"/>
    <n v="233.37"/>
    <n v="1056.68"/>
    <n v="0"/>
    <n v="0"/>
    <n v="0"/>
    <n v="0"/>
    <n v="84.97"/>
    <n v="153.91"/>
    <n v="0"/>
    <n v="0"/>
    <n v="223.24"/>
    <n v="0"/>
    <n v="0"/>
    <n v="0"/>
    <n v="0"/>
    <n v="0"/>
    <m/>
    <n v="0"/>
    <n v="0"/>
    <n v="0"/>
    <x v="9"/>
    <x v="8"/>
  </r>
  <r>
    <s v="CG&amp;E "/>
    <s v="E"/>
    <x v="7"/>
    <s v="OLF     04/01/2008 "/>
    <n v="1660"/>
    <n v="179.97"/>
    <n v="0"/>
    <n v="179.97"/>
    <n v="47.9"/>
    <n v="0"/>
    <n v="78.7"/>
    <n v="2"/>
    <n v="0.27"/>
    <n v="0"/>
    <n v="0"/>
    <n v="7.7"/>
    <n v="3.8"/>
    <n v="6.6"/>
    <n v="0"/>
    <n v="0"/>
    <n v="4.4000000000000004"/>
    <n v="19.899999999999999"/>
    <n v="0"/>
    <n v="0"/>
    <n v="0"/>
    <n v="0"/>
    <n v="1.6"/>
    <n v="2.9"/>
    <n v="0"/>
    <n v="0"/>
    <n v="4.2"/>
    <n v="0"/>
    <n v="0"/>
    <n v="0"/>
    <n v="0"/>
    <n v="0"/>
    <m/>
    <n v="0"/>
    <n v="0"/>
    <n v="0"/>
    <x v="9"/>
    <x v="8"/>
  </r>
  <r>
    <s v="CG&amp;E "/>
    <s v="E"/>
    <x v="4"/>
    <s v="OLF     04/01/2008 "/>
    <n v="65786"/>
    <n v="7675.91"/>
    <n v="0"/>
    <n v="7675.91"/>
    <n v="1899.08"/>
    <n v="0"/>
    <n v="3659.02"/>
    <n v="78.900000000000006"/>
    <n v="16.02"/>
    <n v="0"/>
    <n v="0"/>
    <n v="304.45"/>
    <n v="149.80000000000001"/>
    <n v="261.60000000000002"/>
    <n v="0"/>
    <n v="0"/>
    <n v="173.68"/>
    <n v="788.34"/>
    <n v="0"/>
    <n v="0"/>
    <n v="0"/>
    <n v="0"/>
    <n v="62.97"/>
    <n v="114.58"/>
    <n v="0"/>
    <n v="0"/>
    <n v="167.47"/>
    <n v="0"/>
    <n v="0"/>
    <n v="0"/>
    <n v="0"/>
    <n v="0"/>
    <m/>
    <n v="0"/>
    <n v="0"/>
    <n v="0"/>
    <x v="9"/>
    <x v="8"/>
  </r>
  <r>
    <s v="CG&amp;E "/>
    <s v="E"/>
    <x v="5"/>
    <s v="OLF     04/01/2008 "/>
    <n v="410"/>
    <n v="47.9"/>
    <n v="0"/>
    <n v="47.9"/>
    <n v="11.84"/>
    <n v="0"/>
    <n v="24.69"/>
    <n v="0.49"/>
    <n v="0.18"/>
    <n v="0"/>
    <n v="0"/>
    <n v="0"/>
    <n v="0.93"/>
    <n v="1.63"/>
    <n v="0"/>
    <n v="0"/>
    <n v="1.08"/>
    <n v="4.91"/>
    <n v="0"/>
    <n v="0"/>
    <n v="0"/>
    <n v="0"/>
    <n v="0.39"/>
    <n v="0.71"/>
    <n v="0"/>
    <n v="0"/>
    <n v="1.05"/>
    <n v="0"/>
    <n v="0"/>
    <n v="0"/>
    <n v="0"/>
    <n v="0"/>
    <m/>
    <n v="0"/>
    <n v="0"/>
    <n v="0"/>
    <x v="9"/>
    <x v="8"/>
  </r>
  <r>
    <s v="CG&amp;E "/>
    <s v="E"/>
    <x v="24"/>
    <s v="OLF     04/01/2008 "/>
    <n v="207"/>
    <n v="17.11"/>
    <n v="0"/>
    <n v="17.11"/>
    <n v="0"/>
    <n v="0"/>
    <n v="14.62"/>
    <n v="0.25"/>
    <n v="0.18"/>
    <n v="0"/>
    <n v="0"/>
    <n v="0.96"/>
    <n v="0.47"/>
    <n v="0"/>
    <n v="0"/>
    <n v="0"/>
    <n v="0"/>
    <n v="0"/>
    <n v="0"/>
    <n v="0"/>
    <n v="0"/>
    <n v="0"/>
    <n v="0.04"/>
    <n v="7.0000000000000007E-2"/>
    <n v="0"/>
    <n v="0"/>
    <n v="0.52"/>
    <n v="0"/>
    <n v="0"/>
    <n v="0"/>
    <n v="0"/>
    <n v="0"/>
    <m/>
    <n v="0"/>
    <n v="0"/>
    <n v="0"/>
    <x v="9"/>
    <x v="8"/>
  </r>
  <r>
    <s v="CG&amp;E "/>
    <s v="E"/>
    <x v="21"/>
    <s v="OLF     04/01/2008 "/>
    <n v="1332"/>
    <n v="84.42"/>
    <n v="0"/>
    <n v="84.42"/>
    <n v="0"/>
    <n v="0"/>
    <n v="69.39"/>
    <n v="1.6"/>
    <n v="0.36"/>
    <n v="0"/>
    <n v="0"/>
    <n v="6.19"/>
    <n v="3.04"/>
    <n v="0"/>
    <n v="0"/>
    <n v="0"/>
    <n v="0"/>
    <n v="0"/>
    <n v="0"/>
    <n v="0"/>
    <n v="0"/>
    <n v="0"/>
    <n v="0.16"/>
    <n v="0.3"/>
    <n v="0"/>
    <n v="0"/>
    <n v="3.38"/>
    <n v="0"/>
    <n v="0"/>
    <n v="0"/>
    <n v="0"/>
    <n v="0"/>
    <m/>
    <n v="0"/>
    <n v="0"/>
    <n v="0"/>
    <x v="9"/>
    <x v="8"/>
  </r>
  <r>
    <s v="CG&amp;E "/>
    <s v="E"/>
    <x v="6"/>
    <s v="OLF     04/01/2008 "/>
    <n v="22445"/>
    <n v="1499"/>
    <n v="0"/>
    <n v="1499"/>
    <n v="0"/>
    <n v="0"/>
    <n v="1252.24"/>
    <n v="26.93"/>
    <n v="4.41"/>
    <n v="0"/>
    <n v="0"/>
    <n v="104.25"/>
    <n v="51.11"/>
    <n v="0"/>
    <n v="0"/>
    <n v="0"/>
    <n v="0"/>
    <n v="0"/>
    <n v="0"/>
    <n v="0"/>
    <n v="0"/>
    <n v="0"/>
    <n v="1.03"/>
    <n v="1.87"/>
    <n v="0"/>
    <n v="0"/>
    <n v="57.16"/>
    <n v="0"/>
    <n v="0"/>
    <n v="0"/>
    <n v="0"/>
    <n v="0"/>
    <m/>
    <n v="0"/>
    <n v="0"/>
    <n v="0"/>
    <x v="9"/>
    <x v="8"/>
  </r>
  <r>
    <s v="CG&amp;E "/>
    <s v="E"/>
    <x v="9"/>
    <s v="OLF     04/01/2008 "/>
    <n v="1159"/>
    <n v="76.14"/>
    <n v="0"/>
    <n v="76.14"/>
    <n v="0"/>
    <n v="0"/>
    <n v="63.32"/>
    <n v="1.39"/>
    <n v="0.45"/>
    <n v="0"/>
    <n v="0"/>
    <n v="5.39"/>
    <n v="2.64"/>
    <n v="0"/>
    <n v="0"/>
    <n v="0"/>
    <n v="0"/>
    <n v="0"/>
    <n v="0"/>
    <n v="0"/>
    <n v="0"/>
    <n v="0"/>
    <n v="0"/>
    <n v="0"/>
    <n v="0"/>
    <n v="0"/>
    <n v="2.95"/>
    <n v="0"/>
    <n v="0"/>
    <n v="0"/>
    <n v="0"/>
    <n v="0"/>
    <m/>
    <n v="0"/>
    <n v="0"/>
    <n v="0"/>
    <x v="9"/>
    <x v="8"/>
  </r>
  <r>
    <s v="CG&amp;E "/>
    <s v="E"/>
    <x v="10"/>
    <s v="OLF     04/01/2008 "/>
    <n v="7170"/>
    <n v="482.11"/>
    <n v="0"/>
    <n v="482.11"/>
    <n v="0"/>
    <n v="0"/>
    <n v="403.94"/>
    <n v="8.59"/>
    <n v="1.62"/>
    <n v="0"/>
    <n v="0"/>
    <n v="33.36"/>
    <n v="16.309999999999999"/>
    <n v="0"/>
    <n v="0"/>
    <n v="0"/>
    <n v="0"/>
    <n v="0"/>
    <n v="0"/>
    <n v="0"/>
    <n v="0"/>
    <n v="0"/>
    <n v="0"/>
    <n v="0"/>
    <n v="0"/>
    <n v="0"/>
    <n v="18.29"/>
    <n v="0"/>
    <n v="0"/>
    <n v="0"/>
    <n v="0"/>
    <n v="0"/>
    <m/>
    <n v="0"/>
    <n v="0"/>
    <n v="0"/>
    <x v="9"/>
    <x v="8"/>
  </r>
  <r>
    <s v="CG&amp;E "/>
    <s v="E"/>
    <x v="1"/>
    <s v="OLF     04/01/2008N"/>
    <n v="0"/>
    <n v="-67.08"/>
    <n v="0"/>
    <n v="-6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8"/>
  </r>
  <r>
    <s v="CG&amp;E "/>
    <s v="E"/>
    <x v="2"/>
    <s v="OLF     04/01/2008N"/>
    <n v="-664"/>
    <n v="-149.41999999999999"/>
    <n v="0"/>
    <n v="-149.41999999999999"/>
    <n v="-19.16"/>
    <n v="0"/>
    <n v="-31.48"/>
    <n v="-0.8"/>
    <n v="-0.18"/>
    <n v="0"/>
    <n v="0"/>
    <n v="-3.08"/>
    <n v="-1.52"/>
    <n v="-2.64"/>
    <n v="0"/>
    <n v="0"/>
    <n v="-2.48"/>
    <n v="-7.88"/>
    <n v="0"/>
    <n v="0"/>
    <n v="0"/>
    <n v="0"/>
    <n v="-0.6"/>
    <n v="-1.1599999999999999"/>
    <n v="0"/>
    <n v="0"/>
    <n v="-1.68"/>
    <n v="0"/>
    <n v="0"/>
    <n v="0"/>
    <n v="0"/>
    <n v="0"/>
    <m/>
    <n v="0"/>
    <n v="0"/>
    <n v="0"/>
    <x v="9"/>
    <x v="8"/>
  </r>
  <r>
    <s v="CG&amp;E "/>
    <s v="E"/>
    <x v="19"/>
    <s v="OLFR    04/01/2008 "/>
    <n v="19217"/>
    <n v="2410.7800000000002"/>
    <n v="0"/>
    <n v="2410.7800000000002"/>
    <n v="554.55999999999995"/>
    <n v="0"/>
    <n v="1279.27"/>
    <n v="23.02"/>
    <n v="11.79"/>
    <n v="0"/>
    <n v="0"/>
    <n v="89.46"/>
    <n v="43.59"/>
    <n v="76.39"/>
    <n v="0"/>
    <n v="0"/>
    <n v="50.63"/>
    <n v="230.26"/>
    <n v="0"/>
    <n v="0"/>
    <n v="0"/>
    <n v="0"/>
    <n v="18.34"/>
    <n v="33.47"/>
    <n v="0"/>
    <n v="0"/>
    <n v="0"/>
    <n v="0"/>
    <n v="0"/>
    <n v="0"/>
    <n v="0"/>
    <n v="0"/>
    <m/>
    <n v="0"/>
    <n v="0"/>
    <n v="0"/>
    <x v="9"/>
    <x v="8"/>
  </r>
  <r>
    <s v="CG&amp;E "/>
    <s v="E"/>
    <x v="24"/>
    <s v="OLFR    04/01/2008 "/>
    <n v="329"/>
    <n v="27.7"/>
    <n v="0"/>
    <n v="27.7"/>
    <n v="0"/>
    <n v="0"/>
    <n v="23.97"/>
    <n v="0.39"/>
    <n v="0.18"/>
    <n v="0"/>
    <n v="0"/>
    <n v="1.54"/>
    <n v="0.74"/>
    <n v="0"/>
    <n v="0"/>
    <n v="0"/>
    <n v="0"/>
    <n v="0"/>
    <n v="0"/>
    <n v="0"/>
    <n v="0"/>
    <n v="0"/>
    <n v="0.31"/>
    <n v="0.56999999999999995"/>
    <n v="0"/>
    <n v="0"/>
    <n v="0"/>
    <n v="0"/>
    <n v="0"/>
    <n v="0"/>
    <n v="0"/>
    <n v="0"/>
    <m/>
    <n v="0"/>
    <n v="0"/>
    <n v="0"/>
    <x v="9"/>
    <x v="8"/>
  </r>
  <r>
    <s v="CG&amp;E "/>
    <s v="E"/>
    <x v="19"/>
    <s v="OLO     04/01/2008 "/>
    <n v="11961"/>
    <n v="2034.92"/>
    <n v="0"/>
    <n v="2034.92"/>
    <n v="343.96"/>
    <n v="0"/>
    <n v="1303.08"/>
    <n v="14.77"/>
    <n v="6.22"/>
    <n v="0"/>
    <n v="0"/>
    <n v="55.62"/>
    <n v="26.94"/>
    <n v="47.02"/>
    <n v="0"/>
    <n v="0"/>
    <n v="31.77"/>
    <n v="143.05000000000001"/>
    <n v="0"/>
    <n v="0"/>
    <n v="0"/>
    <n v="0"/>
    <n v="11.7"/>
    <n v="20.55"/>
    <n v="0"/>
    <n v="0"/>
    <n v="30.24"/>
    <n v="0"/>
    <n v="0"/>
    <n v="0"/>
    <n v="0"/>
    <n v="0"/>
    <m/>
    <n v="0"/>
    <n v="0"/>
    <n v="0"/>
    <x v="9"/>
    <x v="8"/>
  </r>
  <r>
    <s v="CG&amp;E "/>
    <s v="E"/>
    <x v="1"/>
    <s v="OLO     04/01/2008 "/>
    <n v="121330"/>
    <n v="18031.2"/>
    <n v="0"/>
    <n v="18031.2"/>
    <n v="3497.4"/>
    <n v="0"/>
    <n v="10620.22"/>
    <n v="149.37"/>
    <n v="34.01"/>
    <n v="0"/>
    <n v="0"/>
    <n v="564.99"/>
    <n v="275.57"/>
    <n v="477.54"/>
    <n v="0"/>
    <n v="0"/>
    <n v="321.77999999999997"/>
    <n v="1452.37"/>
    <n v="0"/>
    <n v="0"/>
    <n v="0"/>
    <n v="0"/>
    <n v="119.19"/>
    <n v="208.91"/>
    <n v="0"/>
    <n v="0"/>
    <n v="309.85000000000002"/>
    <n v="0"/>
    <n v="0"/>
    <n v="0"/>
    <n v="0"/>
    <n v="0"/>
    <m/>
    <n v="0"/>
    <n v="0"/>
    <n v="0"/>
    <x v="9"/>
    <x v="8"/>
  </r>
  <r>
    <s v="CG&amp;E "/>
    <s v="E"/>
    <x v="2"/>
    <s v="OLO     04/01/2008 "/>
    <n v="421156"/>
    <n v="61201.64"/>
    <n v="0"/>
    <n v="61201.64"/>
    <n v="12138.67"/>
    <n v="0"/>
    <n v="35447.79"/>
    <n v="515.33000000000004"/>
    <n v="161.47999999999999"/>
    <n v="0"/>
    <n v="0"/>
    <n v="1960.68"/>
    <n v="953.9"/>
    <n v="1658.68"/>
    <n v="0"/>
    <n v="0"/>
    <n v="1116.6199999999999"/>
    <n v="5039.68"/>
    <n v="0"/>
    <n v="0"/>
    <n v="0"/>
    <n v="0"/>
    <n v="410.68"/>
    <n v="722.62"/>
    <n v="0"/>
    <n v="0"/>
    <n v="1075.51"/>
    <n v="0"/>
    <n v="0"/>
    <n v="0"/>
    <n v="0"/>
    <n v="0"/>
    <m/>
    <n v="0"/>
    <n v="0"/>
    <n v="0"/>
    <x v="9"/>
    <x v="8"/>
  </r>
  <r>
    <s v="CG&amp;E "/>
    <s v="E"/>
    <x v="3"/>
    <s v="OLO     04/01/2008 "/>
    <n v="67882"/>
    <n v="8621.98"/>
    <n v="0"/>
    <n v="8621.98"/>
    <n v="1958.34"/>
    <n v="0"/>
    <n v="4486.68"/>
    <n v="82.38"/>
    <n v="12.51"/>
    <n v="0"/>
    <n v="0"/>
    <n v="312.47000000000003"/>
    <n v="154.09"/>
    <n v="267.92"/>
    <n v="0"/>
    <n v="0"/>
    <n v="179.32"/>
    <n v="811.79"/>
    <n v="0"/>
    <n v="0"/>
    <n v="0"/>
    <n v="0"/>
    <n v="65.489999999999995"/>
    <n v="116.27"/>
    <n v="0"/>
    <n v="0"/>
    <n v="174.72"/>
    <n v="0"/>
    <n v="0"/>
    <n v="0"/>
    <n v="0"/>
    <n v="0"/>
    <m/>
    <n v="0"/>
    <n v="0"/>
    <n v="0"/>
    <x v="9"/>
    <x v="8"/>
  </r>
  <r>
    <s v="CG&amp;E "/>
    <s v="E"/>
    <x v="7"/>
    <s v="OLO     04/01/2008 "/>
    <n v="327"/>
    <n v="56.43"/>
    <n v="0"/>
    <n v="56.43"/>
    <n v="9.3800000000000008"/>
    <n v="0"/>
    <n v="36.369999999999997"/>
    <n v="0.4"/>
    <n v="0.27"/>
    <n v="0"/>
    <n v="0"/>
    <n v="1.52"/>
    <n v="0.73"/>
    <n v="1.28"/>
    <n v="0"/>
    <n v="0"/>
    <n v="0.87"/>
    <n v="3.91"/>
    <n v="0"/>
    <n v="0"/>
    <n v="0"/>
    <n v="0"/>
    <n v="0.32"/>
    <n v="0.56000000000000005"/>
    <n v="0"/>
    <n v="0"/>
    <n v="0.82"/>
    <n v="0"/>
    <n v="0"/>
    <n v="0"/>
    <n v="0"/>
    <n v="0"/>
    <m/>
    <n v="0"/>
    <n v="0"/>
    <n v="0"/>
    <x v="9"/>
    <x v="8"/>
  </r>
  <r>
    <s v="CG&amp;E "/>
    <s v="E"/>
    <x v="4"/>
    <s v="OLO     04/01/2008 "/>
    <n v="40452"/>
    <n v="5998.72"/>
    <n v="0"/>
    <n v="5998.72"/>
    <n v="1166.17"/>
    <n v="0"/>
    <n v="3529.38"/>
    <n v="49.53"/>
    <n v="12.42"/>
    <n v="0"/>
    <n v="0"/>
    <n v="186.01"/>
    <n v="91.88"/>
    <n v="159.47"/>
    <n v="0"/>
    <n v="0"/>
    <n v="107.15"/>
    <n v="484.13"/>
    <n v="0"/>
    <n v="0"/>
    <n v="0"/>
    <n v="0"/>
    <n v="39.43"/>
    <n v="69.72"/>
    <n v="0"/>
    <n v="0"/>
    <n v="103.43"/>
    <n v="0"/>
    <n v="0"/>
    <n v="0"/>
    <n v="0"/>
    <n v="0"/>
    <m/>
    <n v="0"/>
    <n v="0"/>
    <n v="0"/>
    <x v="9"/>
    <x v="8"/>
  </r>
  <r>
    <s v="CG&amp;E "/>
    <s v="E"/>
    <x v="8"/>
    <s v="OLO     04/01/2008 "/>
    <n v="545"/>
    <n v="77.34"/>
    <n v="0"/>
    <n v="77.34"/>
    <n v="15.74"/>
    <n v="0"/>
    <n v="43.98"/>
    <n v="0.66"/>
    <n v="0.18"/>
    <n v="0"/>
    <n v="0"/>
    <n v="2.54"/>
    <n v="1.24"/>
    <n v="2.15"/>
    <n v="0"/>
    <n v="0"/>
    <n v="1.45"/>
    <n v="6.53"/>
    <n v="0"/>
    <n v="0"/>
    <n v="0"/>
    <n v="0"/>
    <n v="0.54"/>
    <n v="0.93"/>
    <n v="0"/>
    <n v="0"/>
    <n v="1.4"/>
    <n v="0"/>
    <n v="0"/>
    <n v="0"/>
    <n v="0"/>
    <n v="0"/>
    <m/>
    <n v="0"/>
    <n v="0"/>
    <n v="0"/>
    <x v="9"/>
    <x v="8"/>
  </r>
  <r>
    <s v="CG&amp;E "/>
    <s v="E"/>
    <x v="5"/>
    <s v="OLO     04/01/2008 "/>
    <n v="1805"/>
    <n v="239.4"/>
    <n v="0"/>
    <n v="239.4"/>
    <n v="52.09"/>
    <n v="0"/>
    <n v="137.55000000000001"/>
    <n v="2.1800000000000002"/>
    <n v="0.54"/>
    <n v="0"/>
    <n v="0"/>
    <n v="0"/>
    <n v="4.0999999999999996"/>
    <n v="7.15"/>
    <n v="0"/>
    <n v="0"/>
    <n v="4.7699999999999996"/>
    <n v="21.57"/>
    <n v="0"/>
    <n v="0"/>
    <n v="0"/>
    <n v="0"/>
    <n v="1.72"/>
    <n v="3.08"/>
    <n v="0"/>
    <n v="0"/>
    <n v="4.6500000000000004"/>
    <n v="0"/>
    <n v="0"/>
    <n v="0"/>
    <n v="0"/>
    <n v="0"/>
    <m/>
    <n v="0"/>
    <n v="0"/>
    <n v="0"/>
    <x v="9"/>
    <x v="8"/>
  </r>
  <r>
    <s v="CG&amp;E "/>
    <s v="E"/>
    <x v="24"/>
    <s v="OLO     04/01/2008 "/>
    <n v="464"/>
    <n v="39.229999999999997"/>
    <n v="0"/>
    <n v="39.229999999999997"/>
    <n v="0"/>
    <n v="0"/>
    <n v="32.85"/>
    <n v="0.56000000000000005"/>
    <n v="0.18"/>
    <n v="0"/>
    <n v="0"/>
    <n v="2.16"/>
    <n v="1.05"/>
    <n v="0"/>
    <n v="0"/>
    <n v="0"/>
    <n v="0"/>
    <n v="0"/>
    <n v="0"/>
    <n v="0"/>
    <n v="0"/>
    <n v="0"/>
    <n v="0.45"/>
    <n v="0.79"/>
    <n v="0"/>
    <n v="0"/>
    <n v="1.19"/>
    <n v="0"/>
    <n v="0"/>
    <n v="0"/>
    <n v="0"/>
    <n v="0"/>
    <m/>
    <n v="0"/>
    <n v="0"/>
    <n v="0"/>
    <x v="9"/>
    <x v="8"/>
  </r>
  <r>
    <s v="CG&amp;E "/>
    <s v="E"/>
    <x v="21"/>
    <s v="OLO     04/01/2008 "/>
    <n v="1908"/>
    <n v="218.17"/>
    <n v="0"/>
    <n v="218.17"/>
    <n v="0"/>
    <n v="0"/>
    <n v="192.93"/>
    <n v="2.38"/>
    <n v="0.36"/>
    <n v="0"/>
    <n v="0"/>
    <n v="8.89"/>
    <n v="4.33"/>
    <n v="0"/>
    <n v="0"/>
    <n v="0"/>
    <n v="0"/>
    <n v="0"/>
    <n v="0"/>
    <n v="0"/>
    <n v="0"/>
    <n v="0"/>
    <n v="1.61"/>
    <n v="2.82"/>
    <n v="0"/>
    <n v="0"/>
    <n v="4.8499999999999996"/>
    <n v="0"/>
    <n v="0"/>
    <n v="0"/>
    <n v="0"/>
    <n v="0"/>
    <m/>
    <n v="0"/>
    <n v="0"/>
    <n v="0"/>
    <x v="9"/>
    <x v="8"/>
  </r>
  <r>
    <s v="CG&amp;E "/>
    <s v="E"/>
    <x v="6"/>
    <s v="OLO     04/01/2008 "/>
    <n v="17876"/>
    <n v="1669.5"/>
    <n v="0"/>
    <n v="1669.5"/>
    <n v="0"/>
    <n v="0"/>
    <n v="1466.13"/>
    <n v="21.92"/>
    <n v="5.67"/>
    <n v="0"/>
    <n v="0"/>
    <n v="83.27"/>
    <n v="40.549999999999997"/>
    <n v="0"/>
    <n v="0"/>
    <n v="0"/>
    <n v="0"/>
    <n v="0"/>
    <n v="0"/>
    <n v="0"/>
    <n v="0"/>
    <n v="0"/>
    <n v="2.29"/>
    <n v="4.01"/>
    <n v="0"/>
    <n v="0"/>
    <n v="45.66"/>
    <n v="0"/>
    <n v="0"/>
    <n v="0"/>
    <n v="0"/>
    <n v="0"/>
    <m/>
    <n v="0"/>
    <n v="0"/>
    <n v="0"/>
    <x v="9"/>
    <x v="8"/>
  </r>
  <r>
    <s v="CG&amp;E "/>
    <s v="E"/>
    <x v="9"/>
    <s v="OLO     04/01/2008 "/>
    <n v="1945"/>
    <n v="178.1"/>
    <n v="0"/>
    <n v="178.1"/>
    <n v="0"/>
    <n v="0"/>
    <n v="156.37"/>
    <n v="2.36"/>
    <n v="0.72"/>
    <n v="0"/>
    <n v="0"/>
    <n v="9.0500000000000007"/>
    <n v="4.4000000000000004"/>
    <n v="0"/>
    <n v="0"/>
    <n v="0"/>
    <n v="0"/>
    <n v="0"/>
    <n v="0"/>
    <n v="0"/>
    <n v="0"/>
    <n v="0"/>
    <n v="0.08"/>
    <n v="0.14000000000000001"/>
    <n v="0"/>
    <n v="0"/>
    <n v="4.9800000000000004"/>
    <n v="0"/>
    <n v="0"/>
    <n v="0"/>
    <n v="0"/>
    <n v="0"/>
    <m/>
    <n v="0"/>
    <n v="0"/>
    <n v="0"/>
    <x v="9"/>
    <x v="8"/>
  </r>
  <r>
    <s v="CG&amp;E "/>
    <s v="E"/>
    <x v="10"/>
    <s v="OLO     04/01/2008 "/>
    <n v="4751"/>
    <n v="447.79"/>
    <n v="0"/>
    <n v="447.79"/>
    <n v="0"/>
    <n v="0"/>
    <n v="394.66"/>
    <n v="5.84"/>
    <n v="1.8"/>
    <n v="0"/>
    <n v="0"/>
    <n v="22.13"/>
    <n v="10.79"/>
    <n v="0"/>
    <n v="0"/>
    <n v="0"/>
    <n v="0"/>
    <n v="0"/>
    <n v="0"/>
    <n v="0"/>
    <n v="0"/>
    <n v="0"/>
    <n v="0.15"/>
    <n v="0.26"/>
    <n v="0"/>
    <n v="0"/>
    <n v="12.16"/>
    <n v="0"/>
    <n v="0"/>
    <n v="0"/>
    <n v="0"/>
    <n v="0"/>
    <m/>
    <n v="0"/>
    <n v="0"/>
    <n v="0"/>
    <x v="9"/>
    <x v="8"/>
  </r>
  <r>
    <s v="CG&amp;E "/>
    <s v="E"/>
    <x v="4"/>
    <s v="OLO     04/01/2008N"/>
    <n v="-326"/>
    <n v="-34.4"/>
    <n v="0"/>
    <n v="-34.4"/>
    <n v="-9.4"/>
    <n v="0"/>
    <n v="-14.58"/>
    <n v="-0.4"/>
    <n v="0"/>
    <n v="0"/>
    <n v="0"/>
    <n v="-1.52"/>
    <n v="-0.74"/>
    <n v="-1.28"/>
    <n v="0"/>
    <n v="0"/>
    <n v="-0.86"/>
    <n v="-3.9"/>
    <n v="0"/>
    <n v="0"/>
    <n v="0"/>
    <n v="0"/>
    <n v="-0.32"/>
    <n v="-0.56000000000000005"/>
    <n v="0"/>
    <n v="0"/>
    <n v="-0.84"/>
    <n v="0"/>
    <n v="0"/>
    <n v="0"/>
    <n v="0"/>
    <n v="0"/>
    <m/>
    <n v="0"/>
    <n v="0"/>
    <n v="0"/>
    <x v="9"/>
    <x v="8"/>
  </r>
  <r>
    <s v="CG&amp;E "/>
    <s v="E"/>
    <x v="19"/>
    <s v="OLOR    04/01/2008 "/>
    <n v="281717"/>
    <n v="46495.57"/>
    <n v="0"/>
    <n v="46495.57"/>
    <n v="8096.21"/>
    <n v="0"/>
    <n v="29712.98"/>
    <n v="350.32"/>
    <n v="412.03"/>
    <n v="0"/>
    <n v="0"/>
    <n v="1308.02"/>
    <n v="629.95000000000005"/>
    <n v="1106.48"/>
    <n v="0"/>
    <n v="0"/>
    <n v="753.32"/>
    <n v="3370.24"/>
    <n v="0"/>
    <n v="0"/>
    <n v="0"/>
    <n v="0"/>
    <n v="276.37"/>
    <n v="479.65"/>
    <n v="0"/>
    <n v="0"/>
    <n v="0"/>
    <n v="0"/>
    <n v="0"/>
    <n v="0"/>
    <n v="0"/>
    <n v="0"/>
    <m/>
    <n v="0"/>
    <n v="0"/>
    <n v="0"/>
    <x v="9"/>
    <x v="8"/>
  </r>
  <r>
    <s v="CG&amp;E "/>
    <s v="E"/>
    <x v="24"/>
    <s v="OLOR    04/01/2008 "/>
    <n v="4905"/>
    <n v="558.62"/>
    <n v="0"/>
    <n v="558.62"/>
    <n v="0"/>
    <n v="0"/>
    <n v="497.85"/>
    <n v="6.13"/>
    <n v="7.74"/>
    <n v="0"/>
    <n v="0"/>
    <n v="22.78"/>
    <n v="10.96"/>
    <n v="0"/>
    <n v="0"/>
    <n v="0"/>
    <n v="0"/>
    <n v="0"/>
    <n v="0"/>
    <n v="0"/>
    <n v="0"/>
    <n v="0"/>
    <n v="4.82"/>
    <n v="8.34"/>
    <n v="0"/>
    <n v="0"/>
    <n v="0"/>
    <n v="0"/>
    <n v="0"/>
    <n v="0"/>
    <n v="0"/>
    <n v="0"/>
    <m/>
    <n v="0"/>
    <n v="0"/>
    <n v="0"/>
    <x v="9"/>
    <x v="8"/>
  </r>
  <r>
    <s v="CG&amp;E "/>
    <s v="E"/>
    <x v="19"/>
    <s v="OLOR    04/01/2008N"/>
    <n v="-194"/>
    <n v="-458.5"/>
    <n v="0"/>
    <n v="-458.5"/>
    <n v="-5.56"/>
    <n v="0"/>
    <n v="-22.28"/>
    <n v="-0.24"/>
    <n v="-0.36"/>
    <n v="0"/>
    <n v="0"/>
    <n v="-0.9"/>
    <n v="-0.43"/>
    <n v="-0.76"/>
    <n v="0"/>
    <n v="0"/>
    <n v="-0.52"/>
    <n v="-2.3199999999999998"/>
    <n v="0"/>
    <n v="0"/>
    <n v="0"/>
    <n v="0"/>
    <n v="-0.19"/>
    <n v="-0.33"/>
    <n v="0"/>
    <n v="0"/>
    <n v="0"/>
    <n v="0"/>
    <n v="0"/>
    <n v="0"/>
    <n v="0"/>
    <n v="0"/>
    <m/>
    <n v="0"/>
    <n v="0"/>
    <n v="0"/>
    <x v="9"/>
    <x v="8"/>
  </r>
  <r>
    <s v="CG&amp;E "/>
    <s v="E"/>
    <x v="2"/>
    <s v="OLU     04/01/2008 "/>
    <n v="71"/>
    <n v="16.87"/>
    <n v="0"/>
    <n v="16.87"/>
    <n v="2.0499999999999998"/>
    <n v="0"/>
    <n v="12.46"/>
    <n v="0.09"/>
    <n v="0.09"/>
    <n v="0"/>
    <n v="0"/>
    <n v="0.33"/>
    <n v="0.16"/>
    <n v="0.28000000000000003"/>
    <n v="0"/>
    <n v="0"/>
    <n v="0.19"/>
    <n v="0.85"/>
    <n v="0"/>
    <n v="0"/>
    <n v="0"/>
    <n v="0"/>
    <n v="7.0000000000000007E-2"/>
    <n v="0.12"/>
    <n v="0"/>
    <n v="0"/>
    <n v="0.18"/>
    <n v="0"/>
    <n v="0"/>
    <n v="0"/>
    <n v="0"/>
    <n v="0"/>
    <m/>
    <n v="0"/>
    <n v="0"/>
    <n v="0"/>
    <x v="9"/>
    <x v="8"/>
  </r>
  <r>
    <s v="CG&amp;E "/>
    <s v="E"/>
    <x v="6"/>
    <s v="OLU     04/01/2008 "/>
    <n v="82"/>
    <n v="39.19"/>
    <n v="0"/>
    <n v="39.19"/>
    <n v="0"/>
    <n v="0"/>
    <n v="38.020000000000003"/>
    <n v="0.1"/>
    <n v="0.09"/>
    <n v="0"/>
    <n v="0"/>
    <n v="0.38"/>
    <n v="0.18"/>
    <n v="0"/>
    <n v="0"/>
    <n v="0"/>
    <n v="0"/>
    <n v="0"/>
    <n v="0"/>
    <n v="0"/>
    <n v="0"/>
    <n v="0"/>
    <n v="0.08"/>
    <n v="0.14000000000000001"/>
    <n v="0"/>
    <n v="0"/>
    <n v="0.2"/>
    <n v="0"/>
    <n v="0"/>
    <n v="0"/>
    <n v="0"/>
    <n v="0"/>
    <m/>
    <n v="0"/>
    <n v="0"/>
    <n v="0"/>
    <x v="9"/>
    <x v="8"/>
  </r>
  <r>
    <s v="CG&amp;E "/>
    <s v="E"/>
    <x v="19"/>
    <s v="OLUR    04/01/2008 "/>
    <n v="41"/>
    <n v="21.38"/>
    <n v="0"/>
    <n v="21.38"/>
    <n v="1.17"/>
    <n v="0"/>
    <n v="19.010000000000002"/>
    <n v="0.05"/>
    <n v="0"/>
    <n v="0"/>
    <n v="0"/>
    <n v="0.19"/>
    <n v="0.09"/>
    <n v="0.16"/>
    <n v="0"/>
    <n v="0"/>
    <n v="0.11"/>
    <n v="0.49"/>
    <n v="0"/>
    <n v="0"/>
    <n v="0"/>
    <n v="0"/>
    <n v="0.04"/>
    <n v="7.0000000000000007E-2"/>
    <n v="0"/>
    <n v="0"/>
    <n v="0"/>
    <n v="0"/>
    <n v="0"/>
    <n v="0"/>
    <n v="0"/>
    <n v="0"/>
    <m/>
    <n v="0"/>
    <n v="0"/>
    <n v="0"/>
    <x v="9"/>
    <x v="8"/>
  </r>
  <r>
    <s v="CG&amp;E "/>
    <s v="E"/>
    <x v="19"/>
    <s v="ORH S   04/01/2008N"/>
    <n v="477836"/>
    <n v="55516.91"/>
    <n v="0"/>
    <n v="55516.91"/>
    <n v="21100.19"/>
    <n v="0"/>
    <n v="13339.76"/>
    <n v="581.83000000000004"/>
    <n v="18"/>
    <n v="0"/>
    <n v="0"/>
    <n v="2149.56"/>
    <n v="4077.87"/>
    <n v="3186.88"/>
    <n v="832.94"/>
    <n v="0"/>
    <n v="2710.76"/>
    <n v="5580.11"/>
    <n v="0"/>
    <n v="0"/>
    <n v="0"/>
    <n v="0"/>
    <n v="672.34"/>
    <n v="1266.67"/>
    <n v="0"/>
    <n v="0"/>
    <n v="0"/>
    <n v="0"/>
    <n v="0"/>
    <n v="0"/>
    <n v="0"/>
    <n v="0"/>
    <m/>
    <n v="0"/>
    <n v="0"/>
    <n v="0"/>
    <x v="9"/>
    <x v="9"/>
  </r>
  <r>
    <s v="CG&amp;E "/>
    <s v="E"/>
    <x v="24"/>
    <s v="ORH S   04/01/2008N"/>
    <n v="4461"/>
    <n v="213.7"/>
    <n v="0"/>
    <n v="213.7"/>
    <n v="0"/>
    <n v="0"/>
    <n v="124.15"/>
    <n v="5.43"/>
    <n v="0.18"/>
    <n v="0"/>
    <n v="0"/>
    <n v="20.37"/>
    <n v="37.78"/>
    <n v="0"/>
    <n v="7.78"/>
    <n v="0"/>
    <n v="0"/>
    <n v="0"/>
    <n v="0"/>
    <n v="0"/>
    <n v="0"/>
    <n v="0"/>
    <n v="6.29"/>
    <n v="11.72"/>
    <n v="0"/>
    <n v="0"/>
    <n v="0"/>
    <n v="0"/>
    <n v="0"/>
    <n v="0"/>
    <n v="0"/>
    <n v="0"/>
    <m/>
    <n v="0"/>
    <n v="0"/>
    <n v="0"/>
    <x v="9"/>
    <x v="9"/>
  </r>
  <r>
    <s v="CG&amp;E "/>
    <s v="E"/>
    <x v="19"/>
    <s v="RS  S   01/02/2007 "/>
    <n v="52057"/>
    <n v="5085.87"/>
    <n v="0"/>
    <n v="5085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10"/>
  </r>
  <r>
    <s v="CG&amp;E "/>
    <s v="E"/>
    <x v="19"/>
    <s v="RS  S   01/02/2007N"/>
    <n v="-2068506"/>
    <n v="-206712.65"/>
    <n v="0"/>
    <n v="-206712.65"/>
    <n v="-65695.8"/>
    <n v="0"/>
    <n v="-52369.42"/>
    <n v="-2232.5700000000002"/>
    <n v="-222.07"/>
    <n v="0"/>
    <n v="0"/>
    <n v="-9511.08"/>
    <n v="-12071.02"/>
    <n v="-7757.96"/>
    <n v="-3528.46"/>
    <n v="-11596.61"/>
    <n v="-12534.22"/>
    <n v="-22875.3"/>
    <n v="0"/>
    <n v="0"/>
    <n v="0"/>
    <n v="0"/>
    <n v="-1688.59"/>
    <n v="-4637.34"/>
    <n v="0"/>
    <n v="0"/>
    <n v="0"/>
    <n v="0"/>
    <n v="3.86"/>
    <n v="3.93"/>
    <n v="0"/>
    <n v="0"/>
    <m/>
    <n v="0"/>
    <n v="0"/>
    <n v="0"/>
    <x v="9"/>
    <x v="10"/>
  </r>
  <r>
    <s v="CG&amp;E "/>
    <s v="E"/>
    <x v="1"/>
    <s v="RS  S   01/02/2007N"/>
    <n v="-5371"/>
    <n v="-476.69"/>
    <n v="0"/>
    <n v="-476.69"/>
    <n v="-141.35"/>
    <n v="0"/>
    <n v="-120.65"/>
    <n v="-6.54"/>
    <n v="-0.27"/>
    <n v="0"/>
    <n v="0"/>
    <n v="-24.71"/>
    <n v="-28.09"/>
    <n v="-21.81"/>
    <n v="-9.36"/>
    <n v="-24.95"/>
    <n v="-34.36"/>
    <n v="-46.94"/>
    <n v="0"/>
    <n v="0"/>
    <n v="0"/>
    <n v="0"/>
    <n v="-7.68"/>
    <n v="-9.98"/>
    <n v="0"/>
    <n v="0"/>
    <n v="0"/>
    <n v="0"/>
    <n v="0"/>
    <n v="0"/>
    <n v="0"/>
    <n v="0"/>
    <m/>
    <n v="0"/>
    <n v="0"/>
    <n v="0"/>
    <x v="9"/>
    <x v="10"/>
  </r>
  <r>
    <s v="CG&amp;E "/>
    <s v="E"/>
    <x v="24"/>
    <s v="RS  S   01/02/2007N"/>
    <n v="-11943"/>
    <n v="-487.96"/>
    <n v="0"/>
    <n v="-487.96"/>
    <n v="0"/>
    <n v="0"/>
    <n v="-287.74"/>
    <n v="-13.23"/>
    <n v="-0.99"/>
    <n v="0"/>
    <n v="0"/>
    <n v="-55.55"/>
    <n v="-70.849999999999994"/>
    <n v="0"/>
    <n v="-20.82"/>
    <n v="0"/>
    <n v="0"/>
    <n v="0"/>
    <n v="0"/>
    <n v="0"/>
    <n v="0"/>
    <n v="0"/>
    <n v="-11.29"/>
    <n v="-27.49"/>
    <n v="0"/>
    <n v="0"/>
    <n v="0"/>
    <n v="0"/>
    <n v="0"/>
    <n v="0"/>
    <n v="0"/>
    <n v="0"/>
    <m/>
    <n v="0"/>
    <n v="0"/>
    <n v="0"/>
    <x v="9"/>
    <x v="10"/>
  </r>
  <r>
    <s v="CG&amp;E "/>
    <s v="E"/>
    <x v="19"/>
    <s v="RS  S   02/15/2008N"/>
    <n v="-856160"/>
    <n v="-85731.63"/>
    <n v="0"/>
    <n v="-85731.63"/>
    <n v="-26529.08"/>
    <n v="0"/>
    <n v="-21847.68"/>
    <n v="-1042.57"/>
    <n v="-95.35"/>
    <n v="0"/>
    <n v="0"/>
    <n v="-3941.57"/>
    <n v="-4923.5"/>
    <n v="-5119.8100000000004"/>
    <n v="-1492.32"/>
    <n v="-4682.93"/>
    <n v="-5477.75"/>
    <n v="-7482.87"/>
    <n v="0"/>
    <n v="0"/>
    <n v="0"/>
    <n v="0"/>
    <n v="-1223.69"/>
    <n v="-1872.51"/>
    <n v="0"/>
    <n v="0"/>
    <n v="0"/>
    <n v="0"/>
    <n v="0"/>
    <n v="0"/>
    <n v="0"/>
    <n v="0"/>
    <m/>
    <n v="0"/>
    <n v="0"/>
    <n v="0"/>
    <x v="9"/>
    <x v="10"/>
  </r>
  <r>
    <s v="CG&amp;E "/>
    <s v="E"/>
    <x v="1"/>
    <s v="RS  S   02/15/2008N"/>
    <n v="-1497"/>
    <n v="-176.27"/>
    <n v="0"/>
    <n v="-176.27"/>
    <n v="-57.55"/>
    <n v="0"/>
    <n v="-45.64"/>
    <n v="-1.82"/>
    <n v="-0.18"/>
    <n v="0"/>
    <n v="0"/>
    <n v="-6.97"/>
    <n v="-12"/>
    <n v="-10.66"/>
    <n v="-1.71"/>
    <n v="-10.16"/>
    <n v="-9.26"/>
    <n v="-13.37"/>
    <n v="0"/>
    <n v="0"/>
    <n v="0"/>
    <n v="0"/>
    <n v="-2.1"/>
    <n v="-4.0599999999999996"/>
    <n v="0"/>
    <n v="0"/>
    <n v="-0.79"/>
    <n v="0"/>
    <n v="0"/>
    <n v="0"/>
    <n v="0"/>
    <n v="0"/>
    <m/>
    <n v="0"/>
    <n v="0"/>
    <n v="0"/>
    <x v="9"/>
    <x v="10"/>
  </r>
  <r>
    <s v="CG&amp;E "/>
    <s v="E"/>
    <x v="24"/>
    <s v="RS  S   02/15/2008N"/>
    <n v="-6111"/>
    <n v="-260.97000000000003"/>
    <n v="0"/>
    <n v="-260.97000000000003"/>
    <n v="0"/>
    <n v="0"/>
    <n v="-153.4"/>
    <n v="-7.44"/>
    <n v="-0.63"/>
    <n v="0"/>
    <n v="0"/>
    <n v="-28.41"/>
    <n v="-37.1"/>
    <n v="0"/>
    <n v="-10.66"/>
    <n v="0"/>
    <n v="0"/>
    <n v="0"/>
    <n v="0"/>
    <n v="0"/>
    <n v="0"/>
    <n v="0"/>
    <n v="-8.7200000000000006"/>
    <n v="-14.61"/>
    <n v="0"/>
    <n v="0"/>
    <n v="0"/>
    <n v="0"/>
    <n v="0"/>
    <n v="0"/>
    <n v="0"/>
    <n v="0"/>
    <m/>
    <n v="0"/>
    <n v="0"/>
    <n v="0"/>
    <x v="9"/>
    <x v="10"/>
  </r>
  <r>
    <s v="CG&amp;E "/>
    <s v="E"/>
    <x v="19"/>
    <s v="RS  S   04/01/2008 "/>
    <n v="444720"/>
    <n v="45221.11"/>
    <n v="0"/>
    <n v="45221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10"/>
  </r>
  <r>
    <s v="CG&amp;E "/>
    <s v="E"/>
    <x v="19"/>
    <s v="RS  S   04/01/2008N"/>
    <n v="713775055"/>
    <n v="82297834.859999999"/>
    <n v="0"/>
    <n v="82297834.859999999"/>
    <n v="34360793.119999997"/>
    <n v="0"/>
    <n v="16974832.07"/>
    <n v="869459.77"/>
    <n v="54597.91"/>
    <n v="0"/>
    <n v="0"/>
    <n v="3296025.42"/>
    <n v="4884446.29"/>
    <n v="5188501.1399999997"/>
    <n v="1244638.48"/>
    <n v="-6.49"/>
    <n v="4049441.11"/>
    <n v="8335611.3600000003"/>
    <n v="0"/>
    <n v="0"/>
    <n v="0"/>
    <n v="0"/>
    <n v="1005417.8"/>
    <n v="2061487.17"/>
    <n v="0"/>
    <n v="0"/>
    <n v="0"/>
    <n v="0"/>
    <n v="0"/>
    <n v="0"/>
    <n v="0"/>
    <n v="0"/>
    <m/>
    <n v="0"/>
    <n v="0"/>
    <n v="0"/>
    <x v="9"/>
    <x v="10"/>
  </r>
  <r>
    <s v="CG&amp;E "/>
    <s v="E"/>
    <x v="1"/>
    <s v="RS  S   04/01/2008N"/>
    <n v="22757"/>
    <n v="2789.25"/>
    <n v="0"/>
    <n v="2789.25"/>
    <n v="1031.6099999999999"/>
    <n v="0"/>
    <n v="794.73"/>
    <n v="27.63"/>
    <n v="7.96"/>
    <n v="0"/>
    <n v="0"/>
    <n v="104.65"/>
    <n v="136.71"/>
    <n v="158.33000000000001"/>
    <n v="44.18"/>
    <n v="0"/>
    <n v="128.57"/>
    <n v="264.57"/>
    <n v="0"/>
    <n v="0"/>
    <n v="0"/>
    <n v="0"/>
    <n v="32.340000000000003"/>
    <n v="61.91"/>
    <n v="0"/>
    <n v="0"/>
    <n v="-3.94"/>
    <n v="0"/>
    <n v="0"/>
    <n v="0"/>
    <n v="0"/>
    <n v="0"/>
    <m/>
    <n v="0"/>
    <n v="0"/>
    <n v="0"/>
    <x v="9"/>
    <x v="10"/>
  </r>
  <r>
    <s v="CG&amp;E "/>
    <s v="E"/>
    <x v="2"/>
    <s v="RS  S   04/01/2008N"/>
    <n v="-2873"/>
    <n v="-428.15"/>
    <n v="0"/>
    <n v="-428.15"/>
    <n v="-157.63999999999999"/>
    <n v="0"/>
    <n v="-130.63"/>
    <n v="-3.5"/>
    <n v="-0.45"/>
    <n v="0"/>
    <n v="0"/>
    <n v="-13.36"/>
    <n v="-32.9"/>
    <n v="-21.6"/>
    <n v="-1.19"/>
    <n v="0"/>
    <n v="-16.02"/>
    <n v="-34.270000000000003"/>
    <n v="0"/>
    <n v="0"/>
    <n v="0"/>
    <n v="0"/>
    <n v="-3.82"/>
    <n v="-9.4600000000000009"/>
    <n v="0"/>
    <n v="0"/>
    <n v="-3.31"/>
    <n v="0"/>
    <n v="0"/>
    <n v="0"/>
    <n v="0"/>
    <n v="0"/>
    <m/>
    <n v="0"/>
    <n v="0"/>
    <n v="0"/>
    <x v="9"/>
    <x v="10"/>
  </r>
  <r>
    <s v="CG&amp;E "/>
    <s v="E"/>
    <x v="4"/>
    <s v="RS  S   04/01/2008N"/>
    <n v="9512"/>
    <n v="1128.5"/>
    <n v="0"/>
    <n v="1128.5"/>
    <n v="461.67"/>
    <n v="0"/>
    <n v="252.75"/>
    <n v="11.59"/>
    <n v="1.26"/>
    <n v="0"/>
    <n v="0"/>
    <n v="43.42"/>
    <n v="65.42"/>
    <n v="69.709999999999994"/>
    <n v="16.559999999999999"/>
    <n v="0"/>
    <n v="53.96"/>
    <n v="111.07"/>
    <n v="0"/>
    <n v="0"/>
    <n v="0"/>
    <n v="0"/>
    <n v="13.38"/>
    <n v="27.71"/>
    <n v="0"/>
    <n v="0"/>
    <n v="0"/>
    <n v="0"/>
    <n v="0"/>
    <n v="0"/>
    <n v="0"/>
    <n v="0"/>
    <m/>
    <n v="0"/>
    <n v="0"/>
    <n v="0"/>
    <x v="9"/>
    <x v="10"/>
  </r>
  <r>
    <s v="CG&amp;E "/>
    <s v="E"/>
    <x v="24"/>
    <s v="RS  S   04/01/2008N"/>
    <n v="12576787"/>
    <n v="523177.69"/>
    <n v="0"/>
    <n v="523177.69"/>
    <n v="0"/>
    <n v="0"/>
    <n v="291843.84999999998"/>
    <n v="15313.27"/>
    <n v="819"/>
    <n v="0"/>
    <n v="0"/>
    <n v="57969.1"/>
    <n v="86526.14"/>
    <n v="0"/>
    <n v="21921.56"/>
    <n v="0"/>
    <n v="0"/>
    <n v="0"/>
    <n v="0"/>
    <n v="0"/>
    <n v="0"/>
    <n v="0"/>
    <n v="17708.75"/>
    <n v="36637.72"/>
    <n v="0"/>
    <n v="0"/>
    <n v="0"/>
    <n v="0"/>
    <n v="0"/>
    <n v="0"/>
    <n v="0"/>
    <n v="0"/>
    <m/>
    <n v="0"/>
    <n v="0"/>
    <n v="0"/>
    <x v="9"/>
    <x v="10"/>
  </r>
  <r>
    <s v="CG&amp;E "/>
    <s v="E"/>
    <x v="19"/>
    <s v="RS  W   01/02/2007N"/>
    <n v="1587816"/>
    <n v="162137.22"/>
    <n v="0"/>
    <n v="162137.22"/>
    <n v="52205.82"/>
    <n v="0"/>
    <n v="41712.61"/>
    <n v="1674.27"/>
    <n v="200.72"/>
    <n v="0"/>
    <n v="0"/>
    <n v="7327.2"/>
    <n v="9466.2000000000007"/>
    <n v="5420.76"/>
    <n v="2717.95"/>
    <n v="9215.2000000000007"/>
    <n v="9549.1200000000008"/>
    <n v="17834.240000000002"/>
    <n v="0"/>
    <n v="0"/>
    <n v="0"/>
    <n v="0"/>
    <n v="1135.3"/>
    <n v="3685.63"/>
    <n v="0"/>
    <n v="0"/>
    <n v="0"/>
    <n v="0"/>
    <n v="-3.85"/>
    <n v="-3.95"/>
    <n v="0"/>
    <n v="0"/>
    <m/>
    <n v="0"/>
    <n v="0"/>
    <n v="0"/>
    <x v="9"/>
    <x v="10"/>
  </r>
  <r>
    <s v="CG&amp;E "/>
    <s v="E"/>
    <x v="1"/>
    <s v="RS  W   01/02/2007N"/>
    <n v="3776"/>
    <n v="334.6"/>
    <n v="0"/>
    <n v="334.6"/>
    <n v="100.27"/>
    <n v="0"/>
    <n v="84.32"/>
    <n v="4.5999999999999996"/>
    <n v="0.18"/>
    <n v="0"/>
    <n v="0"/>
    <n v="17.52"/>
    <n v="19.850000000000001"/>
    <n v="13.92"/>
    <n v="6.59"/>
    <n v="17.71"/>
    <n v="24.16"/>
    <n v="33"/>
    <n v="0"/>
    <n v="0"/>
    <n v="0"/>
    <n v="0"/>
    <n v="5.4"/>
    <n v="7.08"/>
    <n v="0"/>
    <n v="0"/>
    <n v="0"/>
    <n v="0"/>
    <n v="0"/>
    <n v="0"/>
    <n v="0"/>
    <n v="0"/>
    <m/>
    <n v="0"/>
    <n v="0"/>
    <n v="0"/>
    <x v="9"/>
    <x v="10"/>
  </r>
  <r>
    <s v="CG&amp;E "/>
    <s v="E"/>
    <x v="24"/>
    <s v="RS  W   01/02/2007N"/>
    <n v="10052"/>
    <n v="418.58"/>
    <n v="0"/>
    <n v="418.58"/>
    <n v="0"/>
    <n v="0"/>
    <n v="245.53"/>
    <n v="11.14"/>
    <n v="0.9"/>
    <n v="0"/>
    <n v="0"/>
    <n v="46.73"/>
    <n v="62.44"/>
    <n v="0"/>
    <n v="17.52"/>
    <n v="0"/>
    <n v="0"/>
    <n v="0"/>
    <n v="0"/>
    <n v="0"/>
    <n v="0"/>
    <n v="0"/>
    <n v="9.41"/>
    <n v="24.91"/>
    <n v="0"/>
    <n v="0"/>
    <n v="0"/>
    <n v="0"/>
    <n v="0"/>
    <n v="0"/>
    <n v="0"/>
    <n v="0"/>
    <m/>
    <n v="0"/>
    <n v="0"/>
    <n v="0"/>
    <x v="9"/>
    <x v="10"/>
  </r>
  <r>
    <s v="CG&amp;E "/>
    <s v="E"/>
    <x v="19"/>
    <s v="RS  W   01/03/2006N"/>
    <n v="4072"/>
    <n v="331.71"/>
    <n v="0"/>
    <n v="331.71"/>
    <n v="108.26"/>
    <n v="0"/>
    <n v="106.97"/>
    <n v="3.65"/>
    <n v="0.51"/>
    <n v="0"/>
    <n v="0"/>
    <n v="18.86"/>
    <n v="21.42"/>
    <n v="7.64"/>
    <n v="0"/>
    <n v="19.11"/>
    <n v="13.76"/>
    <n v="36.5"/>
    <n v="0"/>
    <n v="0"/>
    <n v="0"/>
    <n v="0"/>
    <n v="-2.4"/>
    <n v="5.1100000000000003"/>
    <n v="0"/>
    <n v="0"/>
    <n v="0"/>
    <n v="0"/>
    <n v="-3.71"/>
    <n v="-3.97"/>
    <n v="0"/>
    <n v="0"/>
    <m/>
    <n v="0"/>
    <n v="0"/>
    <n v="0"/>
    <x v="9"/>
    <x v="10"/>
  </r>
  <r>
    <s v="CG&amp;E "/>
    <s v="E"/>
    <x v="19"/>
    <s v="RS  W   02/15/2008 "/>
    <n v="21223"/>
    <n v="2252.27"/>
    <n v="0"/>
    <n v="225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10"/>
  </r>
  <r>
    <s v="CG&amp;E "/>
    <s v="E"/>
    <x v="19"/>
    <s v="RS  W   02/15/2008N"/>
    <n v="1164649"/>
    <n v="119143.41"/>
    <n v="0"/>
    <n v="119143.41"/>
    <n v="37450.44"/>
    <n v="0"/>
    <n v="30116.880000000001"/>
    <n v="1418.11"/>
    <n v="137.66"/>
    <n v="0"/>
    <n v="0"/>
    <n v="5365.21"/>
    <n v="6849.3"/>
    <n v="7227.45"/>
    <n v="2029.77"/>
    <n v="6610.5"/>
    <n v="7451.29"/>
    <n v="10179.049999999999"/>
    <n v="0"/>
    <n v="0"/>
    <n v="0"/>
    <n v="0"/>
    <n v="1664.18"/>
    <n v="2643.57"/>
    <n v="0"/>
    <n v="0"/>
    <n v="0"/>
    <n v="0"/>
    <n v="0"/>
    <n v="0"/>
    <n v="0"/>
    <n v="0"/>
    <m/>
    <n v="0"/>
    <n v="0"/>
    <n v="0"/>
    <x v="9"/>
    <x v="10"/>
  </r>
  <r>
    <s v="CG&amp;E "/>
    <s v="E"/>
    <x v="1"/>
    <s v="RS  W   02/15/2008N"/>
    <n v="912"/>
    <n v="104.66"/>
    <n v="0"/>
    <n v="104.66"/>
    <n v="34.25"/>
    <n v="0"/>
    <n v="27.2"/>
    <n v="1.1100000000000001"/>
    <n v="0.18"/>
    <n v="0"/>
    <n v="0"/>
    <n v="4.24"/>
    <n v="5.92"/>
    <n v="6.61"/>
    <n v="1.59"/>
    <n v="6.04"/>
    <n v="5.84"/>
    <n v="7.97"/>
    <n v="0"/>
    <n v="0"/>
    <n v="0"/>
    <n v="0"/>
    <n v="1.3"/>
    <n v="2.41"/>
    <n v="0"/>
    <n v="0"/>
    <n v="0"/>
    <n v="0"/>
    <n v="0"/>
    <n v="0"/>
    <n v="0"/>
    <n v="0"/>
    <m/>
    <n v="0"/>
    <n v="0"/>
    <n v="0"/>
    <x v="9"/>
    <x v="10"/>
  </r>
  <r>
    <s v="CG&amp;E "/>
    <s v="E"/>
    <x v="24"/>
    <s v="RS  W   02/15/2008N"/>
    <n v="8537"/>
    <n v="365.5"/>
    <n v="0"/>
    <n v="365.5"/>
    <n v="0"/>
    <n v="0"/>
    <n v="215.31"/>
    <n v="10.39"/>
    <n v="0.9"/>
    <n v="0"/>
    <n v="0"/>
    <n v="39.61"/>
    <n v="51.81"/>
    <n v="0"/>
    <n v="14.88"/>
    <n v="0"/>
    <n v="0"/>
    <n v="0"/>
    <n v="0"/>
    <n v="0"/>
    <n v="0"/>
    <n v="0"/>
    <n v="12.21"/>
    <n v="20.39"/>
    <n v="0"/>
    <n v="0"/>
    <n v="0"/>
    <n v="0"/>
    <n v="0"/>
    <n v="0"/>
    <n v="0"/>
    <n v="0"/>
    <m/>
    <n v="0"/>
    <n v="0"/>
    <n v="0"/>
    <x v="9"/>
    <x v="10"/>
  </r>
  <r>
    <s v="CG&amp;E "/>
    <s v="E"/>
    <x v="19"/>
    <s v="RS  W   04/01/2008 "/>
    <n v="-56562"/>
    <n v="-5567.04"/>
    <n v="0"/>
    <n v="-556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10"/>
  </r>
  <r>
    <s v="CG&amp;E "/>
    <s v="E"/>
    <x v="19"/>
    <s v="RS  W   04/01/2008N"/>
    <n v="1922996"/>
    <n v="211812.83"/>
    <n v="0"/>
    <n v="211812.83"/>
    <n v="76816.55"/>
    <n v="0"/>
    <n v="53858.82"/>
    <n v="2341.4899999999998"/>
    <n v="309.93"/>
    <n v="0"/>
    <n v="0"/>
    <n v="8881.3700000000008"/>
    <n v="11695.22"/>
    <n v="11599.2"/>
    <n v="3351.68"/>
    <n v="0"/>
    <n v="12303.38"/>
    <n v="23452.97"/>
    <n v="0"/>
    <n v="0"/>
    <n v="0"/>
    <n v="0"/>
    <n v="2593.04"/>
    <n v="4609.18"/>
    <n v="0"/>
    <n v="0"/>
    <n v="0"/>
    <n v="0"/>
    <n v="0"/>
    <n v="0"/>
    <n v="0"/>
    <n v="0"/>
    <m/>
    <n v="0"/>
    <n v="0"/>
    <n v="0"/>
    <x v="9"/>
    <x v="10"/>
  </r>
  <r>
    <s v="CG&amp;E "/>
    <s v="E"/>
    <x v="1"/>
    <s v="RS  W   04/01/2008N"/>
    <n v="976"/>
    <n v="112.96"/>
    <n v="0"/>
    <n v="112.96"/>
    <n v="43.12"/>
    <n v="0"/>
    <n v="27.35"/>
    <n v="1.19"/>
    <n v="0.16"/>
    <n v="0"/>
    <n v="0"/>
    <n v="4.54"/>
    <n v="6.33"/>
    <n v="6.51"/>
    <n v="1.7"/>
    <n v="0"/>
    <n v="6.25"/>
    <n v="11.9"/>
    <n v="0"/>
    <n v="0"/>
    <n v="0"/>
    <n v="0"/>
    <n v="1.32"/>
    <n v="2.59"/>
    <n v="0"/>
    <n v="0"/>
    <n v="0"/>
    <n v="0"/>
    <n v="0"/>
    <n v="0"/>
    <n v="0"/>
    <n v="0"/>
    <m/>
    <n v="0"/>
    <n v="0"/>
    <n v="0"/>
    <x v="9"/>
    <x v="10"/>
  </r>
  <r>
    <s v="CG&amp;E "/>
    <s v="E"/>
    <x v="24"/>
    <s v="RS  W   04/01/2008N"/>
    <n v="22744"/>
    <n v="1005.92"/>
    <n v="0"/>
    <n v="1005.92"/>
    <n v="0"/>
    <n v="0"/>
    <n v="602.19000000000005"/>
    <n v="27.7"/>
    <n v="2.97"/>
    <n v="0"/>
    <n v="0"/>
    <n v="105.73"/>
    <n v="140.91"/>
    <n v="0"/>
    <n v="39.619999999999997"/>
    <n v="0"/>
    <n v="0"/>
    <n v="0"/>
    <n v="0"/>
    <n v="0"/>
    <n v="0"/>
    <n v="0"/>
    <n v="30.68"/>
    <n v="56.12"/>
    <n v="0"/>
    <n v="0"/>
    <n v="0"/>
    <n v="0"/>
    <n v="0"/>
    <n v="0"/>
    <n v="0"/>
    <n v="0"/>
    <m/>
    <n v="0"/>
    <n v="0"/>
    <n v="0"/>
    <x v="9"/>
    <x v="10"/>
  </r>
  <r>
    <s v="CG&amp;E "/>
    <s v="E"/>
    <x v="1"/>
    <s v="RS01S   01/02/2007N"/>
    <n v="-51837"/>
    <n v="-4550.4799999999996"/>
    <n v="0"/>
    <n v="-4550.4799999999996"/>
    <n v="-1283.6199999999999"/>
    <n v="0"/>
    <n v="-1241.56"/>
    <n v="-57.74"/>
    <n v="-4.1500000000000004"/>
    <n v="0"/>
    <n v="0"/>
    <n v="-231.6"/>
    <n v="-262.11"/>
    <n v="-165.08"/>
    <n v="-22.12"/>
    <n v="-226.62"/>
    <n v="-327.39"/>
    <n v="-531.42999999999995"/>
    <n v="0"/>
    <n v="0"/>
    <n v="0"/>
    <n v="0"/>
    <n v="-50.2"/>
    <n v="-90.57"/>
    <n v="0"/>
    <n v="0"/>
    <n v="-56.29"/>
    <n v="0"/>
    <n v="0"/>
    <n v="0"/>
    <n v="0"/>
    <n v="0"/>
    <m/>
    <n v="0"/>
    <n v="0"/>
    <n v="0"/>
    <x v="9"/>
    <x v="10"/>
  </r>
  <r>
    <s v="CG&amp;E "/>
    <s v="E"/>
    <x v="1"/>
    <s v="RS01S   02/15/2008N"/>
    <n v="-25701"/>
    <n v="-2497.94"/>
    <n v="0"/>
    <n v="-2497.94"/>
    <n v="-753.04"/>
    <n v="0"/>
    <n v="-656.73"/>
    <n v="-31.28"/>
    <n v="-2.88"/>
    <n v="0"/>
    <n v="0"/>
    <n v="-117.05"/>
    <n v="-142.97999999999999"/>
    <n v="-132.88"/>
    <n v="-10.72"/>
    <n v="-132.9"/>
    <n v="-164.44"/>
    <n v="-235.26"/>
    <n v="0"/>
    <n v="0"/>
    <n v="0"/>
    <n v="0"/>
    <n v="-36.71"/>
    <n v="-53.15"/>
    <n v="0"/>
    <n v="0"/>
    <n v="-27.92"/>
    <n v="0"/>
    <n v="0"/>
    <n v="0"/>
    <n v="0"/>
    <n v="0"/>
    <m/>
    <n v="0"/>
    <n v="0"/>
    <n v="0"/>
    <x v="9"/>
    <x v="10"/>
  </r>
  <r>
    <s v="CG&amp;E "/>
    <s v="E"/>
    <x v="19"/>
    <s v="RS01S   04/01/2008N"/>
    <n v="-657"/>
    <n v="-74.75"/>
    <n v="0"/>
    <n v="-74.75"/>
    <n v="-29.03"/>
    <n v="0"/>
    <n v="-17.61"/>
    <n v="-0.8"/>
    <n v="-0.09"/>
    <n v="0"/>
    <n v="0"/>
    <n v="-3.06"/>
    <n v="-4.26"/>
    <n v="-4.38"/>
    <n v="-1.1499999999999999"/>
    <n v="0"/>
    <n v="-3.73"/>
    <n v="-8.01"/>
    <n v="0"/>
    <n v="0"/>
    <n v="0"/>
    <n v="0"/>
    <n v="-0.89"/>
    <n v="-1.74"/>
    <n v="0"/>
    <n v="0"/>
    <n v="0"/>
    <n v="0"/>
    <n v="0"/>
    <n v="0"/>
    <n v="0"/>
    <n v="0"/>
    <m/>
    <n v="0"/>
    <n v="0"/>
    <n v="0"/>
    <x v="9"/>
    <x v="10"/>
  </r>
  <r>
    <s v="CG&amp;E "/>
    <s v="E"/>
    <x v="1"/>
    <s v="RS01S   04/01/2008N"/>
    <n v="6725123"/>
    <n v="794342.45"/>
    <n v="0"/>
    <n v="794342.45"/>
    <n v="315941.45"/>
    <n v="0"/>
    <n v="193759.03"/>
    <n v="8189.1"/>
    <n v="1191.52"/>
    <n v="0"/>
    <n v="0"/>
    <n v="30903.11"/>
    <n v="45316.01"/>
    <n v="43277.37"/>
    <n v="2805.42"/>
    <n v="0"/>
    <n v="38116.49"/>
    <n v="80545.100000000006"/>
    <n v="0"/>
    <n v="0"/>
    <n v="0"/>
    <n v="0"/>
    <n v="9466.06"/>
    <n v="18956.43"/>
    <n v="0"/>
    <n v="0"/>
    <n v="7304.55"/>
    <n v="0"/>
    <n v="0"/>
    <n v="0"/>
    <n v="0"/>
    <n v="0"/>
    <m/>
    <n v="0"/>
    <n v="0"/>
    <n v="0"/>
    <x v="9"/>
    <x v="10"/>
  </r>
  <r>
    <s v="CG&amp;E "/>
    <s v="E"/>
    <x v="4"/>
    <s v="RS01S   04/01/2008N"/>
    <n v="5166"/>
    <n v="608.49"/>
    <n v="0"/>
    <n v="608.49"/>
    <n v="255.33"/>
    <n v="0"/>
    <n v="130.06"/>
    <n v="6.29"/>
    <n v="0.54"/>
    <n v="0"/>
    <n v="0"/>
    <n v="23.81"/>
    <n v="35.950000000000003"/>
    <n v="34.979999999999997"/>
    <n v="2.16"/>
    <n v="0"/>
    <n v="29.31"/>
    <n v="61.86"/>
    <n v="0"/>
    <n v="0"/>
    <n v="0"/>
    <n v="0"/>
    <n v="7.27"/>
    <n v="15.31"/>
    <n v="0"/>
    <n v="0"/>
    <n v="5.62"/>
    <n v="0"/>
    <n v="0"/>
    <n v="0"/>
    <n v="0"/>
    <n v="0"/>
    <m/>
    <n v="0"/>
    <n v="0"/>
    <n v="0"/>
    <x v="9"/>
    <x v="10"/>
  </r>
  <r>
    <s v="CG&amp;E "/>
    <s v="E"/>
    <x v="21"/>
    <s v="RS01S   04/01/2008N"/>
    <n v="51058"/>
    <n v="2430.6999999999998"/>
    <n v="0"/>
    <n v="2430.6999999999998"/>
    <n v="0"/>
    <n v="0"/>
    <n v="1491.09"/>
    <n v="62.18"/>
    <n v="9.4499999999999993"/>
    <n v="0"/>
    <n v="0"/>
    <n v="235.59"/>
    <n v="341.52"/>
    <n v="0"/>
    <n v="21.29"/>
    <n v="0"/>
    <n v="0"/>
    <n v="0"/>
    <n v="0"/>
    <n v="0"/>
    <n v="0"/>
    <n v="0"/>
    <n v="71.83"/>
    <n v="142.27000000000001"/>
    <n v="0"/>
    <n v="0"/>
    <n v="55.48"/>
    <n v="0"/>
    <n v="0"/>
    <n v="0"/>
    <n v="0"/>
    <n v="0"/>
    <m/>
    <n v="0"/>
    <n v="0"/>
    <n v="0"/>
    <x v="9"/>
    <x v="10"/>
  </r>
  <r>
    <s v="CG&amp;E "/>
    <s v="E"/>
    <x v="1"/>
    <s v="RS01W   01/02/2007N"/>
    <n v="48996"/>
    <n v="4254.66"/>
    <n v="0"/>
    <n v="4254.66"/>
    <n v="1130.4100000000001"/>
    <n v="0"/>
    <n v="1239.2"/>
    <n v="50.73"/>
    <n v="5.24"/>
    <n v="0"/>
    <n v="0"/>
    <n v="215.27"/>
    <n v="238.61"/>
    <n v="121.29"/>
    <n v="20.03"/>
    <n v="199.54"/>
    <n v="296.57"/>
    <n v="574.64"/>
    <n v="0"/>
    <n v="0"/>
    <n v="0"/>
    <n v="0"/>
    <n v="30.71"/>
    <n v="79.8"/>
    <n v="0"/>
    <n v="0"/>
    <n v="53.22"/>
    <n v="0"/>
    <n v="-0.3"/>
    <n v="-0.3"/>
    <n v="0"/>
    <n v="0"/>
    <m/>
    <n v="0"/>
    <n v="0"/>
    <n v="0"/>
    <x v="9"/>
    <x v="10"/>
  </r>
  <r>
    <s v="CG&amp;E "/>
    <s v="E"/>
    <x v="1"/>
    <s v="RS01W   02/15/2008N"/>
    <n v="38572"/>
    <n v="3454.77"/>
    <n v="0"/>
    <n v="3454.77"/>
    <n v="950.07"/>
    <n v="0"/>
    <n v="972.85"/>
    <n v="47.01"/>
    <n v="4.07"/>
    <n v="0"/>
    <n v="0"/>
    <n v="170.89"/>
    <n v="194.54"/>
    <n v="167.68"/>
    <n v="16.12"/>
    <n v="167.67"/>
    <n v="246.82"/>
    <n v="353.03"/>
    <n v="0"/>
    <n v="0"/>
    <n v="0"/>
    <n v="0"/>
    <n v="55.1"/>
    <n v="67.03"/>
    <n v="0"/>
    <n v="0"/>
    <n v="41.89"/>
    <n v="0"/>
    <n v="0"/>
    <n v="0"/>
    <n v="0"/>
    <n v="0"/>
    <m/>
    <n v="0"/>
    <n v="0"/>
    <n v="0"/>
    <x v="9"/>
    <x v="10"/>
  </r>
  <r>
    <s v="CG&amp;E "/>
    <s v="E"/>
    <x v="1"/>
    <s v="RS01W   04/01/2008N"/>
    <n v="47667"/>
    <n v="5060.5600000000004"/>
    <n v="0"/>
    <n v="5060.5600000000004"/>
    <n v="1661.91"/>
    <n v="0"/>
    <n v="1511.26"/>
    <n v="58.05"/>
    <n v="11.21"/>
    <n v="0"/>
    <n v="0"/>
    <n v="216.27"/>
    <n v="266.95999999999998"/>
    <n v="227.62"/>
    <n v="19.91"/>
    <n v="0"/>
    <n v="305.02"/>
    <n v="566.59"/>
    <n v="0"/>
    <n v="0"/>
    <n v="0"/>
    <n v="0"/>
    <n v="64.3"/>
    <n v="99.72"/>
    <n v="0"/>
    <n v="0"/>
    <n v="51.74"/>
    <n v="0"/>
    <n v="0"/>
    <n v="0"/>
    <n v="0"/>
    <n v="0"/>
    <m/>
    <n v="0"/>
    <n v="0"/>
    <n v="0"/>
    <x v="9"/>
    <x v="10"/>
  </r>
  <r>
    <s v="CG&amp;E "/>
    <s v="E"/>
    <x v="19"/>
    <s v="RS3PS   04/01/2008N"/>
    <n v="35216"/>
    <n v="4107.8599999999997"/>
    <n v="0"/>
    <n v="4107.8599999999997"/>
    <n v="1629.46"/>
    <n v="0"/>
    <n v="969"/>
    <n v="42.81"/>
    <n v="3.69"/>
    <n v="0"/>
    <n v="0"/>
    <n v="163.76"/>
    <n v="234.96"/>
    <n v="246.04"/>
    <n v="61.4"/>
    <n v="0"/>
    <n v="198.9"/>
    <n v="410.46"/>
    <n v="0"/>
    <n v="0"/>
    <n v="0"/>
    <n v="0"/>
    <n v="49.64"/>
    <n v="97.74"/>
    <n v="0"/>
    <n v="0"/>
    <n v="0"/>
    <n v="0"/>
    <n v="0"/>
    <n v="0"/>
    <n v="0"/>
    <n v="0"/>
    <m/>
    <n v="0"/>
    <n v="0"/>
    <n v="0"/>
    <x v="9"/>
    <x v="10"/>
  </r>
  <r>
    <s v="CG&amp;E "/>
    <s v="E"/>
    <x v="19"/>
    <s v="RS3PW   04/01/2008N"/>
    <n v="788"/>
    <n v="97.88"/>
    <n v="0"/>
    <n v="97.88"/>
    <n v="34.81"/>
    <n v="0"/>
    <n v="28.72"/>
    <n v="0.96"/>
    <n v="0.18"/>
    <n v="0"/>
    <n v="0"/>
    <n v="3.66"/>
    <n v="5.1100000000000003"/>
    <n v="5.26"/>
    <n v="1.37"/>
    <n v="0"/>
    <n v="5.05"/>
    <n v="9.61"/>
    <n v="0"/>
    <n v="0"/>
    <n v="0"/>
    <n v="0"/>
    <n v="1.06"/>
    <n v="2.09"/>
    <n v="0"/>
    <n v="0"/>
    <n v="0"/>
    <n v="0"/>
    <n v="0"/>
    <n v="0"/>
    <n v="0"/>
    <n v="0"/>
    <m/>
    <n v="0"/>
    <n v="0"/>
    <n v="0"/>
    <x v="9"/>
    <x v="10"/>
  </r>
  <r>
    <s v="CG&amp;E "/>
    <s v="E"/>
    <x v="7"/>
    <s v="SC01    04/01/2008N"/>
    <n v="81"/>
    <n v="16.440000000000001"/>
    <n v="0"/>
    <n v="16.440000000000001"/>
    <n v="2.34"/>
    <n v="0"/>
    <n v="11.5"/>
    <n v="0.1"/>
    <n v="0"/>
    <n v="0"/>
    <n v="0"/>
    <n v="0.38"/>
    <n v="0.19"/>
    <n v="0.32"/>
    <n v="0"/>
    <n v="0"/>
    <n v="0.21"/>
    <n v="0.97"/>
    <n v="0"/>
    <n v="0"/>
    <n v="0"/>
    <n v="0"/>
    <n v="0.08"/>
    <n v="0.14000000000000001"/>
    <n v="0"/>
    <n v="0"/>
    <n v="0.21"/>
    <n v="0"/>
    <n v="0"/>
    <n v="0"/>
    <n v="0"/>
    <n v="0"/>
    <m/>
    <n v="0"/>
    <n v="0"/>
    <n v="0"/>
    <x v="9"/>
    <x v="11"/>
  </r>
  <r>
    <s v="CG&amp;E "/>
    <s v="E"/>
    <x v="7"/>
    <s v="SC02    04/01/2008N"/>
    <n v="1161192"/>
    <n v="91652.22"/>
    <n v="0"/>
    <n v="91652.22"/>
    <n v="33450.639999999999"/>
    <n v="0"/>
    <n v="22196.16"/>
    <n v="1413.92"/>
    <n v="0.36"/>
    <n v="0"/>
    <n v="0"/>
    <n v="4299.07"/>
    <n v="2659.12"/>
    <n v="4582.0600000000004"/>
    <n v="0"/>
    <n v="0"/>
    <n v="3059.77"/>
    <n v="13904.14"/>
    <n v="0"/>
    <n v="0"/>
    <n v="0"/>
    <n v="0"/>
    <n v="1120.5899999999999"/>
    <n v="2006.55"/>
    <n v="0"/>
    <n v="0"/>
    <n v="2959.84"/>
    <n v="0"/>
    <n v="0"/>
    <n v="0"/>
    <n v="0"/>
    <n v="0"/>
    <m/>
    <n v="0"/>
    <n v="0"/>
    <n v="0"/>
    <x v="9"/>
    <x v="11"/>
  </r>
  <r>
    <s v="CG&amp;E "/>
    <s v="E"/>
    <x v="2"/>
    <s v="SC03    04/01/2008N"/>
    <n v="399"/>
    <n v="17.73"/>
    <n v="0"/>
    <n v="17.73"/>
    <n v="4.58"/>
    <n v="0"/>
    <n v="1.71"/>
    <n v="0.48"/>
    <n v="0.09"/>
    <n v="0"/>
    <n v="0"/>
    <n v="1.85"/>
    <n v="0.91"/>
    <n v="0.62"/>
    <n v="0"/>
    <n v="0"/>
    <n v="1.05"/>
    <n v="4.7699999999999996"/>
    <n v="0"/>
    <n v="0"/>
    <n v="0"/>
    <n v="0"/>
    <n v="0.38"/>
    <n v="0.28000000000000003"/>
    <n v="0"/>
    <n v="0"/>
    <n v="1.01"/>
    <n v="0"/>
    <n v="0"/>
    <n v="0"/>
    <n v="0"/>
    <n v="0"/>
    <m/>
    <n v="0"/>
    <n v="0"/>
    <n v="0"/>
    <x v="9"/>
    <x v="11"/>
  </r>
  <r>
    <s v="CG&amp;E "/>
    <s v="E"/>
    <x v="7"/>
    <s v="SC03    04/01/2008N"/>
    <n v="1637838"/>
    <n v="71603.86"/>
    <n v="0"/>
    <n v="71603.86"/>
    <n v="18768.099999999999"/>
    <n v="0"/>
    <n v="7026.37"/>
    <n v="1994.35"/>
    <n v="2.52"/>
    <n v="0"/>
    <n v="0"/>
    <n v="6680.93"/>
    <n v="3750.65"/>
    <n v="2571.4299999999998"/>
    <n v="0"/>
    <n v="0"/>
    <n v="4315.7"/>
    <n v="19611.55"/>
    <n v="0"/>
    <n v="0"/>
    <n v="0"/>
    <n v="0"/>
    <n v="1580.54"/>
    <n v="1126.8900000000001"/>
    <n v="0"/>
    <n v="0"/>
    <n v="4174.83"/>
    <n v="0"/>
    <n v="0"/>
    <n v="0"/>
    <n v="0"/>
    <n v="0"/>
    <m/>
    <n v="0"/>
    <n v="0"/>
    <n v="0"/>
    <x v="9"/>
    <x v="11"/>
  </r>
  <r>
    <s v="CG&amp;E "/>
    <s v="E"/>
    <x v="7"/>
    <s v="SC04    04/01/2008N"/>
    <n v="14245"/>
    <n v="628.09"/>
    <n v="0"/>
    <n v="628.09"/>
    <n v="163.24"/>
    <n v="0"/>
    <n v="61.11"/>
    <n v="17.34"/>
    <n v="0.09"/>
    <n v="0"/>
    <n v="0"/>
    <n v="63.38"/>
    <n v="32.619999999999997"/>
    <n v="22.36"/>
    <n v="0"/>
    <n v="0"/>
    <n v="37.520000000000003"/>
    <n v="170.56"/>
    <n v="0"/>
    <n v="0"/>
    <n v="0"/>
    <n v="0"/>
    <n v="13.75"/>
    <n v="9.8000000000000007"/>
    <n v="0"/>
    <n v="0"/>
    <n v="36.32"/>
    <n v="0"/>
    <n v="0"/>
    <n v="0"/>
    <n v="0"/>
    <n v="0"/>
    <m/>
    <n v="0"/>
    <n v="0"/>
    <n v="0"/>
    <x v="9"/>
    <x v="11"/>
  </r>
  <r>
    <s v="CG&amp;E "/>
    <s v="E"/>
    <x v="7"/>
    <s v="SC05    04/01/2008N"/>
    <n v="5883"/>
    <n v="259.66000000000003"/>
    <n v="0"/>
    <n v="259.66000000000003"/>
    <n v="67.41"/>
    <n v="0"/>
    <n v="25.24"/>
    <n v="7.16"/>
    <n v="0"/>
    <n v="0"/>
    <n v="0"/>
    <n v="26.49"/>
    <n v="13.47"/>
    <n v="9.23"/>
    <n v="0"/>
    <n v="0"/>
    <n v="15.5"/>
    <n v="70.44"/>
    <n v="0"/>
    <n v="0"/>
    <n v="0"/>
    <n v="0"/>
    <n v="5.68"/>
    <n v="4.05"/>
    <n v="0"/>
    <n v="0"/>
    <n v="14.99"/>
    <n v="0"/>
    <n v="0"/>
    <n v="0"/>
    <n v="0"/>
    <n v="0"/>
    <m/>
    <n v="0"/>
    <n v="0"/>
    <n v="0"/>
    <x v="9"/>
    <x v="11"/>
  </r>
  <r>
    <s v="CG&amp;E "/>
    <s v="E"/>
    <x v="7"/>
    <s v="SC06    04/01/2008N"/>
    <n v="774"/>
    <n v="34.28"/>
    <n v="0"/>
    <n v="34.28"/>
    <n v="8.8699999999999992"/>
    <n v="0"/>
    <n v="3.32"/>
    <n v="0.94"/>
    <n v="0"/>
    <n v="0"/>
    <n v="0"/>
    <n v="3.6"/>
    <n v="1.77"/>
    <n v="1.22"/>
    <n v="0"/>
    <n v="0"/>
    <n v="2.04"/>
    <n v="9.27"/>
    <n v="0"/>
    <n v="0"/>
    <n v="0"/>
    <n v="0"/>
    <n v="0.75"/>
    <n v="0.53"/>
    <n v="0"/>
    <n v="0"/>
    <n v="1.97"/>
    <n v="0"/>
    <n v="0"/>
    <n v="0"/>
    <n v="0"/>
    <n v="0"/>
    <m/>
    <n v="0"/>
    <n v="0"/>
    <n v="0"/>
    <x v="9"/>
    <x v="11"/>
  </r>
  <r>
    <s v="CG&amp;E "/>
    <s v="E"/>
    <x v="2"/>
    <s v="SC07    04/01/2008N"/>
    <n v="980"/>
    <n v="111.34"/>
    <n v="0"/>
    <n v="111.34"/>
    <n v="28.21"/>
    <n v="0"/>
    <n v="51.41"/>
    <n v="1.2"/>
    <n v="0.36"/>
    <n v="0"/>
    <n v="0"/>
    <n v="4.57"/>
    <n v="2.2400000000000002"/>
    <n v="3.88"/>
    <n v="0"/>
    <n v="0"/>
    <n v="2.59"/>
    <n v="11.73"/>
    <n v="0"/>
    <n v="0"/>
    <n v="0"/>
    <n v="0"/>
    <n v="0.95"/>
    <n v="1.7"/>
    <n v="0"/>
    <n v="0"/>
    <n v="2.5"/>
    <n v="0"/>
    <n v="0"/>
    <n v="0"/>
    <n v="0"/>
    <n v="0"/>
    <m/>
    <n v="0"/>
    <n v="0"/>
    <n v="0"/>
    <x v="9"/>
    <x v="11"/>
  </r>
  <r>
    <s v="CG&amp;E "/>
    <s v="E"/>
    <x v="7"/>
    <s v="SC07    04/01/2008N"/>
    <n v="328"/>
    <n v="34.15"/>
    <n v="0"/>
    <n v="34.15"/>
    <n v="9.44"/>
    <n v="0"/>
    <n v="14.15"/>
    <n v="0.4"/>
    <n v="0.09"/>
    <n v="0"/>
    <n v="0"/>
    <n v="1.53"/>
    <n v="0.75"/>
    <n v="1.29"/>
    <n v="0"/>
    <n v="0"/>
    <n v="0.86"/>
    <n v="3.93"/>
    <n v="0"/>
    <n v="0"/>
    <n v="0"/>
    <n v="0"/>
    <n v="0.31"/>
    <n v="0.56000000000000005"/>
    <n v="0"/>
    <n v="0"/>
    <n v="0.84"/>
    <n v="0"/>
    <n v="0"/>
    <n v="0"/>
    <n v="0"/>
    <n v="0"/>
    <m/>
    <n v="0"/>
    <n v="0"/>
    <n v="0"/>
    <x v="9"/>
    <x v="11"/>
  </r>
  <r>
    <s v="CG&amp;E "/>
    <s v="E"/>
    <x v="7"/>
    <s v="SC08    04/01/2008N"/>
    <n v="6596"/>
    <n v="419.66"/>
    <n v="0"/>
    <n v="419.66"/>
    <n v="189.92"/>
    <n v="0"/>
    <n v="49.64"/>
    <n v="8.0299999999999994"/>
    <n v="0"/>
    <n v="0"/>
    <n v="0"/>
    <n v="0"/>
    <n v="15.1"/>
    <n v="26.03"/>
    <n v="0"/>
    <n v="0"/>
    <n v="17.38"/>
    <n v="78.98"/>
    <n v="0"/>
    <n v="0"/>
    <n v="0"/>
    <n v="0"/>
    <n v="6.37"/>
    <n v="11.4"/>
    <n v="0"/>
    <n v="0"/>
    <n v="16.809999999999999"/>
    <n v="0"/>
    <n v="0"/>
    <n v="0"/>
    <n v="0"/>
    <n v="0"/>
    <m/>
    <n v="0"/>
    <n v="0"/>
    <n v="0"/>
    <x v="9"/>
    <x v="11"/>
  </r>
  <r>
    <s v="CG&amp;E "/>
    <s v="E"/>
    <x v="7"/>
    <s v="SC09    04/01/2008N"/>
    <n v="296"/>
    <n v="21.5"/>
    <n v="0"/>
    <n v="21.5"/>
    <n v="8.5399999999999991"/>
    <n v="0"/>
    <n v="3.41"/>
    <n v="0.36"/>
    <n v="0.09"/>
    <n v="0"/>
    <n v="0"/>
    <n v="1.38"/>
    <n v="0.68"/>
    <n v="1.17"/>
    <n v="0"/>
    <n v="0"/>
    <n v="0.78"/>
    <n v="3.54"/>
    <n v="0"/>
    <n v="0"/>
    <n v="0"/>
    <n v="0"/>
    <n v="0.28999999999999998"/>
    <n v="0.51"/>
    <n v="0"/>
    <n v="0"/>
    <n v="0.75"/>
    <n v="0"/>
    <n v="0"/>
    <n v="0"/>
    <n v="0"/>
    <n v="0"/>
    <m/>
    <n v="0"/>
    <n v="0"/>
    <n v="0"/>
    <x v="9"/>
    <x v="11"/>
  </r>
  <r>
    <s v="CG&amp;E "/>
    <s v="E"/>
    <x v="7"/>
    <s v="SC10    04/01/2008N"/>
    <n v="6126"/>
    <n v="414.27"/>
    <n v="0"/>
    <n v="414.27"/>
    <n v="176.51"/>
    <n v="0"/>
    <n v="70.489999999999995"/>
    <n v="7.46"/>
    <n v="0"/>
    <n v="0"/>
    <n v="0"/>
    <n v="0"/>
    <n v="14.03"/>
    <n v="24.17"/>
    <n v="0"/>
    <n v="0"/>
    <n v="16.14"/>
    <n v="73.349999999999994"/>
    <n v="0"/>
    <n v="0"/>
    <n v="0"/>
    <n v="0"/>
    <n v="5.91"/>
    <n v="10.59"/>
    <n v="0"/>
    <n v="0"/>
    <n v="15.62"/>
    <n v="0"/>
    <n v="0"/>
    <n v="0"/>
    <n v="0"/>
    <n v="0"/>
    <m/>
    <n v="0"/>
    <n v="0"/>
    <n v="0"/>
    <x v="9"/>
    <x v="11"/>
  </r>
  <r>
    <s v="CG&amp;E "/>
    <s v="E"/>
    <x v="2"/>
    <s v="SE      04/01/2008N"/>
    <n v="40409"/>
    <n v="5206.0600000000004"/>
    <n v="0"/>
    <n v="5206.0600000000004"/>
    <n v="1164.32"/>
    <n v="0"/>
    <n v="2745.17"/>
    <n v="49.25"/>
    <n v="6.12"/>
    <n v="0"/>
    <n v="0"/>
    <n v="187.11"/>
    <n v="92.55"/>
    <n v="159.46"/>
    <n v="0"/>
    <n v="0"/>
    <n v="106.51"/>
    <n v="483.81"/>
    <n v="0"/>
    <n v="0"/>
    <n v="0"/>
    <n v="0"/>
    <n v="38.99"/>
    <n v="69.819999999999993"/>
    <n v="0"/>
    <n v="0"/>
    <n v="102.95"/>
    <n v="0"/>
    <n v="0"/>
    <n v="0"/>
    <n v="0"/>
    <n v="0"/>
    <m/>
    <n v="0"/>
    <n v="0"/>
    <n v="0"/>
    <x v="9"/>
    <x v="12"/>
  </r>
  <r>
    <s v="CG&amp;E "/>
    <s v="E"/>
    <x v="7"/>
    <s v="SE      04/01/2008N"/>
    <n v="364121"/>
    <n v="45985.13"/>
    <n v="0"/>
    <n v="45985.13"/>
    <n v="10489.91"/>
    <n v="0"/>
    <n v="23863.9"/>
    <n v="443.58"/>
    <n v="29.88"/>
    <n v="0"/>
    <n v="0"/>
    <n v="1659.18"/>
    <n v="833.99"/>
    <n v="1436.81"/>
    <n v="0"/>
    <n v="0"/>
    <n v="959.52"/>
    <n v="4359.8100000000004"/>
    <n v="0"/>
    <n v="0"/>
    <n v="0"/>
    <n v="0"/>
    <n v="351.37"/>
    <n v="629.21"/>
    <n v="0"/>
    <n v="0"/>
    <n v="927.97"/>
    <n v="0"/>
    <n v="0"/>
    <n v="0"/>
    <n v="0"/>
    <n v="0"/>
    <m/>
    <n v="0"/>
    <n v="0"/>
    <n v="0"/>
    <x v="9"/>
    <x v="12"/>
  </r>
  <r>
    <s v="CG&amp;E "/>
    <s v="E"/>
    <x v="1"/>
    <s v="SFL2    04/01/2008N"/>
    <n v="45"/>
    <n v="5.67"/>
    <n v="0"/>
    <n v="5.67"/>
    <n v="2.97"/>
    <n v="0"/>
    <n v="0.72"/>
    <n v="0.09"/>
    <n v="0"/>
    <n v="0"/>
    <n v="0"/>
    <n v="0.18"/>
    <n v="0.27"/>
    <n v="0.36"/>
    <n v="0"/>
    <n v="0"/>
    <n v="0.27"/>
    <n v="0.54"/>
    <n v="0"/>
    <n v="0"/>
    <n v="0"/>
    <n v="0"/>
    <n v="0.09"/>
    <n v="0.18"/>
    <n v="0"/>
    <n v="0"/>
    <n v="0"/>
    <n v="0"/>
    <n v="0"/>
    <n v="0"/>
    <n v="0"/>
    <n v="0"/>
    <m/>
    <n v="0"/>
    <n v="0"/>
    <n v="0"/>
    <x v="9"/>
    <x v="13"/>
  </r>
  <r>
    <s v="CG&amp;E "/>
    <s v="E"/>
    <x v="2"/>
    <s v="SFL2    04/01/2008N"/>
    <n v="49215"/>
    <n v="6201.38"/>
    <n v="0"/>
    <n v="6201.38"/>
    <n v="3248.21"/>
    <n v="0"/>
    <n v="787.46"/>
    <n v="98.42"/>
    <n v="0.27"/>
    <n v="0"/>
    <n v="0"/>
    <n v="196.84"/>
    <n v="295.31"/>
    <n v="393.73"/>
    <n v="0"/>
    <n v="0"/>
    <n v="295.31"/>
    <n v="590.57000000000005"/>
    <n v="0"/>
    <n v="0"/>
    <n v="0"/>
    <n v="0"/>
    <n v="98.42"/>
    <n v="196.84"/>
    <n v="0"/>
    <n v="0"/>
    <n v="0"/>
    <n v="0"/>
    <n v="0"/>
    <n v="0"/>
    <n v="0"/>
    <n v="0"/>
    <m/>
    <n v="0"/>
    <n v="0"/>
    <n v="0"/>
    <x v="9"/>
    <x v="13"/>
  </r>
  <r>
    <s v="CG&amp;E "/>
    <s v="E"/>
    <x v="7"/>
    <s v="SL01    04/01/2008N"/>
    <n v="2879"/>
    <n v="610.89"/>
    <n v="0"/>
    <n v="610.89"/>
    <n v="82.82"/>
    <n v="0"/>
    <n v="436.08"/>
    <n v="3.5"/>
    <n v="0.09"/>
    <n v="0"/>
    <n v="0"/>
    <n v="13.37"/>
    <n v="6.57"/>
    <n v="11.34"/>
    <n v="0"/>
    <n v="0"/>
    <n v="7.58"/>
    <n v="34.450000000000003"/>
    <n v="0"/>
    <n v="0"/>
    <n v="0"/>
    <n v="0"/>
    <n v="2.78"/>
    <n v="4.99"/>
    <n v="0"/>
    <n v="0"/>
    <n v="7.32"/>
    <n v="0"/>
    <n v="0"/>
    <n v="0"/>
    <n v="0"/>
    <n v="0"/>
    <m/>
    <n v="0"/>
    <n v="0"/>
    <n v="0"/>
    <x v="9"/>
    <x v="14"/>
  </r>
  <r>
    <s v="CG&amp;E "/>
    <s v="E"/>
    <x v="2"/>
    <s v="SL02    04/01/2008N"/>
    <n v="41"/>
    <n v="8.25"/>
    <n v="0"/>
    <n v="8.25"/>
    <n v="1.17"/>
    <n v="0"/>
    <n v="5.69"/>
    <n v="0.05"/>
    <n v="0.09"/>
    <n v="0"/>
    <n v="0"/>
    <n v="0.19"/>
    <n v="0.09"/>
    <n v="0.16"/>
    <n v="0"/>
    <n v="0"/>
    <n v="0.11"/>
    <n v="0.49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9"/>
    <x v="14"/>
  </r>
  <r>
    <s v="CG&amp;E "/>
    <s v="E"/>
    <x v="7"/>
    <s v="SL02    04/01/2008N"/>
    <n v="13354"/>
    <n v="1801.29"/>
    <n v="0"/>
    <n v="1801.29"/>
    <n v="384.61"/>
    <n v="0"/>
    <n v="989.23"/>
    <n v="16.350000000000001"/>
    <n v="0.63"/>
    <n v="0"/>
    <n v="0"/>
    <n v="62.15"/>
    <n v="30.48"/>
    <n v="52.59"/>
    <n v="0"/>
    <n v="0"/>
    <n v="35.229999999999997"/>
    <n v="159.93"/>
    <n v="0"/>
    <n v="0"/>
    <n v="0"/>
    <n v="0"/>
    <n v="12.96"/>
    <n v="23.16"/>
    <n v="0"/>
    <n v="0"/>
    <n v="33.97"/>
    <n v="0"/>
    <n v="0"/>
    <n v="0"/>
    <n v="0"/>
    <n v="0"/>
    <m/>
    <n v="0"/>
    <n v="0"/>
    <n v="0"/>
    <x v="9"/>
    <x v="14"/>
  </r>
  <r>
    <s v="CG&amp;E "/>
    <s v="E"/>
    <x v="2"/>
    <s v="SL03    04/01/2008N"/>
    <n v="449"/>
    <n v="80.59"/>
    <n v="0"/>
    <n v="80.59"/>
    <n v="12.91"/>
    <n v="0"/>
    <n v="53.23"/>
    <n v="0.55000000000000004"/>
    <n v="0.09"/>
    <n v="0"/>
    <n v="0"/>
    <n v="2.09"/>
    <n v="1.03"/>
    <n v="1.77"/>
    <n v="0"/>
    <n v="0"/>
    <n v="1.18"/>
    <n v="5.38"/>
    <n v="0"/>
    <n v="0"/>
    <n v="0"/>
    <n v="0"/>
    <n v="0.44"/>
    <n v="0.78"/>
    <n v="0"/>
    <n v="0"/>
    <n v="1.1399999999999999"/>
    <n v="0"/>
    <n v="0"/>
    <n v="0"/>
    <n v="0"/>
    <n v="0"/>
    <m/>
    <n v="0"/>
    <n v="0"/>
    <n v="0"/>
    <x v="9"/>
    <x v="14"/>
  </r>
  <r>
    <s v="CG&amp;E "/>
    <s v="E"/>
    <x v="7"/>
    <s v="SL03    04/01/2008N"/>
    <n v="46516"/>
    <n v="7721.06"/>
    <n v="0"/>
    <n v="7721.06"/>
    <n v="1339.75"/>
    <n v="0"/>
    <n v="4896.68"/>
    <n v="56.72"/>
    <n v="0.81"/>
    <n v="0"/>
    <n v="0"/>
    <n v="214.15"/>
    <n v="106.29"/>
    <n v="183.31"/>
    <n v="0"/>
    <n v="0"/>
    <n v="122.67"/>
    <n v="556.9"/>
    <n v="0"/>
    <n v="0"/>
    <n v="0"/>
    <n v="0"/>
    <n v="44.92"/>
    <n v="80.42"/>
    <n v="0"/>
    <n v="0"/>
    <n v="118.44"/>
    <n v="0"/>
    <n v="0"/>
    <n v="0"/>
    <n v="0"/>
    <n v="0"/>
    <m/>
    <n v="0"/>
    <n v="0"/>
    <n v="0"/>
    <x v="9"/>
    <x v="14"/>
  </r>
  <r>
    <s v="CG&amp;E "/>
    <s v="E"/>
    <x v="2"/>
    <s v="SL04    04/01/2008N"/>
    <n v="1644"/>
    <n v="229.04"/>
    <n v="0"/>
    <n v="229.04"/>
    <n v="47.3"/>
    <n v="0"/>
    <n v="128.52000000000001"/>
    <n v="2.0099999999999998"/>
    <n v="0.72"/>
    <n v="0"/>
    <n v="0"/>
    <n v="7.64"/>
    <n v="3.74"/>
    <n v="6.46"/>
    <n v="0"/>
    <n v="0"/>
    <n v="4.3499999999999996"/>
    <n v="19.690000000000001"/>
    <n v="0"/>
    <n v="0"/>
    <n v="0"/>
    <n v="0"/>
    <n v="1.61"/>
    <n v="2.84"/>
    <n v="0"/>
    <n v="0"/>
    <n v="4.16"/>
    <n v="0"/>
    <n v="0"/>
    <n v="0"/>
    <n v="0"/>
    <n v="0"/>
    <m/>
    <n v="0"/>
    <n v="0"/>
    <n v="0"/>
    <x v="9"/>
    <x v="14"/>
  </r>
  <r>
    <s v="CG&amp;E "/>
    <s v="E"/>
    <x v="7"/>
    <s v="SL04    04/01/2008N"/>
    <n v="2213653"/>
    <n v="235062.96"/>
    <n v="0"/>
    <n v="235062.96"/>
    <n v="63762.86"/>
    <n v="0"/>
    <n v="101484.03"/>
    <n v="2695.52"/>
    <n v="23.13"/>
    <n v="0"/>
    <n v="0"/>
    <n v="9352.89"/>
    <n v="5068.32"/>
    <n v="8733.77"/>
    <n v="0"/>
    <n v="0"/>
    <n v="5833.45"/>
    <n v="26505.95"/>
    <n v="0"/>
    <n v="0"/>
    <n v="0"/>
    <n v="0"/>
    <n v="2136"/>
    <n v="3825.21"/>
    <n v="0"/>
    <n v="0"/>
    <n v="5641.83"/>
    <n v="0"/>
    <n v="0"/>
    <n v="0"/>
    <n v="0"/>
    <n v="0"/>
    <m/>
    <n v="0"/>
    <n v="0"/>
    <n v="0"/>
    <x v="9"/>
    <x v="14"/>
  </r>
  <r>
    <s v="CG&amp;E "/>
    <s v="E"/>
    <x v="2"/>
    <s v="SL05    04/01/2008N"/>
    <n v="52873"/>
    <n v="22851.95"/>
    <n v="0"/>
    <n v="22851.95"/>
    <n v="1523.3"/>
    <n v="0"/>
    <n v="19634.72"/>
    <n v="64.39"/>
    <n v="6.39"/>
    <n v="0"/>
    <n v="0"/>
    <n v="243.85"/>
    <n v="121.05"/>
    <n v="208.55"/>
    <n v="0"/>
    <n v="0"/>
    <n v="139.36000000000001"/>
    <n v="633.14"/>
    <n v="0"/>
    <n v="0"/>
    <n v="0"/>
    <n v="0"/>
    <n v="51.09"/>
    <n v="91.41"/>
    <n v="0"/>
    <n v="0"/>
    <n v="134.69999999999999"/>
    <n v="0"/>
    <n v="0"/>
    <n v="0"/>
    <n v="0"/>
    <n v="0"/>
    <m/>
    <n v="0"/>
    <n v="0"/>
    <n v="0"/>
    <x v="9"/>
    <x v="14"/>
  </r>
  <r>
    <s v="CG&amp;E "/>
    <s v="E"/>
    <x v="7"/>
    <s v="SL05    04/01/2008N"/>
    <n v="131668"/>
    <n v="60926.99"/>
    <n v="0"/>
    <n v="60926.99"/>
    <n v="3792.69"/>
    <n v="0"/>
    <n v="52918.33"/>
    <n v="160.58000000000001"/>
    <n v="13.05"/>
    <n v="0"/>
    <n v="0"/>
    <n v="607.88"/>
    <n v="301.17"/>
    <n v="519.37"/>
    <n v="0"/>
    <n v="0"/>
    <n v="346.87"/>
    <n v="1576.57"/>
    <n v="0"/>
    <n v="0"/>
    <n v="0"/>
    <n v="0"/>
    <n v="127.27"/>
    <n v="227.64"/>
    <n v="0"/>
    <n v="0"/>
    <n v="335.57"/>
    <n v="0"/>
    <n v="0"/>
    <n v="0"/>
    <n v="0"/>
    <n v="0"/>
    <m/>
    <n v="0"/>
    <n v="0"/>
    <n v="0"/>
    <x v="9"/>
    <x v="14"/>
  </r>
  <r>
    <s v="CG&amp;E "/>
    <s v="E"/>
    <x v="7"/>
    <s v="SL06    04/01/2008N"/>
    <n v="112"/>
    <n v="23.62"/>
    <n v="0"/>
    <n v="23.62"/>
    <n v="3.22"/>
    <n v="0"/>
    <n v="16.829999999999998"/>
    <n v="0.14000000000000001"/>
    <n v="0"/>
    <n v="0"/>
    <n v="0"/>
    <n v="0.52"/>
    <n v="0.25"/>
    <n v="0.44"/>
    <n v="0"/>
    <n v="0"/>
    <n v="0.3"/>
    <n v="1.34"/>
    <n v="0"/>
    <n v="0"/>
    <n v="0"/>
    <n v="0"/>
    <n v="0.11"/>
    <n v="0.19"/>
    <n v="0"/>
    <n v="0"/>
    <n v="0.28000000000000003"/>
    <n v="0"/>
    <n v="0"/>
    <n v="0"/>
    <n v="0"/>
    <n v="0"/>
    <m/>
    <n v="0"/>
    <n v="0"/>
    <n v="0"/>
    <x v="9"/>
    <x v="14"/>
  </r>
  <r>
    <s v="CG&amp;E "/>
    <s v="E"/>
    <x v="2"/>
    <s v="SL07    04/01/2008N"/>
    <n v="79025"/>
    <n v="32237.46"/>
    <n v="0"/>
    <n v="32237.46"/>
    <n v="2276.4699999999998"/>
    <n v="0"/>
    <n v="27424.06"/>
    <n v="96.35"/>
    <n v="12.78"/>
    <n v="0"/>
    <n v="0"/>
    <n v="366.15"/>
    <n v="180.95"/>
    <n v="311.81"/>
    <n v="0"/>
    <n v="0"/>
    <n v="208.14"/>
    <n v="946.26"/>
    <n v="0"/>
    <n v="0"/>
    <n v="0"/>
    <n v="0"/>
    <n v="76.430000000000007"/>
    <n v="136.54"/>
    <n v="0"/>
    <n v="0"/>
    <n v="201.52"/>
    <n v="0"/>
    <n v="0"/>
    <n v="0"/>
    <n v="0"/>
    <n v="0"/>
    <m/>
    <n v="0"/>
    <n v="0"/>
    <n v="0"/>
    <x v="9"/>
    <x v="14"/>
  </r>
  <r>
    <s v="CG&amp;E "/>
    <s v="E"/>
    <x v="7"/>
    <s v="SL07    04/01/2008N"/>
    <n v="400129"/>
    <n v="140337.18"/>
    <n v="0"/>
    <n v="140337.18"/>
    <n v="11526.35"/>
    <n v="0"/>
    <n v="116002.71"/>
    <n v="487.57"/>
    <n v="45.42"/>
    <n v="0"/>
    <n v="0"/>
    <n v="1837.23"/>
    <n v="916.19"/>
    <n v="1578.9"/>
    <n v="0"/>
    <n v="0"/>
    <n v="1054.17"/>
    <n v="4791.05"/>
    <n v="0"/>
    <n v="0"/>
    <n v="0"/>
    <n v="0"/>
    <n v="386.2"/>
    <n v="691.44"/>
    <n v="0"/>
    <n v="0"/>
    <n v="1019.95"/>
    <n v="0"/>
    <n v="0"/>
    <n v="0"/>
    <n v="0"/>
    <n v="0"/>
    <m/>
    <n v="0"/>
    <n v="0"/>
    <n v="0"/>
    <x v="9"/>
    <x v="14"/>
  </r>
  <r>
    <s v="CG&amp;E "/>
    <s v="E"/>
    <x v="2"/>
    <s v="SL08    04/01/2008N"/>
    <n v="2901"/>
    <n v="491.46"/>
    <n v="0"/>
    <n v="491.46"/>
    <n v="83.28"/>
    <n v="0"/>
    <n v="315.05"/>
    <n v="3.55"/>
    <n v="0.45"/>
    <n v="0"/>
    <n v="0"/>
    <n v="13.48"/>
    <n v="6.62"/>
    <n v="11.44"/>
    <n v="0"/>
    <n v="0"/>
    <n v="7.64"/>
    <n v="34.729999999999997"/>
    <n v="0"/>
    <n v="0"/>
    <n v="0"/>
    <n v="0"/>
    <n v="2.82"/>
    <n v="5.01"/>
    <n v="0"/>
    <n v="0"/>
    <n v="7.39"/>
    <n v="0"/>
    <n v="0"/>
    <n v="0"/>
    <n v="0"/>
    <n v="0"/>
    <m/>
    <n v="0"/>
    <n v="0"/>
    <n v="0"/>
    <x v="9"/>
    <x v="14"/>
  </r>
  <r>
    <s v="CG&amp;E "/>
    <s v="E"/>
    <x v="7"/>
    <s v="SL08    04/01/2008N"/>
    <n v="203283"/>
    <n v="27622.95"/>
    <n v="0"/>
    <n v="27622.95"/>
    <n v="5856.04"/>
    <n v="0"/>
    <n v="15308.76"/>
    <n v="247.61"/>
    <n v="1.62"/>
    <n v="0"/>
    <n v="0"/>
    <n v="906.03"/>
    <n v="465.49"/>
    <n v="802.17"/>
    <n v="0"/>
    <n v="0"/>
    <n v="535.58000000000004"/>
    <n v="2434.0300000000002"/>
    <n v="0"/>
    <n v="0"/>
    <n v="0"/>
    <n v="0"/>
    <n v="196.22"/>
    <n v="351.23"/>
    <n v="0"/>
    <n v="0"/>
    <n v="518.16999999999996"/>
    <n v="0"/>
    <n v="0"/>
    <n v="0"/>
    <n v="0"/>
    <n v="0"/>
    <m/>
    <n v="0"/>
    <n v="0"/>
    <n v="0"/>
    <x v="9"/>
    <x v="14"/>
  </r>
  <r>
    <s v="CG&amp;E "/>
    <s v="E"/>
    <x v="19"/>
    <s v="SOLU    04/01/2008 "/>
    <n v="151"/>
    <n v="13.08"/>
    <n v="0"/>
    <n v="13.08"/>
    <n v="1.79"/>
    <n v="0"/>
    <n v="0.64"/>
    <n v="0.18"/>
    <n v="0.18"/>
    <n v="0"/>
    <n v="0"/>
    <n v="0.7"/>
    <n v="0.35"/>
    <n v="0.25"/>
    <n v="0"/>
    <n v="0"/>
    <n v="0.39"/>
    <n v="1.8"/>
    <n v="0"/>
    <n v="0"/>
    <n v="0"/>
    <n v="0"/>
    <n v="0.14000000000000001"/>
    <n v="0.11"/>
    <n v="0"/>
    <n v="0"/>
    <n v="0.39"/>
    <n v="0"/>
    <n v="0"/>
    <n v="0"/>
    <n v="0"/>
    <n v="0"/>
    <m/>
    <n v="0"/>
    <n v="0"/>
    <n v="0"/>
    <x v="9"/>
    <x v="15"/>
  </r>
  <r>
    <s v="CG&amp;E "/>
    <s v="E"/>
    <x v="2"/>
    <s v="SOLU    04/01/2008 "/>
    <n v="592"/>
    <n v="42.77"/>
    <n v="0"/>
    <n v="42.77"/>
    <n v="7.02"/>
    <n v="0"/>
    <n v="2.56"/>
    <n v="0.73"/>
    <n v="0.27"/>
    <n v="0"/>
    <n v="0"/>
    <n v="2.74"/>
    <n v="1.35"/>
    <n v="0.95"/>
    <n v="0"/>
    <n v="0"/>
    <n v="1.57"/>
    <n v="7.09"/>
    <n v="0"/>
    <n v="0"/>
    <n v="0"/>
    <n v="0"/>
    <n v="0.57999999999999996"/>
    <n v="0.44"/>
    <n v="0"/>
    <n v="0"/>
    <n v="1.5"/>
    <n v="0"/>
    <n v="0"/>
    <n v="0"/>
    <n v="0"/>
    <n v="0"/>
    <m/>
    <n v="0"/>
    <n v="0"/>
    <n v="0"/>
    <x v="9"/>
    <x v="15"/>
  </r>
  <r>
    <s v="CG&amp;E "/>
    <s v="E"/>
    <x v="7"/>
    <s v="SSLU    04/01/2008N"/>
    <n v="622"/>
    <n v="68.36"/>
    <n v="0"/>
    <n v="68.36"/>
    <n v="7.38"/>
    <n v="0"/>
    <n v="2.63"/>
    <n v="0.74"/>
    <n v="0"/>
    <n v="0"/>
    <n v="0"/>
    <n v="2.9"/>
    <n v="1.43"/>
    <n v="1.02"/>
    <n v="0"/>
    <n v="0"/>
    <n v="1.61"/>
    <n v="7.41"/>
    <n v="0"/>
    <n v="0"/>
    <n v="0"/>
    <n v="0"/>
    <n v="0.57999999999999996"/>
    <n v="0.44"/>
    <n v="0"/>
    <n v="0"/>
    <n v="1.6"/>
    <n v="0"/>
    <n v="0"/>
    <n v="0"/>
    <n v="0"/>
    <n v="0"/>
    <m/>
    <n v="0"/>
    <n v="0"/>
    <n v="0"/>
    <x v="9"/>
    <x v="16"/>
  </r>
  <r>
    <s v="CG&amp;E "/>
    <s v="E"/>
    <x v="7"/>
    <s v="SXLU    04/01/2008N"/>
    <n v="285"/>
    <n v="31.34"/>
    <n v="0"/>
    <n v="31.34"/>
    <n v="3.38"/>
    <n v="0"/>
    <n v="1.22"/>
    <n v="0.35"/>
    <n v="0"/>
    <n v="0"/>
    <n v="0"/>
    <n v="1.32"/>
    <n v="0.65"/>
    <n v="0.47"/>
    <n v="0"/>
    <n v="0"/>
    <n v="0.75"/>
    <n v="3.4"/>
    <n v="0"/>
    <n v="0"/>
    <n v="0"/>
    <n v="0"/>
    <n v="0.27"/>
    <n v="0.2"/>
    <n v="0"/>
    <n v="0"/>
    <n v="0.72"/>
    <n v="0"/>
    <n v="0"/>
    <n v="0"/>
    <n v="0"/>
    <n v="0"/>
    <m/>
    <n v="0"/>
    <n v="0"/>
    <n v="0"/>
    <x v="9"/>
    <x v="17"/>
  </r>
  <r>
    <s v="CG&amp;E "/>
    <s v="E"/>
    <x v="19"/>
    <s v="TD  SOFF04/01/2008N"/>
    <n v="21899"/>
    <n v="599.88"/>
    <n v="0"/>
    <n v="599.88"/>
    <n v="288.12"/>
    <n v="0"/>
    <n v="141.87"/>
    <n v="0"/>
    <n v="0"/>
    <n v="0"/>
    <n v="0"/>
    <n v="0"/>
    <n v="78.36"/>
    <n v="43.48"/>
    <n v="0"/>
    <n v="0"/>
    <n v="0"/>
    <n v="0"/>
    <n v="0"/>
    <n v="0"/>
    <n v="0"/>
    <n v="0"/>
    <n v="30.8"/>
    <n v="17.25"/>
    <n v="0"/>
    <n v="0"/>
    <n v="0"/>
    <n v="0"/>
    <n v="0"/>
    <n v="0"/>
    <n v="0"/>
    <n v="0"/>
    <m/>
    <n v="0"/>
    <n v="0"/>
    <n v="0"/>
    <x v="9"/>
    <x v="18"/>
  </r>
  <r>
    <s v="CG&amp;E "/>
    <s v="E"/>
    <x v="19"/>
    <s v="TD  SON 04/01/2008N"/>
    <n v="7760"/>
    <n v="2268.08"/>
    <n v="0"/>
    <n v="2268.08"/>
    <n v="699.01"/>
    <n v="0"/>
    <n v="541.84"/>
    <n v="36.11"/>
    <n v="1.75"/>
    <n v="0"/>
    <n v="0"/>
    <n v="136.72"/>
    <n v="127.96"/>
    <n v="105.59"/>
    <n v="51.71"/>
    <n v="0"/>
    <n v="168.25"/>
    <n v="346.27"/>
    <n v="0"/>
    <n v="0"/>
    <n v="0"/>
    <n v="0"/>
    <n v="10.93"/>
    <n v="41.94"/>
    <n v="0"/>
    <n v="0"/>
    <n v="0"/>
    <n v="0"/>
    <n v="0"/>
    <n v="0"/>
    <n v="0"/>
    <n v="0"/>
    <m/>
    <n v="0"/>
    <n v="0"/>
    <n v="0"/>
    <x v="9"/>
    <x v="18"/>
  </r>
  <r>
    <s v="CG&amp;E "/>
    <s v="E"/>
    <x v="2"/>
    <s v="TL01    04/01/2008N"/>
    <n v="6020"/>
    <n v="301.69"/>
    <n v="0"/>
    <n v="301.69"/>
    <n v="101.3"/>
    <n v="0"/>
    <n v="21.89"/>
    <n v="7.21"/>
    <n v="0.63"/>
    <n v="0"/>
    <n v="0"/>
    <n v="27.89"/>
    <n v="13.57"/>
    <n v="13.69"/>
    <n v="0"/>
    <n v="0"/>
    <n v="15.89"/>
    <n v="72.150000000000006"/>
    <n v="0"/>
    <n v="0"/>
    <n v="0"/>
    <n v="0"/>
    <n v="5.96"/>
    <n v="6.1"/>
    <n v="0"/>
    <n v="0"/>
    <n v="15.41"/>
    <n v="0"/>
    <n v="0"/>
    <n v="0"/>
    <n v="0"/>
    <n v="0"/>
    <m/>
    <n v="0"/>
    <n v="0"/>
    <n v="0"/>
    <x v="9"/>
    <x v="19"/>
  </r>
  <r>
    <s v="CG&amp;E "/>
    <s v="E"/>
    <x v="7"/>
    <s v="TL01    04/01/2008N"/>
    <n v="1342881"/>
    <n v="67238.63"/>
    <n v="0"/>
    <n v="67238.63"/>
    <n v="22606.52"/>
    <n v="0"/>
    <n v="4890.25"/>
    <n v="1619.54"/>
    <n v="4.43"/>
    <n v="0"/>
    <n v="0"/>
    <n v="6238.74"/>
    <n v="3049.63"/>
    <n v="3083.19"/>
    <n v="0"/>
    <n v="0"/>
    <n v="3544.18"/>
    <n v="16103.23"/>
    <n v="0"/>
    <n v="0"/>
    <n v="0"/>
    <n v="0"/>
    <n v="1324.76"/>
    <n v="1362.7"/>
    <n v="0"/>
    <n v="0"/>
    <n v="3411.46"/>
    <n v="0"/>
    <n v="0"/>
    <n v="0"/>
    <n v="0"/>
    <n v="0"/>
    <m/>
    <n v="0"/>
    <n v="0"/>
    <n v="0"/>
    <x v="9"/>
    <x v="19"/>
  </r>
  <r>
    <s v="CG&amp;E "/>
    <s v="E"/>
    <x v="4"/>
    <s v="TL01    04/01/2008N"/>
    <n v="89"/>
    <n v="4.66"/>
    <n v="0"/>
    <n v="4.66"/>
    <n v="1.49"/>
    <n v="0"/>
    <n v="0.31"/>
    <n v="0.1"/>
    <n v="0.27"/>
    <n v="0"/>
    <n v="0"/>
    <n v="0.4"/>
    <n v="0.2"/>
    <n v="0.2"/>
    <n v="0"/>
    <n v="0"/>
    <n v="0.22"/>
    <n v="1.08"/>
    <n v="0"/>
    <n v="0"/>
    <n v="0"/>
    <n v="0"/>
    <n v="0.09"/>
    <n v="0.09"/>
    <n v="0"/>
    <n v="0"/>
    <n v="0.21"/>
    <n v="0"/>
    <n v="0"/>
    <n v="0"/>
    <n v="0"/>
    <n v="0"/>
    <m/>
    <n v="0"/>
    <n v="0"/>
    <n v="0"/>
    <x v="9"/>
    <x v="19"/>
  </r>
  <r>
    <s v="CG&amp;E "/>
    <s v="E"/>
    <x v="2"/>
    <s v="TL03    04/01/2008N"/>
    <n v="253"/>
    <n v="18.39"/>
    <n v="0"/>
    <n v="18.39"/>
    <n v="4.28"/>
    <n v="0"/>
    <n v="6.51"/>
    <n v="0.3"/>
    <n v="0.09"/>
    <n v="0"/>
    <n v="0"/>
    <n v="1.2"/>
    <n v="0.6"/>
    <n v="0.6"/>
    <n v="0"/>
    <n v="0"/>
    <n v="0.66"/>
    <n v="3.01"/>
    <n v="0"/>
    <n v="0"/>
    <n v="0"/>
    <n v="0"/>
    <n v="0.24"/>
    <n v="0.24"/>
    <n v="0"/>
    <n v="0"/>
    <n v="0.66"/>
    <n v="0"/>
    <n v="0"/>
    <n v="0"/>
    <n v="0"/>
    <n v="0"/>
    <m/>
    <n v="0"/>
    <n v="0"/>
    <n v="0"/>
    <x v="9"/>
    <x v="19"/>
  </r>
  <r>
    <s v="CG&amp;E "/>
    <s v="E"/>
    <x v="7"/>
    <s v="TL03    04/01/2008N"/>
    <n v="305937"/>
    <n v="22043.15"/>
    <n v="0"/>
    <n v="22043.15"/>
    <n v="5148.0200000000004"/>
    <n v="0"/>
    <n v="7837.55"/>
    <n v="367"/>
    <n v="3.06"/>
    <n v="0"/>
    <n v="0"/>
    <n v="1421.44"/>
    <n v="690.34"/>
    <n v="709.86"/>
    <n v="0"/>
    <n v="0"/>
    <n v="804.17"/>
    <n v="3666.63"/>
    <n v="0"/>
    <n v="0"/>
    <n v="0"/>
    <n v="0"/>
    <n v="299.20999999999998"/>
    <n v="310.17"/>
    <n v="0"/>
    <n v="0"/>
    <n v="785.7"/>
    <n v="0"/>
    <n v="0"/>
    <n v="0"/>
    <n v="0"/>
    <n v="0"/>
    <m/>
    <n v="0"/>
    <n v="0"/>
    <n v="0"/>
    <x v="9"/>
    <x v="19"/>
  </r>
  <r>
    <s v="CG&amp;E "/>
    <s v="E"/>
    <x v="15"/>
    <s v="TSGE    04/01/2008 "/>
    <n v="16500000"/>
    <n v="924339.6"/>
    <n v="0"/>
    <n v="924339.6"/>
    <n v="487624.71"/>
    <n v="0"/>
    <n v="5768.4"/>
    <n v="8362.08"/>
    <n v="0.09"/>
    <n v="0"/>
    <n v="0"/>
    <n v="0"/>
    <n v="47601.3"/>
    <n v="66789.960000000006"/>
    <n v="0"/>
    <n v="0"/>
    <n v="66968.37"/>
    <n v="195261"/>
    <n v="0"/>
    <n v="0"/>
    <n v="0"/>
    <n v="0"/>
    <n v="16706.52"/>
    <n v="29257.17"/>
    <n v="0"/>
    <n v="0"/>
    <n v="0"/>
    <n v="0"/>
    <n v="0"/>
    <n v="0"/>
    <n v="0"/>
    <n v="0"/>
    <m/>
    <n v="0"/>
    <n v="0"/>
    <n v="0"/>
    <x v="9"/>
    <x v="20"/>
  </r>
  <r>
    <s v="CG&amp;E "/>
    <s v="E"/>
    <x v="12"/>
    <s v="TSGS    04/01/2008 "/>
    <n v="7839828"/>
    <n v="382145.79"/>
    <n v="0"/>
    <n v="382145.79"/>
    <n v="198715.35"/>
    <n v="0"/>
    <n v="3256.2"/>
    <n v="4300.46"/>
    <n v="0.09"/>
    <n v="0"/>
    <n v="0"/>
    <n v="0"/>
    <n v="15606.92"/>
    <n v="27189.919999999998"/>
    <n v="0"/>
    <n v="0"/>
    <n v="21602.7"/>
    <n v="92769.05"/>
    <n v="0"/>
    <n v="0"/>
    <n v="0"/>
    <n v="0"/>
    <n v="6793.47"/>
    <n v="11911.63"/>
    <n v="0"/>
    <n v="0"/>
    <n v="0"/>
    <n v="0"/>
    <n v="0"/>
    <n v="0"/>
    <n v="0"/>
    <n v="0"/>
    <m/>
    <n v="0"/>
    <n v="0"/>
    <n v="0"/>
    <x v="9"/>
    <x v="20"/>
  </r>
  <r>
    <s v="CG&amp;E "/>
    <s v="E"/>
    <x v="15"/>
    <s v="TS01    04/01/2008 "/>
    <n v="885740"/>
    <n v="60567.49"/>
    <n v="0"/>
    <n v="60567.49"/>
    <n v="27526.23"/>
    <n v="0"/>
    <n v="660.52"/>
    <n v="1042.95"/>
    <n v="0.09"/>
    <n v="0"/>
    <n v="0"/>
    <n v="3255.14"/>
    <n v="4918.42"/>
    <n v="5135.2299999999996"/>
    <n v="0"/>
    <n v="0"/>
    <n v="4010.9"/>
    <n v="10481.85"/>
    <n v="0"/>
    <n v="0"/>
    <n v="0"/>
    <n v="0"/>
    <n v="1287.07"/>
    <n v="2249.09"/>
    <n v="0"/>
    <n v="0"/>
    <n v="0"/>
    <n v="0"/>
    <n v="0"/>
    <n v="0"/>
    <n v="0"/>
    <n v="0"/>
    <m/>
    <n v="0"/>
    <n v="0"/>
    <n v="0"/>
    <x v="9"/>
    <x v="20"/>
  </r>
  <r>
    <s v="CG&amp;E "/>
    <s v="E"/>
    <x v="15"/>
    <s v="TS01    04/01/2008N"/>
    <n v="7829013"/>
    <n v="494093.94"/>
    <n v="0"/>
    <n v="494093.94"/>
    <n v="245704.73"/>
    <n v="0"/>
    <n v="3405.33"/>
    <n v="5260.38"/>
    <n v="0.27"/>
    <n v="0"/>
    <n v="0"/>
    <n v="28447.27"/>
    <n v="25616.69"/>
    <n v="33654.94"/>
    <n v="0"/>
    <n v="0"/>
    <n v="36192.199999999997"/>
    <n v="92648.54"/>
    <n v="0"/>
    <n v="0"/>
    <n v="0"/>
    <n v="0"/>
    <n v="8421.6299999999992"/>
    <n v="14741.96"/>
    <n v="0"/>
    <n v="0"/>
    <n v="0"/>
    <n v="0"/>
    <n v="0"/>
    <n v="0"/>
    <n v="0"/>
    <n v="0"/>
    <m/>
    <n v="0"/>
    <n v="0"/>
    <n v="0"/>
    <x v="9"/>
    <x v="20"/>
  </r>
  <r>
    <s v="CG&amp;E "/>
    <s v="E"/>
    <x v="12"/>
    <s v="TS01    04/01/2008N"/>
    <n v="771322"/>
    <n v="47780.81"/>
    <n v="0"/>
    <n v="47780.81"/>
    <n v="23401.439999999999"/>
    <n v="0"/>
    <n v="420.89"/>
    <n v="939.16"/>
    <n v="0.09"/>
    <n v="0"/>
    <n v="0"/>
    <n v="2809.22"/>
    <n v="2353.4499999999998"/>
    <n v="3205.32"/>
    <n v="0"/>
    <n v="0"/>
    <n v="3317.45"/>
    <n v="9127.82"/>
    <n v="0"/>
    <n v="0"/>
    <n v="0"/>
    <n v="0"/>
    <n v="801.9"/>
    <n v="1404.07"/>
    <n v="0"/>
    <n v="0"/>
    <n v="0"/>
    <n v="0"/>
    <n v="0"/>
    <n v="0"/>
    <n v="0"/>
    <n v="0"/>
    <m/>
    <n v="0"/>
    <n v="0"/>
    <n v="0"/>
    <x v="9"/>
    <x v="20"/>
  </r>
  <r>
    <s v="CG&amp;E "/>
    <s v="E"/>
    <x v="14"/>
    <s v="TS02    04/01/2008N"/>
    <n v="818838"/>
    <n v="58307.48"/>
    <n v="0"/>
    <n v="58307.48"/>
    <n v="29117.83"/>
    <n v="0"/>
    <n v="545.14"/>
    <n v="997.02"/>
    <n v="0.09"/>
    <n v="0"/>
    <n v="0"/>
    <n v="2981.7"/>
    <n v="3402.23"/>
    <n v="3988.53"/>
    <n v="0"/>
    <n v="0"/>
    <n v="4839"/>
    <n v="9690.1299999999992"/>
    <n v="0"/>
    <n v="0"/>
    <n v="0"/>
    <n v="0"/>
    <n v="998.81"/>
    <n v="1747"/>
    <n v="0"/>
    <n v="0"/>
    <n v="0"/>
    <n v="0"/>
    <n v="0"/>
    <n v="0"/>
    <n v="0"/>
    <n v="0"/>
    <m/>
    <n v="0"/>
    <n v="0"/>
    <n v="0"/>
    <x v="9"/>
    <x v="20"/>
  </r>
  <r>
    <s v="CG&amp;E "/>
    <s v="E"/>
    <x v="15"/>
    <s v="TS05    04/01/2008 "/>
    <n v="8426"/>
    <n v="5052.83"/>
    <n v="0"/>
    <n v="5052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20"/>
  </r>
  <r>
    <s v="CG&amp;E "/>
    <s v="E"/>
    <x v="15"/>
    <s v="TS07    04/01/2008 "/>
    <n v="5887775"/>
    <n v="413985.1"/>
    <n v="0"/>
    <n v="413985.1"/>
    <n v="153437.29999999999"/>
    <n v="0"/>
    <n v="2360.35"/>
    <n v="6317.39"/>
    <n v="0.18"/>
    <n v="0"/>
    <n v="0"/>
    <n v="39261.54"/>
    <n v="41113.050000000003"/>
    <n v="50192.65"/>
    <n v="0"/>
    <n v="0"/>
    <n v="17075.740000000002"/>
    <n v="69675.929999999993"/>
    <n v="0"/>
    <n v="0"/>
    <n v="0"/>
    <n v="0"/>
    <n v="12565.84"/>
    <n v="21985.13"/>
    <n v="0"/>
    <n v="0"/>
    <n v="0"/>
    <n v="0"/>
    <n v="0"/>
    <n v="0"/>
    <n v="0"/>
    <n v="0"/>
    <m/>
    <n v="0"/>
    <n v="0"/>
    <n v="0"/>
    <x v="9"/>
    <x v="20"/>
  </r>
  <r>
    <s v="CG&amp;E "/>
    <s v="E"/>
    <x v="14"/>
    <s v="TS07    04/01/2008N"/>
    <n v="151931"/>
    <n v="19306.64"/>
    <n v="0"/>
    <n v="19306.64"/>
    <n v="10571.41"/>
    <n v="0"/>
    <n v="496"/>
    <n v="184.99"/>
    <n v="0.09"/>
    <n v="0"/>
    <n v="0"/>
    <n v="560.83000000000004"/>
    <n v="849.29"/>
    <n v="1448.16"/>
    <n v="0"/>
    <n v="0"/>
    <n v="2400.3000000000002"/>
    <n v="1797.95"/>
    <n v="0"/>
    <n v="0"/>
    <n v="0"/>
    <n v="0"/>
    <n v="363.35"/>
    <n v="634.27"/>
    <n v="0"/>
    <n v="0"/>
    <n v="0"/>
    <n v="0"/>
    <n v="0"/>
    <n v="0"/>
    <n v="0"/>
    <n v="0"/>
    <m/>
    <n v="0"/>
    <n v="0"/>
    <n v="0"/>
    <x v="9"/>
    <x v="20"/>
  </r>
  <r>
    <s v="CG&amp;E "/>
    <s v="E"/>
    <x v="15"/>
    <s v="TS07    04/01/2008N"/>
    <n v="28591161"/>
    <n v="1696972.35"/>
    <n v="0"/>
    <n v="1696972.35"/>
    <n v="874025.66"/>
    <n v="0"/>
    <n v="12604.21"/>
    <n v="17665.78"/>
    <n v="0.72"/>
    <n v="0"/>
    <n v="0"/>
    <n v="38965.26"/>
    <n v="88288.44"/>
    <n v="119716.8"/>
    <n v="0"/>
    <n v="0"/>
    <n v="124965"/>
    <n v="338347.79"/>
    <n v="0"/>
    <n v="0"/>
    <n v="0"/>
    <n v="0"/>
    <n v="29952.03"/>
    <n v="52440.66"/>
    <n v="0"/>
    <n v="0"/>
    <n v="0"/>
    <n v="0"/>
    <n v="0"/>
    <n v="0"/>
    <n v="0"/>
    <n v="0"/>
    <m/>
    <n v="0"/>
    <n v="0"/>
    <n v="0"/>
    <x v="9"/>
    <x v="20"/>
  </r>
  <r>
    <s v="CG&amp;E "/>
    <s v="E"/>
    <x v="18"/>
    <s v="TS07    04/01/2008N"/>
    <n v="100032"/>
    <n v="1589.72"/>
    <n v="0"/>
    <n v="1589.72"/>
    <n v="0"/>
    <n v="0"/>
    <n v="536.21"/>
    <n v="121.8"/>
    <n v="0.09"/>
    <n v="0"/>
    <n v="0"/>
    <n v="372.44"/>
    <n v="559.17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20"/>
  </r>
  <r>
    <s v="CG&amp;E "/>
    <s v="E"/>
    <x v="15"/>
    <s v="TS08    04/01/2008 "/>
    <n v="0"/>
    <n v="215783.9"/>
    <n v="0"/>
    <n v="215783.9"/>
    <n v="51136.3"/>
    <n v="0"/>
    <n v="1678.6"/>
    <n v="2336.3000000000002"/>
    <n v="0.09"/>
    <n v="0"/>
    <n v="0"/>
    <n v="0"/>
    <n v="20413.84"/>
    <n v="74375.759999999995"/>
    <n v="0"/>
    <n v="0"/>
    <n v="14641.83"/>
    <n v="0"/>
    <n v="0"/>
    <n v="0"/>
    <n v="0"/>
    <n v="0"/>
    <n v="18624.91"/>
    <n v="32576.27"/>
    <n v="0"/>
    <n v="0"/>
    <n v="0"/>
    <n v="0"/>
    <n v="0"/>
    <n v="0"/>
    <n v="0"/>
    <n v="0"/>
    <m/>
    <n v="0"/>
    <n v="0"/>
    <n v="0"/>
    <x v="9"/>
    <x v="20"/>
  </r>
  <r>
    <s v="CG&amp;E "/>
    <s v="E"/>
    <x v="15"/>
    <s v="TS08    04/01/2008N"/>
    <n v="52232212"/>
    <n v="2904944.78"/>
    <n v="0"/>
    <n v="2904944.78"/>
    <n v="1512543.59"/>
    <n v="0"/>
    <n v="17428.810000000001"/>
    <n v="26367.66"/>
    <n v="0.27"/>
    <n v="0"/>
    <n v="0"/>
    <n v="34216.47"/>
    <n v="144115.88"/>
    <n v="207171.44"/>
    <n v="0"/>
    <n v="0"/>
    <n v="202418.98"/>
    <n v="618116"/>
    <n v="0"/>
    <n v="0"/>
    <n v="0"/>
    <n v="0"/>
    <n v="51813.67"/>
    <n v="90752.01"/>
    <n v="0"/>
    <n v="0"/>
    <n v="0"/>
    <n v="0"/>
    <n v="0"/>
    <n v="0"/>
    <n v="0"/>
    <n v="0"/>
    <m/>
    <n v="0"/>
    <n v="0"/>
    <n v="0"/>
    <x v="9"/>
    <x v="20"/>
  </r>
  <r>
    <s v="CG&amp;E "/>
    <s v="E"/>
    <x v="17"/>
    <s v="TS08    04/01/2008N"/>
    <n v="4394375"/>
    <n v="230546.99"/>
    <n v="0"/>
    <n v="230546.99"/>
    <n v="111701.07"/>
    <n v="0"/>
    <n v="1299.31"/>
    <n v="2684.54"/>
    <n v="0.09"/>
    <n v="0"/>
    <n v="0"/>
    <n v="15960.9"/>
    <n v="8836.66"/>
    <n v="15298.72"/>
    <n v="0"/>
    <n v="0"/>
    <n v="12237.93"/>
    <n v="52003.03"/>
    <n v="0"/>
    <n v="0"/>
    <n v="0"/>
    <n v="0"/>
    <n v="3822.54"/>
    <n v="6702.2"/>
    <n v="0"/>
    <n v="0"/>
    <n v="0"/>
    <n v="0"/>
    <n v="0"/>
    <n v="0"/>
    <n v="0"/>
    <n v="0"/>
    <m/>
    <n v="0"/>
    <n v="0"/>
    <n v="0"/>
    <x v="9"/>
    <x v="20"/>
  </r>
  <r>
    <s v="CG&amp;E "/>
    <s v="E"/>
    <x v="15"/>
    <s v="TS09    04/01/2008N"/>
    <n v="26676914"/>
    <n v="1617657.53"/>
    <n v="0"/>
    <n v="1617657.53"/>
    <n v="857024.78"/>
    <n v="0"/>
    <n v="11468.29"/>
    <n v="14382.22"/>
    <n v="0.27"/>
    <n v="0"/>
    <n v="0"/>
    <n v="0"/>
    <n v="91473.69"/>
    <n v="117390.34"/>
    <n v="0"/>
    <n v="0"/>
    <n v="129423.82"/>
    <n v="315694.59000000003"/>
    <n v="0"/>
    <n v="0"/>
    <n v="0"/>
    <n v="0"/>
    <n v="29379.37"/>
    <n v="51420.160000000003"/>
    <n v="0"/>
    <n v="0"/>
    <n v="0"/>
    <n v="0"/>
    <n v="0"/>
    <n v="0"/>
    <n v="0"/>
    <n v="0"/>
    <m/>
    <n v="0"/>
    <n v="0"/>
    <n v="0"/>
    <x v="9"/>
    <x v="20"/>
  </r>
  <r>
    <s v="CG&amp;E "/>
    <s v="E"/>
    <x v="12"/>
    <s v="TS09    04/01/2008N"/>
    <n v="4382962"/>
    <n v="276598.53000000003"/>
    <n v="0"/>
    <n v="276598.53000000003"/>
    <n v="146635.65"/>
    <n v="0"/>
    <n v="2182.9899999999998"/>
    <n v="2679.19"/>
    <n v="0.09"/>
    <n v="0"/>
    <n v="0"/>
    <n v="0"/>
    <n v="16261.19"/>
    <n v="20085.599999999999"/>
    <n v="0"/>
    <n v="0"/>
    <n v="23059.919999999998"/>
    <n v="51867.97"/>
    <n v="0"/>
    <n v="0"/>
    <n v="0"/>
    <n v="0"/>
    <n v="5028.08"/>
    <n v="8797.85"/>
    <n v="0"/>
    <n v="0"/>
    <n v="0"/>
    <n v="0"/>
    <n v="0"/>
    <n v="0"/>
    <n v="0"/>
    <n v="0"/>
    <m/>
    <n v="0"/>
    <n v="0"/>
    <n v="0"/>
    <x v="9"/>
    <x v="20"/>
  </r>
  <r>
    <s v="CG&amp;E "/>
    <s v="E"/>
    <x v="15"/>
    <s v="TS10    04/01/2008N"/>
    <n v="121696416"/>
    <n v="6335516.54"/>
    <n v="0"/>
    <n v="6335516.54"/>
    <n v="3218775.58"/>
    <n v="0"/>
    <n v="40157.660000000003"/>
    <n v="57699.199999999997"/>
    <n v="0.09"/>
    <n v="0"/>
    <n v="0"/>
    <n v="0"/>
    <n v="347095.99"/>
    <n v="440860.87"/>
    <n v="0"/>
    <n v="0"/>
    <n v="488113.97"/>
    <n v="1440155.39"/>
    <n v="0"/>
    <n v="0"/>
    <n v="0"/>
    <n v="0"/>
    <n v="109533.33"/>
    <n v="193124.46"/>
    <n v="0"/>
    <n v="0"/>
    <n v="0"/>
    <n v="0"/>
    <n v="0"/>
    <n v="0"/>
    <n v="0"/>
    <n v="0"/>
    <m/>
    <n v="0"/>
    <n v="0"/>
    <n v="0"/>
    <x v="9"/>
    <x v="20"/>
  </r>
  <r>
    <s v="CG&amp;E "/>
    <s v="E"/>
    <x v="15"/>
    <s v="TS12    04/01/2008 "/>
    <n v="4922941"/>
    <n v="468866.97"/>
    <n v="0"/>
    <n v="468866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20"/>
  </r>
  <r>
    <s v="CG&amp;E "/>
    <s v="E"/>
    <x v="15"/>
    <s v="TS13    04/01/2008 "/>
    <n v="3651850"/>
    <n v="330876.01"/>
    <n v="0"/>
    <n v="33087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20"/>
  </r>
  <r>
    <s v="CG&amp;E "/>
    <s v="E"/>
    <x v="7"/>
    <s v="UOLC    04/01/2008N"/>
    <n v="23603"/>
    <n v="1048.8599999999999"/>
    <n v="0"/>
    <n v="1048.8599999999999"/>
    <n v="279.89"/>
    <n v="0"/>
    <n v="101.33"/>
    <n v="28.74"/>
    <n v="0.09"/>
    <n v="0"/>
    <n v="0"/>
    <n v="101.85"/>
    <n v="54.05"/>
    <n v="38.35"/>
    <n v="0"/>
    <n v="0"/>
    <n v="62.19"/>
    <n v="282.62"/>
    <n v="0"/>
    <n v="0"/>
    <n v="0"/>
    <n v="0"/>
    <n v="22.79"/>
    <n v="16.8"/>
    <n v="0"/>
    <n v="0"/>
    <n v="60.16"/>
    <n v="0"/>
    <n v="0"/>
    <n v="0"/>
    <n v="0"/>
    <n v="0"/>
    <m/>
    <n v="0"/>
    <n v="0"/>
    <n v="0"/>
    <x v="9"/>
    <x v="21"/>
  </r>
  <r>
    <s v="CG&amp;E "/>
    <s v="E"/>
    <x v="2"/>
    <s v="UOLP    02/15/2008 "/>
    <n v="145"/>
    <n v="6.39"/>
    <n v="0"/>
    <n v="6.39"/>
    <n v="1.46"/>
    <n v="0"/>
    <n v="0.62"/>
    <n v="0.18"/>
    <n v="0.12"/>
    <n v="0"/>
    <n v="0"/>
    <n v="0.67"/>
    <n v="0.33"/>
    <n v="0.26"/>
    <n v="0"/>
    <n v="0.26"/>
    <n v="0.54"/>
    <n v="1.33"/>
    <n v="0"/>
    <n v="0"/>
    <n v="0"/>
    <n v="0"/>
    <n v="0.14000000000000001"/>
    <n v="0.11"/>
    <n v="0"/>
    <n v="0"/>
    <n v="0.37"/>
    <n v="0"/>
    <n v="0"/>
    <n v="0"/>
    <n v="0"/>
    <n v="0"/>
    <m/>
    <n v="0"/>
    <n v="0"/>
    <n v="0"/>
    <x v="9"/>
    <x v="21"/>
  </r>
  <r>
    <s v="CG&amp;E "/>
    <s v="E"/>
    <x v="19"/>
    <s v="UOLP    04/01/2008 "/>
    <n v="2092"/>
    <n v="96.46"/>
    <n v="0"/>
    <n v="96.46"/>
    <n v="24.81"/>
    <n v="0"/>
    <n v="8.84"/>
    <n v="2.48"/>
    <n v="3.29"/>
    <n v="0"/>
    <n v="0"/>
    <n v="9.7200000000000006"/>
    <n v="4.82"/>
    <n v="3.4"/>
    <n v="0"/>
    <n v="0"/>
    <n v="5.4"/>
    <n v="24.9"/>
    <n v="0"/>
    <n v="0"/>
    <n v="0"/>
    <n v="0"/>
    <n v="1.97"/>
    <n v="1.48"/>
    <n v="0"/>
    <n v="0"/>
    <n v="5.35"/>
    <n v="0"/>
    <n v="0"/>
    <n v="0"/>
    <n v="0"/>
    <n v="0"/>
    <m/>
    <n v="0"/>
    <n v="0"/>
    <n v="0"/>
    <x v="9"/>
    <x v="21"/>
  </r>
  <r>
    <s v="CG&amp;E "/>
    <s v="E"/>
    <x v="2"/>
    <s v="UOLP    04/01/2008 "/>
    <n v="29388"/>
    <n v="1320.51"/>
    <n v="0"/>
    <n v="1320.51"/>
    <n v="348"/>
    <n v="0"/>
    <n v="126.43"/>
    <n v="35.590000000000003"/>
    <n v="5.87"/>
    <n v="0"/>
    <n v="0"/>
    <n v="135.99"/>
    <n v="67.14"/>
    <n v="48.13"/>
    <n v="0"/>
    <n v="0"/>
    <n v="78.39"/>
    <n v="351.5"/>
    <n v="0"/>
    <n v="0"/>
    <n v="0"/>
    <n v="0"/>
    <n v="28.07"/>
    <n v="20.86"/>
    <n v="0"/>
    <n v="0"/>
    <n v="74.540000000000006"/>
    <n v="0"/>
    <n v="0"/>
    <n v="0"/>
    <n v="0"/>
    <n v="0"/>
    <m/>
    <n v="0"/>
    <n v="0"/>
    <n v="0"/>
    <x v="9"/>
    <x v="21"/>
  </r>
  <r>
    <s v="CG&amp;E "/>
    <s v="E"/>
    <x v="3"/>
    <s v="UOLP    04/01/2008 "/>
    <n v="910"/>
    <n v="41.09"/>
    <n v="0"/>
    <n v="41.09"/>
    <n v="10.78"/>
    <n v="0"/>
    <n v="3.92"/>
    <n v="1.1100000000000001"/>
    <n v="0.36"/>
    <n v="0"/>
    <n v="0"/>
    <n v="4.21"/>
    <n v="2.08"/>
    <n v="1.48"/>
    <n v="0"/>
    <n v="0"/>
    <n v="2.41"/>
    <n v="10.89"/>
    <n v="0"/>
    <n v="0"/>
    <n v="0"/>
    <n v="0"/>
    <n v="0.88"/>
    <n v="0.66"/>
    <n v="0"/>
    <n v="0"/>
    <n v="2.31"/>
    <n v="0"/>
    <n v="0"/>
    <n v="0"/>
    <n v="0"/>
    <n v="0"/>
    <m/>
    <n v="0"/>
    <n v="0"/>
    <n v="0"/>
    <x v="9"/>
    <x v="21"/>
  </r>
  <r>
    <s v="CG&amp;E "/>
    <s v="E"/>
    <x v="4"/>
    <s v="UOLP    04/01/2008 "/>
    <n v="806"/>
    <n v="36.340000000000003"/>
    <n v="0"/>
    <n v="36.340000000000003"/>
    <n v="9.5500000000000007"/>
    <n v="0"/>
    <n v="3.46"/>
    <n v="0.98"/>
    <n v="0.27"/>
    <n v="0"/>
    <n v="0"/>
    <n v="3.73"/>
    <n v="1.85"/>
    <n v="1.32"/>
    <n v="0"/>
    <n v="0"/>
    <n v="2.12"/>
    <n v="9.64"/>
    <n v="0"/>
    <n v="0"/>
    <n v="0"/>
    <n v="0"/>
    <n v="0.77"/>
    <n v="0.59"/>
    <n v="0"/>
    <n v="0"/>
    <n v="2.06"/>
    <n v="0"/>
    <n v="0"/>
    <n v="0"/>
    <n v="0"/>
    <n v="0"/>
    <m/>
    <n v="0"/>
    <n v="0"/>
    <n v="0"/>
    <x v="9"/>
    <x v="21"/>
  </r>
  <r>
    <s v="CG&amp;E "/>
    <s v="E"/>
    <x v="2"/>
    <s v="UOLP    04/01/2008N"/>
    <n v="11353"/>
    <n v="510.87"/>
    <n v="0"/>
    <n v="510.87"/>
    <n v="134.63999999999999"/>
    <n v="0"/>
    <n v="48.71"/>
    <n v="13.82"/>
    <n v="2.52"/>
    <n v="0"/>
    <n v="0"/>
    <n v="52.76"/>
    <n v="26"/>
    <n v="18.46"/>
    <n v="0"/>
    <n v="0"/>
    <n v="30.16"/>
    <n v="135.86000000000001"/>
    <n v="0"/>
    <n v="0"/>
    <n v="0"/>
    <n v="0"/>
    <n v="10.92"/>
    <n v="8.0500000000000007"/>
    <n v="0"/>
    <n v="0"/>
    <n v="28.97"/>
    <n v="0"/>
    <n v="0"/>
    <n v="0"/>
    <n v="0"/>
    <n v="0"/>
    <m/>
    <n v="0"/>
    <n v="0"/>
    <n v="0"/>
    <x v="9"/>
    <x v="21"/>
  </r>
  <r>
    <s v="CG&amp;E "/>
    <s v="E"/>
    <x v="7"/>
    <s v="UOLP    04/01/2008N"/>
    <n v="16998"/>
    <n v="762.68"/>
    <n v="0"/>
    <n v="762.68"/>
    <n v="201.57"/>
    <n v="0"/>
    <n v="72.86"/>
    <n v="20.64"/>
    <n v="1.97"/>
    <n v="0"/>
    <n v="0"/>
    <n v="79.069999999999993"/>
    <n v="38.869999999999997"/>
    <n v="27.66"/>
    <n v="0"/>
    <n v="0"/>
    <n v="44.74"/>
    <n v="203.48"/>
    <n v="0"/>
    <n v="0"/>
    <n v="0"/>
    <n v="0"/>
    <n v="16.350000000000001"/>
    <n v="12.07"/>
    <n v="0"/>
    <n v="0"/>
    <n v="43.4"/>
    <n v="0"/>
    <n v="0"/>
    <n v="0"/>
    <n v="0"/>
    <n v="0"/>
    <m/>
    <n v="0"/>
    <n v="0"/>
    <n v="0"/>
    <x v="9"/>
    <x v="21"/>
  </r>
  <r>
    <s v="CG&amp;E "/>
    <s v="E"/>
    <x v="19"/>
    <s v="UORP    04/01/2008 "/>
    <n v="86"/>
    <n v="3.78"/>
    <n v="0"/>
    <n v="3.78"/>
    <n v="1.02"/>
    <n v="0"/>
    <n v="0.36"/>
    <n v="0.1"/>
    <n v="0.18"/>
    <n v="0"/>
    <n v="0"/>
    <n v="0.4"/>
    <n v="0.2"/>
    <n v="0.14000000000000001"/>
    <n v="0"/>
    <n v="0"/>
    <n v="0.22"/>
    <n v="1.02"/>
    <n v="0"/>
    <n v="0"/>
    <n v="0"/>
    <n v="0"/>
    <n v="0.08"/>
    <n v="0.06"/>
    <n v="0"/>
    <n v="0"/>
    <n v="0"/>
    <n v="0"/>
    <n v="0"/>
    <n v="0"/>
    <n v="0"/>
    <n v="0"/>
    <m/>
    <n v="0"/>
    <n v="0"/>
    <n v="0"/>
    <x v="9"/>
    <x v="21"/>
  </r>
  <r>
    <s v="CG&amp;E "/>
    <s v="E"/>
    <x v="12"/>
    <s v="WS02    08/31/1993N"/>
    <n v="45274"/>
    <n v="1578.96"/>
    <n v="578.96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578.96"/>
    <n v="0"/>
    <n v="0"/>
    <n v="0"/>
    <n v="0"/>
    <n v="0"/>
    <n v="0"/>
    <n v="0"/>
    <n v="0"/>
    <n v="0"/>
    <n v="0"/>
    <m/>
    <n v="0"/>
    <n v="0"/>
    <n v="0"/>
    <x v="9"/>
    <x v="22"/>
  </r>
  <r>
    <s v="CG&amp;E "/>
    <s v="E"/>
    <x v="4"/>
    <s v="WS04    08/31/1993N"/>
    <n v="0"/>
    <n v="1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9"/>
    <x v="22"/>
  </r>
  <r>
    <s v="CG&amp;E "/>
    <s v="E"/>
    <x v="0"/>
    <s v="ID        01/01/2001 "/>
    <n v="388039"/>
    <n v="28627.200000000001"/>
    <n v="0"/>
    <n v="28627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0"/>
  </r>
  <r>
    <s v="CG&amp;E "/>
    <s v="E"/>
    <x v="1"/>
    <s v="DM01S   01/02/2007N"/>
    <n v="-907"/>
    <n v="-117.92"/>
    <n v="0"/>
    <n v="-117.92"/>
    <n v="-35.83"/>
    <n v="0"/>
    <n v="-38.1"/>
    <n v="-1.1100000000000001"/>
    <n v="-0.18"/>
    <n v="0"/>
    <n v="0"/>
    <n v="-4.22"/>
    <n v="-8.9"/>
    <n v="-4.38"/>
    <n v="-0.38"/>
    <n v="-6.33"/>
    <n v="-5.37"/>
    <n v="-8.3000000000000007"/>
    <n v="0"/>
    <n v="0"/>
    <n v="0"/>
    <n v="0"/>
    <n v="-1.24"/>
    <n v="-2.5299999999999998"/>
    <n v="0"/>
    <n v="0"/>
    <n v="-1.05"/>
    <n v="0"/>
    <n v="0"/>
    <n v="0"/>
    <n v="0"/>
    <n v="0"/>
    <m/>
    <n v="0"/>
    <n v="0"/>
    <n v="0"/>
    <x v="10"/>
    <x v="1"/>
  </r>
  <r>
    <s v="CG&amp;E "/>
    <s v="E"/>
    <x v="2"/>
    <s v="DM01S   01/02/2007N"/>
    <n v="-70872"/>
    <n v="-8343.7900000000009"/>
    <n v="0"/>
    <n v="-8343.7900000000009"/>
    <n v="-2531.11"/>
    <n v="0"/>
    <n v="-2516.08"/>
    <n v="-79.62"/>
    <n v="-10.32"/>
    <n v="0"/>
    <n v="0"/>
    <n v="-323.05"/>
    <n v="-630.13"/>
    <n v="-308.87"/>
    <n v="-29.48"/>
    <n v="-446.68"/>
    <n v="-409.17"/>
    <n v="-730.43"/>
    <n v="0"/>
    <n v="0"/>
    <n v="0"/>
    <n v="0"/>
    <n v="-68.39"/>
    <n v="-178.68"/>
    <n v="0"/>
    <n v="0"/>
    <n v="-81.78"/>
    <n v="0"/>
    <n v="0"/>
    <n v="0"/>
    <n v="0"/>
    <n v="0"/>
    <m/>
    <n v="0"/>
    <n v="0"/>
    <n v="0"/>
    <x v="10"/>
    <x v="1"/>
  </r>
  <r>
    <s v="CG&amp;E "/>
    <s v="E"/>
    <x v="3"/>
    <s v="DM01S   01/02/2007N"/>
    <n v="-1434"/>
    <n v="-231.25"/>
    <n v="0"/>
    <n v="-231.25"/>
    <n v="-56.66"/>
    <n v="0"/>
    <n v="-104.01"/>
    <n v="-1.69"/>
    <n v="-0.45"/>
    <n v="0"/>
    <n v="0"/>
    <n v="-6.68"/>
    <n v="-14.09"/>
    <n v="-7.21"/>
    <n v="-0.62"/>
    <n v="-9.99"/>
    <n v="-8.51"/>
    <n v="-13.96"/>
    <n v="0"/>
    <n v="0"/>
    <n v="0"/>
    <n v="0"/>
    <n v="-1.72"/>
    <n v="-4"/>
    <n v="0"/>
    <n v="0"/>
    <n v="-1.66"/>
    <n v="0"/>
    <n v="0"/>
    <n v="0"/>
    <n v="0"/>
    <n v="0"/>
    <m/>
    <n v="0"/>
    <n v="0"/>
    <n v="0"/>
    <x v="10"/>
    <x v="1"/>
  </r>
  <r>
    <s v="CG&amp;E "/>
    <s v="E"/>
    <x v="4"/>
    <s v="DM01S   01/02/2007N"/>
    <n v="-9011"/>
    <n v="-1065.08"/>
    <n v="0"/>
    <n v="-1065.08"/>
    <n v="-336.09"/>
    <n v="0"/>
    <n v="-289.88"/>
    <n v="-9.99"/>
    <n v="-0.9"/>
    <n v="0"/>
    <n v="0"/>
    <n v="-40.909999999999997"/>
    <n v="-83.28"/>
    <n v="-39.58"/>
    <n v="-3.54"/>
    <n v="-59.32"/>
    <n v="-49.98"/>
    <n v="-109.33"/>
    <n v="0"/>
    <n v="0"/>
    <n v="0"/>
    <n v="0"/>
    <n v="-8.1300000000000008"/>
    <n v="-23.75"/>
    <n v="0"/>
    <n v="0"/>
    <n v="-10.4"/>
    <n v="0"/>
    <n v="0"/>
    <n v="0"/>
    <n v="0"/>
    <n v="0"/>
    <m/>
    <n v="0"/>
    <n v="0"/>
    <n v="0"/>
    <x v="10"/>
    <x v="1"/>
  </r>
  <r>
    <s v="CG&amp;E "/>
    <s v="E"/>
    <x v="1"/>
    <s v="DM01S   02/15/2008N"/>
    <n v="-1077"/>
    <n v="-131.88999999999999"/>
    <n v="0"/>
    <n v="-131.88999999999999"/>
    <n v="-42.55"/>
    <n v="0"/>
    <n v="-34.93"/>
    <n v="-1.31"/>
    <n v="-0.09"/>
    <n v="0"/>
    <n v="0"/>
    <n v="-5.01"/>
    <n v="-10.57"/>
    <n v="-7.51"/>
    <n v="-0.45"/>
    <n v="-7.51"/>
    <n v="-6.38"/>
    <n v="-9.86"/>
    <n v="0"/>
    <n v="0"/>
    <n v="0"/>
    <n v="0"/>
    <n v="-1.47"/>
    <n v="-3.01"/>
    <n v="0"/>
    <n v="0"/>
    <n v="-1.24"/>
    <n v="0"/>
    <n v="0"/>
    <n v="0"/>
    <n v="0"/>
    <n v="0"/>
    <m/>
    <n v="0"/>
    <n v="0"/>
    <n v="0"/>
    <x v="10"/>
    <x v="1"/>
  </r>
  <r>
    <s v="CG&amp;E "/>
    <s v="E"/>
    <x v="2"/>
    <s v="DM01S   02/15/2008N"/>
    <n v="-51848"/>
    <n v="-5645.61"/>
    <n v="0"/>
    <n v="-5645.61"/>
    <n v="-1744.49"/>
    <n v="0"/>
    <n v="-1470.01"/>
    <n v="-63.12"/>
    <n v="-4.05"/>
    <n v="0"/>
    <n v="0"/>
    <n v="-234.2"/>
    <n v="-442.66"/>
    <n v="-313.83999999999997"/>
    <n v="-21.63"/>
    <n v="-313.87"/>
    <n v="-307.07"/>
    <n v="-474.52"/>
    <n v="0"/>
    <n v="0"/>
    <n v="0"/>
    <n v="0"/>
    <n v="-70.760000000000005"/>
    <n v="-125.57"/>
    <n v="0"/>
    <n v="0"/>
    <n v="-59.82"/>
    <n v="0"/>
    <n v="0"/>
    <n v="0"/>
    <n v="0"/>
    <n v="0"/>
    <m/>
    <n v="0"/>
    <n v="0"/>
    <n v="0"/>
    <x v="10"/>
    <x v="1"/>
  </r>
  <r>
    <s v="CG&amp;E "/>
    <s v="E"/>
    <x v="3"/>
    <s v="DM01S   02/15/2008N"/>
    <n v="-1449"/>
    <n v="-204.99"/>
    <n v="0"/>
    <n v="-204.99"/>
    <n v="-57.24"/>
    <n v="0"/>
    <n v="-74.39"/>
    <n v="-1.76"/>
    <n v="-0.27"/>
    <n v="0"/>
    <n v="0"/>
    <n v="-6.74"/>
    <n v="-14.23"/>
    <n v="-10.11"/>
    <n v="-0.61"/>
    <n v="-10.11"/>
    <n v="-8.58"/>
    <n v="-13.26"/>
    <n v="0"/>
    <n v="0"/>
    <n v="0"/>
    <n v="0"/>
    <n v="-1.99"/>
    <n v="-4.04"/>
    <n v="0"/>
    <n v="0"/>
    <n v="-1.66"/>
    <n v="0"/>
    <n v="0"/>
    <n v="0"/>
    <n v="0"/>
    <n v="0"/>
    <m/>
    <n v="0"/>
    <n v="0"/>
    <n v="0"/>
    <x v="10"/>
    <x v="1"/>
  </r>
  <r>
    <s v="CG&amp;E "/>
    <s v="E"/>
    <x v="4"/>
    <s v="DM01S   02/15/2008N"/>
    <n v="-4397"/>
    <n v="-476.46"/>
    <n v="0"/>
    <n v="-476.46"/>
    <n v="-149.61000000000001"/>
    <n v="0"/>
    <n v="-121.7"/>
    <n v="-5.36"/>
    <n v="-0.36"/>
    <n v="0"/>
    <n v="0"/>
    <n v="-19.66"/>
    <n v="-37.22"/>
    <n v="-26.4"/>
    <n v="-1.83"/>
    <n v="-26.4"/>
    <n v="-26.05"/>
    <n v="-40.229999999999997"/>
    <n v="0"/>
    <n v="0"/>
    <n v="0"/>
    <n v="0"/>
    <n v="-6"/>
    <n v="-10.57"/>
    <n v="0"/>
    <n v="0"/>
    <n v="-5.07"/>
    <n v="0"/>
    <n v="0"/>
    <n v="0"/>
    <n v="0"/>
    <n v="0"/>
    <m/>
    <n v="0"/>
    <n v="0"/>
    <n v="0"/>
    <x v="10"/>
    <x v="1"/>
  </r>
  <r>
    <s v="CG&amp;E "/>
    <s v="E"/>
    <x v="2"/>
    <s v="DM01S   04/01/2008 "/>
    <n v="18155"/>
    <n v="2369.08"/>
    <n v="0"/>
    <n v="236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1"/>
  </r>
  <r>
    <s v="CG&amp;E "/>
    <s v="E"/>
    <x v="4"/>
    <s v="DM01S   04/01/2008 "/>
    <n v="986"/>
    <n v="115.49"/>
    <n v="0"/>
    <n v="11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1"/>
  </r>
  <r>
    <s v="CG&amp;E "/>
    <s v="E"/>
    <x v="19"/>
    <s v="DM01S   04/01/2008N"/>
    <n v="-1229"/>
    <n v="-138.75"/>
    <n v="0"/>
    <n v="-138.75"/>
    <n v="-57"/>
    <n v="0"/>
    <n v="-29.02"/>
    <n v="-1.5"/>
    <n v="-0.09"/>
    <n v="0"/>
    <n v="0"/>
    <n v="-5.71"/>
    <n v="-8.2100000000000009"/>
    <n v="-8.61"/>
    <n v="-2.14"/>
    <n v="0"/>
    <n v="-6.97"/>
    <n v="-14.35"/>
    <n v="0"/>
    <n v="0"/>
    <n v="0"/>
    <n v="0"/>
    <n v="-1.73"/>
    <n v="-3.42"/>
    <n v="0"/>
    <n v="0"/>
    <n v="0"/>
    <n v="0"/>
    <n v="0"/>
    <n v="0"/>
    <n v="0"/>
    <n v="0"/>
    <m/>
    <n v="0"/>
    <n v="0"/>
    <n v="0"/>
    <x v="10"/>
    <x v="1"/>
  </r>
  <r>
    <s v="CG&amp;E "/>
    <s v="E"/>
    <x v="1"/>
    <s v="DM01S   04/01/2008N"/>
    <n v="564045"/>
    <n v="77002.47"/>
    <n v="0"/>
    <n v="77002.47"/>
    <n v="28771.54"/>
    <n v="0"/>
    <n v="21664.02"/>
    <n v="686.68"/>
    <n v="46.13"/>
    <n v="0"/>
    <n v="0"/>
    <n v="2555.23"/>
    <n v="6070.81"/>
    <n v="3991.63"/>
    <n v="235.18"/>
    <n v="0"/>
    <n v="3057.65"/>
    <n v="6754.23"/>
    <n v="0"/>
    <n v="0"/>
    <n v="0"/>
    <n v="0"/>
    <n v="770.08"/>
    <n v="1748.4"/>
    <n v="0"/>
    <n v="0"/>
    <n v="650.89"/>
    <n v="0"/>
    <n v="0"/>
    <n v="0"/>
    <n v="0"/>
    <n v="0"/>
    <m/>
    <n v="0"/>
    <n v="0"/>
    <n v="0"/>
    <x v="10"/>
    <x v="1"/>
  </r>
  <r>
    <s v="CG&amp;E "/>
    <s v="E"/>
    <x v="2"/>
    <s v="DM01S   04/01/2008N"/>
    <n v="43882467"/>
    <n v="5927887.25"/>
    <n v="0"/>
    <n v="5927887.25"/>
    <n v="2228084.17"/>
    <n v="0"/>
    <n v="1648954.08"/>
    <n v="53431.17"/>
    <n v="3208.41"/>
    <n v="0"/>
    <n v="0"/>
    <n v="198141.38"/>
    <n v="465013.54"/>
    <n v="305183.63"/>
    <n v="18299.009999999998"/>
    <n v="0"/>
    <n v="237916.93"/>
    <n v="525459.39"/>
    <n v="0"/>
    <n v="0"/>
    <n v="0"/>
    <n v="0"/>
    <n v="59898.97"/>
    <n v="133681.4"/>
    <n v="0"/>
    <n v="0"/>
    <n v="50640.17"/>
    <n v="0"/>
    <n v="0"/>
    <n v="0"/>
    <n v="0"/>
    <n v="0"/>
    <m/>
    <n v="0"/>
    <n v="0"/>
    <n v="0"/>
    <x v="10"/>
    <x v="1"/>
  </r>
  <r>
    <s v="CG&amp;E "/>
    <s v="E"/>
    <x v="3"/>
    <s v="DM01S   04/01/2008N"/>
    <n v="1003760"/>
    <n v="130476.29"/>
    <n v="0"/>
    <n v="130476.29"/>
    <n v="48063.72"/>
    <n v="0"/>
    <n v="36646.17"/>
    <n v="1222.1600000000001"/>
    <n v="68.790000000000006"/>
    <n v="0"/>
    <n v="0"/>
    <n v="4470.04"/>
    <n v="10128.629999999999"/>
    <n v="6584.21"/>
    <n v="418.61"/>
    <n v="0"/>
    <n v="5442.1"/>
    <n v="12019.36"/>
    <n v="0"/>
    <n v="0"/>
    <n v="0"/>
    <n v="0"/>
    <n v="1370.15"/>
    <n v="2884.05"/>
    <n v="0"/>
    <n v="0"/>
    <n v="1158.3"/>
    <n v="0"/>
    <n v="0"/>
    <n v="0"/>
    <n v="0"/>
    <n v="0"/>
    <m/>
    <n v="0"/>
    <n v="0"/>
    <n v="0"/>
    <x v="10"/>
    <x v="1"/>
  </r>
  <r>
    <s v="CG&amp;E "/>
    <s v="E"/>
    <x v="7"/>
    <s v="DM01S   04/01/2008N"/>
    <n v="4890"/>
    <n v="832.32"/>
    <n v="0"/>
    <n v="832.32"/>
    <n v="286.37"/>
    <n v="0"/>
    <n v="300.94"/>
    <n v="5.97"/>
    <n v="0.99"/>
    <n v="0"/>
    <n v="0"/>
    <n v="22.74"/>
    <n v="59.47"/>
    <n v="39.229999999999997"/>
    <n v="2.0299999999999998"/>
    <n v="0"/>
    <n v="26.51"/>
    <n v="58.55"/>
    <n v="0"/>
    <n v="0"/>
    <n v="0"/>
    <n v="0"/>
    <n v="6.68"/>
    <n v="17.190000000000001"/>
    <n v="0"/>
    <n v="0"/>
    <n v="5.65"/>
    <n v="0"/>
    <n v="0"/>
    <n v="0"/>
    <n v="0"/>
    <n v="0"/>
    <m/>
    <n v="0"/>
    <n v="0"/>
    <n v="0"/>
    <x v="10"/>
    <x v="1"/>
  </r>
  <r>
    <s v="CG&amp;E "/>
    <s v="E"/>
    <x v="4"/>
    <s v="DM01S   04/01/2008N"/>
    <n v="1715279"/>
    <n v="237397.65"/>
    <n v="0"/>
    <n v="237397.65"/>
    <n v="88202.19"/>
    <n v="0"/>
    <n v="68565.38"/>
    <n v="2088.39"/>
    <n v="160"/>
    <n v="0"/>
    <n v="0"/>
    <n v="7738.32"/>
    <n v="18395.419999999998"/>
    <n v="12082.75"/>
    <n v="714.76"/>
    <n v="0"/>
    <n v="9297.64"/>
    <n v="20539.32"/>
    <n v="0"/>
    <n v="0"/>
    <n v="0"/>
    <n v="0"/>
    <n v="2341.5100000000002"/>
    <n v="5292.47"/>
    <n v="0"/>
    <n v="0"/>
    <n v="1979.5"/>
    <n v="0"/>
    <n v="0"/>
    <n v="0"/>
    <n v="0"/>
    <n v="0"/>
    <m/>
    <n v="0"/>
    <n v="0"/>
    <n v="0"/>
    <x v="10"/>
    <x v="1"/>
  </r>
  <r>
    <s v="CG&amp;E "/>
    <s v="E"/>
    <x v="8"/>
    <s v="DM01S   04/01/2008N"/>
    <n v="20463"/>
    <n v="2928.92"/>
    <n v="0"/>
    <n v="2928.92"/>
    <n v="1013.01"/>
    <n v="0"/>
    <n v="968.75"/>
    <n v="24.89"/>
    <n v="3.22"/>
    <n v="0"/>
    <n v="0"/>
    <n v="92.46"/>
    <n v="210.92"/>
    <n v="138.78"/>
    <n v="8.5500000000000007"/>
    <n v="0"/>
    <n v="110.97"/>
    <n v="245.02"/>
    <n v="0"/>
    <n v="0"/>
    <n v="0"/>
    <n v="0"/>
    <n v="27.95"/>
    <n v="60.79"/>
    <n v="0"/>
    <n v="0"/>
    <n v="23.61"/>
    <n v="0"/>
    <n v="0"/>
    <n v="0"/>
    <n v="0"/>
    <n v="0"/>
    <m/>
    <n v="0"/>
    <n v="0"/>
    <n v="0"/>
    <x v="10"/>
    <x v="1"/>
  </r>
  <r>
    <s v="CG&amp;E "/>
    <s v="E"/>
    <x v="5"/>
    <s v="DM01S   04/01/2008N"/>
    <n v="138532"/>
    <n v="17067.560000000001"/>
    <n v="0"/>
    <n v="17067.560000000001"/>
    <n v="6736.46"/>
    <n v="0"/>
    <n v="4569.92"/>
    <n v="168.7"/>
    <n v="6.66"/>
    <n v="0"/>
    <n v="0"/>
    <n v="35.840000000000003"/>
    <n v="1406.21"/>
    <n v="922.79"/>
    <n v="57.77"/>
    <n v="0"/>
    <n v="751.25"/>
    <n v="1658.76"/>
    <n v="0"/>
    <n v="0"/>
    <n v="0"/>
    <n v="0"/>
    <n v="189.06"/>
    <n v="404.24"/>
    <n v="0"/>
    <n v="0"/>
    <n v="159.9"/>
    <n v="0"/>
    <n v="0"/>
    <n v="0"/>
    <n v="0"/>
    <n v="0"/>
    <m/>
    <n v="0"/>
    <n v="0"/>
    <n v="0"/>
    <x v="10"/>
    <x v="1"/>
  </r>
  <r>
    <s v="CG&amp;E "/>
    <s v="E"/>
    <x v="6"/>
    <s v="DM01S   04/01/2008N"/>
    <n v="286622"/>
    <n v="15511.41"/>
    <n v="0"/>
    <n v="15511.41"/>
    <n v="0"/>
    <n v="0"/>
    <n v="10175.31"/>
    <n v="348.95"/>
    <n v="15.03"/>
    <n v="0"/>
    <n v="0"/>
    <n v="1293.25"/>
    <n v="3038.95"/>
    <n v="0"/>
    <n v="100.88"/>
    <n v="0"/>
    <n v="0"/>
    <n v="0"/>
    <n v="0"/>
    <n v="0"/>
    <n v="0"/>
    <n v="0"/>
    <n v="59.9"/>
    <n v="148.34"/>
    <n v="0"/>
    <n v="0"/>
    <n v="330.8"/>
    <n v="0"/>
    <n v="0"/>
    <n v="0"/>
    <n v="0"/>
    <n v="0"/>
    <m/>
    <n v="0"/>
    <n v="0"/>
    <n v="0"/>
    <x v="10"/>
    <x v="1"/>
  </r>
  <r>
    <s v="CG&amp;E "/>
    <s v="E"/>
    <x v="9"/>
    <s v="DM01S   04/01/2008N"/>
    <n v="12819"/>
    <n v="816.89"/>
    <n v="0"/>
    <n v="816.89"/>
    <n v="0"/>
    <n v="0"/>
    <n v="565.41999999999996"/>
    <n v="15.62"/>
    <n v="1.35"/>
    <n v="0"/>
    <n v="0"/>
    <n v="58.75"/>
    <n v="147.22"/>
    <n v="0"/>
    <n v="5.35"/>
    <n v="0"/>
    <n v="0"/>
    <n v="0"/>
    <n v="0"/>
    <n v="0"/>
    <n v="0"/>
    <n v="0"/>
    <n v="2.35"/>
    <n v="6.04"/>
    <n v="0"/>
    <n v="0"/>
    <n v="14.79"/>
    <n v="0"/>
    <n v="0"/>
    <n v="0"/>
    <n v="0"/>
    <n v="0"/>
    <m/>
    <n v="0"/>
    <n v="0"/>
    <n v="0"/>
    <x v="10"/>
    <x v="1"/>
  </r>
  <r>
    <s v="CG&amp;E "/>
    <s v="E"/>
    <x v="10"/>
    <s v="DM01S   04/01/2008N"/>
    <n v="114172"/>
    <n v="5296.26"/>
    <n v="0"/>
    <n v="5296.26"/>
    <n v="0"/>
    <n v="0"/>
    <n v="3236.23"/>
    <n v="139"/>
    <n v="3.67"/>
    <n v="0"/>
    <n v="0"/>
    <n v="502.97"/>
    <n v="1052.03"/>
    <n v="0"/>
    <n v="47.6"/>
    <n v="0"/>
    <n v="0"/>
    <n v="0"/>
    <n v="0"/>
    <n v="0"/>
    <n v="0"/>
    <n v="0"/>
    <n v="75.260000000000005"/>
    <n v="107.78"/>
    <n v="0"/>
    <n v="0"/>
    <n v="131.72"/>
    <n v="0"/>
    <n v="0"/>
    <n v="0"/>
    <n v="0"/>
    <n v="0"/>
    <m/>
    <n v="0"/>
    <n v="0"/>
    <n v="0"/>
    <x v="10"/>
    <x v="1"/>
  </r>
  <r>
    <s v="CG&amp;E "/>
    <s v="E"/>
    <x v="11"/>
    <s v="DM01S   04/01/2008N"/>
    <n v="21657"/>
    <n v="375.03"/>
    <n v="0"/>
    <n v="375.03"/>
    <n v="0"/>
    <n v="0"/>
    <n v="143.36000000000001"/>
    <n v="26.37"/>
    <n v="0.09"/>
    <n v="0"/>
    <n v="0"/>
    <n v="87.93"/>
    <n v="83.26"/>
    <n v="0"/>
    <n v="9.0299999999999994"/>
    <n v="0"/>
    <n v="0"/>
    <n v="0"/>
    <n v="0"/>
    <n v="0"/>
    <n v="0"/>
    <n v="0"/>
    <n v="0"/>
    <n v="0"/>
    <n v="0"/>
    <n v="0"/>
    <n v="24.99"/>
    <n v="0"/>
    <n v="0"/>
    <n v="0"/>
    <n v="0"/>
    <n v="0"/>
    <m/>
    <n v="0"/>
    <n v="0"/>
    <n v="0"/>
    <x v="10"/>
    <x v="1"/>
  </r>
  <r>
    <s v="CG&amp;E "/>
    <s v="E"/>
    <x v="1"/>
    <s v="DM01W   01/02/2007N"/>
    <n v="304"/>
    <n v="49.6"/>
    <n v="0"/>
    <n v="49.6"/>
    <n v="12.01"/>
    <n v="0"/>
    <n v="22.74"/>
    <n v="0.37"/>
    <n v="0.18"/>
    <n v="0"/>
    <n v="0"/>
    <n v="1.41"/>
    <n v="2.98"/>
    <n v="1.47"/>
    <n v="0.13"/>
    <n v="2.12"/>
    <n v="1.8"/>
    <n v="2.78"/>
    <n v="0"/>
    <n v="0"/>
    <n v="0"/>
    <n v="0"/>
    <n v="0.41"/>
    <n v="0.85"/>
    <n v="0"/>
    <n v="0"/>
    <n v="0.35"/>
    <n v="0"/>
    <n v="0"/>
    <n v="0"/>
    <n v="0"/>
    <n v="0"/>
    <m/>
    <n v="0"/>
    <n v="0"/>
    <n v="0"/>
    <x v="10"/>
    <x v="1"/>
  </r>
  <r>
    <s v="CG&amp;E "/>
    <s v="E"/>
    <x v="2"/>
    <s v="DM01W   01/02/2007N"/>
    <n v="61775"/>
    <n v="7613.96"/>
    <n v="0"/>
    <n v="7613.96"/>
    <n v="2290.4899999999998"/>
    <n v="0"/>
    <n v="2397.85"/>
    <n v="67.459999999999994"/>
    <n v="10.06"/>
    <n v="0"/>
    <n v="0"/>
    <n v="282.91000000000003"/>
    <n v="569.62"/>
    <n v="254.16"/>
    <n v="25.76"/>
    <n v="404.2"/>
    <n v="351.26"/>
    <n v="675.36"/>
    <n v="0"/>
    <n v="0"/>
    <n v="0"/>
    <n v="0"/>
    <n v="51.8"/>
    <n v="161.72"/>
    <n v="0"/>
    <n v="0"/>
    <n v="71.31"/>
    <n v="0"/>
    <n v="0"/>
    <n v="0"/>
    <n v="0"/>
    <n v="0"/>
    <m/>
    <n v="0"/>
    <n v="0"/>
    <n v="0"/>
    <x v="10"/>
    <x v="1"/>
  </r>
  <r>
    <s v="CG&amp;E "/>
    <s v="E"/>
    <x v="3"/>
    <s v="DM01W   01/02/2007N"/>
    <n v="972"/>
    <n v="148.19"/>
    <n v="0"/>
    <n v="148.19"/>
    <n v="38.4"/>
    <n v="0"/>
    <n v="62.25"/>
    <n v="1.1200000000000001"/>
    <n v="0.27"/>
    <n v="0"/>
    <n v="0"/>
    <n v="4.5199999999999996"/>
    <n v="9.5500000000000007"/>
    <n v="4.5"/>
    <n v="0.41"/>
    <n v="6.77"/>
    <n v="5.76"/>
    <n v="9.73"/>
    <n v="0"/>
    <n v="0"/>
    <n v="0"/>
    <n v="0"/>
    <n v="1.08"/>
    <n v="2.71"/>
    <n v="0"/>
    <n v="0"/>
    <n v="1.1200000000000001"/>
    <n v="0"/>
    <n v="0"/>
    <n v="0"/>
    <n v="0"/>
    <n v="0"/>
    <m/>
    <n v="0"/>
    <n v="0"/>
    <n v="0"/>
    <x v="10"/>
    <x v="1"/>
  </r>
  <r>
    <s v="CG&amp;E "/>
    <s v="E"/>
    <x v="4"/>
    <s v="DM01W   01/02/2007N"/>
    <n v="4271"/>
    <n v="465.38"/>
    <n v="0"/>
    <n v="465.38"/>
    <n v="133.80000000000001"/>
    <n v="0"/>
    <n v="146.9"/>
    <n v="5.19"/>
    <n v="0.81"/>
    <n v="0"/>
    <n v="0"/>
    <n v="18.899999999999999"/>
    <n v="33.32"/>
    <n v="16.309999999999999"/>
    <n v="1.77"/>
    <n v="23.61"/>
    <n v="25.3"/>
    <n v="39.340000000000003"/>
    <n v="0"/>
    <n v="0"/>
    <n v="0"/>
    <n v="0"/>
    <n v="5.76"/>
    <n v="9.4499999999999993"/>
    <n v="0"/>
    <n v="0"/>
    <n v="4.92"/>
    <n v="0"/>
    <n v="0"/>
    <n v="0"/>
    <n v="0"/>
    <n v="0"/>
    <m/>
    <n v="0"/>
    <n v="0"/>
    <n v="0"/>
    <x v="10"/>
    <x v="1"/>
  </r>
  <r>
    <s v="CG&amp;E "/>
    <s v="E"/>
    <x v="1"/>
    <s v="DM01W   02/15/2008N"/>
    <n v="349"/>
    <n v="51.81"/>
    <n v="0"/>
    <n v="51.81"/>
    <n v="13.78"/>
    <n v="0"/>
    <n v="20.27"/>
    <n v="0.42"/>
    <n v="0.14000000000000001"/>
    <n v="0"/>
    <n v="0"/>
    <n v="1.63"/>
    <n v="3.43"/>
    <n v="2.4300000000000002"/>
    <n v="0.15"/>
    <n v="2.4300000000000002"/>
    <n v="2.0699999999999998"/>
    <n v="3.2"/>
    <n v="0"/>
    <n v="0"/>
    <n v="0"/>
    <n v="0"/>
    <n v="0.47"/>
    <n v="0.98"/>
    <n v="0"/>
    <n v="0"/>
    <n v="0.41"/>
    <n v="0"/>
    <n v="0"/>
    <n v="0"/>
    <n v="0"/>
    <n v="0"/>
    <m/>
    <n v="0"/>
    <n v="0"/>
    <n v="0"/>
    <x v="10"/>
    <x v="1"/>
  </r>
  <r>
    <s v="CG&amp;E "/>
    <s v="E"/>
    <x v="2"/>
    <s v="DM01W   02/15/2008N"/>
    <n v="56961"/>
    <n v="6760.04"/>
    <n v="0"/>
    <n v="6760.04"/>
    <n v="2080.67"/>
    <n v="0"/>
    <n v="1919.81"/>
    <n v="69.33"/>
    <n v="5.79"/>
    <n v="0"/>
    <n v="0"/>
    <n v="259.81"/>
    <n v="517.5"/>
    <n v="367.13"/>
    <n v="23.79"/>
    <n v="367.16"/>
    <n v="337.37"/>
    <n v="521.33000000000004"/>
    <n v="0"/>
    <n v="0"/>
    <n v="0"/>
    <n v="0"/>
    <n v="77.790000000000006"/>
    <n v="146.85"/>
    <n v="0"/>
    <n v="0"/>
    <n v="65.709999999999994"/>
    <n v="0"/>
    <n v="0"/>
    <n v="0"/>
    <n v="0"/>
    <n v="0"/>
    <m/>
    <n v="0"/>
    <n v="0"/>
    <n v="0"/>
    <x v="10"/>
    <x v="1"/>
  </r>
  <r>
    <s v="CG&amp;E "/>
    <s v="E"/>
    <x v="3"/>
    <s v="DM01W   02/15/2008N"/>
    <n v="814"/>
    <n v="116.63"/>
    <n v="0"/>
    <n v="116.63"/>
    <n v="32.159999999999997"/>
    <n v="0"/>
    <n v="43.23"/>
    <n v="0.99"/>
    <n v="0.18"/>
    <n v="0"/>
    <n v="0"/>
    <n v="3.79"/>
    <n v="8"/>
    <n v="5.67"/>
    <n v="0.34"/>
    <n v="5.68"/>
    <n v="4.82"/>
    <n v="7.45"/>
    <n v="0"/>
    <n v="0"/>
    <n v="0"/>
    <n v="0"/>
    <n v="1.1100000000000001"/>
    <n v="2.27"/>
    <n v="0"/>
    <n v="0"/>
    <n v="0.94"/>
    <n v="0"/>
    <n v="0"/>
    <n v="0"/>
    <n v="0"/>
    <n v="0"/>
    <m/>
    <n v="0"/>
    <n v="0"/>
    <n v="0"/>
    <x v="10"/>
    <x v="1"/>
  </r>
  <r>
    <s v="CG&amp;E "/>
    <s v="E"/>
    <x v="4"/>
    <s v="DM01W   02/15/2008N"/>
    <n v="5738"/>
    <n v="626.30999999999995"/>
    <n v="0"/>
    <n v="626.30999999999995"/>
    <n v="198.89"/>
    <n v="0"/>
    <n v="157.13"/>
    <n v="6.98"/>
    <n v="0.41"/>
    <n v="0"/>
    <n v="0"/>
    <n v="25.84"/>
    <n v="49.48"/>
    <n v="35.1"/>
    <n v="2.39"/>
    <n v="35.11"/>
    <n v="33.979999999999997"/>
    <n v="52.52"/>
    <n v="0"/>
    <n v="0"/>
    <n v="0"/>
    <n v="0"/>
    <n v="7.83"/>
    <n v="14.03"/>
    <n v="0"/>
    <n v="0"/>
    <n v="6.62"/>
    <n v="0"/>
    <n v="0"/>
    <n v="0"/>
    <n v="0"/>
    <n v="0"/>
    <m/>
    <n v="0"/>
    <n v="0"/>
    <n v="0"/>
    <x v="10"/>
    <x v="1"/>
  </r>
  <r>
    <s v="CG&amp;E "/>
    <s v="E"/>
    <x v="2"/>
    <s v="DM01W   04/01/2008 "/>
    <n v="-14642"/>
    <n v="-1916.81"/>
    <n v="0"/>
    <n v="-191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1"/>
  </r>
  <r>
    <s v="CG&amp;E "/>
    <s v="E"/>
    <x v="1"/>
    <s v="DM01W   04/01/2008N"/>
    <n v="1087"/>
    <n v="158.07"/>
    <n v="0"/>
    <n v="158.07"/>
    <n v="50.52"/>
    <n v="0"/>
    <n v="57.68"/>
    <n v="1.33"/>
    <n v="0.36"/>
    <n v="0"/>
    <n v="0"/>
    <n v="5.05"/>
    <n v="10.68"/>
    <n v="6.92"/>
    <n v="0.45"/>
    <n v="0"/>
    <n v="6.44"/>
    <n v="12.92"/>
    <n v="0"/>
    <n v="0"/>
    <n v="0"/>
    <n v="0"/>
    <n v="1.42"/>
    <n v="3.04"/>
    <n v="0"/>
    <n v="0"/>
    <n v="1.26"/>
    <n v="0"/>
    <n v="0"/>
    <n v="0"/>
    <n v="0"/>
    <n v="0"/>
    <m/>
    <n v="0"/>
    <n v="0"/>
    <n v="0"/>
    <x v="10"/>
    <x v="1"/>
  </r>
  <r>
    <s v="CG&amp;E "/>
    <s v="E"/>
    <x v="2"/>
    <s v="DM01W   04/01/2008N"/>
    <n v="152812"/>
    <n v="19056.560000000001"/>
    <n v="0"/>
    <n v="19056.560000000001"/>
    <n v="6624.26"/>
    <n v="0"/>
    <n v="5673.38"/>
    <n v="185.98"/>
    <n v="20.54"/>
    <n v="0"/>
    <n v="0"/>
    <n v="698.63"/>
    <n v="1402.35"/>
    <n v="907.45"/>
    <n v="63.77"/>
    <n v="0"/>
    <n v="885.3"/>
    <n v="1820"/>
    <n v="0"/>
    <n v="0"/>
    <n v="0"/>
    <n v="0"/>
    <n v="201.26"/>
    <n v="397.38"/>
    <n v="0"/>
    <n v="0"/>
    <n v="176.26"/>
    <n v="0"/>
    <n v="0"/>
    <n v="0"/>
    <n v="0"/>
    <n v="0"/>
    <m/>
    <n v="0"/>
    <n v="0"/>
    <n v="0"/>
    <x v="10"/>
    <x v="1"/>
  </r>
  <r>
    <s v="CG&amp;E "/>
    <s v="E"/>
    <x v="3"/>
    <s v="DM01W   04/01/2008N"/>
    <n v="2320"/>
    <n v="349.02"/>
    <n v="0"/>
    <n v="349.02"/>
    <n v="107.84"/>
    <n v="0"/>
    <n v="135.19999999999999"/>
    <n v="2.82"/>
    <n v="0.62"/>
    <n v="0"/>
    <n v="0"/>
    <n v="10.8"/>
    <n v="22.79"/>
    <n v="14.78"/>
    <n v="0.96"/>
    <n v="0"/>
    <n v="13.34"/>
    <n v="27.64"/>
    <n v="0"/>
    <n v="0"/>
    <n v="0"/>
    <n v="0"/>
    <n v="3.08"/>
    <n v="6.47"/>
    <n v="0"/>
    <n v="0"/>
    <n v="2.68"/>
    <n v="0"/>
    <n v="0"/>
    <n v="0"/>
    <n v="0"/>
    <n v="0"/>
    <m/>
    <n v="0"/>
    <n v="0"/>
    <n v="0"/>
    <x v="10"/>
    <x v="1"/>
  </r>
  <r>
    <s v="CG&amp;E "/>
    <s v="E"/>
    <x v="4"/>
    <s v="DM01W   04/01/2008N"/>
    <n v="10552"/>
    <n v="1184.2"/>
    <n v="0"/>
    <n v="1184.2"/>
    <n v="423.71"/>
    <n v="0"/>
    <n v="309.26"/>
    <n v="12.86"/>
    <n v="0.92"/>
    <n v="0"/>
    <n v="0"/>
    <n v="47.17"/>
    <n v="89.63"/>
    <n v="58.04"/>
    <n v="4.4000000000000004"/>
    <n v="0"/>
    <n v="61.01"/>
    <n v="125.69"/>
    <n v="0"/>
    <n v="0"/>
    <n v="0"/>
    <n v="0"/>
    <n v="13.91"/>
    <n v="25.43"/>
    <n v="0"/>
    <n v="0"/>
    <n v="12.17"/>
    <n v="0"/>
    <n v="0"/>
    <n v="0"/>
    <n v="0"/>
    <n v="0"/>
    <m/>
    <n v="0"/>
    <n v="0"/>
    <n v="0"/>
    <x v="10"/>
    <x v="1"/>
  </r>
  <r>
    <s v="CG&amp;E "/>
    <s v="E"/>
    <x v="6"/>
    <s v="DM01W   04/01/2008N"/>
    <n v="0"/>
    <n v="2.35"/>
    <n v="0"/>
    <n v="2.35"/>
    <n v="0"/>
    <n v="0"/>
    <n v="2.34"/>
    <n v="0"/>
    <n v="0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1"/>
  </r>
  <r>
    <s v="CG&amp;E "/>
    <s v="E"/>
    <x v="10"/>
    <s v="DM01W   04/01/2008N"/>
    <n v="240"/>
    <n v="13.39"/>
    <n v="0"/>
    <n v="13.39"/>
    <n v="0"/>
    <n v="0"/>
    <n v="9.2200000000000006"/>
    <n v="0.28999999999999998"/>
    <n v="0.02"/>
    <n v="0"/>
    <n v="0"/>
    <n v="1.1200000000000001"/>
    <n v="2.36"/>
    <n v="0"/>
    <n v="0.1"/>
    <n v="0"/>
    <n v="0"/>
    <n v="0"/>
    <n v="0"/>
    <n v="0"/>
    <n v="0"/>
    <n v="0"/>
    <n v="0"/>
    <n v="0"/>
    <n v="0"/>
    <n v="0"/>
    <n v="0.28000000000000003"/>
    <n v="0"/>
    <n v="0"/>
    <n v="0"/>
    <n v="0"/>
    <n v="0"/>
    <m/>
    <n v="0"/>
    <n v="0"/>
    <n v="0"/>
    <x v="10"/>
    <x v="1"/>
  </r>
  <r>
    <s v="CG&amp;E "/>
    <s v="E"/>
    <x v="4"/>
    <s v="DM02S   01/02/2007N"/>
    <n v="-211080"/>
    <n v="-7745.48"/>
    <n v="0"/>
    <n v="-7745.48"/>
    <n v="-1352.98"/>
    <n v="0"/>
    <n v="-450.15"/>
    <n v="-257.01"/>
    <n v="-0.45"/>
    <n v="0"/>
    <n v="0"/>
    <n v="-784.94"/>
    <n v="-562.25"/>
    <n v="-201.51"/>
    <n v="-88.02"/>
    <n v="-238.83"/>
    <n v="-1250.22"/>
    <n v="-1931.81"/>
    <n v="0"/>
    <n v="0"/>
    <n v="0"/>
    <n v="0"/>
    <n v="-288.33"/>
    <n v="-95.4"/>
    <n v="0"/>
    <n v="0"/>
    <n v="-243.58"/>
    <n v="0"/>
    <n v="0"/>
    <n v="0"/>
    <n v="0"/>
    <n v="0"/>
    <m/>
    <n v="0"/>
    <n v="0"/>
    <n v="0"/>
    <x v="10"/>
    <x v="1"/>
  </r>
  <r>
    <s v="CG&amp;E "/>
    <s v="E"/>
    <x v="4"/>
    <s v="DM02S   02/15/2008N"/>
    <n v="-96520"/>
    <n v="-3577.18"/>
    <n v="0"/>
    <n v="-3577.18"/>
    <n v="-627.66"/>
    <n v="0"/>
    <n v="-209.06"/>
    <n v="-117.52"/>
    <n v="-0.18"/>
    <n v="0"/>
    <n v="0"/>
    <n v="-359.69"/>
    <n v="-258.8"/>
    <n v="-110.71"/>
    <n v="-40.25"/>
    <n v="-110.79"/>
    <n v="-571.69000000000005"/>
    <n v="-883.35"/>
    <n v="0"/>
    <n v="0"/>
    <n v="0"/>
    <n v="0"/>
    <n v="-131.84"/>
    <n v="-44.26"/>
    <n v="0"/>
    <n v="0"/>
    <n v="-111.38"/>
    <n v="0"/>
    <n v="0"/>
    <n v="0"/>
    <n v="0"/>
    <n v="0"/>
    <m/>
    <n v="0"/>
    <n v="0"/>
    <n v="0"/>
    <x v="10"/>
    <x v="1"/>
  </r>
  <r>
    <s v="CG&amp;E "/>
    <s v="E"/>
    <x v="4"/>
    <s v="DM02S   04/01/2008 "/>
    <n v="902"/>
    <n v="112.27"/>
    <n v="0"/>
    <n v="11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1"/>
  </r>
  <r>
    <s v="CG&amp;E "/>
    <s v="E"/>
    <x v="1"/>
    <s v="DM02S   04/01/2008N"/>
    <n v="6451"/>
    <n v="1004.96"/>
    <n v="0"/>
    <n v="1004.96"/>
    <n v="374.77"/>
    <n v="0"/>
    <n v="309.08"/>
    <n v="7.87"/>
    <n v="0.81"/>
    <n v="0"/>
    <n v="0"/>
    <n v="29.59"/>
    <n v="77.86"/>
    <n v="51.35"/>
    <n v="2.68"/>
    <n v="0"/>
    <n v="34.979999999999997"/>
    <n v="77.23"/>
    <n v="0"/>
    <n v="0"/>
    <n v="0"/>
    <n v="0"/>
    <n v="8.82"/>
    <n v="22.48"/>
    <n v="0"/>
    <n v="0"/>
    <n v="7.44"/>
    <n v="0"/>
    <n v="0"/>
    <n v="0"/>
    <n v="0"/>
    <n v="0"/>
    <m/>
    <n v="0"/>
    <n v="0"/>
    <n v="0"/>
    <x v="10"/>
    <x v="1"/>
  </r>
  <r>
    <s v="CG&amp;E "/>
    <s v="E"/>
    <x v="2"/>
    <s v="DM02S   04/01/2008N"/>
    <n v="339248"/>
    <n v="35486.39"/>
    <n v="0"/>
    <n v="35486.39"/>
    <n v="12851.35"/>
    <n v="0"/>
    <n v="8533.7999999999993"/>
    <n v="413.05"/>
    <n v="12.13"/>
    <n v="0"/>
    <n v="0"/>
    <n v="1488.54"/>
    <n v="2758.05"/>
    <n v="1760.41"/>
    <n v="141.47"/>
    <n v="0"/>
    <n v="1839.67"/>
    <n v="4062.21"/>
    <n v="0"/>
    <n v="0"/>
    <n v="0"/>
    <n v="0"/>
    <n v="463.05"/>
    <n v="771.16"/>
    <n v="0"/>
    <n v="0"/>
    <n v="391.5"/>
    <n v="0"/>
    <n v="0"/>
    <n v="0"/>
    <n v="0"/>
    <n v="0"/>
    <m/>
    <n v="0"/>
    <n v="0"/>
    <n v="0"/>
    <x v="10"/>
    <x v="1"/>
  </r>
  <r>
    <s v="CG&amp;E "/>
    <s v="E"/>
    <x v="7"/>
    <s v="DM02S   04/01/2008N"/>
    <n v="1120"/>
    <n v="168.81"/>
    <n v="0"/>
    <n v="168.81"/>
    <n v="65.59"/>
    <n v="0"/>
    <n v="47.23"/>
    <n v="1.36"/>
    <n v="0.09"/>
    <n v="0"/>
    <n v="0"/>
    <n v="5.21"/>
    <n v="13.63"/>
    <n v="8.99"/>
    <n v="0.47"/>
    <n v="0"/>
    <n v="6.07"/>
    <n v="13.41"/>
    <n v="0"/>
    <n v="0"/>
    <n v="0"/>
    <n v="0"/>
    <n v="1.53"/>
    <n v="3.94"/>
    <n v="0"/>
    <n v="0"/>
    <n v="1.29"/>
    <n v="0"/>
    <n v="0"/>
    <n v="0"/>
    <n v="0"/>
    <n v="0"/>
    <m/>
    <n v="0"/>
    <n v="0"/>
    <n v="0"/>
    <x v="10"/>
    <x v="1"/>
  </r>
  <r>
    <s v="CG&amp;E "/>
    <s v="E"/>
    <x v="4"/>
    <s v="DM02S   04/01/2008N"/>
    <n v="-88470"/>
    <n v="17299.23"/>
    <n v="0"/>
    <n v="17299.23"/>
    <n v="8931.25"/>
    <n v="0"/>
    <n v="7157.45"/>
    <n v="-107.66"/>
    <n v="11.41"/>
    <n v="0"/>
    <n v="0"/>
    <n v="-77.53"/>
    <n v="1480.26"/>
    <n v="1223.24"/>
    <n v="-45.08"/>
    <n v="0"/>
    <n v="-578.37"/>
    <n v="-1030.47"/>
    <n v="0"/>
    <n v="0"/>
    <n v="0"/>
    <n v="0"/>
    <n v="-99.3"/>
    <n v="536.09"/>
    <n v="0"/>
    <n v="0"/>
    <n v="-102.06"/>
    <n v="0"/>
    <n v="0"/>
    <n v="0"/>
    <n v="0"/>
    <n v="0"/>
    <m/>
    <n v="0"/>
    <n v="0"/>
    <n v="0"/>
    <x v="10"/>
    <x v="1"/>
  </r>
  <r>
    <s v="CG&amp;E "/>
    <s v="E"/>
    <x v="12"/>
    <s v="DM02S   04/01/2008N"/>
    <n v="11575"/>
    <n v="1119.44"/>
    <n v="0"/>
    <n v="1119.44"/>
    <n v="413.14"/>
    <n v="0"/>
    <n v="237.94"/>
    <n v="14.09"/>
    <n v="0.18"/>
    <n v="0"/>
    <n v="0"/>
    <n v="50.34"/>
    <n v="87"/>
    <n v="56.59"/>
    <n v="4.83"/>
    <n v="0"/>
    <n v="62.78"/>
    <n v="138.6"/>
    <n v="0"/>
    <n v="0"/>
    <n v="0"/>
    <n v="0"/>
    <n v="15.8"/>
    <n v="24.79"/>
    <n v="0"/>
    <n v="0"/>
    <n v="13.36"/>
    <n v="0"/>
    <n v="0"/>
    <n v="0"/>
    <n v="0"/>
    <n v="0"/>
    <m/>
    <n v="0"/>
    <n v="0"/>
    <n v="0"/>
    <x v="10"/>
    <x v="1"/>
  </r>
  <r>
    <s v="CG&amp;E "/>
    <s v="E"/>
    <x v="6"/>
    <s v="DM02S   04/01/2008N"/>
    <n v="15250"/>
    <n v="692.5"/>
    <n v="0"/>
    <n v="692.5"/>
    <n v="0"/>
    <n v="0"/>
    <n v="443.84"/>
    <n v="18.579999999999998"/>
    <n v="0.63"/>
    <n v="0"/>
    <n v="0"/>
    <n v="67.790000000000006"/>
    <n v="137.69999999999999"/>
    <n v="0"/>
    <n v="6.36"/>
    <n v="0"/>
    <n v="0"/>
    <n v="0"/>
    <n v="0"/>
    <n v="0"/>
    <n v="0"/>
    <n v="0"/>
    <n v="0"/>
    <n v="0"/>
    <n v="0"/>
    <n v="0"/>
    <n v="17.600000000000001"/>
    <n v="0"/>
    <n v="0"/>
    <n v="0"/>
    <n v="0"/>
    <n v="0"/>
    <m/>
    <n v="0"/>
    <n v="0"/>
    <n v="0"/>
    <x v="10"/>
    <x v="1"/>
  </r>
  <r>
    <s v="CG&amp;E "/>
    <s v="E"/>
    <x v="10"/>
    <s v="DM02S   04/01/2008N"/>
    <n v="5658"/>
    <n v="314.79000000000002"/>
    <n v="0"/>
    <n v="314.79000000000002"/>
    <n v="0"/>
    <n v="0"/>
    <n v="209.89"/>
    <n v="6.89"/>
    <n v="0.36"/>
    <n v="0"/>
    <n v="0"/>
    <n v="25.65"/>
    <n v="63.11"/>
    <n v="0"/>
    <n v="2.36"/>
    <n v="0"/>
    <n v="0"/>
    <n v="0"/>
    <n v="0"/>
    <n v="0"/>
    <n v="0"/>
    <n v="0"/>
    <n v="0"/>
    <n v="0"/>
    <n v="0"/>
    <n v="0"/>
    <n v="6.53"/>
    <n v="0"/>
    <n v="0"/>
    <n v="0"/>
    <n v="0"/>
    <n v="0"/>
    <m/>
    <n v="0"/>
    <n v="0"/>
    <n v="0"/>
    <x v="10"/>
    <x v="1"/>
  </r>
  <r>
    <s v="CG&amp;E "/>
    <s v="E"/>
    <x v="11"/>
    <s v="DM02S   04/01/2008N"/>
    <n v="3370"/>
    <n v="191.38"/>
    <n v="0"/>
    <n v="191.38"/>
    <n v="0"/>
    <n v="0"/>
    <n v="116"/>
    <n v="4.0999999999999996"/>
    <n v="0.09"/>
    <n v="0"/>
    <n v="0"/>
    <n v="15.04"/>
    <n v="35.9"/>
    <n v="0"/>
    <n v="1.41"/>
    <n v="0"/>
    <n v="0"/>
    <n v="0"/>
    <n v="0"/>
    <n v="0"/>
    <n v="0"/>
    <n v="0"/>
    <n v="4.5999999999999996"/>
    <n v="10.35"/>
    <n v="0"/>
    <n v="0"/>
    <n v="3.89"/>
    <n v="0"/>
    <n v="0"/>
    <n v="0"/>
    <n v="0"/>
    <n v="0"/>
    <m/>
    <n v="0"/>
    <n v="0"/>
    <n v="0"/>
    <x v="10"/>
    <x v="1"/>
  </r>
  <r>
    <s v="CG&amp;E "/>
    <s v="E"/>
    <x v="13"/>
    <s v="DM02S   04/01/2008N"/>
    <n v="42310"/>
    <n v="1300.8699999999999"/>
    <n v="0"/>
    <n v="1300.8699999999999"/>
    <n v="0"/>
    <n v="0"/>
    <n v="726.87"/>
    <n v="51.52"/>
    <n v="0.54"/>
    <n v="0"/>
    <n v="0"/>
    <n v="182.8"/>
    <n v="278.16000000000003"/>
    <n v="0"/>
    <n v="12.16"/>
    <n v="0"/>
    <n v="0"/>
    <n v="0"/>
    <n v="0"/>
    <n v="0"/>
    <n v="0"/>
    <n v="0"/>
    <n v="0"/>
    <n v="0"/>
    <n v="0"/>
    <n v="0"/>
    <n v="48.82"/>
    <n v="0"/>
    <n v="0"/>
    <n v="0"/>
    <n v="0"/>
    <n v="0"/>
    <m/>
    <n v="0"/>
    <n v="0"/>
    <n v="0"/>
    <x v="10"/>
    <x v="1"/>
  </r>
  <r>
    <s v="CG&amp;E "/>
    <s v="E"/>
    <x v="4"/>
    <s v="DM02W   01/02/2007N"/>
    <n v="80"/>
    <n v="31.83"/>
    <n v="0"/>
    <n v="31.83"/>
    <n v="3.16"/>
    <n v="0"/>
    <n v="24.54"/>
    <n v="0.1"/>
    <n v="0.27"/>
    <n v="0"/>
    <n v="0"/>
    <n v="0.37"/>
    <n v="0.79"/>
    <n v="0.39"/>
    <n v="0.03"/>
    <n v="0.56000000000000005"/>
    <n v="0.47"/>
    <n v="0.73"/>
    <n v="0"/>
    <n v="0"/>
    <n v="0"/>
    <n v="0"/>
    <n v="0.11"/>
    <n v="0.22"/>
    <n v="0"/>
    <n v="0"/>
    <n v="0.09"/>
    <n v="0"/>
    <n v="0"/>
    <n v="0"/>
    <n v="0"/>
    <n v="0"/>
    <m/>
    <n v="0"/>
    <n v="0"/>
    <n v="0"/>
    <x v="10"/>
    <x v="1"/>
  </r>
  <r>
    <s v="CG&amp;E "/>
    <s v="E"/>
    <x v="4"/>
    <s v="DM02W   02/15/2008N"/>
    <n v="160"/>
    <n v="48.82"/>
    <n v="0"/>
    <n v="48.82"/>
    <n v="6.32"/>
    <n v="0"/>
    <n v="34.07"/>
    <n v="0.19"/>
    <n v="0.36"/>
    <n v="0"/>
    <n v="0"/>
    <n v="0.74"/>
    <n v="1.57"/>
    <n v="1.1200000000000001"/>
    <n v="7.0000000000000007E-2"/>
    <n v="1.1200000000000001"/>
    <n v="0.95"/>
    <n v="1.46"/>
    <n v="0"/>
    <n v="0"/>
    <n v="0"/>
    <n v="0"/>
    <n v="0.22"/>
    <n v="0.45"/>
    <n v="0"/>
    <n v="0"/>
    <n v="0.18"/>
    <n v="0"/>
    <n v="0"/>
    <n v="0"/>
    <n v="0"/>
    <n v="0"/>
    <m/>
    <n v="0"/>
    <n v="0"/>
    <n v="0"/>
    <x v="10"/>
    <x v="1"/>
  </r>
  <r>
    <s v="CG&amp;E "/>
    <s v="E"/>
    <x v="4"/>
    <s v="DM02W   04/01/2008 "/>
    <n v="-902"/>
    <n v="-112.27"/>
    <n v="0"/>
    <n v="-11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1"/>
  </r>
  <r>
    <s v="CG&amp;E "/>
    <s v="E"/>
    <x v="2"/>
    <s v="DM02W   04/01/2008N"/>
    <n v="76"/>
    <n v="16.510000000000002"/>
    <n v="0"/>
    <n v="16.510000000000002"/>
    <n v="3.53"/>
    <n v="0"/>
    <n v="9.44"/>
    <n v="0.09"/>
    <n v="0.09"/>
    <n v="0"/>
    <n v="0"/>
    <n v="0.35"/>
    <n v="0.75"/>
    <n v="0.48"/>
    <n v="0.03"/>
    <n v="0"/>
    <n v="0.45"/>
    <n v="0.9"/>
    <n v="0"/>
    <n v="0"/>
    <n v="0"/>
    <n v="0"/>
    <n v="0.1"/>
    <n v="0.21"/>
    <n v="0"/>
    <n v="0"/>
    <n v="0.09"/>
    <n v="0"/>
    <n v="0"/>
    <n v="0"/>
    <n v="0"/>
    <n v="0"/>
    <m/>
    <n v="0"/>
    <n v="0"/>
    <n v="0"/>
    <x v="10"/>
    <x v="1"/>
  </r>
  <r>
    <s v="CG&amp;E "/>
    <s v="E"/>
    <x v="4"/>
    <s v="DM02W   04/01/2008N"/>
    <n v="1800"/>
    <n v="241.79"/>
    <n v="0"/>
    <n v="241.79"/>
    <n v="83.67"/>
    <n v="0"/>
    <n v="75.83"/>
    <n v="2.19"/>
    <n v="0.36"/>
    <n v="0"/>
    <n v="0"/>
    <n v="8.3699999999999992"/>
    <n v="17.68"/>
    <n v="11.46"/>
    <n v="0.75"/>
    <n v="0"/>
    <n v="10.66"/>
    <n v="21.39"/>
    <n v="0"/>
    <n v="0"/>
    <n v="0"/>
    <n v="0"/>
    <n v="2.34"/>
    <n v="5.0199999999999996"/>
    <n v="0"/>
    <n v="0"/>
    <n v="2.0699999999999998"/>
    <n v="0"/>
    <n v="0"/>
    <n v="0"/>
    <n v="0"/>
    <n v="0"/>
    <m/>
    <n v="0"/>
    <n v="0"/>
    <n v="0"/>
    <x v="10"/>
    <x v="1"/>
  </r>
  <r>
    <s v="CG&amp;E "/>
    <s v="E"/>
    <x v="4"/>
    <s v="DM51S   04/01/2008 "/>
    <n v="1873"/>
    <n v="284.77"/>
    <n v="0"/>
    <n v="284.77"/>
    <n v="109.69"/>
    <n v="0"/>
    <n v="81.44"/>
    <n v="2.2799999999999998"/>
    <n v="0.18"/>
    <n v="0"/>
    <n v="0"/>
    <n v="8.7100000000000009"/>
    <n v="22.79"/>
    <n v="15.02"/>
    <n v="0.78"/>
    <n v="0"/>
    <n v="10.16"/>
    <n v="22.43"/>
    <n v="0"/>
    <n v="0"/>
    <n v="0"/>
    <n v="0"/>
    <n v="2.5499999999999998"/>
    <n v="6.58"/>
    <n v="0"/>
    <n v="0"/>
    <n v="2.16"/>
    <n v="0"/>
    <n v="0"/>
    <n v="0"/>
    <n v="0"/>
    <n v="0"/>
    <m/>
    <n v="0"/>
    <n v="0"/>
    <n v="0"/>
    <x v="10"/>
    <x v="1"/>
  </r>
  <r>
    <s v="CG&amp;E "/>
    <s v="E"/>
    <x v="2"/>
    <s v="DP01    04/01/2008N"/>
    <n v="155720"/>
    <n v="14746.15"/>
    <n v="0"/>
    <n v="14746.15"/>
    <n v="6582.98"/>
    <n v="0"/>
    <n v="1822.17"/>
    <n v="189.6"/>
    <n v="0.27"/>
    <n v="0"/>
    <n v="0"/>
    <n v="583.23"/>
    <n v="941.41"/>
    <n v="901.96"/>
    <n v="64.930000000000007"/>
    <n v="0"/>
    <n v="1101.52"/>
    <n v="1864.59"/>
    <n v="0"/>
    <n v="0"/>
    <n v="0"/>
    <n v="0"/>
    <n v="222.19"/>
    <n v="395"/>
    <n v="0"/>
    <n v="0"/>
    <n v="76.3"/>
    <n v="0"/>
    <n v="0"/>
    <n v="0"/>
    <n v="0"/>
    <n v="0"/>
    <m/>
    <n v="0"/>
    <n v="0"/>
    <n v="0"/>
    <x v="10"/>
    <x v="2"/>
  </r>
  <r>
    <s v="CG&amp;E "/>
    <s v="E"/>
    <x v="5"/>
    <s v="DP01    04/01/2008N"/>
    <n v="0"/>
    <n v="109.57"/>
    <n v="0"/>
    <n v="109.57"/>
    <n v="17.29"/>
    <n v="0"/>
    <n v="82.34"/>
    <n v="0"/>
    <n v="0.05"/>
    <n v="0"/>
    <n v="0"/>
    <n v="0"/>
    <n v="0"/>
    <n v="2.37"/>
    <n v="0"/>
    <n v="0"/>
    <n v="5.89"/>
    <n v="0"/>
    <n v="0"/>
    <n v="0"/>
    <n v="0"/>
    <n v="0"/>
    <n v="0.59"/>
    <n v="1.04"/>
    <n v="0"/>
    <n v="0"/>
    <n v="0"/>
    <n v="0"/>
    <n v="0"/>
    <n v="0"/>
    <n v="0"/>
    <n v="0"/>
    <m/>
    <n v="0"/>
    <n v="0"/>
    <n v="0"/>
    <x v="10"/>
    <x v="2"/>
  </r>
  <r>
    <s v="CG&amp;E "/>
    <s v="E"/>
    <x v="14"/>
    <s v="DP01    04/01/2008N"/>
    <n v="807084"/>
    <n v="68147.48"/>
    <n v="0"/>
    <n v="68147.48"/>
    <n v="31122.16"/>
    <n v="0"/>
    <n v="6767.44"/>
    <n v="982.72"/>
    <n v="0.45"/>
    <n v="0"/>
    <n v="0"/>
    <n v="2976.32"/>
    <n v="4229.6000000000004"/>
    <n v="4264.2"/>
    <n v="336.56"/>
    <n v="0"/>
    <n v="4830.54"/>
    <n v="9664.0300000000007"/>
    <n v="0"/>
    <n v="0"/>
    <n v="0"/>
    <n v="0"/>
    <n v="1045.58"/>
    <n v="1867.41"/>
    <n v="0"/>
    <n v="0"/>
    <n v="395.47"/>
    <n v="0"/>
    <n v="0"/>
    <n v="0"/>
    <n v="0"/>
    <n v="0"/>
    <m/>
    <n v="0"/>
    <n v="0"/>
    <n v="0"/>
    <x v="10"/>
    <x v="2"/>
  </r>
  <r>
    <s v="CG&amp;E "/>
    <s v="E"/>
    <x v="15"/>
    <s v="DP01    04/01/2008N"/>
    <n v="1929806"/>
    <n v="147638.97"/>
    <n v="0"/>
    <n v="147638.97"/>
    <n v="66358.66"/>
    <n v="0"/>
    <n v="13186.82"/>
    <n v="1819.87"/>
    <n v="0.27"/>
    <n v="0"/>
    <n v="0"/>
    <n v="7026.85"/>
    <n v="8893.43"/>
    <n v="9092.06"/>
    <n v="804.73"/>
    <n v="0"/>
    <n v="10224.59"/>
    <n v="23107.49"/>
    <n v="0"/>
    <n v="0"/>
    <n v="0"/>
    <n v="0"/>
    <n v="2196.87"/>
    <n v="3981.72"/>
    <n v="0"/>
    <n v="0"/>
    <n v="945.61"/>
    <n v="0"/>
    <n v="0"/>
    <n v="0"/>
    <n v="0"/>
    <n v="0"/>
    <m/>
    <n v="0"/>
    <n v="0"/>
    <n v="0"/>
    <x v="10"/>
    <x v="2"/>
  </r>
  <r>
    <s v="CG&amp;E "/>
    <s v="E"/>
    <x v="12"/>
    <s v="DP01    04/01/2008N"/>
    <n v="107759"/>
    <n v="10386.16"/>
    <n v="0"/>
    <n v="10386.16"/>
    <n v="4715.8100000000004"/>
    <n v="0"/>
    <n v="1153.57"/>
    <n v="131.21"/>
    <n v="0.09"/>
    <n v="0"/>
    <n v="0"/>
    <n v="400.49"/>
    <n v="702.71"/>
    <n v="646.13"/>
    <n v="44.94"/>
    <n v="0"/>
    <n v="805.63"/>
    <n v="1290.31"/>
    <n v="0"/>
    <n v="0"/>
    <n v="0"/>
    <n v="0"/>
    <n v="159.51"/>
    <n v="282.95999999999998"/>
    <n v="0"/>
    <n v="0"/>
    <n v="52.8"/>
    <n v="0"/>
    <n v="0"/>
    <n v="0"/>
    <n v="0"/>
    <n v="0"/>
    <m/>
    <n v="0"/>
    <n v="0"/>
    <n v="0"/>
    <x v="10"/>
    <x v="2"/>
  </r>
  <r>
    <s v="CG&amp;E "/>
    <s v="E"/>
    <x v="16"/>
    <s v="DP01    04/01/2008N"/>
    <n v="2222921"/>
    <n v="151740.95000000001"/>
    <n v="0"/>
    <n v="151740.95000000001"/>
    <n v="72166.52"/>
    <n v="0"/>
    <n v="13018.52"/>
    <n v="2561.2199999999998"/>
    <n v="0.36"/>
    <n v="0"/>
    <n v="0"/>
    <n v="0"/>
    <n v="8784.6200000000008"/>
    <n v="9887.9699999999993"/>
    <n v="926.96"/>
    <n v="0"/>
    <n v="9969.0499999999993"/>
    <n v="26617.25"/>
    <n v="0"/>
    <n v="0"/>
    <n v="0"/>
    <n v="0"/>
    <n v="2389.0300000000002"/>
    <n v="4330.22"/>
    <n v="0"/>
    <n v="0"/>
    <n v="1089.23"/>
    <n v="0"/>
    <n v="0"/>
    <n v="0"/>
    <n v="0"/>
    <n v="0"/>
    <m/>
    <n v="0"/>
    <n v="0"/>
    <n v="0"/>
    <x v="10"/>
    <x v="2"/>
  </r>
  <r>
    <s v="CG&amp;E "/>
    <s v="E"/>
    <x v="11"/>
    <s v="DP01    04/01/2008N"/>
    <n v="8384478"/>
    <n v="131883.96"/>
    <n v="0"/>
    <n v="131883.96"/>
    <n v="0"/>
    <n v="0"/>
    <n v="52340.7"/>
    <n v="10208.950000000001"/>
    <n v="2.79"/>
    <n v="0"/>
    <n v="0"/>
    <n v="30724.560000000001"/>
    <n v="33720.21"/>
    <n v="0"/>
    <n v="0"/>
    <n v="0"/>
    <n v="0"/>
    <n v="0"/>
    <n v="0"/>
    <n v="0"/>
    <n v="0"/>
    <n v="0"/>
    <n v="277.89"/>
    <n v="500.46"/>
    <n v="0"/>
    <n v="0"/>
    <n v="4108.3999999999996"/>
    <n v="0"/>
    <n v="0"/>
    <n v="0"/>
    <n v="0"/>
    <n v="0"/>
    <m/>
    <n v="0"/>
    <n v="0"/>
    <n v="0"/>
    <x v="10"/>
    <x v="2"/>
  </r>
  <r>
    <s v="CG&amp;E "/>
    <s v="E"/>
    <x v="14"/>
    <s v="DP02    04/01/2008 "/>
    <n v="5741644"/>
    <n v="512398.32"/>
    <n v="0"/>
    <n v="512398.32"/>
    <n v="184179.26"/>
    <n v="0"/>
    <n v="34983.019999999997"/>
    <n v="8862.5499999999993"/>
    <n v="0.27"/>
    <n v="0"/>
    <n v="0"/>
    <n v="8837.19"/>
    <n v="59143.41"/>
    <n v="63607.71"/>
    <n v="6304.66"/>
    <n v="0"/>
    <n v="27280.95"/>
    <n v="68750.45"/>
    <n v="0"/>
    <n v="0"/>
    <n v="0"/>
    <n v="0"/>
    <n v="15184.45"/>
    <n v="27856.05"/>
    <n v="0"/>
    <n v="0"/>
    <n v="7408.35"/>
    <n v="0"/>
    <n v="0"/>
    <n v="0"/>
    <n v="0"/>
    <n v="0"/>
    <m/>
    <n v="0"/>
    <n v="0"/>
    <n v="0"/>
    <x v="10"/>
    <x v="2"/>
  </r>
  <r>
    <s v="CG&amp;E "/>
    <s v="E"/>
    <x v="15"/>
    <s v="DP02    04/01/2008 "/>
    <n v="11279341"/>
    <n v="850597.55"/>
    <n v="0"/>
    <n v="850597.55"/>
    <n v="381442.66"/>
    <n v="0"/>
    <n v="78187.42"/>
    <n v="7404.71"/>
    <n v="0.36"/>
    <n v="0"/>
    <n v="0"/>
    <n v="13182.53"/>
    <n v="65523.4"/>
    <n v="58165.45"/>
    <n v="4800.84"/>
    <n v="0"/>
    <n v="61696.3"/>
    <n v="135058.82"/>
    <n v="0"/>
    <n v="0"/>
    <n v="0"/>
    <n v="0"/>
    <n v="14020.45"/>
    <n v="25473.33"/>
    <n v="0"/>
    <n v="0"/>
    <n v="5641.28"/>
    <n v="0"/>
    <n v="0"/>
    <n v="0"/>
    <n v="0"/>
    <n v="0"/>
    <m/>
    <n v="0"/>
    <n v="0"/>
    <n v="0"/>
    <x v="10"/>
    <x v="2"/>
  </r>
  <r>
    <s v="CG&amp;E "/>
    <s v="E"/>
    <x v="12"/>
    <s v="DP02    04/01/2008 "/>
    <n v="577699"/>
    <n v="60687.87"/>
    <n v="0"/>
    <n v="60687.87"/>
    <n v="23119.61"/>
    <n v="0"/>
    <n v="5607.16"/>
    <n v="1375.92"/>
    <n v="0.27"/>
    <n v="0"/>
    <n v="0"/>
    <n v="4129.95"/>
    <n v="5384.08"/>
    <n v="5606.68"/>
    <n v="471.22"/>
    <n v="0"/>
    <n v="3699.24"/>
    <n v="6917.37"/>
    <n v="0"/>
    <n v="0"/>
    <n v="0"/>
    <n v="0"/>
    <n v="1367.33"/>
    <n v="2455.33"/>
    <n v="0"/>
    <n v="0"/>
    <n v="553.71"/>
    <n v="0"/>
    <n v="0"/>
    <n v="0"/>
    <n v="0"/>
    <n v="0"/>
    <m/>
    <n v="0"/>
    <n v="0"/>
    <n v="0"/>
    <x v="10"/>
    <x v="2"/>
  </r>
  <r>
    <s v="CG&amp;E "/>
    <s v="E"/>
    <x v="2"/>
    <s v="DP02    04/01/2008N"/>
    <n v="-47279"/>
    <n v="3203"/>
    <n v="0"/>
    <n v="3203"/>
    <n v="1546.3"/>
    <n v="0"/>
    <n v="1548.45"/>
    <n v="-57.56"/>
    <n v="0.27"/>
    <n v="0"/>
    <n v="0"/>
    <n v="-153.21"/>
    <n v="-320.02999999999997"/>
    <n v="211.85"/>
    <n v="-19.7"/>
    <n v="0"/>
    <n v="881.78"/>
    <n v="-559.85"/>
    <n v="0"/>
    <n v="0"/>
    <n v="0"/>
    <n v="0"/>
    <n v="55.08"/>
    <n v="92.78"/>
    <n v="0"/>
    <n v="0"/>
    <n v="-23.16"/>
    <n v="0"/>
    <n v="0"/>
    <n v="0"/>
    <n v="0"/>
    <n v="0"/>
    <m/>
    <n v="0"/>
    <n v="0"/>
    <n v="0"/>
    <x v="10"/>
    <x v="2"/>
  </r>
  <r>
    <s v="CG&amp;E "/>
    <s v="E"/>
    <x v="3"/>
    <s v="DP02    04/01/2008N"/>
    <n v="416064"/>
    <n v="32531.22"/>
    <n v="0"/>
    <n v="32531.22"/>
    <n v="14630.85"/>
    <n v="0"/>
    <n v="3197.48"/>
    <n v="506.59"/>
    <n v="0.36"/>
    <n v="0"/>
    <n v="0"/>
    <n v="1547.59"/>
    <n v="1832.51"/>
    <n v="2004.66"/>
    <n v="173.49"/>
    <n v="0"/>
    <n v="2085.15"/>
    <n v="4981.96"/>
    <n v="0"/>
    <n v="0"/>
    <n v="0"/>
    <n v="0"/>
    <n v="488.82"/>
    <n v="877.89"/>
    <n v="0"/>
    <n v="0"/>
    <n v="203.87"/>
    <n v="0"/>
    <n v="0"/>
    <n v="0"/>
    <n v="0"/>
    <n v="0"/>
    <m/>
    <n v="0"/>
    <n v="0"/>
    <n v="0"/>
    <x v="10"/>
    <x v="2"/>
  </r>
  <r>
    <s v="CG&amp;E "/>
    <s v="E"/>
    <x v="4"/>
    <s v="DP02    04/01/2008N"/>
    <n v="63828"/>
    <n v="6442.59"/>
    <n v="0"/>
    <n v="6442.59"/>
    <n v="2900.92"/>
    <n v="0"/>
    <n v="784.39"/>
    <n v="77.72"/>
    <n v="0.09"/>
    <n v="0"/>
    <n v="0"/>
    <n v="241.02"/>
    <n v="437.22"/>
    <n v="397.46"/>
    <n v="26.62"/>
    <n v="0"/>
    <n v="509.26"/>
    <n v="764.28"/>
    <n v="0"/>
    <n v="0"/>
    <n v="0"/>
    <n v="0"/>
    <n v="98.27"/>
    <n v="174.06"/>
    <n v="0"/>
    <n v="0"/>
    <n v="31.28"/>
    <n v="0"/>
    <n v="0"/>
    <n v="0"/>
    <n v="0"/>
    <n v="0"/>
    <m/>
    <n v="0"/>
    <n v="0"/>
    <n v="0"/>
    <x v="10"/>
    <x v="2"/>
  </r>
  <r>
    <s v="CG&amp;E "/>
    <s v="E"/>
    <x v="14"/>
    <s v="DP02    04/01/2008N"/>
    <n v="40274681"/>
    <n v="3070669.64"/>
    <n v="0"/>
    <n v="3070669.64"/>
    <n v="1385773.52"/>
    <n v="0"/>
    <n v="271980.39"/>
    <n v="41364"/>
    <n v="5.49"/>
    <n v="0"/>
    <n v="0"/>
    <n v="146758.62"/>
    <n v="176086.15"/>
    <n v="189871.12"/>
    <n v="16794.53"/>
    <n v="0"/>
    <n v="210989.17"/>
    <n v="482244.03"/>
    <n v="0"/>
    <n v="0"/>
    <n v="0"/>
    <n v="0"/>
    <n v="45917.35"/>
    <n v="83150.7"/>
    <n v="0"/>
    <n v="0"/>
    <n v="19734.57"/>
    <n v="0"/>
    <n v="0"/>
    <n v="0"/>
    <n v="0"/>
    <n v="0"/>
    <m/>
    <n v="0"/>
    <n v="0"/>
    <n v="0"/>
    <x v="10"/>
    <x v="2"/>
  </r>
  <r>
    <s v="CG&amp;E "/>
    <s v="E"/>
    <x v="15"/>
    <s v="DP02    04/01/2008N"/>
    <n v="49085402"/>
    <n v="3635222.47"/>
    <n v="0"/>
    <n v="3635222.47"/>
    <n v="1631290.65"/>
    <n v="0"/>
    <n v="314789.31"/>
    <n v="43431.53"/>
    <n v="4.83"/>
    <n v="0"/>
    <n v="0"/>
    <n v="178656.05"/>
    <n v="213313.96"/>
    <n v="223509.78"/>
    <n v="20468.62"/>
    <n v="0"/>
    <n v="246247.75"/>
    <n v="587748.62"/>
    <n v="0"/>
    <n v="0"/>
    <n v="0"/>
    <n v="0"/>
    <n v="53826.86"/>
    <n v="97882.68"/>
    <n v="0"/>
    <n v="0"/>
    <n v="24051.83"/>
    <n v="0"/>
    <n v="0"/>
    <n v="0"/>
    <n v="0"/>
    <n v="0"/>
    <m/>
    <n v="0"/>
    <n v="0"/>
    <n v="0"/>
    <x v="10"/>
    <x v="2"/>
  </r>
  <r>
    <s v="CG&amp;E "/>
    <s v="E"/>
    <x v="12"/>
    <s v="DP02    04/01/2008N"/>
    <n v="9554833"/>
    <n v="727520.23"/>
    <n v="0"/>
    <n v="727520.23"/>
    <n v="328812.51"/>
    <n v="0"/>
    <n v="63282.28"/>
    <n v="10545.14"/>
    <n v="1.62"/>
    <n v="0"/>
    <n v="0"/>
    <n v="34851.800000000003"/>
    <n v="42613.96"/>
    <n v="45052.25"/>
    <n v="3984.35"/>
    <n v="0"/>
    <n v="48632.89"/>
    <n v="114409.57"/>
    <n v="0"/>
    <n v="0"/>
    <n v="0"/>
    <n v="0"/>
    <n v="10922.2"/>
    <n v="19729.78"/>
    <n v="0"/>
    <n v="0"/>
    <n v="4681.88"/>
    <n v="0"/>
    <n v="0"/>
    <n v="0"/>
    <n v="0"/>
    <n v="0"/>
    <m/>
    <n v="0"/>
    <n v="0"/>
    <n v="0"/>
    <x v="10"/>
    <x v="2"/>
  </r>
  <r>
    <s v="CG&amp;E "/>
    <s v="E"/>
    <x v="17"/>
    <s v="DP02    04/01/2008N"/>
    <n v="384375"/>
    <n v="42719.78"/>
    <n v="0"/>
    <n v="42719.78"/>
    <n v="19423.669999999998"/>
    <n v="0"/>
    <n v="5258.91"/>
    <n v="468.02"/>
    <n v="0.09"/>
    <n v="0"/>
    <n v="0"/>
    <n v="1404.6"/>
    <n v="2632.97"/>
    <n v="2661.23"/>
    <n v="160.28"/>
    <n v="0"/>
    <n v="4101.22"/>
    <n v="4602.51"/>
    <n v="0"/>
    <n v="0"/>
    <n v="0"/>
    <n v="0"/>
    <n v="652.47"/>
    <n v="1165.47"/>
    <n v="0"/>
    <n v="0"/>
    <n v="188.34"/>
    <n v="0"/>
    <n v="0"/>
    <n v="0"/>
    <n v="0"/>
    <n v="0"/>
    <m/>
    <n v="0"/>
    <n v="0"/>
    <n v="0"/>
    <x v="10"/>
    <x v="2"/>
  </r>
  <r>
    <s v="CG&amp;E "/>
    <s v="E"/>
    <x v="16"/>
    <s v="DP02    04/01/2008N"/>
    <n v="3006022"/>
    <n v="216693.03"/>
    <n v="0"/>
    <n v="216693.03"/>
    <n v="101809.29"/>
    <n v="0"/>
    <n v="20157.05"/>
    <n v="2656.99"/>
    <n v="0.18"/>
    <n v="0"/>
    <n v="0"/>
    <n v="0"/>
    <n v="13991.62"/>
    <n v="13949.21"/>
    <n v="1253.51"/>
    <n v="0"/>
    <n v="15940.41"/>
    <n v="35994.1"/>
    <n v="0"/>
    <n v="0"/>
    <n v="0"/>
    <n v="0"/>
    <n v="3358.85"/>
    <n v="6108.87"/>
    <n v="0"/>
    <n v="0"/>
    <n v="1472.95"/>
    <n v="0"/>
    <n v="0"/>
    <n v="0"/>
    <n v="0"/>
    <n v="0"/>
    <m/>
    <n v="0"/>
    <n v="0"/>
    <n v="0"/>
    <x v="10"/>
    <x v="2"/>
  </r>
  <r>
    <s v="CG&amp;E "/>
    <s v="E"/>
    <x v="9"/>
    <s v="DP02    04/01/2008N"/>
    <n v="40030"/>
    <n v="1039.72"/>
    <n v="0"/>
    <n v="1039.72"/>
    <n v="0"/>
    <n v="0"/>
    <n v="587.97"/>
    <n v="48.74"/>
    <n v="0.18"/>
    <n v="0"/>
    <n v="0"/>
    <n v="163.95"/>
    <n v="202.57"/>
    <n v="0"/>
    <n v="16.690000000000001"/>
    <n v="0"/>
    <n v="0"/>
    <n v="0"/>
    <n v="0"/>
    <n v="0"/>
    <n v="0"/>
    <n v="0"/>
    <n v="0"/>
    <n v="0"/>
    <n v="0"/>
    <n v="0"/>
    <n v="19.62"/>
    <n v="0"/>
    <n v="0"/>
    <n v="0"/>
    <n v="0"/>
    <n v="0"/>
    <m/>
    <n v="0"/>
    <n v="0"/>
    <n v="0"/>
    <x v="10"/>
    <x v="2"/>
  </r>
  <r>
    <s v="CG&amp;E "/>
    <s v="E"/>
    <x v="11"/>
    <s v="DP02    04/01/2008N"/>
    <n v="1662054"/>
    <n v="26725.34"/>
    <n v="0"/>
    <n v="26725.34"/>
    <n v="0"/>
    <n v="0"/>
    <n v="10163.74"/>
    <n v="2023.71"/>
    <n v="0.54"/>
    <n v="0"/>
    <n v="0"/>
    <n v="6082.41"/>
    <n v="6553.34"/>
    <n v="0"/>
    <n v="1.23"/>
    <n v="0"/>
    <n v="0"/>
    <n v="0"/>
    <n v="0"/>
    <n v="0"/>
    <n v="0"/>
    <n v="0"/>
    <n v="388.06"/>
    <n v="697.9"/>
    <n v="0"/>
    <n v="0"/>
    <n v="814.41"/>
    <n v="0"/>
    <n v="0"/>
    <n v="0"/>
    <n v="0"/>
    <n v="0"/>
    <m/>
    <n v="0"/>
    <n v="0"/>
    <n v="0"/>
    <x v="10"/>
    <x v="2"/>
  </r>
  <r>
    <s v="CG&amp;E "/>
    <s v="E"/>
    <x v="18"/>
    <s v="DP02    04/01/2008N"/>
    <n v="1352718"/>
    <n v="28747.05"/>
    <n v="0"/>
    <n v="28747.05"/>
    <n v="0"/>
    <n v="0"/>
    <n v="14973.67"/>
    <n v="1625.67"/>
    <n v="0.36"/>
    <n v="0"/>
    <n v="0"/>
    <n v="4947.6400000000003"/>
    <n v="6482.99"/>
    <n v="0"/>
    <n v="53.89"/>
    <n v="0"/>
    <n v="0"/>
    <n v="0"/>
    <n v="0"/>
    <n v="0"/>
    <n v="0"/>
    <n v="0"/>
    <n v="0"/>
    <n v="0"/>
    <n v="0"/>
    <n v="0"/>
    <n v="662.83"/>
    <n v="0"/>
    <n v="0"/>
    <n v="0"/>
    <n v="0"/>
    <n v="0"/>
    <m/>
    <n v="0"/>
    <n v="0"/>
    <n v="0"/>
    <x v="10"/>
    <x v="2"/>
  </r>
  <r>
    <s v="CG&amp;E "/>
    <s v="E"/>
    <x v="13"/>
    <s v="DP02    04/01/2008N"/>
    <n v="66912"/>
    <n v="1735.89"/>
    <n v="0"/>
    <n v="1735.89"/>
    <n v="0"/>
    <n v="0"/>
    <n v="883.08"/>
    <n v="81.47"/>
    <n v="0.09"/>
    <n v="0"/>
    <n v="0"/>
    <n v="252.21"/>
    <n v="458.35"/>
    <n v="0"/>
    <n v="27.9"/>
    <n v="0"/>
    <n v="0"/>
    <n v="0"/>
    <n v="0"/>
    <n v="0"/>
    <n v="0"/>
    <n v="0"/>
    <n v="0"/>
    <n v="0"/>
    <n v="0"/>
    <n v="0"/>
    <n v="32.79"/>
    <n v="0"/>
    <n v="0"/>
    <n v="0"/>
    <n v="0"/>
    <n v="0"/>
    <m/>
    <n v="0"/>
    <n v="0"/>
    <n v="0"/>
    <x v="10"/>
    <x v="2"/>
  </r>
  <r>
    <s v="CG&amp;E "/>
    <s v="E"/>
    <x v="3"/>
    <s v="DP03    04/01/2008N"/>
    <n v="25600"/>
    <n v="5902.22"/>
    <n v="0"/>
    <n v="5902.22"/>
    <n v="2777.23"/>
    <n v="0"/>
    <n v="1089.8399999999999"/>
    <n v="31.17"/>
    <n v="0.09"/>
    <n v="0"/>
    <n v="0"/>
    <n v="102.25"/>
    <n v="175.36"/>
    <n v="380.51"/>
    <n v="10.68"/>
    <n v="0"/>
    <n v="754.46"/>
    <n v="306.52999999999997"/>
    <n v="0"/>
    <n v="0"/>
    <n v="0"/>
    <n v="0"/>
    <n v="94.92"/>
    <n v="166.64"/>
    <n v="0"/>
    <n v="0"/>
    <n v="12.54"/>
    <n v="0"/>
    <n v="0"/>
    <n v="0"/>
    <n v="0"/>
    <n v="0"/>
    <m/>
    <n v="0"/>
    <n v="0"/>
    <n v="0"/>
    <x v="10"/>
    <x v="2"/>
  </r>
  <r>
    <s v="CG&amp;E "/>
    <s v="E"/>
    <x v="14"/>
    <s v="DP03    04/01/2008N"/>
    <n v="2808521"/>
    <n v="194825.06"/>
    <n v="0"/>
    <n v="194825.06"/>
    <n v="87507.6"/>
    <n v="0"/>
    <n v="15464.02"/>
    <n v="2436.2199999999998"/>
    <n v="0.18"/>
    <n v="0"/>
    <n v="0"/>
    <n v="10213.57"/>
    <n v="10736.13"/>
    <n v="11989.89"/>
    <n v="1171.1500000000001"/>
    <n v="0"/>
    <n v="12173.04"/>
    <n v="33629.230000000003"/>
    <n v="0"/>
    <n v="0"/>
    <n v="0"/>
    <n v="0"/>
    <n v="2877.12"/>
    <n v="5250.74"/>
    <n v="0"/>
    <n v="0"/>
    <n v="1376.17"/>
    <n v="0"/>
    <n v="0"/>
    <n v="0"/>
    <n v="0"/>
    <n v="0"/>
    <m/>
    <n v="0"/>
    <n v="0"/>
    <n v="0"/>
    <x v="10"/>
    <x v="2"/>
  </r>
  <r>
    <s v="CG&amp;E "/>
    <s v="E"/>
    <x v="15"/>
    <s v="DP03    04/01/2008N"/>
    <n v="3425206"/>
    <n v="265162.86"/>
    <n v="0"/>
    <n v="265162.86"/>
    <n v="121709.81"/>
    <n v="0"/>
    <n v="23923.61"/>
    <n v="3613.19"/>
    <n v="0.36"/>
    <n v="0"/>
    <n v="0"/>
    <n v="12919.45"/>
    <n v="16436.02"/>
    <n v="16675.919999999998"/>
    <n v="1479.86"/>
    <n v="0"/>
    <n v="18723.2"/>
    <n v="42493.42"/>
    <n v="0"/>
    <n v="0"/>
    <n v="0"/>
    <n v="0"/>
    <n v="4028.4"/>
    <n v="7302.96"/>
    <n v="0"/>
    <n v="0"/>
    <n v="1738.91"/>
    <n v="0"/>
    <n v="0"/>
    <n v="0"/>
    <n v="0"/>
    <n v="0"/>
    <m/>
    <n v="0"/>
    <n v="0"/>
    <n v="0"/>
    <x v="10"/>
    <x v="2"/>
  </r>
  <r>
    <s v="CG&amp;E "/>
    <s v="E"/>
    <x v="12"/>
    <s v="DP03    04/01/2008N"/>
    <n v="36466"/>
    <n v="4254.45"/>
    <n v="0"/>
    <n v="4254.45"/>
    <n v="1910.4"/>
    <n v="0"/>
    <n v="619.91999999999996"/>
    <n v="44.4"/>
    <n v="0.09"/>
    <n v="0"/>
    <n v="0"/>
    <n v="141.69"/>
    <n v="249.79"/>
    <n v="261.74"/>
    <n v="15.21"/>
    <n v="0"/>
    <n v="377.23"/>
    <n v="436.64"/>
    <n v="0"/>
    <n v="0"/>
    <n v="0"/>
    <n v="0"/>
    <n v="64.849999999999994"/>
    <n v="114.62"/>
    <n v="0"/>
    <n v="0"/>
    <n v="17.87"/>
    <n v="0"/>
    <n v="0"/>
    <n v="0"/>
    <n v="0"/>
    <n v="0"/>
    <m/>
    <n v="0"/>
    <n v="0"/>
    <n v="0"/>
    <x v="10"/>
    <x v="2"/>
  </r>
  <r>
    <s v="CG&amp;E "/>
    <s v="E"/>
    <x v="17"/>
    <s v="DP03    04/01/2008N"/>
    <n v="22330"/>
    <n v="2700.5"/>
    <n v="0"/>
    <n v="2700.5"/>
    <n v="1186.5999999999999"/>
    <n v="0"/>
    <n v="444.87"/>
    <n v="27.19"/>
    <n v="0.09"/>
    <n v="0"/>
    <n v="0"/>
    <n v="90.38"/>
    <n v="152.96"/>
    <n v="162.58000000000001"/>
    <n v="9.31"/>
    <n v="0"/>
    <n v="236.71"/>
    <n v="267.38"/>
    <n v="0"/>
    <n v="0"/>
    <n v="0"/>
    <n v="0"/>
    <n v="40.29"/>
    <n v="71.2"/>
    <n v="0"/>
    <n v="0"/>
    <n v="10.94"/>
    <n v="0"/>
    <n v="0"/>
    <n v="0"/>
    <n v="0"/>
    <n v="0"/>
    <m/>
    <n v="0"/>
    <n v="0"/>
    <n v="0"/>
    <x v="10"/>
    <x v="2"/>
  </r>
  <r>
    <s v="CG&amp;E "/>
    <s v="E"/>
    <x v="6"/>
    <s v="DP03    04/01/2008N"/>
    <n v="28320"/>
    <n v="814.71"/>
    <n v="0"/>
    <n v="814.71"/>
    <n v="0"/>
    <n v="0"/>
    <n v="460.15"/>
    <n v="34.479999999999997"/>
    <n v="0.09"/>
    <n v="0"/>
    <n v="0"/>
    <n v="112.12"/>
    <n v="193.99"/>
    <n v="0"/>
    <n v="0"/>
    <n v="0"/>
    <n v="0"/>
    <n v="0"/>
    <n v="0"/>
    <n v="0"/>
    <n v="0"/>
    <n v="0"/>
    <n v="0"/>
    <n v="0"/>
    <n v="0"/>
    <n v="0"/>
    <n v="13.88"/>
    <n v="0"/>
    <n v="0"/>
    <n v="0"/>
    <n v="0"/>
    <n v="0"/>
    <m/>
    <n v="0"/>
    <n v="0"/>
    <n v="0"/>
    <x v="10"/>
    <x v="2"/>
  </r>
  <r>
    <s v="CG&amp;E "/>
    <s v="E"/>
    <x v="11"/>
    <s v="DP03    04/01/2008N"/>
    <n v="1916078"/>
    <n v="29204.95"/>
    <n v="0"/>
    <n v="29204.95"/>
    <n v="0"/>
    <n v="0"/>
    <n v="11508.95"/>
    <n v="2333.0300000000002"/>
    <n v="0.63"/>
    <n v="0"/>
    <n v="0"/>
    <n v="7020.6"/>
    <n v="7402.85"/>
    <n v="0"/>
    <n v="0"/>
    <n v="0"/>
    <n v="0"/>
    <n v="0"/>
    <n v="0"/>
    <n v="0"/>
    <n v="0"/>
    <n v="0"/>
    <n v="0"/>
    <n v="0"/>
    <n v="0"/>
    <n v="0"/>
    <n v="938.89"/>
    <n v="0"/>
    <n v="0"/>
    <n v="0"/>
    <n v="0"/>
    <n v="0"/>
    <m/>
    <n v="0"/>
    <n v="0"/>
    <n v="0"/>
    <x v="10"/>
    <x v="2"/>
  </r>
  <r>
    <s v="CG&amp;E "/>
    <s v="E"/>
    <x v="14"/>
    <s v="DP04    04/01/2008 "/>
    <n v="210525"/>
    <n v="59534.49"/>
    <n v="0"/>
    <n v="59534.49"/>
    <n v="13629.56"/>
    <n v="0"/>
    <n v="4386.0600000000004"/>
    <n v="1548.66"/>
    <n v="0.09"/>
    <n v="0"/>
    <n v="0"/>
    <n v="7169.28"/>
    <n v="9631.7199999999993"/>
    <n v="9296.82"/>
    <n v="822.51"/>
    <n v="0"/>
    <n v="3253.63"/>
    <n v="2520.83"/>
    <n v="0"/>
    <n v="0"/>
    <n v="0"/>
    <n v="0"/>
    <n v="2237.38"/>
    <n v="4071.45"/>
    <n v="0"/>
    <n v="0"/>
    <n v="966.5"/>
    <n v="0"/>
    <n v="0"/>
    <n v="0"/>
    <n v="0"/>
    <n v="0"/>
    <m/>
    <n v="0"/>
    <n v="0"/>
    <n v="0"/>
    <x v="10"/>
    <x v="2"/>
  </r>
  <r>
    <s v="CG&amp;E "/>
    <s v="E"/>
    <x v="14"/>
    <s v="DP04    04/01/2008N"/>
    <n v="166888"/>
    <n v="29496.44"/>
    <n v="0"/>
    <n v="29496.44"/>
    <n v="13893.7"/>
    <n v="0"/>
    <n v="4788.25"/>
    <n v="203.2"/>
    <n v="0.27"/>
    <n v="0"/>
    <n v="0"/>
    <n v="624.48"/>
    <n v="1143.18"/>
    <n v="1903.58"/>
    <n v="69.59"/>
    <n v="0"/>
    <n v="3482.56"/>
    <n v="1998.31"/>
    <n v="0"/>
    <n v="0"/>
    <n v="0"/>
    <n v="0"/>
    <n v="473.91"/>
    <n v="833.64"/>
    <n v="0"/>
    <n v="0"/>
    <n v="81.77"/>
    <n v="0"/>
    <n v="0"/>
    <n v="0"/>
    <n v="0"/>
    <n v="0"/>
    <m/>
    <n v="0"/>
    <n v="0"/>
    <n v="0"/>
    <x v="10"/>
    <x v="2"/>
  </r>
  <r>
    <s v="CG&amp;E "/>
    <s v="E"/>
    <x v="15"/>
    <s v="DP04    04/01/2008N"/>
    <n v="8109561"/>
    <n v="641441.28000000003"/>
    <n v="0"/>
    <n v="641441.28000000003"/>
    <n v="286653.39"/>
    <n v="0"/>
    <n v="59671.56"/>
    <n v="7224.31"/>
    <n v="0.72"/>
    <n v="0"/>
    <n v="0"/>
    <n v="29512.27"/>
    <n v="41027.379999999997"/>
    <n v="39275.040000000001"/>
    <n v="3381.68"/>
    <n v="0"/>
    <n v="46938.51"/>
    <n v="97103.89"/>
    <n v="0"/>
    <n v="0"/>
    <n v="0"/>
    <n v="0"/>
    <n v="9478.76"/>
    <n v="17200.080000000002"/>
    <n v="0"/>
    <n v="0"/>
    <n v="3973.69"/>
    <n v="0"/>
    <n v="0"/>
    <n v="0"/>
    <n v="0"/>
    <n v="0"/>
    <m/>
    <n v="0"/>
    <n v="0"/>
    <n v="0"/>
    <x v="10"/>
    <x v="2"/>
  </r>
  <r>
    <s v="CG&amp;E "/>
    <s v="E"/>
    <x v="11"/>
    <s v="DP04    04/01/2008N"/>
    <n v="92668"/>
    <n v="3483.73"/>
    <n v="0"/>
    <n v="3483.73"/>
    <n v="0"/>
    <n v="0"/>
    <n v="2296.87"/>
    <n v="112.83"/>
    <n v="0.18"/>
    <n v="0"/>
    <n v="0"/>
    <n v="355.02"/>
    <n v="634.78"/>
    <n v="0"/>
    <n v="38.64"/>
    <n v="0"/>
    <n v="0"/>
    <n v="0"/>
    <n v="0"/>
    <n v="0"/>
    <n v="0"/>
    <n v="0"/>
    <n v="0"/>
    <n v="0"/>
    <n v="0"/>
    <n v="0"/>
    <n v="45.41"/>
    <n v="0"/>
    <n v="0"/>
    <n v="0"/>
    <n v="0"/>
    <n v="0"/>
    <m/>
    <n v="0"/>
    <n v="0"/>
    <n v="0"/>
    <x v="10"/>
    <x v="2"/>
  </r>
  <r>
    <s v="CG&amp;E "/>
    <s v="E"/>
    <x v="14"/>
    <s v="DP06    04/01/2008 "/>
    <n v="9377437"/>
    <n v="527109.35"/>
    <n v="0"/>
    <n v="527109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2"/>
  </r>
  <r>
    <s v="CG&amp;E "/>
    <s v="E"/>
    <x v="15"/>
    <s v="DP06    04/01/2008 "/>
    <n v="233467"/>
    <n v="12216.7"/>
    <n v="0"/>
    <n v="1221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2"/>
  </r>
  <r>
    <s v="CG&amp;E "/>
    <s v="E"/>
    <x v="12"/>
    <s v="DP06    04/01/2008 "/>
    <n v="552323"/>
    <n v="31985.62"/>
    <n v="0"/>
    <n v="3198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2"/>
  </r>
  <r>
    <s v="CG&amp;E "/>
    <s v="E"/>
    <x v="14"/>
    <s v="DP08    04/01/2008 "/>
    <n v="1761915"/>
    <n v="99971.42"/>
    <n v="0"/>
    <n v="9997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2"/>
  </r>
  <r>
    <s v="CG&amp;E "/>
    <s v="E"/>
    <x v="14"/>
    <s v="DP10    04/01/2008 "/>
    <n v="1418400"/>
    <n v="129589.73"/>
    <n v="0"/>
    <n v="129589.73"/>
    <n v="40069.75"/>
    <n v="0"/>
    <n v="6357"/>
    <n v="1946.2"/>
    <n v="0.09"/>
    <n v="0"/>
    <n v="0"/>
    <n v="10246.17"/>
    <n v="19317.47"/>
    <n v="16307.61"/>
    <n v="1175.97"/>
    <n v="0"/>
    <n v="4715.3999999999996"/>
    <n v="16983.919999999998"/>
    <n v="0"/>
    <n v="0"/>
    <n v="0"/>
    <n v="0"/>
    <n v="3946.37"/>
    <n v="7141.95"/>
    <n v="0"/>
    <n v="0"/>
    <n v="1381.83"/>
    <n v="0"/>
    <n v="0"/>
    <n v="0"/>
    <n v="0"/>
    <n v="0"/>
    <m/>
    <n v="0"/>
    <n v="0"/>
    <n v="0"/>
    <x v="10"/>
    <x v="2"/>
  </r>
  <r>
    <s v="CG&amp;E "/>
    <s v="E"/>
    <x v="15"/>
    <s v="DP10    04/01/2008 "/>
    <n v="4793132"/>
    <n v="297549.93"/>
    <n v="0"/>
    <n v="297549.93"/>
    <n v="131853.07"/>
    <n v="0"/>
    <n v="20147.54"/>
    <n v="3088.35"/>
    <n v="0.18"/>
    <n v="0"/>
    <n v="0"/>
    <n v="14269.13"/>
    <n v="20048.11"/>
    <n v="18936.830000000002"/>
    <n v="1637.04"/>
    <n v="0"/>
    <n v="15398.14"/>
    <n v="57392.959999999999"/>
    <n v="0"/>
    <n v="0"/>
    <n v="0"/>
    <n v="0"/>
    <n v="4561.74"/>
    <n v="8293.2199999999993"/>
    <n v="0"/>
    <n v="0"/>
    <n v="1923.62"/>
    <n v="0"/>
    <n v="0"/>
    <n v="0"/>
    <n v="0"/>
    <n v="0"/>
    <m/>
    <n v="0"/>
    <n v="0"/>
    <n v="0"/>
    <x v="10"/>
    <x v="2"/>
  </r>
  <r>
    <s v="CG&amp;E "/>
    <s v="E"/>
    <x v="12"/>
    <s v="DP10    04/01/2008 "/>
    <n v="20447902"/>
    <n v="1235987.47"/>
    <n v="0"/>
    <n v="1235987.47"/>
    <n v="530698.9"/>
    <n v="0"/>
    <n v="73282.42"/>
    <n v="13385.95"/>
    <n v="0.09"/>
    <n v="0"/>
    <n v="0"/>
    <n v="0"/>
    <n v="102942.49"/>
    <n v="111998.68"/>
    <n v="11347.35"/>
    <n v="0"/>
    <n v="58440.31"/>
    <n v="244843.18"/>
    <n v="0"/>
    <n v="0"/>
    <n v="0"/>
    <n v="0"/>
    <n v="26666.11"/>
    <n v="49048.18"/>
    <n v="0"/>
    <n v="0"/>
    <n v="13333.81"/>
    <n v="0"/>
    <n v="0"/>
    <n v="0"/>
    <n v="0"/>
    <n v="0"/>
    <m/>
    <n v="0"/>
    <n v="0"/>
    <n v="0"/>
    <x v="10"/>
    <x v="2"/>
  </r>
  <r>
    <s v="CG&amp;E "/>
    <s v="E"/>
    <x v="2"/>
    <s v="DP10    04/01/2008N"/>
    <n v="28368"/>
    <n v="2478.73"/>
    <n v="0"/>
    <n v="2478.73"/>
    <n v="995.09"/>
    <n v="0"/>
    <n v="476.22"/>
    <n v="34.54"/>
    <n v="0.09"/>
    <n v="0"/>
    <n v="0"/>
    <n v="112.3"/>
    <n v="124.34"/>
    <n v="136.34"/>
    <n v="11.83"/>
    <n v="0"/>
    <n v="141.46"/>
    <n v="339.68"/>
    <n v="0"/>
    <n v="0"/>
    <n v="0"/>
    <n v="0"/>
    <n v="33.24"/>
    <n v="59.7"/>
    <n v="0"/>
    <n v="0"/>
    <n v="13.9"/>
    <n v="0"/>
    <n v="0"/>
    <n v="0"/>
    <n v="0"/>
    <n v="0"/>
    <m/>
    <n v="0"/>
    <n v="0"/>
    <n v="0"/>
    <x v="10"/>
    <x v="2"/>
  </r>
  <r>
    <s v="CG&amp;E "/>
    <s v="E"/>
    <x v="3"/>
    <s v="DP10    04/01/2008N"/>
    <n v="69738"/>
    <n v="7047.62"/>
    <n v="0"/>
    <n v="7047.62"/>
    <n v="3108.36"/>
    <n v="0"/>
    <n v="969.64"/>
    <n v="84.91"/>
    <n v="0.09"/>
    <n v="0"/>
    <n v="0"/>
    <n v="262.47000000000003"/>
    <n v="468.67"/>
    <n v="425.89"/>
    <n v="29.08"/>
    <n v="0"/>
    <n v="537.55999999999995"/>
    <n v="835.04"/>
    <n v="0"/>
    <n v="0"/>
    <n v="0"/>
    <n v="0"/>
    <n v="105.23"/>
    <n v="186.51"/>
    <n v="0"/>
    <n v="0"/>
    <n v="34.17"/>
    <n v="0"/>
    <n v="0"/>
    <n v="0"/>
    <n v="0"/>
    <n v="0"/>
    <m/>
    <n v="0"/>
    <n v="0"/>
    <n v="0"/>
    <x v="10"/>
    <x v="2"/>
  </r>
  <r>
    <s v="CG&amp;E "/>
    <s v="E"/>
    <x v="14"/>
    <s v="DP10    04/01/2008N"/>
    <n v="11381500"/>
    <n v="777898.71"/>
    <n v="0"/>
    <n v="777898.71"/>
    <n v="348389.59"/>
    <n v="0"/>
    <n v="62299.5"/>
    <n v="8994.74"/>
    <n v="0.79"/>
    <n v="0"/>
    <n v="0"/>
    <n v="41392.92"/>
    <n v="42236.73"/>
    <n v="47734.76"/>
    <n v="4746.08"/>
    <n v="0"/>
    <n v="47908.29"/>
    <n v="136282.09"/>
    <n v="0"/>
    <n v="0"/>
    <n v="0"/>
    <n v="0"/>
    <n v="11431.75"/>
    <n v="20904.53"/>
    <n v="0"/>
    <n v="0"/>
    <n v="5576.94"/>
    <n v="0"/>
    <n v="0"/>
    <n v="0"/>
    <n v="0"/>
    <n v="0"/>
    <m/>
    <n v="0"/>
    <n v="0"/>
    <n v="0"/>
    <x v="10"/>
    <x v="2"/>
  </r>
  <r>
    <s v="CG&amp;E "/>
    <s v="E"/>
    <x v="15"/>
    <s v="DP10    04/01/2008N"/>
    <n v="13039503"/>
    <n v="991622.57"/>
    <n v="0"/>
    <n v="991622.57"/>
    <n v="445342"/>
    <n v="0"/>
    <n v="89148.04"/>
    <n v="13408.11"/>
    <n v="1.53"/>
    <n v="0"/>
    <n v="0"/>
    <n v="47491.85"/>
    <n v="58701.97"/>
    <n v="61018.2"/>
    <n v="5045.3900000000003"/>
    <n v="0"/>
    <n v="67470.210000000006"/>
    <n v="156135.01999999999"/>
    <n v="0"/>
    <n v="0"/>
    <n v="0"/>
    <n v="0"/>
    <n v="14749.02"/>
    <n v="26721.87"/>
    <n v="0"/>
    <n v="0"/>
    <n v="6389.36"/>
    <n v="0"/>
    <n v="0"/>
    <n v="0"/>
    <n v="0"/>
    <n v="0"/>
    <m/>
    <n v="0"/>
    <n v="0"/>
    <n v="0"/>
    <x v="10"/>
    <x v="2"/>
  </r>
  <r>
    <s v="CG&amp;E "/>
    <s v="E"/>
    <x v="12"/>
    <s v="DP10    04/01/2008N"/>
    <n v="13062247"/>
    <n v="954989.13"/>
    <n v="0"/>
    <n v="954989.13"/>
    <n v="427584.28"/>
    <n v="0"/>
    <n v="82429.440000000002"/>
    <n v="11478.29"/>
    <n v="0.99"/>
    <n v="0"/>
    <n v="0"/>
    <n v="47518.49"/>
    <n v="55864.29"/>
    <n v="58585.120000000003"/>
    <n v="5446.95"/>
    <n v="0"/>
    <n v="63521.75"/>
    <n v="156407.32999999999"/>
    <n v="0"/>
    <n v="0"/>
    <n v="0"/>
    <n v="0"/>
    <n v="14095.26"/>
    <n v="25656.44"/>
    <n v="0"/>
    <n v="0"/>
    <n v="6400.5"/>
    <n v="0"/>
    <n v="0"/>
    <n v="0"/>
    <n v="0"/>
    <n v="0"/>
    <m/>
    <n v="0"/>
    <n v="0"/>
    <n v="0"/>
    <x v="10"/>
    <x v="2"/>
  </r>
  <r>
    <s v="CG&amp;E "/>
    <s v="E"/>
    <x v="17"/>
    <s v="DP10    04/01/2008N"/>
    <n v="1071492"/>
    <n v="40681.120000000003"/>
    <n v="0"/>
    <n v="40681.120000000003"/>
    <n v="18833.57"/>
    <n v="0"/>
    <n v="-382.72"/>
    <n v="1125.8900000000001"/>
    <n v="0.09"/>
    <n v="0"/>
    <n v="0"/>
    <n v="3898.83"/>
    <n v="-363.58"/>
    <n v="2580.91"/>
    <n v="446.82"/>
    <n v="0"/>
    <n v="-547.87"/>
    <n v="12830.09"/>
    <n v="0"/>
    <n v="0"/>
    <n v="0"/>
    <n v="0"/>
    <n v="603.97"/>
    <n v="1130.0899999999999"/>
    <n v="0"/>
    <n v="0"/>
    <n v="525.03"/>
    <n v="0"/>
    <n v="0"/>
    <n v="0"/>
    <n v="0"/>
    <n v="0"/>
    <m/>
    <n v="0"/>
    <n v="0"/>
    <n v="0"/>
    <x v="10"/>
    <x v="2"/>
  </r>
  <r>
    <s v="CG&amp;E "/>
    <s v="E"/>
    <x v="16"/>
    <s v="DP10    04/01/2008N"/>
    <n v="1446743"/>
    <n v="93952.13"/>
    <n v="0"/>
    <n v="93952.13"/>
    <n v="44478.26"/>
    <n v="0"/>
    <n v="7870.41"/>
    <n v="1302.1099999999999"/>
    <n v="0.09"/>
    <n v="0"/>
    <n v="0"/>
    <n v="0"/>
    <n v="5364.32"/>
    <n v="6094.22"/>
    <n v="603.29"/>
    <n v="0"/>
    <n v="6077.21"/>
    <n v="17323.3"/>
    <n v="0"/>
    <n v="0"/>
    <n v="0"/>
    <n v="0"/>
    <n v="1461.18"/>
    <n v="2668.84"/>
    <n v="0"/>
    <n v="0"/>
    <n v="708.9"/>
    <n v="0"/>
    <n v="0"/>
    <n v="0"/>
    <n v="0"/>
    <n v="0"/>
    <m/>
    <n v="0"/>
    <n v="0"/>
    <n v="0"/>
    <x v="10"/>
    <x v="2"/>
  </r>
  <r>
    <s v="CG&amp;E "/>
    <s v="E"/>
    <x v="11"/>
    <s v="DP10    04/01/2008N"/>
    <n v="2549321"/>
    <n v="47010.64"/>
    <n v="0"/>
    <n v="47010.64"/>
    <n v="0"/>
    <n v="0"/>
    <n v="19868.64"/>
    <n v="1819.21"/>
    <n v="0.09"/>
    <n v="0"/>
    <n v="0"/>
    <n v="9263.36"/>
    <n v="13747.1"/>
    <n v="0"/>
    <n v="1063.07"/>
    <n v="0"/>
    <n v="0"/>
    <n v="0"/>
    <n v="0"/>
    <n v="0"/>
    <n v="0"/>
    <n v="0"/>
    <n v="0"/>
    <n v="0"/>
    <n v="0"/>
    <n v="0"/>
    <n v="1249.17"/>
    <n v="0"/>
    <n v="0"/>
    <n v="0"/>
    <n v="0"/>
    <n v="0"/>
    <m/>
    <n v="0"/>
    <n v="0"/>
    <n v="0"/>
    <x v="10"/>
    <x v="2"/>
  </r>
  <r>
    <s v="CG&amp;E "/>
    <s v="E"/>
    <x v="18"/>
    <s v="DP10    04/01/2008N"/>
    <n v="287812"/>
    <n v="10131.16"/>
    <n v="0"/>
    <n v="10131.16"/>
    <n v="0"/>
    <n v="0"/>
    <n v="6484.58"/>
    <n v="350.44"/>
    <n v="0.18"/>
    <n v="0"/>
    <n v="0"/>
    <n v="1063.4000000000001"/>
    <n v="1971.51"/>
    <n v="0"/>
    <n v="120.02"/>
    <n v="0"/>
    <n v="0"/>
    <n v="0"/>
    <n v="0"/>
    <n v="0"/>
    <n v="0"/>
    <n v="0"/>
    <n v="0"/>
    <n v="0"/>
    <n v="0"/>
    <n v="0"/>
    <n v="141.03"/>
    <n v="0"/>
    <n v="0"/>
    <n v="0"/>
    <n v="0"/>
    <n v="0"/>
    <m/>
    <n v="0"/>
    <n v="0"/>
    <n v="0"/>
    <x v="10"/>
    <x v="2"/>
  </r>
  <r>
    <s v="CG&amp;E "/>
    <s v="E"/>
    <x v="14"/>
    <s v="DP11    04/01/2008 "/>
    <n v="746948"/>
    <n v="58779.72"/>
    <n v="0"/>
    <n v="58779.72"/>
    <n v="25457.4"/>
    <n v="0"/>
    <n v="5167.5200000000004"/>
    <n v="968.35"/>
    <n v="0.09"/>
    <n v="0"/>
    <n v="0"/>
    <n v="2896.24"/>
    <n v="4342.16"/>
    <n v="4077.8"/>
    <n v="0"/>
    <n v="0"/>
    <n v="3760.53"/>
    <n v="8943.9599999999991"/>
    <n v="0"/>
    <n v="0"/>
    <n v="0"/>
    <n v="0"/>
    <n v="990.15"/>
    <n v="1785.83"/>
    <n v="0"/>
    <n v="0"/>
    <n v="389.69"/>
    <n v="0"/>
    <n v="0"/>
    <n v="0"/>
    <n v="0"/>
    <n v="0"/>
    <m/>
    <n v="0"/>
    <n v="0"/>
    <n v="0"/>
    <x v="10"/>
    <x v="2"/>
  </r>
  <r>
    <s v="CG&amp;E "/>
    <s v="E"/>
    <x v="15"/>
    <s v="DP11    04/01/2008N"/>
    <n v="208648"/>
    <n v="15611.99"/>
    <n v="0"/>
    <n v="15611.99"/>
    <n v="7011.32"/>
    <n v="0"/>
    <n v="1486.25"/>
    <n v="254.05"/>
    <n v="0.09"/>
    <n v="0"/>
    <n v="0"/>
    <n v="766.71"/>
    <n v="838.76"/>
    <n v="960.66"/>
    <n v="87.01"/>
    <n v="0"/>
    <n v="952.28"/>
    <n v="2498.35"/>
    <n v="0"/>
    <n v="0"/>
    <n v="0"/>
    <n v="0"/>
    <n v="233.57"/>
    <n v="420.7"/>
    <n v="0"/>
    <n v="0"/>
    <n v="102.24"/>
    <n v="0"/>
    <n v="0"/>
    <n v="0"/>
    <n v="0"/>
    <n v="0"/>
    <m/>
    <n v="0"/>
    <n v="0"/>
    <n v="0"/>
    <x v="10"/>
    <x v="2"/>
  </r>
  <r>
    <s v="CG&amp;E "/>
    <s v="E"/>
    <x v="17"/>
    <s v="DP11    04/01/2008N"/>
    <n v="1711471"/>
    <n v="122865.4"/>
    <n v="0"/>
    <n v="122865.4"/>
    <n v="54943.08"/>
    <n v="0"/>
    <n v="10381.549999999999"/>
    <n v="1426.26"/>
    <n v="0.09"/>
    <n v="0"/>
    <n v="0"/>
    <n v="6221.96"/>
    <n v="7122.16"/>
    <n v="7527.99"/>
    <n v="713.68"/>
    <n v="0"/>
    <n v="8093.04"/>
    <n v="20493.150000000001"/>
    <n v="0"/>
    <n v="0"/>
    <n v="0"/>
    <n v="0"/>
    <n v="1807.06"/>
    <n v="3296.76"/>
    <n v="0"/>
    <n v="0"/>
    <n v="838.62"/>
    <n v="0"/>
    <n v="0"/>
    <n v="0"/>
    <n v="0"/>
    <n v="0"/>
    <m/>
    <n v="0"/>
    <n v="0"/>
    <n v="0"/>
    <x v="10"/>
    <x v="2"/>
  </r>
  <r>
    <s v="CG&amp;E "/>
    <s v="E"/>
    <x v="14"/>
    <s v="DP12    04/01/2008N"/>
    <n v="1117899"/>
    <n v="81532"/>
    <n v="0"/>
    <n v="81532"/>
    <n v="36536.11"/>
    <n v="0"/>
    <n v="6946.72"/>
    <n v="1147.8800000000001"/>
    <n v="0.09"/>
    <n v="0"/>
    <n v="0"/>
    <n v="4067.29"/>
    <n v="4694.57"/>
    <n v="5005.9799999999996"/>
    <n v="466.16"/>
    <n v="0"/>
    <n v="5335.71"/>
    <n v="13385.72"/>
    <n v="0"/>
    <n v="0"/>
    <n v="0"/>
    <n v="0"/>
    <n v="1205.72"/>
    <n v="2192.2800000000002"/>
    <n v="0"/>
    <n v="0"/>
    <n v="547.77"/>
    <n v="0"/>
    <n v="0"/>
    <n v="0"/>
    <n v="0"/>
    <n v="0"/>
    <m/>
    <n v="0"/>
    <n v="0"/>
    <n v="0"/>
    <x v="10"/>
    <x v="2"/>
  </r>
  <r>
    <s v="CG&amp;E "/>
    <s v="E"/>
    <x v="15"/>
    <s v="DP12    04/01/2008N"/>
    <n v="1630051"/>
    <n v="111689.9"/>
    <n v="0"/>
    <n v="111689.9"/>
    <n v="49994.44"/>
    <n v="0"/>
    <n v="9094.19"/>
    <n v="1409.91"/>
    <n v="0.18"/>
    <n v="0"/>
    <n v="0"/>
    <n v="5935.72"/>
    <n v="5948.23"/>
    <n v="6850.02"/>
    <n v="679.73"/>
    <n v="0"/>
    <n v="6818.77"/>
    <n v="19518.23"/>
    <n v="0"/>
    <n v="0"/>
    <n v="0"/>
    <n v="0"/>
    <n v="1641.92"/>
    <n v="2999.83"/>
    <n v="0"/>
    <n v="0"/>
    <n v="798.73"/>
    <n v="0"/>
    <n v="0"/>
    <n v="0"/>
    <n v="0"/>
    <n v="0"/>
    <m/>
    <n v="0"/>
    <n v="0"/>
    <n v="0"/>
    <x v="10"/>
    <x v="2"/>
  </r>
  <r>
    <s v="CG&amp;E "/>
    <s v="E"/>
    <x v="14"/>
    <s v="DP14    04/01/2008 "/>
    <n v="1401669"/>
    <n v="66651.39"/>
    <n v="0"/>
    <n v="6665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2"/>
  </r>
  <r>
    <s v="CG&amp;E "/>
    <s v="E"/>
    <x v="15"/>
    <s v="DP14    04/01/2008 "/>
    <n v="-867376"/>
    <n v="-42294.12"/>
    <n v="0"/>
    <n v="-4229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2"/>
  </r>
  <r>
    <s v="CG&amp;E "/>
    <s v="E"/>
    <x v="12"/>
    <s v="DP14    04/01/2008 "/>
    <n v="6763962"/>
    <n v="498210.7"/>
    <n v="0"/>
    <n v="49821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2"/>
  </r>
  <r>
    <s v="CG&amp;E "/>
    <s v="E"/>
    <x v="14"/>
    <s v="DP15    04/01/2008 "/>
    <n v="48346"/>
    <n v="4314.21"/>
    <n v="0"/>
    <n v="431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2"/>
  </r>
  <r>
    <s v="CG&amp;E "/>
    <s v="E"/>
    <x v="1"/>
    <s v="DS01    01/02/2007N"/>
    <n v="-894"/>
    <n v="-194.35"/>
    <n v="0"/>
    <n v="-194.35"/>
    <n v="-80.78"/>
    <n v="0"/>
    <n v="-38.369999999999997"/>
    <n v="-0.89"/>
    <n v="0"/>
    <n v="0"/>
    <n v="0"/>
    <n v="-4.17"/>
    <n v="-8.0399999999999991"/>
    <n v="-8.16"/>
    <n v="-0.25"/>
    <n v="-14.28"/>
    <n v="-18.62"/>
    <n v="-13.86"/>
    <n v="0"/>
    <n v="0"/>
    <n v="0"/>
    <n v="0"/>
    <n v="-0.61"/>
    <n v="-5.71"/>
    <n v="0"/>
    <n v="0"/>
    <n v="-0.61"/>
    <n v="0"/>
    <n v="0"/>
    <n v="0"/>
    <n v="0"/>
    <n v="0"/>
    <m/>
    <n v="0"/>
    <n v="0"/>
    <n v="0"/>
    <x v="10"/>
    <x v="3"/>
  </r>
  <r>
    <s v="CG&amp;E "/>
    <s v="E"/>
    <x v="2"/>
    <s v="DS01    01/02/2007N"/>
    <n v="-40806"/>
    <n v="-4090.49"/>
    <n v="0"/>
    <n v="-4090.49"/>
    <n v="-1564.53"/>
    <n v="0"/>
    <n v="-372.02"/>
    <n v="-44.15"/>
    <n v="0.77"/>
    <n v="0"/>
    <n v="0"/>
    <n v="-177.37"/>
    <n v="-447.93"/>
    <n v="-242.63"/>
    <n v="-9.9700000000000006"/>
    <n v="-276.13"/>
    <n v="-238.35"/>
    <n v="-528.03"/>
    <n v="0"/>
    <n v="0"/>
    <n v="0"/>
    <n v="0"/>
    <n v="-52.93"/>
    <n v="-110.46"/>
    <n v="0"/>
    <n v="0"/>
    <n v="-26.71"/>
    <n v="0"/>
    <n v="-0.03"/>
    <n v="-0.02"/>
    <n v="0"/>
    <n v="0"/>
    <m/>
    <n v="0"/>
    <n v="0"/>
    <n v="0"/>
    <x v="10"/>
    <x v="3"/>
  </r>
  <r>
    <s v="CG&amp;E "/>
    <s v="E"/>
    <x v="3"/>
    <s v="DS01    01/02/2007N"/>
    <n v="-79070"/>
    <n v="-5850.63"/>
    <n v="0"/>
    <n v="-5850.63"/>
    <n v="-2136.52"/>
    <n v="0"/>
    <n v="-528.87"/>
    <n v="-92.36"/>
    <n v="-0.27"/>
    <n v="0"/>
    <n v="0"/>
    <n v="-313.56"/>
    <n v="-679.7"/>
    <n v="-373.65"/>
    <n v="-32.979999999999997"/>
    <n v="-377"/>
    <n v="-246.86"/>
    <n v="-779.76"/>
    <n v="0"/>
    <n v="0"/>
    <n v="0"/>
    <n v="0"/>
    <n v="-86.57"/>
    <n v="-150.83000000000001"/>
    <n v="0"/>
    <n v="0"/>
    <n v="-51.7"/>
    <n v="0"/>
    <n v="0"/>
    <n v="0"/>
    <n v="0"/>
    <n v="0"/>
    <m/>
    <n v="0"/>
    <n v="0"/>
    <n v="0"/>
    <x v="10"/>
    <x v="3"/>
  </r>
  <r>
    <s v="CG&amp;E "/>
    <s v="E"/>
    <x v="4"/>
    <s v="DS01    01/02/2007N"/>
    <n v="-2850"/>
    <n v="-431.16"/>
    <n v="0"/>
    <n v="-431.16"/>
    <n v="-163.66999999999999"/>
    <n v="0"/>
    <n v="-71.56"/>
    <n v="-4"/>
    <n v="-0.09"/>
    <n v="0"/>
    <n v="0"/>
    <n v="-12.86"/>
    <n v="-45.36"/>
    <n v="-31.49"/>
    <n v="-1.2"/>
    <n v="-28.88"/>
    <n v="-32.64"/>
    <n v="-18.38"/>
    <n v="0"/>
    <n v="0"/>
    <n v="0"/>
    <n v="0"/>
    <n v="-7.61"/>
    <n v="-11.56"/>
    <n v="0"/>
    <n v="0"/>
    <n v="-1.86"/>
    <n v="0"/>
    <n v="0"/>
    <n v="0"/>
    <n v="0"/>
    <n v="0"/>
    <m/>
    <n v="0"/>
    <n v="0"/>
    <n v="0"/>
    <x v="10"/>
    <x v="3"/>
  </r>
  <r>
    <s v="CG&amp;E "/>
    <s v="E"/>
    <x v="1"/>
    <s v="DS01    02/15/2008N"/>
    <n v="-76"/>
    <n v="-17.96"/>
    <n v="0"/>
    <n v="-17.96"/>
    <n v="-7.32"/>
    <n v="0"/>
    <n v="-3.52"/>
    <n v="-0.09"/>
    <n v="0"/>
    <n v="0"/>
    <n v="0"/>
    <n v="-0.36"/>
    <n v="-0.69"/>
    <n v="-1.3"/>
    <n v="-0.03"/>
    <n v="-1.3"/>
    <n v="-1.79"/>
    <n v="-0.69"/>
    <n v="0"/>
    <n v="0"/>
    <n v="0"/>
    <n v="0"/>
    <n v="-0.3"/>
    <n v="-0.52"/>
    <n v="0"/>
    <n v="0"/>
    <n v="-0.05"/>
    <n v="0"/>
    <n v="0"/>
    <n v="0"/>
    <n v="0"/>
    <n v="0"/>
    <m/>
    <n v="0"/>
    <n v="0"/>
    <n v="0"/>
    <x v="10"/>
    <x v="3"/>
  </r>
  <r>
    <s v="CG&amp;E "/>
    <s v="E"/>
    <x v="2"/>
    <s v="DS01    02/15/2008N"/>
    <n v="27275"/>
    <n v="2632.16"/>
    <n v="0"/>
    <n v="2632.16"/>
    <n v="996.16"/>
    <n v="0"/>
    <n v="402.52"/>
    <n v="33.21"/>
    <n v="0.45"/>
    <n v="0"/>
    <n v="0"/>
    <n v="109.81"/>
    <n v="181.9"/>
    <n v="175.76"/>
    <n v="11.38"/>
    <n v="175.76"/>
    <n v="166.87"/>
    <n v="249.61"/>
    <n v="0"/>
    <n v="0"/>
    <n v="0"/>
    <n v="0"/>
    <n v="40.61"/>
    <n v="70.3"/>
    <n v="0"/>
    <n v="0"/>
    <n v="17.82"/>
    <n v="0"/>
    <n v="0"/>
    <n v="0"/>
    <n v="0"/>
    <n v="0"/>
    <m/>
    <n v="0"/>
    <n v="0"/>
    <n v="0"/>
    <x v="10"/>
    <x v="3"/>
  </r>
  <r>
    <s v="CG&amp;E "/>
    <s v="E"/>
    <x v="3"/>
    <s v="DS01    02/15/2008N"/>
    <n v="2550"/>
    <n v="3218.42"/>
    <n v="0"/>
    <n v="3218.42"/>
    <n v="1339.89"/>
    <n v="0"/>
    <n v="800.63"/>
    <n v="3.11"/>
    <n v="0.27"/>
    <n v="0"/>
    <n v="0"/>
    <n v="18.41"/>
    <n v="22.93"/>
    <n v="236.46"/>
    <n v="1.05"/>
    <n v="236.46"/>
    <n v="385.01"/>
    <n v="23.33"/>
    <n v="0"/>
    <n v="0"/>
    <n v="0"/>
    <n v="0"/>
    <n v="54.61"/>
    <n v="94.58"/>
    <n v="0"/>
    <n v="0"/>
    <n v="1.68"/>
    <n v="0"/>
    <n v="0"/>
    <n v="0"/>
    <n v="0"/>
    <n v="0"/>
    <m/>
    <n v="0"/>
    <n v="0"/>
    <n v="0"/>
    <x v="10"/>
    <x v="3"/>
  </r>
  <r>
    <s v="CG&amp;E "/>
    <s v="E"/>
    <x v="4"/>
    <s v="DS01    02/15/2008N"/>
    <n v="7220"/>
    <n v="592"/>
    <n v="0"/>
    <n v="592"/>
    <n v="224.09"/>
    <n v="0"/>
    <n v="71.56"/>
    <n v="8.7899999999999991"/>
    <n v="0.09"/>
    <n v="0"/>
    <n v="0"/>
    <n v="31.17"/>
    <n v="45.81"/>
    <n v="39.54"/>
    <n v="3.01"/>
    <n v="39.54"/>
    <n v="32.64"/>
    <n v="66.08"/>
    <n v="0"/>
    <n v="0"/>
    <n v="0"/>
    <n v="0"/>
    <n v="9.14"/>
    <n v="15.81"/>
    <n v="0"/>
    <n v="0"/>
    <n v="4.7300000000000004"/>
    <n v="0"/>
    <n v="0"/>
    <n v="0"/>
    <n v="0"/>
    <n v="0"/>
    <m/>
    <n v="0"/>
    <n v="0"/>
    <n v="0"/>
    <x v="10"/>
    <x v="3"/>
  </r>
  <r>
    <s v="CG&amp;E "/>
    <s v="E"/>
    <x v="14"/>
    <s v="DS01    04/01/2008 "/>
    <n v="83478"/>
    <n v="7652.82"/>
    <n v="0"/>
    <n v="7652.82"/>
    <n v="2366.81"/>
    <n v="0"/>
    <n v="854.69"/>
    <n v="144.68"/>
    <n v="0.18"/>
    <n v="0"/>
    <n v="0"/>
    <n v="449.97"/>
    <n v="1049.43"/>
    <n v="848.56"/>
    <n v="49.55"/>
    <n v="0"/>
    <n v="225.5"/>
    <n v="999.57"/>
    <n v="0"/>
    <n v="0"/>
    <n v="0"/>
    <n v="0"/>
    <n v="214.52"/>
    <n v="371.65"/>
    <n v="0"/>
    <n v="0"/>
    <n v="77.709999999999994"/>
    <n v="0"/>
    <n v="0"/>
    <n v="0"/>
    <n v="0"/>
    <n v="0"/>
    <m/>
    <n v="0"/>
    <n v="0"/>
    <n v="0"/>
    <x v="10"/>
    <x v="3"/>
  </r>
  <r>
    <s v="CG&amp;E "/>
    <s v="E"/>
    <x v="15"/>
    <s v="DS01    04/01/2008 "/>
    <n v="1660099"/>
    <n v="135843.76999999999"/>
    <n v="0"/>
    <n v="135843.76999999999"/>
    <n v="58974.57"/>
    <n v="0"/>
    <n v="15296.48"/>
    <n v="1978.19"/>
    <n v="0.45"/>
    <n v="0"/>
    <n v="0"/>
    <n v="5944.14"/>
    <n v="11004.87"/>
    <n v="8293.83"/>
    <n v="677.48"/>
    <n v="0"/>
    <n v="7033.22"/>
    <n v="19878.03"/>
    <n v="0"/>
    <n v="0"/>
    <n v="0"/>
    <n v="0"/>
    <n v="2067.3000000000002"/>
    <n v="3632.68"/>
    <n v="0"/>
    <n v="0"/>
    <n v="1062.53"/>
    <n v="0"/>
    <n v="0"/>
    <n v="0"/>
    <n v="0"/>
    <n v="0"/>
    <m/>
    <n v="0"/>
    <n v="0"/>
    <n v="0"/>
    <x v="10"/>
    <x v="3"/>
  </r>
  <r>
    <s v="CG&amp;E "/>
    <s v="E"/>
    <x v="12"/>
    <s v="DS01    04/01/2008 "/>
    <n v="354839"/>
    <n v="32190.37"/>
    <n v="0"/>
    <n v="32190.37"/>
    <n v="13594.51"/>
    <n v="0"/>
    <n v="3898.7"/>
    <n v="496.97"/>
    <n v="0.18"/>
    <n v="0"/>
    <n v="0"/>
    <n v="1500.26"/>
    <n v="2486.7600000000002"/>
    <n v="2253.31"/>
    <n v="170.21"/>
    <n v="0"/>
    <n v="1721.97"/>
    <n v="4248.84"/>
    <n v="0"/>
    <n v="0"/>
    <n v="0"/>
    <n v="0"/>
    <n v="564.79"/>
    <n v="986.93"/>
    <n v="0"/>
    <n v="0"/>
    <n v="266.94"/>
    <n v="0"/>
    <n v="0"/>
    <n v="0"/>
    <n v="0"/>
    <n v="0"/>
    <m/>
    <n v="0"/>
    <n v="0"/>
    <n v="0"/>
    <x v="10"/>
    <x v="3"/>
  </r>
  <r>
    <s v="CG&amp;E "/>
    <s v="E"/>
    <x v="1"/>
    <s v="DS01    04/01/2008N"/>
    <n v="1114885"/>
    <n v="111532.76"/>
    <n v="0"/>
    <n v="111532.76"/>
    <n v="49096.74"/>
    <n v="0"/>
    <n v="15249.14"/>
    <n v="1357.46"/>
    <n v="11.24"/>
    <n v="0"/>
    <n v="0"/>
    <n v="4685.95"/>
    <n v="8424.91"/>
    <n v="6730.35"/>
    <n v="464.9"/>
    <n v="0"/>
    <n v="6791.61"/>
    <n v="13349.38"/>
    <n v="0"/>
    <n v="0"/>
    <n v="0"/>
    <n v="0"/>
    <n v="1694.1"/>
    <n v="2947.85"/>
    <n v="0"/>
    <n v="0"/>
    <n v="729.13"/>
    <n v="0"/>
    <n v="0"/>
    <n v="0"/>
    <n v="0"/>
    <n v="0"/>
    <m/>
    <n v="0"/>
    <n v="0"/>
    <n v="0"/>
    <x v="10"/>
    <x v="3"/>
  </r>
  <r>
    <s v="CG&amp;E "/>
    <s v="E"/>
    <x v="2"/>
    <s v="DS01    04/01/2008N"/>
    <n v="225422141"/>
    <n v="22030740.920000002"/>
    <n v="0"/>
    <n v="22030740.920000002"/>
    <n v="9749953.6300000008"/>
    <n v="0"/>
    <n v="2906810.65"/>
    <n v="274473.96999999997"/>
    <n v="1356.82"/>
    <n v="0"/>
    <n v="0"/>
    <n v="903936.47"/>
    <n v="1666197.68"/>
    <n v="1335768.99"/>
    <n v="92785.45"/>
    <n v="0"/>
    <n v="1331565.8899999999"/>
    <n v="2699404.13"/>
    <n v="0"/>
    <n v="0"/>
    <n v="0"/>
    <n v="0"/>
    <n v="336120.31"/>
    <n v="585052.61"/>
    <n v="0"/>
    <n v="0"/>
    <n v="147426.34"/>
    <n v="0"/>
    <n v="0"/>
    <n v="0"/>
    <n v="0"/>
    <n v="0"/>
    <m/>
    <n v="0"/>
    <n v="0"/>
    <n v="0"/>
    <x v="10"/>
    <x v="3"/>
  </r>
  <r>
    <s v="CG&amp;E "/>
    <s v="E"/>
    <x v="3"/>
    <s v="DS01    04/01/2008N"/>
    <n v="22319249"/>
    <n v="2399423.27"/>
    <n v="0"/>
    <n v="2399423.27"/>
    <n v="1075207.77"/>
    <n v="0"/>
    <n v="334105.27"/>
    <n v="27175.97"/>
    <n v="89.18"/>
    <n v="0"/>
    <n v="0"/>
    <n v="87331.55"/>
    <n v="177971.95"/>
    <n v="147307.26999999999"/>
    <n v="9307.0499999999993"/>
    <n v="0"/>
    <n v="157403.09"/>
    <n v="267255.53000000003"/>
    <n v="0"/>
    <n v="0"/>
    <n v="0"/>
    <n v="0"/>
    <n v="37154.129999999997"/>
    <n v="64517.82"/>
    <n v="0"/>
    <n v="0"/>
    <n v="14596.69"/>
    <n v="0"/>
    <n v="0"/>
    <n v="0"/>
    <n v="0"/>
    <n v="0"/>
    <m/>
    <n v="0"/>
    <n v="0"/>
    <n v="0"/>
    <x v="10"/>
    <x v="3"/>
  </r>
  <r>
    <s v="CG&amp;E "/>
    <s v="E"/>
    <x v="7"/>
    <s v="DS01    04/01/2008N"/>
    <n v="114720"/>
    <n v="8757.1200000000008"/>
    <n v="0"/>
    <n v="8757.1200000000008"/>
    <n v="3859.08"/>
    <n v="0"/>
    <n v="888.4"/>
    <n v="139.68"/>
    <n v="0.09"/>
    <n v="0"/>
    <n v="0"/>
    <n v="425.75"/>
    <n v="626.09"/>
    <n v="528.69000000000005"/>
    <n v="47.84"/>
    <n v="0"/>
    <n v="429.37"/>
    <n v="1373.66"/>
    <n v="0"/>
    <n v="0"/>
    <n v="0"/>
    <n v="0"/>
    <n v="131.86000000000001"/>
    <n v="231.58"/>
    <n v="0"/>
    <n v="0"/>
    <n v="75.03"/>
    <n v="0"/>
    <n v="0"/>
    <n v="0"/>
    <n v="0"/>
    <n v="0"/>
    <m/>
    <n v="0"/>
    <n v="0"/>
    <n v="0"/>
    <x v="10"/>
    <x v="3"/>
  </r>
  <r>
    <s v="CG&amp;E "/>
    <s v="E"/>
    <x v="4"/>
    <s v="DS01    04/01/2008N"/>
    <n v="18904432"/>
    <n v="1956977.47"/>
    <n v="0"/>
    <n v="1956977.47"/>
    <n v="872743.08"/>
    <n v="0"/>
    <n v="265867.69"/>
    <n v="23018.04"/>
    <n v="86.78"/>
    <n v="0"/>
    <n v="0"/>
    <n v="74671.839999999997"/>
    <n v="147555.66"/>
    <n v="119568.52"/>
    <n v="7865.86"/>
    <n v="0"/>
    <n v="124372.47"/>
    <n v="226361.35"/>
    <n v="0"/>
    <n v="0"/>
    <n v="0"/>
    <n v="0"/>
    <n v="30133.48"/>
    <n v="52369.09"/>
    <n v="0"/>
    <n v="0"/>
    <n v="12363.61"/>
    <n v="0"/>
    <n v="0"/>
    <n v="0"/>
    <n v="0"/>
    <n v="0"/>
    <m/>
    <n v="0"/>
    <n v="0"/>
    <n v="0"/>
    <x v="10"/>
    <x v="3"/>
  </r>
  <r>
    <s v="CG&amp;E "/>
    <s v="E"/>
    <x v="8"/>
    <s v="DS01    04/01/2008N"/>
    <n v="904937"/>
    <n v="85246.68"/>
    <n v="0"/>
    <n v="85246.68"/>
    <n v="37877.019999999997"/>
    <n v="0"/>
    <n v="10877.61"/>
    <n v="1101.83"/>
    <n v="3.42"/>
    <n v="0"/>
    <n v="0"/>
    <n v="3493.7"/>
    <n v="6243.95"/>
    <n v="5189.2299999999996"/>
    <n v="377.36"/>
    <n v="0"/>
    <n v="5078.3900000000003"/>
    <n v="10835.72"/>
    <n v="0"/>
    <n v="0"/>
    <n v="0"/>
    <n v="0"/>
    <n v="1303.8"/>
    <n v="2272.83"/>
    <n v="0"/>
    <n v="0"/>
    <n v="591.82000000000005"/>
    <n v="0"/>
    <n v="0"/>
    <n v="0"/>
    <n v="0"/>
    <n v="0"/>
    <m/>
    <n v="0"/>
    <n v="0"/>
    <n v="0"/>
    <x v="10"/>
    <x v="3"/>
  </r>
  <r>
    <s v="CG&amp;E "/>
    <s v="E"/>
    <x v="5"/>
    <s v="DS01    04/01/2008N"/>
    <n v="1264401"/>
    <n v="111340.01"/>
    <n v="0"/>
    <n v="111340.01"/>
    <n v="51207.22"/>
    <n v="0"/>
    <n v="14378.86"/>
    <n v="1539.56"/>
    <n v="5.4"/>
    <n v="0"/>
    <n v="0"/>
    <n v="163.69999999999999"/>
    <n v="9051.59"/>
    <n v="7015.48"/>
    <n v="527.25"/>
    <n v="0"/>
    <n v="6648.48"/>
    <n v="15139.97"/>
    <n v="0"/>
    <n v="0"/>
    <n v="0"/>
    <n v="0"/>
    <n v="1762.81"/>
    <n v="3072.77"/>
    <n v="0"/>
    <n v="0"/>
    <n v="826.92"/>
    <n v="0"/>
    <n v="0"/>
    <n v="0"/>
    <n v="0"/>
    <n v="0"/>
    <m/>
    <n v="0"/>
    <n v="0"/>
    <n v="0"/>
    <x v="10"/>
    <x v="3"/>
  </r>
  <r>
    <s v="CG&amp;E "/>
    <s v="E"/>
    <x v="20"/>
    <s v="DS01    04/01/2008N"/>
    <n v="161546"/>
    <n v="13023.27"/>
    <n v="0"/>
    <n v="13023.27"/>
    <n v="5753.96"/>
    <n v="0"/>
    <n v="1385"/>
    <n v="196.7"/>
    <n v="0.09"/>
    <n v="0"/>
    <n v="0"/>
    <n v="595.73"/>
    <n v="980.22"/>
    <n v="788.28"/>
    <n v="67.36"/>
    <n v="0"/>
    <n v="673.51"/>
    <n v="1934.35"/>
    <n v="0"/>
    <n v="0"/>
    <n v="0"/>
    <n v="0"/>
    <n v="197.15"/>
    <n v="345.27"/>
    <n v="0"/>
    <n v="0"/>
    <n v="105.65"/>
    <n v="0"/>
    <n v="0"/>
    <n v="0"/>
    <n v="0"/>
    <n v="0"/>
    <m/>
    <n v="0"/>
    <n v="0"/>
    <n v="0"/>
    <x v="10"/>
    <x v="3"/>
  </r>
  <r>
    <s v="CG&amp;E "/>
    <s v="E"/>
    <x v="14"/>
    <s v="DS01    04/01/2008N"/>
    <n v="155794601"/>
    <n v="12778649.32"/>
    <n v="0"/>
    <n v="12778649.32"/>
    <n v="5644539.79"/>
    <n v="0"/>
    <n v="1407461.14"/>
    <n v="183383.62"/>
    <n v="76.680000000000007"/>
    <n v="0"/>
    <n v="0"/>
    <n v="552815.57999999996"/>
    <n v="967534.76"/>
    <n v="773303.14"/>
    <n v="64928.01"/>
    <n v="0"/>
    <n v="685659.12"/>
    <n v="1865484.48"/>
    <n v="0"/>
    <n v="0"/>
    <n v="0"/>
    <n v="0"/>
    <n v="192868.13"/>
    <n v="338705.17"/>
    <n v="0"/>
    <n v="0"/>
    <n v="101889.7"/>
    <n v="0"/>
    <n v="0"/>
    <n v="0"/>
    <n v="0"/>
    <n v="0"/>
    <m/>
    <n v="0"/>
    <n v="0"/>
    <n v="0"/>
    <x v="10"/>
    <x v="3"/>
  </r>
  <r>
    <s v="CG&amp;E "/>
    <s v="E"/>
    <x v="15"/>
    <s v="DS01    04/01/2008N"/>
    <n v="77778930"/>
    <n v="6420192.3899999997"/>
    <n v="0"/>
    <n v="6420192.3899999997"/>
    <n v="2822523.2"/>
    <n v="0"/>
    <n v="715775.92"/>
    <n v="89980.93"/>
    <n v="26.5"/>
    <n v="0"/>
    <n v="0"/>
    <n v="284091.52000000002"/>
    <n v="491955.46"/>
    <n v="386686.85"/>
    <n v="31704.73"/>
    <n v="0"/>
    <n v="349731.37"/>
    <n v="931323.52"/>
    <n v="0"/>
    <n v="0"/>
    <n v="0"/>
    <n v="0"/>
    <n v="96156.99"/>
    <n v="169367.98"/>
    <n v="0"/>
    <n v="0"/>
    <n v="50867.42"/>
    <n v="0"/>
    <n v="0"/>
    <n v="0"/>
    <n v="0"/>
    <n v="0"/>
    <m/>
    <n v="0"/>
    <n v="0"/>
    <n v="0"/>
    <x v="10"/>
    <x v="3"/>
  </r>
  <r>
    <s v="CG&amp;E "/>
    <s v="E"/>
    <x v="12"/>
    <s v="DS01    04/01/2008N"/>
    <n v="22869051"/>
    <n v="2167990.7999999998"/>
    <n v="0"/>
    <n v="2167990.7999999998"/>
    <n v="965666.97"/>
    <n v="0"/>
    <n v="267130.51"/>
    <n v="27690.66"/>
    <n v="15.14"/>
    <n v="0"/>
    <n v="0"/>
    <n v="84557"/>
    <n v="171149.56"/>
    <n v="132298.85999999999"/>
    <n v="9408.9699999999993"/>
    <n v="0"/>
    <n v="130091.16"/>
    <n v="273834.03000000003"/>
    <n v="0"/>
    <n v="0"/>
    <n v="0"/>
    <n v="0"/>
    <n v="33246.050000000003"/>
    <n v="57945.5"/>
    <n v="0"/>
    <n v="0"/>
    <n v="14956.39"/>
    <n v="0"/>
    <n v="0"/>
    <n v="0"/>
    <n v="0"/>
    <n v="0"/>
    <m/>
    <n v="0"/>
    <n v="0"/>
    <n v="0"/>
    <x v="10"/>
    <x v="3"/>
  </r>
  <r>
    <s v="CG&amp;E "/>
    <s v="E"/>
    <x v="17"/>
    <s v="DS01    04/01/2008N"/>
    <n v="1272751"/>
    <n v="95501.26"/>
    <n v="0"/>
    <n v="95501.26"/>
    <n v="42153.31"/>
    <n v="0"/>
    <n v="9508.32"/>
    <n v="1549.71"/>
    <n v="0.54"/>
    <n v="0"/>
    <n v="0"/>
    <n v="4669.0200000000004"/>
    <n v="6643.95"/>
    <n v="5774.91"/>
    <n v="530.75"/>
    <n v="0"/>
    <n v="4630.1499999999996"/>
    <n v="15239.93"/>
    <n v="0"/>
    <n v="0"/>
    <n v="0"/>
    <n v="0"/>
    <n v="1438.86"/>
    <n v="2529.4299999999998"/>
    <n v="0"/>
    <n v="0"/>
    <n v="832.38"/>
    <n v="0"/>
    <n v="0"/>
    <n v="0"/>
    <n v="0"/>
    <n v="0"/>
    <m/>
    <n v="0"/>
    <n v="0"/>
    <n v="0"/>
    <x v="10"/>
    <x v="3"/>
  </r>
  <r>
    <s v="CG&amp;E "/>
    <s v="E"/>
    <x v="16"/>
    <s v="DS01    04/01/2008N"/>
    <n v="2716306"/>
    <n v="217593.22"/>
    <n v="0"/>
    <n v="217593.22"/>
    <n v="99416.02"/>
    <n v="0"/>
    <n v="25519.07"/>
    <n v="3307.38"/>
    <n v="0.54"/>
    <n v="0"/>
    <n v="0"/>
    <n v="466.17"/>
    <n v="17979.72"/>
    <n v="13620.1"/>
    <n v="1132.7"/>
    <n v="0"/>
    <n v="12501.21"/>
    <n v="32525.05"/>
    <n v="0"/>
    <n v="0"/>
    <n v="0"/>
    <n v="0"/>
    <n v="3383.24"/>
    <n v="5965.56"/>
    <n v="0"/>
    <n v="0"/>
    <n v="1776.46"/>
    <n v="0"/>
    <n v="0"/>
    <n v="0"/>
    <n v="0"/>
    <n v="0"/>
    <m/>
    <n v="0"/>
    <n v="0"/>
    <n v="0"/>
    <x v="10"/>
    <x v="3"/>
  </r>
  <r>
    <s v="CG&amp;E "/>
    <s v="E"/>
    <x v="21"/>
    <s v="DS01    04/01/2008N"/>
    <n v="3116"/>
    <n v="178.32"/>
    <n v="0"/>
    <n v="178.32"/>
    <n v="0"/>
    <n v="0"/>
    <n v="128.79"/>
    <n v="3.79"/>
    <n v="0.18"/>
    <n v="0"/>
    <n v="0"/>
    <n v="14.2"/>
    <n v="28.02"/>
    <n v="0"/>
    <n v="1.3"/>
    <n v="0"/>
    <n v="0"/>
    <n v="0"/>
    <n v="0"/>
    <n v="0"/>
    <n v="0"/>
    <n v="0"/>
    <n v="0"/>
    <n v="0"/>
    <n v="0"/>
    <n v="0"/>
    <n v="2.04"/>
    <n v="0"/>
    <n v="0"/>
    <n v="0"/>
    <n v="0"/>
    <n v="0"/>
    <m/>
    <n v="0"/>
    <n v="0"/>
    <n v="0"/>
    <x v="10"/>
    <x v="3"/>
  </r>
  <r>
    <s v="CG&amp;E "/>
    <s v="E"/>
    <x v="6"/>
    <s v="DS01    04/01/2008N"/>
    <n v="4767700"/>
    <n v="172834.1"/>
    <n v="0"/>
    <n v="172834.1"/>
    <n v="0"/>
    <n v="0"/>
    <n v="99957.07"/>
    <n v="5805.07"/>
    <n v="51.22"/>
    <n v="0"/>
    <n v="0"/>
    <n v="19993.68"/>
    <n v="40585.46"/>
    <n v="0"/>
    <n v="1919.3"/>
    <n v="0"/>
    <n v="0"/>
    <n v="0"/>
    <n v="0"/>
    <n v="0"/>
    <n v="0"/>
    <n v="0"/>
    <n v="512.04999999999995"/>
    <n v="892.09"/>
    <n v="0"/>
    <n v="0"/>
    <n v="3118.16"/>
    <n v="0"/>
    <n v="0"/>
    <n v="0"/>
    <n v="0"/>
    <n v="0"/>
    <m/>
    <n v="0"/>
    <n v="0"/>
    <n v="0"/>
    <x v="10"/>
    <x v="3"/>
  </r>
  <r>
    <s v="CG&amp;E "/>
    <s v="E"/>
    <x v="9"/>
    <s v="DS01    04/01/2008N"/>
    <n v="630502"/>
    <n v="25115.86"/>
    <n v="0"/>
    <n v="25115.86"/>
    <n v="0"/>
    <n v="0"/>
    <n v="15314.87"/>
    <n v="767.72"/>
    <n v="6.66"/>
    <n v="0"/>
    <n v="0"/>
    <n v="2681.49"/>
    <n v="5622.49"/>
    <n v="0"/>
    <n v="262.91000000000003"/>
    <n v="0"/>
    <n v="0"/>
    <n v="0"/>
    <n v="0"/>
    <n v="0"/>
    <n v="0"/>
    <n v="0"/>
    <n v="17.25"/>
    <n v="30.13"/>
    <n v="0"/>
    <n v="0"/>
    <n v="412.34"/>
    <n v="0"/>
    <n v="0"/>
    <n v="0"/>
    <n v="0"/>
    <n v="0"/>
    <m/>
    <n v="0"/>
    <n v="0"/>
    <n v="0"/>
    <x v="10"/>
    <x v="3"/>
  </r>
  <r>
    <s v="CG&amp;E "/>
    <s v="E"/>
    <x v="10"/>
    <s v="DS01    04/01/2008N"/>
    <n v="1364237"/>
    <n v="42419.13"/>
    <n v="0"/>
    <n v="42419.13"/>
    <n v="0"/>
    <n v="0"/>
    <n v="21014.77"/>
    <n v="1661.07"/>
    <n v="9.14"/>
    <n v="0"/>
    <n v="0"/>
    <n v="5592.03"/>
    <n v="11106.98"/>
    <n v="0"/>
    <n v="515.62"/>
    <n v="0"/>
    <n v="0"/>
    <n v="0"/>
    <n v="0"/>
    <n v="0"/>
    <n v="0"/>
    <n v="0"/>
    <n v="593.70000000000005"/>
    <n v="1033.6400000000001"/>
    <n v="0"/>
    <n v="0"/>
    <n v="892.18"/>
    <n v="0"/>
    <n v="0"/>
    <n v="0"/>
    <n v="0"/>
    <n v="0"/>
    <m/>
    <n v="0"/>
    <n v="0"/>
    <n v="0"/>
    <x v="10"/>
    <x v="3"/>
  </r>
  <r>
    <s v="CG&amp;E "/>
    <s v="E"/>
    <x v="22"/>
    <s v="DS01    04/01/2008N"/>
    <n v="4480"/>
    <n v="286.92"/>
    <n v="0"/>
    <n v="286.92"/>
    <n v="0"/>
    <n v="0"/>
    <n v="177.25"/>
    <n v="5.45"/>
    <n v="0.09"/>
    <n v="0"/>
    <n v="0"/>
    <n v="19.690000000000001"/>
    <n v="40.28"/>
    <n v="0"/>
    <n v="1.87"/>
    <n v="0"/>
    <n v="0"/>
    <n v="0"/>
    <n v="0"/>
    <n v="0"/>
    <n v="0"/>
    <n v="0"/>
    <n v="14.44"/>
    <n v="24.92"/>
    <n v="0"/>
    <n v="0"/>
    <n v="2.93"/>
    <n v="0"/>
    <n v="0"/>
    <n v="0"/>
    <n v="0"/>
    <n v="0"/>
    <m/>
    <n v="0"/>
    <n v="0"/>
    <n v="0"/>
    <x v="10"/>
    <x v="3"/>
  </r>
  <r>
    <s v="CG&amp;E "/>
    <s v="E"/>
    <x v="11"/>
    <s v="DS01    04/01/2008N"/>
    <n v="14847976"/>
    <n v="387283.55"/>
    <n v="0"/>
    <n v="387283.55"/>
    <n v="0"/>
    <n v="0"/>
    <n v="180896.67"/>
    <n v="17947.54"/>
    <n v="15.03"/>
    <n v="0"/>
    <n v="0"/>
    <n v="55413.87"/>
    <n v="106266.96"/>
    <n v="0"/>
    <n v="4219.7"/>
    <n v="0"/>
    <n v="0"/>
    <n v="0"/>
    <n v="0"/>
    <n v="0"/>
    <n v="0"/>
    <n v="0"/>
    <n v="4670.17"/>
    <n v="8143.02"/>
    <n v="0"/>
    <n v="0"/>
    <n v="9710.59"/>
    <n v="0"/>
    <n v="0"/>
    <n v="0"/>
    <n v="0"/>
    <n v="0"/>
    <m/>
    <n v="0"/>
    <n v="0"/>
    <n v="0"/>
    <x v="10"/>
    <x v="3"/>
  </r>
  <r>
    <s v="CG&amp;E "/>
    <s v="E"/>
    <x v="18"/>
    <s v="DS01    04/01/2008N"/>
    <n v="4362457"/>
    <n v="133678.38"/>
    <n v="0"/>
    <n v="133678.38"/>
    <n v="0"/>
    <n v="0"/>
    <n v="71446.59"/>
    <n v="5311.76"/>
    <n v="5.13"/>
    <n v="0"/>
    <n v="0"/>
    <n v="16354.69"/>
    <n v="34714.480000000003"/>
    <n v="0"/>
    <n v="1470.22"/>
    <n v="0"/>
    <n v="0"/>
    <n v="0"/>
    <n v="0"/>
    <n v="0"/>
    <n v="0"/>
    <n v="0"/>
    <n v="554.19000000000005"/>
    <n v="968.26"/>
    <n v="0"/>
    <n v="0"/>
    <n v="2853.06"/>
    <n v="0"/>
    <n v="0"/>
    <n v="0"/>
    <n v="0"/>
    <n v="0"/>
    <m/>
    <n v="0"/>
    <n v="0"/>
    <n v="0"/>
    <x v="10"/>
    <x v="3"/>
  </r>
  <r>
    <s v="CG&amp;E "/>
    <s v="E"/>
    <x v="13"/>
    <s v="DS01    04/01/2008N"/>
    <n v="8311193"/>
    <n v="226307.03"/>
    <n v="0"/>
    <n v="226307.03"/>
    <n v="0"/>
    <n v="0"/>
    <n v="109680.49"/>
    <n v="10119.709999999999"/>
    <n v="7.75"/>
    <n v="0"/>
    <n v="0"/>
    <n v="30948.94"/>
    <n v="67395.039999999994"/>
    <n v="0"/>
    <n v="2719.56"/>
    <n v="0"/>
    <n v="0"/>
    <n v="0"/>
    <n v="0"/>
    <n v="0"/>
    <n v="0"/>
    <n v="0"/>
    <n v="0"/>
    <n v="0"/>
    <n v="0"/>
    <n v="0"/>
    <n v="5435.54"/>
    <n v="0"/>
    <n v="0"/>
    <n v="0"/>
    <n v="0"/>
    <n v="0"/>
    <m/>
    <n v="0"/>
    <n v="0"/>
    <n v="0"/>
    <x v="10"/>
    <x v="3"/>
  </r>
  <r>
    <s v="CG&amp;E "/>
    <s v="E"/>
    <x v="23"/>
    <s v="DS01    04/01/2008N"/>
    <n v="7139"/>
    <n v="507.61"/>
    <n v="0"/>
    <n v="507.61"/>
    <n v="0"/>
    <n v="0"/>
    <n v="396.16"/>
    <n v="8.69"/>
    <n v="0.09"/>
    <n v="0"/>
    <n v="0"/>
    <n v="30.83"/>
    <n v="64.19"/>
    <n v="0"/>
    <n v="2.98"/>
    <n v="0"/>
    <n v="0"/>
    <n v="0"/>
    <n v="0"/>
    <n v="0"/>
    <n v="0"/>
    <n v="0"/>
    <n v="0"/>
    <n v="0"/>
    <n v="0"/>
    <n v="0"/>
    <n v="4.67"/>
    <n v="0"/>
    <n v="0"/>
    <n v="0"/>
    <n v="0"/>
    <n v="0"/>
    <m/>
    <n v="0"/>
    <n v="0"/>
    <n v="0"/>
    <x v="10"/>
    <x v="3"/>
  </r>
  <r>
    <s v="CG&amp;E "/>
    <s v="E"/>
    <x v="2"/>
    <s v="DS01    04/01/2008Y"/>
    <n v="307230"/>
    <n v="25145.66"/>
    <n v="0"/>
    <n v="25145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3"/>
  </r>
  <r>
    <s v="CG&amp;E "/>
    <s v="E"/>
    <x v="4"/>
    <s v="DS01    04/01/2008Y"/>
    <n v="177221"/>
    <n v="9985.89"/>
    <n v="0"/>
    <n v="9985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3"/>
  </r>
  <r>
    <s v="CG&amp;E "/>
    <s v="E"/>
    <x v="3"/>
    <s v="DS02    01/02/2007N"/>
    <n v="-23049"/>
    <n v="-4705.63"/>
    <n v="0"/>
    <n v="-4705.63"/>
    <n v="-1968.16"/>
    <n v="0"/>
    <n v="-922.93"/>
    <n v="-25.21"/>
    <n v="0"/>
    <n v="0"/>
    <n v="0"/>
    <n v="-101.44"/>
    <n v="-207.26"/>
    <n v="-213.51"/>
    <n v="-9.61"/>
    <n v="-347.33"/>
    <n v="-431.87"/>
    <n v="-283.56"/>
    <n v="0"/>
    <n v="0"/>
    <n v="0"/>
    <n v="0"/>
    <n v="-40.770000000000003"/>
    <n v="-138.91"/>
    <n v="0"/>
    <n v="0"/>
    <n v="-15.07"/>
    <n v="0"/>
    <n v="0"/>
    <n v="0"/>
    <n v="0"/>
    <n v="0"/>
    <m/>
    <n v="0"/>
    <n v="0"/>
    <n v="0"/>
    <x v="10"/>
    <x v="3"/>
  </r>
  <r>
    <s v="CG&amp;E "/>
    <s v="E"/>
    <x v="3"/>
    <s v="DS02    02/15/2008N"/>
    <n v="-6737"/>
    <n v="-1264.45"/>
    <n v="0"/>
    <n v="-1264.45"/>
    <n v="-510.44"/>
    <n v="0"/>
    <n v="-232"/>
    <n v="-8.1999999999999993"/>
    <n v="0"/>
    <n v="0"/>
    <n v="0"/>
    <n v="-29.15"/>
    <n v="-60.58"/>
    <n v="-90.07"/>
    <n v="-2.81"/>
    <n v="-90.07"/>
    <n v="-118.21"/>
    <n v="-61.66"/>
    <n v="0"/>
    <n v="0"/>
    <n v="0"/>
    <n v="0"/>
    <n v="-20.81"/>
    <n v="-36.04"/>
    <n v="0"/>
    <n v="0"/>
    <n v="-4.41"/>
    <n v="0"/>
    <n v="0"/>
    <n v="0"/>
    <n v="0"/>
    <n v="0"/>
    <m/>
    <n v="0"/>
    <n v="0"/>
    <n v="0"/>
    <x v="10"/>
    <x v="3"/>
  </r>
  <r>
    <s v="CG&amp;E "/>
    <s v="E"/>
    <x v="1"/>
    <s v="DS02    04/01/2008N"/>
    <n v="28714"/>
    <n v="2737.1"/>
    <n v="0"/>
    <n v="2737.1"/>
    <n v="1179.43"/>
    <n v="0"/>
    <n v="390.38"/>
    <n v="34.96"/>
    <n v="0.45"/>
    <n v="0"/>
    <n v="0"/>
    <n v="124.11"/>
    <n v="205.14"/>
    <n v="161.59"/>
    <n v="11.98"/>
    <n v="0"/>
    <n v="155.05000000000001"/>
    <n v="343.82"/>
    <n v="0"/>
    <n v="0"/>
    <n v="0"/>
    <n v="0"/>
    <n v="40.619999999999997"/>
    <n v="70.78"/>
    <n v="0"/>
    <n v="0"/>
    <n v="18.79"/>
    <n v="0"/>
    <n v="0"/>
    <n v="0"/>
    <n v="0"/>
    <n v="0"/>
    <m/>
    <n v="0"/>
    <n v="0"/>
    <n v="0"/>
    <x v="10"/>
    <x v="3"/>
  </r>
  <r>
    <s v="CG&amp;E "/>
    <s v="E"/>
    <x v="2"/>
    <s v="DS02    04/01/2008N"/>
    <n v="899523"/>
    <n v="75989.53"/>
    <n v="0"/>
    <n v="75989.53"/>
    <n v="33546.82"/>
    <n v="0"/>
    <n v="8764.9699999999993"/>
    <n v="1095.27"/>
    <n v="2.52"/>
    <n v="0"/>
    <n v="0"/>
    <n v="3438.15"/>
    <n v="5538"/>
    <n v="4595.96"/>
    <n v="375.09"/>
    <n v="0"/>
    <n v="4109.87"/>
    <n v="10770.89"/>
    <n v="0"/>
    <n v="0"/>
    <n v="0"/>
    <n v="0"/>
    <n v="1150.6600000000001"/>
    <n v="2013.04"/>
    <n v="0"/>
    <n v="0"/>
    <n v="588.29"/>
    <n v="0"/>
    <n v="0"/>
    <n v="0"/>
    <n v="0"/>
    <n v="0"/>
    <m/>
    <n v="0"/>
    <n v="0"/>
    <n v="0"/>
    <x v="10"/>
    <x v="3"/>
  </r>
  <r>
    <s v="CG&amp;E "/>
    <s v="E"/>
    <x v="3"/>
    <s v="DS02    04/01/2008N"/>
    <n v="44917"/>
    <n v="2889.55"/>
    <n v="0"/>
    <n v="2889.55"/>
    <n v="1155.0999999999999"/>
    <n v="0"/>
    <n v="198.2"/>
    <n v="54.69"/>
    <n v="0.36"/>
    <n v="0"/>
    <n v="0"/>
    <n v="168.89"/>
    <n v="394.8"/>
    <n v="158.27000000000001"/>
    <n v="18.73"/>
    <n v="0"/>
    <n v="61.42"/>
    <n v="538.95000000000005"/>
    <n v="0"/>
    <n v="0"/>
    <n v="0"/>
    <n v="0"/>
    <n v="41.42"/>
    <n v="69.349999999999994"/>
    <n v="0"/>
    <n v="0"/>
    <n v="29.37"/>
    <n v="0"/>
    <n v="0"/>
    <n v="0"/>
    <n v="0"/>
    <n v="0"/>
    <m/>
    <n v="0"/>
    <n v="0"/>
    <n v="0"/>
    <x v="10"/>
    <x v="3"/>
  </r>
  <r>
    <s v="CG&amp;E "/>
    <s v="E"/>
    <x v="4"/>
    <s v="DS02    04/01/2008N"/>
    <n v="9535"/>
    <n v="945.59"/>
    <n v="0"/>
    <n v="945.59"/>
    <n v="411.14"/>
    <n v="0"/>
    <n v="127.21"/>
    <n v="11.61"/>
    <n v="0.09"/>
    <n v="0"/>
    <n v="0"/>
    <n v="40.869999999999997"/>
    <n v="79.92"/>
    <n v="56.33"/>
    <n v="3.98"/>
    <n v="0"/>
    <n v="55.16"/>
    <n v="114.17"/>
    <n v="0"/>
    <n v="0"/>
    <n v="0"/>
    <n v="0"/>
    <n v="14.2"/>
    <n v="24.67"/>
    <n v="0"/>
    <n v="0"/>
    <n v="6.24"/>
    <n v="0"/>
    <n v="0"/>
    <n v="0"/>
    <n v="0"/>
    <n v="0"/>
    <m/>
    <n v="0"/>
    <n v="0"/>
    <n v="0"/>
    <x v="10"/>
    <x v="3"/>
  </r>
  <r>
    <s v="CG&amp;E "/>
    <s v="E"/>
    <x v="8"/>
    <s v="DS02    04/01/2008N"/>
    <n v="69659"/>
    <n v="6724.82"/>
    <n v="0"/>
    <n v="6724.82"/>
    <n v="2980.11"/>
    <n v="0"/>
    <n v="824.41"/>
    <n v="84.82"/>
    <n v="0.09"/>
    <n v="0"/>
    <n v="0"/>
    <n v="262.18"/>
    <n v="576.54999999999995"/>
    <n v="408.28"/>
    <n v="29.05"/>
    <n v="0"/>
    <n v="397.92"/>
    <n v="834.1"/>
    <n v="0"/>
    <n v="0"/>
    <n v="0"/>
    <n v="0"/>
    <n v="102.92"/>
    <n v="178.83"/>
    <n v="0"/>
    <n v="0"/>
    <n v="45.56"/>
    <n v="0"/>
    <n v="0"/>
    <n v="0"/>
    <n v="0"/>
    <n v="0"/>
    <m/>
    <n v="0"/>
    <n v="0"/>
    <n v="0"/>
    <x v="10"/>
    <x v="3"/>
  </r>
  <r>
    <s v="CG&amp;E "/>
    <s v="E"/>
    <x v="14"/>
    <s v="DS02    04/01/2008N"/>
    <n v="3653079"/>
    <n v="290263.14"/>
    <n v="0"/>
    <n v="290263.14"/>
    <n v="128224.98"/>
    <n v="0"/>
    <n v="30437.75"/>
    <n v="4447.99"/>
    <n v="1.53"/>
    <n v="0"/>
    <n v="0"/>
    <n v="13410.41"/>
    <n v="21597.17"/>
    <n v="17566.759999999998"/>
    <n v="1523.33"/>
    <n v="0"/>
    <n v="14838.17"/>
    <n v="43741.97"/>
    <n v="0"/>
    <n v="0"/>
    <n v="0"/>
    <n v="0"/>
    <n v="4389.6899999999996"/>
    <n v="7694.26"/>
    <n v="0"/>
    <n v="0"/>
    <n v="2389.13"/>
    <n v="0"/>
    <n v="0"/>
    <n v="0"/>
    <n v="0"/>
    <n v="0"/>
    <m/>
    <n v="0"/>
    <n v="0"/>
    <n v="0"/>
    <x v="10"/>
    <x v="3"/>
  </r>
  <r>
    <s v="CG&amp;E "/>
    <s v="E"/>
    <x v="15"/>
    <s v="DS02    04/01/2008N"/>
    <n v="1103380"/>
    <n v="83645.02"/>
    <n v="0"/>
    <n v="83645.02"/>
    <n v="36449.06"/>
    <n v="0"/>
    <n v="8640.42"/>
    <n v="1321.75"/>
    <n v="0.18"/>
    <n v="0"/>
    <n v="0"/>
    <n v="4023.91"/>
    <n v="6169.53"/>
    <n v="4993.4799999999996"/>
    <n v="460.11"/>
    <n v="0"/>
    <n v="4232.9799999999996"/>
    <n v="13211.88"/>
    <n v="0"/>
    <n v="0"/>
    <n v="0"/>
    <n v="0"/>
    <n v="1232.94"/>
    <n v="2187.17"/>
    <n v="0"/>
    <n v="0"/>
    <n v="721.61"/>
    <n v="0"/>
    <n v="0"/>
    <n v="0"/>
    <n v="0"/>
    <n v="0"/>
    <m/>
    <n v="0"/>
    <n v="0"/>
    <n v="0"/>
    <x v="10"/>
    <x v="3"/>
  </r>
  <r>
    <s v="CG&amp;E "/>
    <s v="E"/>
    <x v="12"/>
    <s v="DS02    04/01/2008N"/>
    <n v="103572"/>
    <n v="9936.1299999999992"/>
    <n v="0"/>
    <n v="9936.1299999999992"/>
    <n v="4407.8500000000004"/>
    <n v="0"/>
    <n v="1208.3399999999999"/>
    <n v="126.11"/>
    <n v="0.09"/>
    <n v="0"/>
    <n v="0"/>
    <n v="385.29"/>
    <n v="850.11"/>
    <n v="603.9"/>
    <n v="43.19"/>
    <n v="0"/>
    <n v="586.66"/>
    <n v="1240.17"/>
    <n v="0"/>
    <n v="0"/>
    <n v="0"/>
    <n v="0"/>
    <n v="152.18"/>
    <n v="264.5"/>
    <n v="0"/>
    <n v="0"/>
    <n v="67.739999999999995"/>
    <n v="0"/>
    <n v="0"/>
    <n v="0"/>
    <n v="0"/>
    <n v="0"/>
    <m/>
    <n v="0"/>
    <n v="0"/>
    <n v="0"/>
    <x v="10"/>
    <x v="3"/>
  </r>
  <r>
    <s v="CG&amp;E "/>
    <s v="E"/>
    <x v="6"/>
    <s v="DS02    04/01/2008N"/>
    <n v="8510"/>
    <n v="281.11"/>
    <n v="0"/>
    <n v="281.11"/>
    <n v="0"/>
    <n v="0"/>
    <n v="148.44"/>
    <n v="10.36"/>
    <n v="0.09"/>
    <n v="0"/>
    <n v="0"/>
    <n v="36.58"/>
    <n v="76.52"/>
    <n v="0"/>
    <n v="3.55"/>
    <n v="0"/>
    <n v="0"/>
    <n v="0"/>
    <n v="0"/>
    <n v="0"/>
    <n v="0"/>
    <n v="0"/>
    <n v="0"/>
    <n v="0"/>
    <n v="0"/>
    <n v="0"/>
    <n v="5.57"/>
    <n v="0"/>
    <n v="0"/>
    <n v="0"/>
    <n v="0"/>
    <n v="0"/>
    <m/>
    <n v="0"/>
    <n v="0"/>
    <n v="0"/>
    <x v="10"/>
    <x v="3"/>
  </r>
  <r>
    <s v="CG&amp;E "/>
    <s v="E"/>
    <x v="15"/>
    <s v="DS03 ON 04/01/2008 "/>
    <n v="73535"/>
    <n v="9276.7199999999993"/>
    <n v="0"/>
    <n v="9276.7199999999993"/>
    <n v="3012.7"/>
    <n v="0"/>
    <n v="1144.07"/>
    <n v="219.2"/>
    <n v="0.09"/>
    <n v="0"/>
    <n v="0"/>
    <n v="662.82"/>
    <n v="1205.08"/>
    <n v="928.56"/>
    <n v="75.069999999999993"/>
    <n v="0"/>
    <n v="391.36"/>
    <n v="880.51"/>
    <n v="0"/>
    <n v="0"/>
    <n v="0"/>
    <n v="0"/>
    <n v="232.82"/>
    <n v="406.7"/>
    <n v="0"/>
    <n v="0"/>
    <n v="117.74"/>
    <n v="0"/>
    <n v="0"/>
    <n v="0"/>
    <n v="0"/>
    <n v="0"/>
    <m/>
    <n v="0"/>
    <n v="0"/>
    <n v="0"/>
    <x v="10"/>
    <x v="3"/>
  </r>
  <r>
    <s v="CG&amp;E "/>
    <s v="E"/>
    <x v="12"/>
    <s v="DS03 ON 04/01/2008 "/>
    <n v="134699"/>
    <n v="21008.74"/>
    <n v="0"/>
    <n v="21008.74"/>
    <n v="8042.99"/>
    <n v="0"/>
    <n v="3024.3"/>
    <n v="331.7"/>
    <n v="0.09"/>
    <n v="0"/>
    <n v="0"/>
    <n v="998.21"/>
    <n v="2449.62"/>
    <n v="1739.87"/>
    <n v="113.6"/>
    <n v="0"/>
    <n v="1315.7"/>
    <n v="1612.89"/>
    <n v="0"/>
    <n v="0"/>
    <n v="0"/>
    <n v="0"/>
    <n v="439.57"/>
    <n v="762.04"/>
    <n v="0"/>
    <n v="0"/>
    <n v="178.16"/>
    <n v="0"/>
    <n v="0"/>
    <n v="0"/>
    <n v="0"/>
    <n v="0"/>
    <m/>
    <n v="0"/>
    <n v="0"/>
    <n v="0"/>
    <x v="10"/>
    <x v="3"/>
  </r>
  <r>
    <s v="CG&amp;E "/>
    <s v="E"/>
    <x v="2"/>
    <s v="DS03 ON 04/01/2008N"/>
    <n v="243280"/>
    <n v="22826.71"/>
    <n v="0"/>
    <n v="22826.71"/>
    <n v="9781.98"/>
    <n v="0"/>
    <n v="3346.38"/>
    <n v="296.22000000000003"/>
    <n v="0.43"/>
    <n v="0"/>
    <n v="0"/>
    <n v="924.51"/>
    <n v="1781.2"/>
    <n v="1340.15"/>
    <n v="101.44"/>
    <n v="0"/>
    <n v="1258.43"/>
    <n v="2913.04"/>
    <n v="0"/>
    <n v="0"/>
    <n v="0"/>
    <n v="0"/>
    <n v="336.84"/>
    <n v="586.98"/>
    <n v="0"/>
    <n v="0"/>
    <n v="159.11000000000001"/>
    <n v="0"/>
    <n v="0"/>
    <n v="0"/>
    <n v="0"/>
    <n v="0"/>
    <m/>
    <n v="0"/>
    <n v="0"/>
    <n v="0"/>
    <x v="10"/>
    <x v="3"/>
  </r>
  <r>
    <s v="CG&amp;E "/>
    <s v="E"/>
    <x v="14"/>
    <s v="DS03 ON 04/01/2008N"/>
    <n v="13176218"/>
    <n v="1098130.69"/>
    <n v="0"/>
    <n v="1098130.69"/>
    <n v="476504.05"/>
    <n v="0"/>
    <n v="130053.03"/>
    <n v="14573.81"/>
    <n v="2.59"/>
    <n v="0"/>
    <n v="0"/>
    <n v="48097.77"/>
    <n v="85431.74"/>
    <n v="65281.43"/>
    <n v="5494.47"/>
    <n v="0"/>
    <n v="61602.080000000002"/>
    <n v="157772.03"/>
    <n v="0"/>
    <n v="0"/>
    <n v="0"/>
    <n v="0"/>
    <n v="16107.38"/>
    <n v="28593.08"/>
    <n v="0"/>
    <n v="0"/>
    <n v="8617.23"/>
    <n v="0"/>
    <n v="0"/>
    <n v="0"/>
    <n v="0"/>
    <n v="0"/>
    <m/>
    <n v="0"/>
    <n v="0"/>
    <n v="0"/>
    <x v="10"/>
    <x v="3"/>
  </r>
  <r>
    <s v="CG&amp;E "/>
    <s v="E"/>
    <x v="15"/>
    <s v="DS03 ON 04/01/2008N"/>
    <n v="9728358"/>
    <n v="820756.78"/>
    <n v="0"/>
    <n v="820756.78"/>
    <n v="358502.91"/>
    <n v="0"/>
    <n v="97469.94"/>
    <n v="11275.97"/>
    <n v="2.4300000000000002"/>
    <n v="0"/>
    <n v="0"/>
    <n v="35559.410000000003"/>
    <n v="62497.08"/>
    <n v="49115.13"/>
    <n v="4056.73"/>
    <n v="0"/>
    <n v="45727.18"/>
    <n v="116487.38"/>
    <n v="0"/>
    <n v="0"/>
    <n v="0"/>
    <n v="0"/>
    <n v="12188.01"/>
    <n v="21512.27"/>
    <n v="0"/>
    <n v="0"/>
    <n v="6362.34"/>
    <n v="0"/>
    <n v="0"/>
    <n v="0"/>
    <n v="0"/>
    <n v="0"/>
    <m/>
    <n v="0"/>
    <n v="0"/>
    <n v="0"/>
    <x v="10"/>
    <x v="3"/>
  </r>
  <r>
    <s v="CG&amp;E "/>
    <s v="E"/>
    <x v="12"/>
    <s v="DS03 ON 04/01/2008N"/>
    <n v="3114824"/>
    <n v="254400.96"/>
    <n v="0"/>
    <n v="254400.96"/>
    <n v="111406.66"/>
    <n v="0"/>
    <n v="29227.33"/>
    <n v="3792.62"/>
    <n v="1.08"/>
    <n v="0"/>
    <n v="0"/>
    <n v="11415.48"/>
    <n v="18777.72"/>
    <n v="15262.71"/>
    <n v="1298.8699999999999"/>
    <n v="0"/>
    <n v="13395.1"/>
    <n v="37296.9"/>
    <n v="0"/>
    <n v="0"/>
    <n v="0"/>
    <n v="0"/>
    <n v="3804.38"/>
    <n v="6685.01"/>
    <n v="0"/>
    <n v="0"/>
    <n v="2037.1"/>
    <n v="0"/>
    <n v="0"/>
    <n v="0"/>
    <n v="0"/>
    <n v="0"/>
    <m/>
    <n v="0"/>
    <n v="0"/>
    <n v="0"/>
    <x v="10"/>
    <x v="3"/>
  </r>
  <r>
    <s v="CG&amp;E "/>
    <s v="E"/>
    <x v="11"/>
    <s v="DS03 ON 04/01/2008N"/>
    <n v="998311"/>
    <n v="23334.26"/>
    <n v="0"/>
    <n v="23334.26"/>
    <n v="0"/>
    <n v="0"/>
    <n v="9457.07"/>
    <n v="1122.76"/>
    <n v="0.27"/>
    <n v="0"/>
    <n v="0"/>
    <n v="3651.83"/>
    <n v="5244.27"/>
    <n v="0"/>
    <n v="416.3"/>
    <n v="0"/>
    <n v="0"/>
    <n v="0"/>
    <n v="0"/>
    <n v="0"/>
    <n v="0"/>
    <n v="0"/>
    <n v="1001.29"/>
    <n v="1787.58"/>
    <n v="0"/>
    <n v="0"/>
    <n v="652.89"/>
    <n v="0"/>
    <n v="0"/>
    <n v="0"/>
    <n v="0"/>
    <n v="0"/>
    <m/>
    <n v="0"/>
    <n v="0"/>
    <n v="0"/>
    <x v="10"/>
    <x v="3"/>
  </r>
  <r>
    <s v="CG&amp;E "/>
    <s v="E"/>
    <x v="13"/>
    <s v="DS03 ON 04/01/2008N"/>
    <n v="886924"/>
    <n v="23182"/>
    <n v="0"/>
    <n v="23182"/>
    <n v="0"/>
    <n v="0"/>
    <n v="10915.91"/>
    <n v="1079.92"/>
    <n v="0.27"/>
    <n v="0"/>
    <n v="0"/>
    <n v="3247.49"/>
    <n v="6988.51"/>
    <n v="0"/>
    <n v="369.85"/>
    <n v="0"/>
    <n v="0"/>
    <n v="0"/>
    <n v="0"/>
    <n v="0"/>
    <n v="0"/>
    <n v="0"/>
    <n v="0"/>
    <n v="0"/>
    <n v="0"/>
    <n v="0"/>
    <n v="580.04999999999995"/>
    <n v="0"/>
    <n v="0"/>
    <n v="0"/>
    <n v="0"/>
    <n v="0"/>
    <m/>
    <n v="0"/>
    <n v="0"/>
    <n v="0"/>
    <x v="10"/>
    <x v="3"/>
  </r>
  <r>
    <s v="CG&amp;E "/>
    <s v="E"/>
    <x v="4"/>
    <s v="DS07 ON 01/02/2007N"/>
    <n v="-27000"/>
    <n v="-4625.26"/>
    <n v="0"/>
    <n v="-4625.26"/>
    <n v="-1843.46"/>
    <n v="0"/>
    <n v="-834.49"/>
    <n v="-32.299999999999997"/>
    <n v="-0.09"/>
    <n v="0"/>
    <n v="0"/>
    <n v="-107.33"/>
    <n v="-242.78"/>
    <n v="-337.42"/>
    <n v="-11.25"/>
    <n v="-325.3"/>
    <n v="-413.73"/>
    <n v="-255.4"/>
    <n v="0"/>
    <n v="0"/>
    <n v="0"/>
    <n v="0"/>
    <n v="-73.92"/>
    <n v="-130.12"/>
    <n v="0"/>
    <n v="0"/>
    <n v="-17.670000000000002"/>
    <n v="0"/>
    <n v="0"/>
    <n v="0"/>
    <n v="0"/>
    <n v="0"/>
    <m/>
    <n v="0"/>
    <n v="0"/>
    <n v="0"/>
    <x v="10"/>
    <x v="3"/>
  </r>
  <r>
    <s v="CG&amp;E "/>
    <s v="E"/>
    <x v="2"/>
    <s v="DS07 ON 02/15/2008N"/>
    <n v="0"/>
    <n v="-22.59"/>
    <n v="0"/>
    <n v="-22.59"/>
    <n v="0"/>
    <n v="0"/>
    <n v="-22.5"/>
    <n v="0"/>
    <n v="-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3"/>
  </r>
  <r>
    <s v="CG&amp;E "/>
    <s v="E"/>
    <x v="4"/>
    <s v="DS07 ON 02/15/2008N"/>
    <n v="74400"/>
    <n v="6902.14"/>
    <n v="0"/>
    <n v="6902.14"/>
    <n v="2632.2"/>
    <n v="0"/>
    <n v="834.49"/>
    <n v="90.58"/>
    <n v="0.09"/>
    <n v="0"/>
    <n v="0"/>
    <n v="279.39999999999998"/>
    <n v="669"/>
    <n v="464.48"/>
    <n v="31.03"/>
    <n v="464.48"/>
    <n v="413.73"/>
    <n v="680.91"/>
    <n v="0"/>
    <n v="0"/>
    <n v="0"/>
    <n v="0"/>
    <n v="107.28"/>
    <n v="185.82"/>
    <n v="0"/>
    <n v="0"/>
    <n v="48.65"/>
    <n v="0"/>
    <n v="0"/>
    <n v="0"/>
    <n v="0"/>
    <n v="0"/>
    <m/>
    <n v="0"/>
    <n v="0"/>
    <n v="0"/>
    <x v="10"/>
    <x v="3"/>
  </r>
  <r>
    <s v="CG&amp;E "/>
    <s v="E"/>
    <x v="2"/>
    <s v="DS07 ON 04/01/2008N"/>
    <n v="7282779"/>
    <n v="693080.96"/>
    <n v="0"/>
    <n v="693080.96"/>
    <n v="307642.15000000002"/>
    <n v="0"/>
    <n v="90702.43"/>
    <n v="8867.5"/>
    <n v="25.8"/>
    <n v="0"/>
    <n v="0"/>
    <n v="28330.34"/>
    <n v="49709.13"/>
    <n v="42147.46"/>
    <n v="3036.9"/>
    <n v="0"/>
    <n v="41604"/>
    <n v="87203.23"/>
    <n v="0"/>
    <n v="0"/>
    <n v="0"/>
    <n v="0"/>
    <n v="10588.84"/>
    <n v="18460.259999999998"/>
    <n v="0"/>
    <n v="0"/>
    <n v="4762.92"/>
    <n v="0"/>
    <n v="0"/>
    <n v="0"/>
    <n v="0"/>
    <n v="0"/>
    <m/>
    <n v="0"/>
    <n v="0"/>
    <n v="0"/>
    <x v="10"/>
    <x v="3"/>
  </r>
  <r>
    <s v="CG&amp;E "/>
    <s v="E"/>
    <x v="3"/>
    <s v="DS07 ON 04/01/2008N"/>
    <n v="1628444"/>
    <n v="165847.09"/>
    <n v="0"/>
    <n v="165847.09"/>
    <n v="74069.86"/>
    <n v="0"/>
    <n v="22156.75"/>
    <n v="1982.8"/>
    <n v="3.62"/>
    <n v="0"/>
    <n v="0"/>
    <n v="6219.4"/>
    <n v="12566.28"/>
    <n v="10147.799999999999"/>
    <n v="679.06"/>
    <n v="0"/>
    <n v="10456.370000000001"/>
    <n v="19498.990000000002"/>
    <n v="0"/>
    <n v="0"/>
    <n v="0"/>
    <n v="0"/>
    <n v="2556.61"/>
    <n v="4444.57"/>
    <n v="0"/>
    <n v="0"/>
    <n v="1064.98"/>
    <n v="0"/>
    <n v="0"/>
    <n v="0"/>
    <n v="0"/>
    <n v="0"/>
    <m/>
    <n v="0"/>
    <n v="0"/>
    <n v="0"/>
    <x v="10"/>
    <x v="3"/>
  </r>
  <r>
    <s v="CG&amp;E "/>
    <s v="E"/>
    <x v="4"/>
    <s v="DS07 ON 04/01/2008N"/>
    <n v="1007324"/>
    <n v="61686.11"/>
    <n v="0"/>
    <n v="61686.11"/>
    <n v="25442.3"/>
    <n v="0"/>
    <n v="4116.17"/>
    <n v="1226.55"/>
    <n v="3.18"/>
    <n v="0"/>
    <n v="0"/>
    <n v="3917.35"/>
    <n v="6380.33"/>
    <n v="3485.52"/>
    <n v="420.06"/>
    <n v="0"/>
    <n v="1554.42"/>
    <n v="12069.08"/>
    <n v="0"/>
    <n v="0"/>
    <n v="0"/>
    <n v="0"/>
    <n v="885.51"/>
    <n v="1526.83"/>
    <n v="0"/>
    <n v="0"/>
    <n v="658.81"/>
    <n v="0"/>
    <n v="0"/>
    <n v="0"/>
    <n v="0"/>
    <n v="0"/>
    <m/>
    <n v="0"/>
    <n v="0"/>
    <n v="0"/>
    <x v="10"/>
    <x v="3"/>
  </r>
  <r>
    <s v="CG&amp;E "/>
    <s v="E"/>
    <x v="8"/>
    <s v="DS07 ON 04/01/2008N"/>
    <n v="261300"/>
    <n v="20901.79"/>
    <n v="0"/>
    <n v="20901.79"/>
    <n v="9206.98"/>
    <n v="0"/>
    <n v="2239.63"/>
    <n v="318.16000000000003"/>
    <n v="0.27"/>
    <n v="0"/>
    <n v="0"/>
    <n v="976.48"/>
    <n v="1554.66"/>
    <n v="1261.3599999999999"/>
    <n v="108.96"/>
    <n v="0"/>
    <n v="1067.8399999999999"/>
    <n v="3128.81"/>
    <n v="0"/>
    <n v="0"/>
    <n v="0"/>
    <n v="0"/>
    <n v="315.27999999999997"/>
    <n v="552.47"/>
    <n v="0"/>
    <n v="0"/>
    <n v="170.89"/>
    <n v="0"/>
    <n v="0"/>
    <n v="0"/>
    <n v="0"/>
    <n v="0"/>
    <m/>
    <n v="0"/>
    <n v="0"/>
    <n v="0"/>
    <x v="10"/>
    <x v="3"/>
  </r>
  <r>
    <s v="CG&amp;E "/>
    <s v="E"/>
    <x v="14"/>
    <s v="DS07 ON 04/01/2008N"/>
    <n v="4125719"/>
    <n v="345277.59"/>
    <n v="0"/>
    <n v="345277.59"/>
    <n v="152313.35999999999"/>
    <n v="0"/>
    <n v="39836.58"/>
    <n v="4664.6099999999997"/>
    <n v="4.32"/>
    <n v="0"/>
    <n v="0"/>
    <n v="15412.47"/>
    <n v="24975.71"/>
    <n v="20866.939999999999"/>
    <n v="1720.43"/>
    <n v="0"/>
    <n v="19045.8"/>
    <n v="49401.37"/>
    <n v="0"/>
    <n v="0"/>
    <n v="0"/>
    <n v="0"/>
    <n v="5198.1499999999996"/>
    <n v="9139.64"/>
    <n v="0"/>
    <n v="0"/>
    <n v="2698.21"/>
    <n v="0"/>
    <n v="0"/>
    <n v="0"/>
    <n v="0"/>
    <n v="0"/>
    <m/>
    <n v="0"/>
    <n v="0"/>
    <n v="0"/>
    <x v="10"/>
    <x v="3"/>
  </r>
  <r>
    <s v="CG&amp;E "/>
    <s v="E"/>
    <x v="12"/>
    <s v="DS07 ON 04/01/2008N"/>
    <n v="710887"/>
    <n v="69721.740000000005"/>
    <n v="0"/>
    <n v="69721.740000000005"/>
    <n v="31096.33"/>
    <n v="0"/>
    <n v="8823.2000000000007"/>
    <n v="865.58"/>
    <n v="0.63"/>
    <n v="0"/>
    <n v="0"/>
    <n v="2645.76"/>
    <n v="5560.87"/>
    <n v="4260.3100000000004"/>
    <n v="296.44"/>
    <n v="0"/>
    <n v="4256.4799999999996"/>
    <n v="8512.16"/>
    <n v="0"/>
    <n v="0"/>
    <n v="0"/>
    <n v="0"/>
    <n v="1073.1099999999999"/>
    <n v="1865.95"/>
    <n v="0"/>
    <n v="0"/>
    <n v="464.92"/>
    <n v="0"/>
    <n v="0"/>
    <n v="0"/>
    <n v="0"/>
    <n v="0"/>
    <m/>
    <n v="0"/>
    <n v="0"/>
    <n v="0"/>
    <x v="10"/>
    <x v="3"/>
  </r>
  <r>
    <s v="CG&amp;E "/>
    <s v="E"/>
    <x v="6"/>
    <s v="DS07 ON 04/01/2008N"/>
    <n v="47205"/>
    <n v="1874.21"/>
    <n v="0"/>
    <n v="1874.21"/>
    <n v="0"/>
    <n v="0"/>
    <n v="1135.29"/>
    <n v="57.48"/>
    <n v="0.76"/>
    <n v="0"/>
    <n v="0"/>
    <n v="205.64"/>
    <n v="424.47"/>
    <n v="0"/>
    <n v="19.690000000000001"/>
    <n v="0"/>
    <n v="0"/>
    <n v="0"/>
    <n v="0"/>
    <n v="0"/>
    <n v="0"/>
    <n v="0"/>
    <n v="0"/>
    <n v="0"/>
    <n v="0"/>
    <n v="0"/>
    <n v="30.88"/>
    <n v="0"/>
    <n v="0"/>
    <n v="0"/>
    <n v="0"/>
    <n v="0"/>
    <m/>
    <n v="0"/>
    <n v="0"/>
    <n v="0"/>
    <x v="10"/>
    <x v="3"/>
  </r>
  <r>
    <s v="CG&amp;E "/>
    <s v="E"/>
    <x v="10"/>
    <s v="DS07 ON 04/01/2008N"/>
    <n v="11120"/>
    <n v="293"/>
    <n v="0"/>
    <n v="293"/>
    <n v="0"/>
    <n v="0"/>
    <n v="137.74"/>
    <n v="13.54"/>
    <n v="0.09"/>
    <n v="0"/>
    <n v="0"/>
    <n v="47.51"/>
    <n v="82.21"/>
    <n v="0"/>
    <n v="4.6399999999999997"/>
    <n v="0"/>
    <n v="0"/>
    <n v="0"/>
    <n v="0"/>
    <n v="0"/>
    <n v="0"/>
    <n v="0"/>
    <n v="0"/>
    <n v="0"/>
    <n v="0"/>
    <n v="0"/>
    <n v="7.27"/>
    <n v="0"/>
    <n v="0"/>
    <n v="0"/>
    <n v="0"/>
    <n v="0"/>
    <m/>
    <n v="0"/>
    <n v="0"/>
    <n v="0"/>
    <x v="10"/>
    <x v="3"/>
  </r>
  <r>
    <s v="CG&amp;E "/>
    <s v="E"/>
    <x v="11"/>
    <s v="DS07 ON 04/01/2008N"/>
    <n v="83801"/>
    <n v="2365.2800000000002"/>
    <n v="0"/>
    <n v="2365.2800000000002"/>
    <n v="0"/>
    <n v="0"/>
    <n v="1231.04"/>
    <n v="102.04"/>
    <n v="0.27"/>
    <n v="0"/>
    <n v="0"/>
    <n v="330.08"/>
    <n v="612.1"/>
    <n v="0"/>
    <n v="34.950000000000003"/>
    <n v="0"/>
    <n v="0"/>
    <n v="0"/>
    <n v="0"/>
    <n v="0"/>
    <n v="0"/>
    <n v="0"/>
    <n v="0"/>
    <n v="0"/>
    <n v="0"/>
    <n v="0"/>
    <n v="54.8"/>
    <n v="0"/>
    <n v="0"/>
    <n v="0"/>
    <n v="0"/>
    <n v="0"/>
    <m/>
    <n v="0"/>
    <n v="0"/>
    <n v="0"/>
    <x v="10"/>
    <x v="3"/>
  </r>
  <r>
    <s v="CG&amp;E "/>
    <s v="E"/>
    <x v="18"/>
    <s v="DS07 ON 04/01/2008N"/>
    <n v="59503"/>
    <n v="3248.03"/>
    <n v="0"/>
    <n v="3248.03"/>
    <n v="0"/>
    <n v="0"/>
    <n v="2342"/>
    <n v="72.45"/>
    <n v="0.18"/>
    <n v="0"/>
    <n v="0"/>
    <n v="234.63"/>
    <n v="535.04999999999995"/>
    <n v="0"/>
    <n v="24.81"/>
    <n v="0"/>
    <n v="0"/>
    <n v="0"/>
    <n v="0"/>
    <n v="0"/>
    <n v="0"/>
    <n v="0"/>
    <n v="0"/>
    <n v="0"/>
    <n v="0"/>
    <n v="0"/>
    <n v="38.909999999999997"/>
    <n v="0"/>
    <n v="0"/>
    <n v="0"/>
    <n v="0"/>
    <n v="0"/>
    <m/>
    <n v="0"/>
    <n v="0"/>
    <n v="0"/>
    <x v="10"/>
    <x v="3"/>
  </r>
  <r>
    <s v="CG&amp;E "/>
    <s v="E"/>
    <x v="13"/>
    <s v="DS07 ON 04/01/2008N"/>
    <n v="268548"/>
    <n v="6679.67"/>
    <n v="0"/>
    <n v="6679.67"/>
    <n v="0"/>
    <n v="0"/>
    <n v="2978.86"/>
    <n v="326.98"/>
    <n v="0.09"/>
    <n v="0"/>
    <n v="0"/>
    <n v="984.15"/>
    <n v="2101.98"/>
    <n v="0"/>
    <n v="111.98"/>
    <n v="0"/>
    <n v="0"/>
    <n v="0"/>
    <n v="0"/>
    <n v="0"/>
    <n v="0"/>
    <n v="0"/>
    <n v="0"/>
    <n v="0"/>
    <n v="0"/>
    <n v="0"/>
    <n v="175.63"/>
    <n v="0"/>
    <n v="0"/>
    <n v="0"/>
    <n v="0"/>
    <n v="0"/>
    <m/>
    <n v="0"/>
    <n v="0"/>
    <n v="0"/>
    <x v="10"/>
    <x v="3"/>
  </r>
  <r>
    <s v="CG&amp;E "/>
    <s v="E"/>
    <x v="2"/>
    <s v="DS08 ON 02/15/2008N"/>
    <n v="1060"/>
    <n v="310.35000000000002"/>
    <n v="0"/>
    <n v="310.35000000000002"/>
    <n v="114.81"/>
    <n v="0"/>
    <n v="86.6"/>
    <n v="1.29"/>
    <n v="0.18"/>
    <n v="0"/>
    <n v="0"/>
    <n v="4.93"/>
    <n v="9.5399999999999991"/>
    <n v="20.27"/>
    <n v="0.45"/>
    <n v="20.27"/>
    <n v="28.84"/>
    <n v="9.6999999999999993"/>
    <n v="0"/>
    <n v="0"/>
    <n v="0"/>
    <n v="0"/>
    <n v="4.68"/>
    <n v="8.1"/>
    <n v="0"/>
    <n v="0"/>
    <n v="0.69"/>
    <n v="0"/>
    <n v="0"/>
    <n v="0"/>
    <n v="0"/>
    <n v="0"/>
    <m/>
    <n v="0"/>
    <n v="0"/>
    <n v="0"/>
    <x v="10"/>
    <x v="3"/>
  </r>
  <r>
    <s v="CG&amp;E "/>
    <s v="E"/>
    <x v="2"/>
    <s v="DS08 ON 04/01/2008N"/>
    <n v="5046996"/>
    <n v="641430.43999999994"/>
    <n v="0"/>
    <n v="641430.43999999994"/>
    <n v="289265.33"/>
    <n v="0"/>
    <n v="104181.38"/>
    <n v="6145.26"/>
    <n v="39.89"/>
    <n v="0"/>
    <n v="0"/>
    <n v="20476.39"/>
    <n v="41803.11"/>
    <n v="39630.49"/>
    <n v="2104.5500000000002"/>
    <n v="0"/>
    <n v="46678.64"/>
    <n v="60432.09"/>
    <n v="0"/>
    <n v="0"/>
    <n v="0"/>
    <n v="0"/>
    <n v="10015.59"/>
    <n v="17356.96"/>
    <n v="0"/>
    <n v="0"/>
    <n v="3300.76"/>
    <n v="0"/>
    <n v="0"/>
    <n v="0"/>
    <n v="0"/>
    <n v="0"/>
    <m/>
    <n v="0"/>
    <n v="0"/>
    <n v="0"/>
    <x v="10"/>
    <x v="3"/>
  </r>
  <r>
    <s v="CG&amp;E "/>
    <s v="E"/>
    <x v="14"/>
    <s v="DS08 ON 04/01/2008N"/>
    <n v="467517"/>
    <n v="44579.03"/>
    <n v="0"/>
    <n v="44579.03"/>
    <n v="19791.37"/>
    <n v="0"/>
    <n v="5496.97"/>
    <n v="569.25"/>
    <n v="0.54"/>
    <n v="0"/>
    <n v="0"/>
    <n v="1753"/>
    <n v="3647.67"/>
    <n v="2711.48"/>
    <n v="194.95"/>
    <n v="0"/>
    <n v="2639.69"/>
    <n v="5598.04"/>
    <n v="0"/>
    <n v="0"/>
    <n v="0"/>
    <n v="0"/>
    <n v="682.7"/>
    <n v="1187.5999999999999"/>
    <n v="0"/>
    <n v="0"/>
    <n v="305.77"/>
    <n v="0"/>
    <n v="0"/>
    <n v="0"/>
    <n v="0"/>
    <n v="0"/>
    <m/>
    <n v="0"/>
    <n v="0"/>
    <n v="0"/>
    <x v="10"/>
    <x v="3"/>
  </r>
  <r>
    <s v="CG&amp;E "/>
    <s v="E"/>
    <x v="6"/>
    <s v="DS08 ON 04/01/2008N"/>
    <n v="320861"/>
    <n v="13740.03"/>
    <n v="0"/>
    <n v="13740.03"/>
    <n v="0"/>
    <n v="0"/>
    <n v="8609.94"/>
    <n v="390.64"/>
    <n v="3.98"/>
    <n v="0"/>
    <n v="0"/>
    <n v="1369.98"/>
    <n v="2856.96"/>
    <n v="0"/>
    <n v="133.80000000000001"/>
    <n v="0"/>
    <n v="0"/>
    <n v="0"/>
    <n v="0"/>
    <n v="0"/>
    <n v="0"/>
    <n v="0"/>
    <n v="60.4"/>
    <n v="104.48"/>
    <n v="0"/>
    <n v="0"/>
    <n v="209.85"/>
    <n v="0"/>
    <n v="0"/>
    <n v="0"/>
    <n v="0"/>
    <n v="0"/>
    <m/>
    <n v="0"/>
    <n v="0"/>
    <n v="0"/>
    <x v="10"/>
    <x v="3"/>
  </r>
  <r>
    <s v="CG&amp;E "/>
    <s v="E"/>
    <x v="11"/>
    <s v="DS08 ON 04/01/2008N"/>
    <n v="633292"/>
    <n v="20262.32"/>
    <n v="0"/>
    <n v="20262.32"/>
    <n v="0"/>
    <n v="0"/>
    <n v="10665.58"/>
    <n v="771.08"/>
    <n v="1.71"/>
    <n v="0"/>
    <n v="0"/>
    <n v="2475.9299999999998"/>
    <n v="5669.76"/>
    <n v="0"/>
    <n v="264.07"/>
    <n v="0"/>
    <n v="0"/>
    <n v="0"/>
    <n v="0"/>
    <n v="0"/>
    <n v="0"/>
    <n v="0"/>
    <n v="0"/>
    <n v="0"/>
    <n v="0"/>
    <n v="0"/>
    <n v="414.19"/>
    <n v="0"/>
    <n v="0"/>
    <n v="0"/>
    <n v="0"/>
    <n v="0"/>
    <m/>
    <n v="0"/>
    <n v="0"/>
    <n v="0"/>
    <x v="10"/>
    <x v="3"/>
  </r>
  <r>
    <s v="CG&amp;E "/>
    <s v="E"/>
    <x v="14"/>
    <s v="DS12    04/01/2008 "/>
    <n v="35346"/>
    <n v="2298.7399999999998"/>
    <n v="0"/>
    <n v="2298.73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3"/>
  </r>
  <r>
    <s v="CG&amp;E "/>
    <s v="E"/>
    <x v="15"/>
    <s v="DS12    04/01/2008 "/>
    <n v="-35429"/>
    <n v="662.63"/>
    <n v="0"/>
    <n v="66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3"/>
  </r>
  <r>
    <s v="CG&amp;E "/>
    <s v="E"/>
    <x v="12"/>
    <s v="DS12    04/01/2008 "/>
    <n v="53321"/>
    <n v="3837.19"/>
    <n v="0"/>
    <n v="383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3"/>
  </r>
  <r>
    <s v="CG&amp;E "/>
    <s v="E"/>
    <x v="15"/>
    <s v="DS14    04/01/2008 "/>
    <n v="106493"/>
    <n v="6966.7"/>
    <n v="0"/>
    <n v="696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3"/>
  </r>
  <r>
    <s v="CG&amp;E "/>
    <s v="E"/>
    <x v="12"/>
    <s v="DS14    04/01/2008 "/>
    <n v="137723"/>
    <n v="9267.7099999999991"/>
    <n v="0"/>
    <n v="9267.70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3"/>
  </r>
  <r>
    <s v="CG&amp;E "/>
    <s v="E"/>
    <x v="2"/>
    <s v="DS51    04/01/2008 "/>
    <n v="35252"/>
    <n v="6834.14"/>
    <n v="0"/>
    <n v="6834.14"/>
    <n v="3202.87"/>
    <n v="0"/>
    <n v="1303.95"/>
    <n v="42.92"/>
    <n v="0.54"/>
    <n v="0"/>
    <n v="0"/>
    <n v="153.19"/>
    <n v="316.99"/>
    <n v="438.8"/>
    <n v="14.69"/>
    <n v="0"/>
    <n v="611.54"/>
    <n v="422.11"/>
    <n v="0"/>
    <n v="0"/>
    <n v="0"/>
    <n v="0"/>
    <n v="111.3"/>
    <n v="192.18"/>
    <n v="0"/>
    <n v="0"/>
    <n v="23.06"/>
    <n v="0"/>
    <n v="0"/>
    <n v="0"/>
    <n v="0"/>
    <n v="0"/>
    <m/>
    <n v="0"/>
    <n v="0"/>
    <n v="0"/>
    <x v="10"/>
    <x v="3"/>
  </r>
  <r>
    <s v="CG&amp;E "/>
    <s v="E"/>
    <x v="14"/>
    <s v="DS51    04/01/2008 "/>
    <n v="34816"/>
    <n v="4192.78"/>
    <n v="0"/>
    <n v="4192.78"/>
    <n v="1884.53"/>
    <n v="0"/>
    <n v="625.53"/>
    <n v="42.39"/>
    <n v="0.18"/>
    <n v="0"/>
    <n v="0"/>
    <n v="143.57"/>
    <n v="313.07"/>
    <n v="258.19"/>
    <n v="14.52"/>
    <n v="0"/>
    <n v="292.77"/>
    <n v="416.89"/>
    <n v="0"/>
    <n v="0"/>
    <n v="0"/>
    <n v="0"/>
    <n v="65.3"/>
    <n v="113.07"/>
    <n v="0"/>
    <n v="0"/>
    <n v="22.77"/>
    <n v="0"/>
    <n v="0"/>
    <n v="0"/>
    <n v="0"/>
    <n v="0"/>
    <m/>
    <n v="0"/>
    <n v="0"/>
    <n v="0"/>
    <x v="10"/>
    <x v="3"/>
  </r>
  <r>
    <s v="CG&amp;E "/>
    <s v="E"/>
    <x v="12"/>
    <s v="DS51    04/01/2008 "/>
    <n v="143618"/>
    <n v="17970.900000000001"/>
    <n v="0"/>
    <n v="17970.900000000001"/>
    <n v="8146.25"/>
    <n v="0"/>
    <n v="2755.26"/>
    <n v="174.86"/>
    <n v="0.36"/>
    <n v="0"/>
    <n v="0"/>
    <n v="558.61"/>
    <n v="1291.4100000000001"/>
    <n v="1131.0999999999999"/>
    <n v="59.89"/>
    <n v="0"/>
    <n v="1325.02"/>
    <n v="1652.63"/>
    <n v="0"/>
    <n v="0"/>
    <n v="0"/>
    <n v="0"/>
    <n v="286.2"/>
    <n v="495.39"/>
    <n v="0"/>
    <n v="0"/>
    <n v="93.92"/>
    <n v="0"/>
    <n v="0"/>
    <n v="0"/>
    <n v="0"/>
    <n v="0"/>
    <m/>
    <n v="0"/>
    <n v="0"/>
    <n v="0"/>
    <x v="10"/>
    <x v="3"/>
  </r>
  <r>
    <s v="CG&amp;E "/>
    <s v="E"/>
    <x v="2"/>
    <s v="EH      01/02/2007N"/>
    <n v="-480"/>
    <n v="-34.78"/>
    <n v="0"/>
    <n v="-34.78"/>
    <n v="-10.89"/>
    <n v="0"/>
    <n v="-5.45"/>
    <n v="-0.59"/>
    <n v="0"/>
    <n v="0"/>
    <n v="0"/>
    <n v="-2.23"/>
    <n v="-3.22"/>
    <n v="-1.54"/>
    <n v="-0.2"/>
    <n v="-1.92"/>
    <n v="-2.46"/>
    <n v="-4.4000000000000004"/>
    <n v="0"/>
    <n v="0"/>
    <n v="0"/>
    <n v="0"/>
    <n v="-0.77"/>
    <n v="-0.77"/>
    <n v="0"/>
    <n v="0"/>
    <n v="-0.34"/>
    <n v="0"/>
    <n v="0"/>
    <n v="0"/>
    <n v="0"/>
    <n v="0"/>
    <m/>
    <n v="0"/>
    <n v="0"/>
    <n v="0"/>
    <x v="10"/>
    <x v="4"/>
  </r>
  <r>
    <s v="CG&amp;E "/>
    <s v="E"/>
    <x v="2"/>
    <s v="EH      02/15/2008N"/>
    <n v="-960"/>
    <n v="-70.34"/>
    <n v="0"/>
    <n v="-70.34"/>
    <n v="-21.78"/>
    <n v="0"/>
    <n v="-10.9"/>
    <n v="-1.17"/>
    <n v="0"/>
    <n v="0"/>
    <n v="0"/>
    <n v="-4.46"/>
    <n v="-6.45"/>
    <n v="-3.84"/>
    <n v="-0.4"/>
    <n v="-3.84"/>
    <n v="-4.93"/>
    <n v="-8.7899999999999991"/>
    <n v="0"/>
    <n v="0"/>
    <n v="0"/>
    <n v="0"/>
    <n v="-1.54"/>
    <n v="-1.54"/>
    <n v="0"/>
    <n v="0"/>
    <n v="-0.7"/>
    <n v="0"/>
    <n v="0"/>
    <n v="0"/>
    <n v="0"/>
    <n v="0"/>
    <m/>
    <n v="0"/>
    <n v="0"/>
    <n v="0"/>
    <x v="10"/>
    <x v="4"/>
  </r>
  <r>
    <s v="CG&amp;E "/>
    <s v="E"/>
    <x v="2"/>
    <s v="EH      04/01/2008N"/>
    <n v="-1520"/>
    <n v="-205.59"/>
    <n v="0"/>
    <n v="-205.59"/>
    <n v="-88.91"/>
    <n v="0"/>
    <n v="-37.520000000000003"/>
    <n v="-1.84"/>
    <n v="0.03"/>
    <n v="0"/>
    <n v="0"/>
    <n v="-7.06"/>
    <n v="-11.31"/>
    <n v="-12.18"/>
    <n v="-0.63"/>
    <n v="0"/>
    <n v="-17.95"/>
    <n v="-18.12"/>
    <n v="0"/>
    <n v="0"/>
    <n v="0"/>
    <n v="0"/>
    <n v="-3.69"/>
    <n v="-5.34"/>
    <n v="0"/>
    <n v="0"/>
    <n v="-1.07"/>
    <n v="0"/>
    <n v="0"/>
    <n v="0"/>
    <n v="0"/>
    <n v="0"/>
    <m/>
    <n v="0"/>
    <n v="0"/>
    <n v="0"/>
    <x v="10"/>
    <x v="4"/>
  </r>
  <r>
    <s v="CG&amp;E "/>
    <s v="E"/>
    <x v="2"/>
    <s v="GFL1    04/01/2008N"/>
    <n v="4693"/>
    <n v="656.4"/>
    <n v="0"/>
    <n v="656.4"/>
    <n v="351.06"/>
    <n v="0"/>
    <n v="82.56"/>
    <n v="5.86"/>
    <n v="0.27"/>
    <n v="0"/>
    <n v="0"/>
    <n v="21.66"/>
    <n v="31.6"/>
    <n v="48.29"/>
    <n v="1.83"/>
    <n v="0"/>
    <n v="25.27"/>
    <n v="56.4"/>
    <n v="0"/>
    <n v="0"/>
    <n v="0"/>
    <n v="0"/>
    <n v="6.33"/>
    <n v="21.19"/>
    <n v="0"/>
    <n v="0"/>
    <n v="4.08"/>
    <n v="0"/>
    <n v="0"/>
    <n v="0"/>
    <n v="0"/>
    <n v="0"/>
    <m/>
    <n v="0"/>
    <n v="0"/>
    <n v="0"/>
    <x v="10"/>
    <x v="5"/>
  </r>
  <r>
    <s v="CG&amp;E "/>
    <s v="E"/>
    <x v="4"/>
    <s v="GFL1    04/01/2008N"/>
    <n v="410"/>
    <n v="62.49"/>
    <n v="0"/>
    <n v="62.49"/>
    <n v="30.72"/>
    <n v="0"/>
    <n v="7.22"/>
    <n v="0.5"/>
    <n v="0.27"/>
    <n v="0"/>
    <n v="0"/>
    <n v="1.9"/>
    <n v="2.78"/>
    <n v="4.2300000000000004"/>
    <n v="0.18"/>
    <n v="0"/>
    <n v="2.2200000000000002"/>
    <n v="4.93"/>
    <n v="0"/>
    <n v="0"/>
    <n v="0"/>
    <n v="0"/>
    <n v="0.56000000000000005"/>
    <n v="1.83"/>
    <n v="0"/>
    <n v="0"/>
    <n v="0.37"/>
    <n v="0"/>
    <n v="0"/>
    <n v="0"/>
    <n v="0"/>
    <n v="0"/>
    <m/>
    <n v="0"/>
    <n v="0"/>
    <n v="0"/>
    <x v="10"/>
    <x v="5"/>
  </r>
  <r>
    <s v="CG&amp;E "/>
    <s v="E"/>
    <x v="1"/>
    <s v="GFL2    04/01/2008N"/>
    <n v="3023"/>
    <n v="380.31"/>
    <n v="0"/>
    <n v="380.31"/>
    <n v="196.62"/>
    <n v="0"/>
    <n v="46.34"/>
    <n v="3.67"/>
    <n v="0"/>
    <n v="0"/>
    <n v="0"/>
    <n v="14.07"/>
    <n v="20.3"/>
    <n v="26.94"/>
    <n v="1.26"/>
    <n v="0"/>
    <n v="16.39"/>
    <n v="36.200000000000003"/>
    <n v="0"/>
    <n v="0"/>
    <n v="0"/>
    <n v="0"/>
    <n v="4.05"/>
    <n v="11.8"/>
    <n v="0"/>
    <n v="0"/>
    <n v="2.67"/>
    <n v="0"/>
    <n v="0"/>
    <n v="0"/>
    <n v="0"/>
    <n v="0"/>
    <m/>
    <n v="0"/>
    <n v="0"/>
    <n v="0"/>
    <x v="10"/>
    <x v="5"/>
  </r>
  <r>
    <s v="CG&amp;E "/>
    <s v="E"/>
    <x v="2"/>
    <s v="GFL2    04/01/2008N"/>
    <n v="2434298"/>
    <n v="306295.21000000002"/>
    <n v="0"/>
    <n v="306295.21000000002"/>
    <n v="158331.09"/>
    <n v="0"/>
    <n v="37317.14"/>
    <n v="2964.66"/>
    <n v="2.97"/>
    <n v="0"/>
    <n v="0"/>
    <n v="11320.38"/>
    <n v="16357.13"/>
    <n v="21687.51"/>
    <n v="1016.24"/>
    <n v="0"/>
    <n v="13194.52"/>
    <n v="29145.75"/>
    <n v="0"/>
    <n v="0"/>
    <n v="0"/>
    <n v="0"/>
    <n v="3254.91"/>
    <n v="9500.1"/>
    <n v="0"/>
    <n v="0"/>
    <n v="2149.38"/>
    <n v="0"/>
    <n v="0"/>
    <n v="0"/>
    <n v="0"/>
    <n v="0"/>
    <m/>
    <n v="0"/>
    <n v="0"/>
    <n v="0"/>
    <x v="10"/>
    <x v="5"/>
  </r>
  <r>
    <s v="CG&amp;E "/>
    <s v="E"/>
    <x v="3"/>
    <s v="GFL2    04/01/2008N"/>
    <n v="617"/>
    <n v="77.72"/>
    <n v="0"/>
    <n v="77.72"/>
    <n v="40.130000000000003"/>
    <n v="0"/>
    <n v="9.4600000000000009"/>
    <n v="0.75"/>
    <n v="0.09"/>
    <n v="0"/>
    <n v="0"/>
    <n v="2.87"/>
    <n v="4.1399999999999997"/>
    <n v="5.5"/>
    <n v="0.26"/>
    <n v="0"/>
    <n v="3.34"/>
    <n v="7.39"/>
    <n v="0"/>
    <n v="0"/>
    <n v="0"/>
    <n v="0"/>
    <n v="0.83"/>
    <n v="2.41"/>
    <n v="0"/>
    <n v="0"/>
    <n v="0.55000000000000004"/>
    <n v="0"/>
    <n v="0"/>
    <n v="0"/>
    <n v="0"/>
    <n v="0"/>
    <m/>
    <n v="0"/>
    <n v="0"/>
    <n v="0"/>
    <x v="10"/>
    <x v="5"/>
  </r>
  <r>
    <s v="CG&amp;E "/>
    <s v="E"/>
    <x v="7"/>
    <s v="GFL2    04/01/2008N"/>
    <n v="5876"/>
    <n v="765.62"/>
    <n v="0"/>
    <n v="765.62"/>
    <n v="382.68"/>
    <n v="0"/>
    <n v="90.21"/>
    <n v="7.07"/>
    <n v="1.35"/>
    <n v="0"/>
    <n v="0"/>
    <n v="27.41"/>
    <n v="39.6"/>
    <n v="52.5"/>
    <n v="2.37"/>
    <n v="0"/>
    <n v="31.78"/>
    <n v="70.5"/>
    <n v="0"/>
    <n v="0"/>
    <n v="0"/>
    <n v="0"/>
    <n v="7.86"/>
    <n v="23.09"/>
    <n v="0"/>
    <n v="0"/>
    <n v="5.12"/>
    <n v="0"/>
    <n v="0"/>
    <n v="0"/>
    <n v="0"/>
    <n v="0"/>
    <m/>
    <n v="0"/>
    <n v="0"/>
    <n v="0"/>
    <x v="10"/>
    <x v="5"/>
  </r>
  <r>
    <s v="CG&amp;E "/>
    <s v="E"/>
    <x v="4"/>
    <s v="GFL2    04/01/2008N"/>
    <n v="19700"/>
    <n v="3820.11"/>
    <n v="0"/>
    <n v="3820.11"/>
    <n v="1291.71"/>
    <n v="0"/>
    <n v="304.82"/>
    <n v="23.97"/>
    <n v="2.88"/>
    <n v="0"/>
    <n v="0"/>
    <n v="91.88"/>
    <n v="133.77000000000001"/>
    <n v="177.08"/>
    <n v="8.15"/>
    <n v="0"/>
    <n v="108.02"/>
    <n v="237.58"/>
    <n v="0"/>
    <n v="0"/>
    <n v="0"/>
    <n v="0"/>
    <n v="26.36"/>
    <n v="77.180000000000007"/>
    <n v="0"/>
    <n v="0"/>
    <n v="17.43"/>
    <n v="0"/>
    <n v="0"/>
    <n v="0"/>
    <n v="0"/>
    <n v="0"/>
    <m/>
    <n v="0"/>
    <n v="0"/>
    <n v="0"/>
    <x v="10"/>
    <x v="5"/>
  </r>
  <r>
    <s v="CG&amp;E "/>
    <s v="E"/>
    <x v="5"/>
    <s v="GFL2    04/01/2008N"/>
    <n v="0"/>
    <n v="5"/>
    <n v="0"/>
    <n v="5"/>
    <n v="7.0000000000000007E-2"/>
    <n v="0"/>
    <n v="0.02"/>
    <n v="0"/>
    <n v="0.09"/>
    <n v="0"/>
    <n v="0"/>
    <n v="0"/>
    <n v="0.01"/>
    <n v="0.01"/>
    <n v="0"/>
    <n v="0"/>
    <n v="0.01"/>
    <n v="0.01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5"/>
  </r>
  <r>
    <s v="CG&amp;E "/>
    <s v="E"/>
    <x v="2"/>
    <s v="MCEF    07/31/1998 "/>
    <n v="0"/>
    <n v="757.06"/>
    <n v="0"/>
    <n v="75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14"/>
    <s v="MCEF    07/31/1998 "/>
    <n v="0"/>
    <n v="2610.73"/>
    <n v="0"/>
    <n v="261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15"/>
    <s v="MCEF    07/31/1998 "/>
    <n v="0"/>
    <n v="18599.62"/>
    <n v="0"/>
    <n v="185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2"/>
    <s v="MCMP    07/31/1998 "/>
    <n v="0"/>
    <n v="691"/>
    <n v="0"/>
    <n v="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3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4"/>
    <s v="MCMP    07/31/1998 "/>
    <n v="0"/>
    <n v="345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14"/>
    <s v="MCMP    07/31/1998 "/>
    <n v="0"/>
    <n v="1053"/>
    <n v="0"/>
    <n v="10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12"/>
    <s v="MCMP    07/31/1998 "/>
    <n v="0"/>
    <n v="455"/>
    <n v="0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1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15"/>
    <s v="MCPC    07/31/1998 "/>
    <n v="0"/>
    <n v="7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14"/>
    <s v="MCRC    05/31/2001 "/>
    <n v="0"/>
    <n v="4405.5"/>
    <n v="0"/>
    <n v="44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6"/>
  </r>
  <r>
    <s v="CG&amp;E "/>
    <s v="E"/>
    <x v="19"/>
    <s v="NSOR    04/01/2008 "/>
    <n v="35580"/>
    <n v="8360.86"/>
    <n v="0"/>
    <n v="8360.86"/>
    <n v="1022.48"/>
    <n v="0"/>
    <n v="6208.02"/>
    <n v="44.41"/>
    <n v="72.91"/>
    <n v="0"/>
    <n v="0"/>
    <n v="168.74"/>
    <n v="79.95"/>
    <n v="142.1"/>
    <n v="0"/>
    <n v="0"/>
    <n v="97.7"/>
    <n v="426.86"/>
    <n v="0"/>
    <n v="0"/>
    <n v="0"/>
    <n v="0"/>
    <n v="35.520000000000003"/>
    <n v="62.17"/>
    <n v="0"/>
    <n v="0"/>
    <n v="0"/>
    <n v="0"/>
    <n v="0"/>
    <n v="0"/>
    <n v="0"/>
    <n v="0"/>
    <m/>
    <n v="0"/>
    <n v="0"/>
    <n v="0"/>
    <x v="10"/>
    <x v="7"/>
  </r>
  <r>
    <s v="CG&amp;E "/>
    <s v="E"/>
    <x v="24"/>
    <s v="NSOR    04/01/2008 "/>
    <n v="480"/>
    <n v="87.42"/>
    <n v="0"/>
    <n v="87.42"/>
    <n v="0"/>
    <n v="0"/>
    <n v="81.239999999999995"/>
    <n v="0.6"/>
    <n v="0.9"/>
    <n v="0"/>
    <n v="0"/>
    <n v="2.2799999999999998"/>
    <n v="1.08"/>
    <n v="0"/>
    <n v="0"/>
    <n v="0"/>
    <n v="0"/>
    <n v="0"/>
    <n v="0"/>
    <n v="0"/>
    <n v="0"/>
    <n v="0"/>
    <n v="0.48"/>
    <n v="0.84"/>
    <n v="0"/>
    <n v="0"/>
    <n v="0"/>
    <n v="0"/>
    <n v="0"/>
    <n v="0"/>
    <n v="0"/>
    <n v="0"/>
    <m/>
    <n v="0"/>
    <n v="0"/>
    <n v="0"/>
    <x v="10"/>
    <x v="7"/>
  </r>
  <r>
    <s v="CG&amp;E "/>
    <s v="E"/>
    <x v="2"/>
    <s v="NSPF    04/01/2008 "/>
    <n v="8022"/>
    <n v="672.62"/>
    <n v="0"/>
    <n v="672.62"/>
    <n v="231"/>
    <n v="0"/>
    <n v="187.87"/>
    <n v="9.8699999999999992"/>
    <n v="0.9"/>
    <n v="0"/>
    <n v="0"/>
    <n v="33.82"/>
    <n v="18.27"/>
    <n v="31.71"/>
    <n v="0"/>
    <n v="0"/>
    <n v="21.21"/>
    <n v="95.97"/>
    <n v="0"/>
    <n v="0"/>
    <n v="0"/>
    <n v="0"/>
    <n v="7.77"/>
    <n v="13.86"/>
    <n v="0"/>
    <n v="0"/>
    <n v="20.37"/>
    <n v="0"/>
    <n v="0"/>
    <n v="0"/>
    <n v="0"/>
    <n v="0"/>
    <m/>
    <n v="0"/>
    <n v="0"/>
    <n v="0"/>
    <x v="10"/>
    <x v="7"/>
  </r>
  <r>
    <s v="CG&amp;E "/>
    <s v="E"/>
    <x v="3"/>
    <s v="NSPF    04/01/2008 "/>
    <n v="4584"/>
    <n v="369.36"/>
    <n v="0"/>
    <n v="369.36"/>
    <n v="132"/>
    <n v="0"/>
    <n v="94.04"/>
    <n v="5.64"/>
    <n v="0.36"/>
    <n v="0"/>
    <n v="0"/>
    <n v="17.8"/>
    <n v="10.44"/>
    <n v="18.12"/>
    <n v="0"/>
    <n v="0"/>
    <n v="12.12"/>
    <n v="54.84"/>
    <n v="0"/>
    <n v="0"/>
    <n v="0"/>
    <n v="0"/>
    <n v="4.4400000000000004"/>
    <n v="7.92"/>
    <n v="0"/>
    <n v="0"/>
    <n v="11.64"/>
    <n v="0"/>
    <n v="0"/>
    <n v="0"/>
    <n v="0"/>
    <n v="0"/>
    <m/>
    <n v="0"/>
    <n v="0"/>
    <n v="0"/>
    <x v="10"/>
    <x v="7"/>
  </r>
  <r>
    <s v="CG&amp;E "/>
    <s v="E"/>
    <x v="4"/>
    <s v="NSPF    04/01/2008 "/>
    <n v="2292"/>
    <n v="191.12"/>
    <n v="0"/>
    <n v="191.12"/>
    <n v="66"/>
    <n v="0"/>
    <n v="51.68"/>
    <n v="2.82"/>
    <n v="0.18"/>
    <n v="0"/>
    <n v="0"/>
    <n v="10.68"/>
    <n v="5.22"/>
    <n v="9.06"/>
    <n v="0"/>
    <n v="0"/>
    <n v="6.06"/>
    <n v="27.42"/>
    <n v="0"/>
    <n v="0"/>
    <n v="0"/>
    <n v="0"/>
    <n v="2.2200000000000002"/>
    <n v="3.96"/>
    <n v="0"/>
    <n v="0"/>
    <n v="5.82"/>
    <n v="0"/>
    <n v="0"/>
    <n v="0"/>
    <n v="0"/>
    <n v="0"/>
    <m/>
    <n v="0"/>
    <n v="0"/>
    <n v="0"/>
    <x v="10"/>
    <x v="7"/>
  </r>
  <r>
    <s v="CG&amp;E "/>
    <s v="E"/>
    <x v="5"/>
    <s v="NSPF    04/01/2008 "/>
    <n v="382"/>
    <n v="26.16"/>
    <n v="0"/>
    <n v="26.16"/>
    <n v="11"/>
    <n v="0"/>
    <n v="4.7300000000000004"/>
    <n v="0.47"/>
    <n v="0"/>
    <n v="0"/>
    <n v="0"/>
    <n v="0"/>
    <n v="0.87"/>
    <n v="1.51"/>
    <n v="0"/>
    <n v="0"/>
    <n v="1.01"/>
    <n v="4.57"/>
    <n v="0"/>
    <n v="0"/>
    <n v="0"/>
    <n v="0"/>
    <n v="0.37"/>
    <n v="0.66"/>
    <n v="0"/>
    <n v="0"/>
    <n v="0.97"/>
    <n v="0"/>
    <n v="0"/>
    <n v="0"/>
    <n v="0"/>
    <n v="0"/>
    <m/>
    <n v="0"/>
    <n v="0"/>
    <n v="0"/>
    <x v="10"/>
    <x v="7"/>
  </r>
  <r>
    <s v="CG&amp;E "/>
    <s v="E"/>
    <x v="6"/>
    <s v="NSPF    04/01/2008 "/>
    <n v="382"/>
    <n v="8.91"/>
    <n v="0"/>
    <n v="8.91"/>
    <n v="0"/>
    <n v="0"/>
    <n v="4.7300000000000004"/>
    <n v="0.47"/>
    <n v="0.09"/>
    <n v="0"/>
    <n v="0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m/>
    <n v="0"/>
    <n v="0"/>
    <n v="0"/>
    <x v="10"/>
    <x v="7"/>
  </r>
  <r>
    <s v="CG&amp;E "/>
    <s v="E"/>
    <x v="10"/>
    <s v="NSPF    04/01/2008 "/>
    <n v="382"/>
    <n v="8.91"/>
    <n v="0"/>
    <n v="8.91"/>
    <n v="0"/>
    <n v="0"/>
    <n v="4.7300000000000004"/>
    <n v="0.47"/>
    <n v="0.09"/>
    <n v="0"/>
    <n v="0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m/>
    <n v="0"/>
    <n v="0"/>
    <n v="0"/>
    <x v="10"/>
    <x v="7"/>
  </r>
  <r>
    <s v="CG&amp;E "/>
    <s v="E"/>
    <x v="19"/>
    <s v="NSPO    04/01/2008 "/>
    <n v="360"/>
    <n v="94.36"/>
    <n v="0"/>
    <n v="94.36"/>
    <n v="10.35"/>
    <n v="0"/>
    <n v="72.13"/>
    <n v="0.45"/>
    <n v="0.27"/>
    <n v="0"/>
    <n v="0"/>
    <n v="1.71"/>
    <n v="0.81"/>
    <n v="1.44"/>
    <n v="0"/>
    <n v="0"/>
    <n v="0.99"/>
    <n v="4.32"/>
    <n v="0"/>
    <n v="0"/>
    <n v="0"/>
    <n v="0"/>
    <n v="0.36"/>
    <n v="0.63"/>
    <n v="0"/>
    <n v="0"/>
    <n v="0.9"/>
    <n v="0"/>
    <n v="0"/>
    <n v="0"/>
    <n v="0"/>
    <n v="0"/>
    <m/>
    <n v="0"/>
    <n v="0"/>
    <n v="0"/>
    <x v="10"/>
    <x v="7"/>
  </r>
  <r>
    <s v="CG&amp;E "/>
    <s v="E"/>
    <x v="1"/>
    <s v="NSPO    04/01/2008 "/>
    <n v="6767"/>
    <n v="1810.88"/>
    <n v="0"/>
    <n v="1810.88"/>
    <n v="193.79"/>
    <n v="0"/>
    <n v="1396.2"/>
    <n v="8.35"/>
    <n v="4.59"/>
    <n v="0"/>
    <n v="0"/>
    <n v="31.73"/>
    <n v="15.03"/>
    <n v="26.72"/>
    <n v="0"/>
    <n v="0"/>
    <n v="18.37"/>
    <n v="81.03"/>
    <n v="0"/>
    <n v="0"/>
    <n v="0"/>
    <n v="0"/>
    <n v="6.68"/>
    <n v="11.69"/>
    <n v="0"/>
    <n v="0"/>
    <n v="16.7"/>
    <n v="0"/>
    <n v="0"/>
    <n v="0"/>
    <n v="0"/>
    <n v="0"/>
    <m/>
    <n v="0"/>
    <n v="0"/>
    <n v="0"/>
    <x v="10"/>
    <x v="7"/>
  </r>
  <r>
    <s v="CG&amp;E "/>
    <s v="E"/>
    <x v="2"/>
    <s v="NSPO    04/01/2008 "/>
    <n v="18619"/>
    <n v="4941.99"/>
    <n v="0"/>
    <n v="4941.99"/>
    <n v="533.74"/>
    <n v="0"/>
    <n v="3799.87"/>
    <n v="23.05"/>
    <n v="11.89"/>
    <n v="0"/>
    <n v="0"/>
    <n v="87.59"/>
    <n v="41.49"/>
    <n v="73.760000000000005"/>
    <n v="0"/>
    <n v="0"/>
    <n v="50.71"/>
    <n v="223.07"/>
    <n v="0"/>
    <n v="0"/>
    <n v="0"/>
    <n v="0"/>
    <n v="18.440000000000001"/>
    <n v="32.270000000000003"/>
    <n v="0"/>
    <n v="0"/>
    <n v="46.11"/>
    <n v="0"/>
    <n v="0"/>
    <n v="0"/>
    <n v="0"/>
    <n v="0"/>
    <m/>
    <n v="0"/>
    <n v="0"/>
    <n v="0"/>
    <x v="10"/>
    <x v="7"/>
  </r>
  <r>
    <s v="CG&amp;E "/>
    <s v="E"/>
    <x v="3"/>
    <s v="NSPO    04/01/2008 "/>
    <n v="800"/>
    <n v="210.3"/>
    <n v="0"/>
    <n v="210.3"/>
    <n v="23"/>
    <n v="0"/>
    <n v="160.6"/>
    <n v="1"/>
    <n v="0.9"/>
    <n v="0"/>
    <n v="0"/>
    <n v="3.8"/>
    <n v="1.8"/>
    <n v="3.2"/>
    <n v="0"/>
    <n v="0"/>
    <n v="2.2000000000000002"/>
    <n v="9.6"/>
    <n v="0"/>
    <n v="0"/>
    <n v="0"/>
    <n v="0"/>
    <n v="0.8"/>
    <n v="1.4"/>
    <n v="0"/>
    <n v="0"/>
    <n v="2"/>
    <n v="0"/>
    <n v="0"/>
    <n v="0"/>
    <n v="0"/>
    <n v="0"/>
    <m/>
    <n v="0"/>
    <n v="0"/>
    <n v="0"/>
    <x v="10"/>
    <x v="7"/>
  </r>
  <r>
    <s v="CG&amp;E "/>
    <s v="E"/>
    <x v="4"/>
    <s v="NSPO    04/01/2008 "/>
    <n v="680"/>
    <n v="182.67"/>
    <n v="0"/>
    <n v="182.67"/>
    <n v="19.55"/>
    <n v="0"/>
    <n v="140.29"/>
    <n v="0.85"/>
    <n v="0.9"/>
    <n v="0"/>
    <n v="0"/>
    <n v="3.23"/>
    <n v="1.53"/>
    <n v="2.72"/>
    <n v="0"/>
    <n v="0"/>
    <n v="1.87"/>
    <n v="8.16"/>
    <n v="0"/>
    <n v="0"/>
    <n v="0"/>
    <n v="0"/>
    <n v="0.68"/>
    <n v="1.19"/>
    <n v="0"/>
    <n v="0"/>
    <n v="1.7"/>
    <n v="0"/>
    <n v="0"/>
    <n v="0"/>
    <n v="0"/>
    <n v="0"/>
    <m/>
    <n v="0"/>
    <n v="0"/>
    <n v="0"/>
    <x v="10"/>
    <x v="7"/>
  </r>
  <r>
    <s v="CG&amp;E "/>
    <s v="E"/>
    <x v="21"/>
    <s v="NSPO    04/01/2008 "/>
    <n v="240"/>
    <n v="60.84"/>
    <n v="0"/>
    <n v="60.84"/>
    <n v="0"/>
    <n v="0"/>
    <n v="57.42"/>
    <n v="0.3"/>
    <n v="0.18"/>
    <n v="0"/>
    <n v="0"/>
    <n v="1.1399999999999999"/>
    <n v="0.54"/>
    <n v="0"/>
    <n v="0"/>
    <n v="0"/>
    <n v="0"/>
    <n v="0"/>
    <n v="0"/>
    <n v="0"/>
    <n v="0"/>
    <n v="0"/>
    <n v="0.24"/>
    <n v="0.42"/>
    <n v="0"/>
    <n v="0"/>
    <n v="0.6"/>
    <n v="0"/>
    <n v="0"/>
    <n v="0"/>
    <n v="0"/>
    <n v="0"/>
    <m/>
    <n v="0"/>
    <n v="0"/>
    <n v="0"/>
    <x v="10"/>
    <x v="7"/>
  </r>
  <r>
    <s v="CG&amp;E "/>
    <s v="E"/>
    <x v="6"/>
    <s v="NSPO    04/01/2008 "/>
    <n v="320"/>
    <n v="61.05"/>
    <n v="0"/>
    <n v="61.05"/>
    <n v="0"/>
    <n v="0"/>
    <n v="56.96"/>
    <n v="0.4"/>
    <n v="0.54"/>
    <n v="0"/>
    <n v="0"/>
    <n v="1.52"/>
    <n v="0.72"/>
    <n v="0"/>
    <n v="0"/>
    <n v="0"/>
    <n v="0"/>
    <n v="0"/>
    <n v="0"/>
    <n v="0"/>
    <n v="0"/>
    <n v="0"/>
    <n v="0.04"/>
    <n v="7.0000000000000007E-2"/>
    <n v="0"/>
    <n v="0"/>
    <n v="0.8"/>
    <n v="0"/>
    <n v="0"/>
    <n v="0"/>
    <n v="0"/>
    <n v="0"/>
    <m/>
    <n v="0"/>
    <n v="0"/>
    <n v="0"/>
    <x v="10"/>
    <x v="7"/>
  </r>
  <r>
    <s v="CG&amp;E "/>
    <s v="E"/>
    <x v="9"/>
    <s v="NSPO    04/01/2008 "/>
    <n v="40"/>
    <n v="7.29"/>
    <n v="0"/>
    <n v="7.29"/>
    <n v="0"/>
    <n v="0"/>
    <n v="6.77"/>
    <n v="0.05"/>
    <n v="0.09"/>
    <n v="0"/>
    <n v="0"/>
    <n v="0.19"/>
    <n v="0.09"/>
    <n v="0"/>
    <n v="0"/>
    <n v="0"/>
    <n v="0"/>
    <n v="0"/>
    <n v="0"/>
    <n v="0"/>
    <n v="0"/>
    <n v="0"/>
    <n v="0"/>
    <n v="0"/>
    <n v="0"/>
    <n v="0"/>
    <n v="0.1"/>
    <n v="0"/>
    <n v="0"/>
    <n v="0"/>
    <n v="0"/>
    <n v="0"/>
    <m/>
    <n v="0"/>
    <n v="0"/>
    <n v="0"/>
    <x v="10"/>
    <x v="7"/>
  </r>
  <r>
    <s v="CG&amp;E "/>
    <s v="E"/>
    <x v="10"/>
    <s v="NSPO    04/01/2008 "/>
    <n v="120"/>
    <n v="24.67"/>
    <n v="0"/>
    <n v="24.67"/>
    <n v="0"/>
    <n v="0"/>
    <n v="23.11"/>
    <n v="0.15"/>
    <n v="0.27"/>
    <n v="0"/>
    <n v="0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m/>
    <n v="0"/>
    <n v="0"/>
    <n v="0"/>
    <x v="10"/>
    <x v="7"/>
  </r>
  <r>
    <s v="CG&amp;E "/>
    <s v="E"/>
    <x v="19"/>
    <s v="NSPU    04/01/2008 "/>
    <n v="1136"/>
    <n v="252.44"/>
    <n v="0"/>
    <n v="252.44"/>
    <n v="32.799999999999997"/>
    <n v="0"/>
    <n v="183.32"/>
    <n v="1.44"/>
    <n v="0"/>
    <n v="0"/>
    <n v="0"/>
    <n v="5.28"/>
    <n v="2.56"/>
    <n v="4.4800000000000004"/>
    <n v="0"/>
    <n v="0"/>
    <n v="3.04"/>
    <n v="13.6"/>
    <n v="0"/>
    <n v="0"/>
    <n v="0"/>
    <n v="0"/>
    <n v="1.1200000000000001"/>
    <n v="1.92"/>
    <n v="0"/>
    <n v="0"/>
    <n v="2.88"/>
    <n v="0"/>
    <n v="0"/>
    <n v="0"/>
    <n v="0"/>
    <n v="0"/>
    <m/>
    <n v="0"/>
    <n v="0"/>
    <n v="0"/>
    <x v="10"/>
    <x v="7"/>
  </r>
  <r>
    <s v="CG&amp;E "/>
    <s v="E"/>
    <x v="1"/>
    <s v="NSPU    04/01/2008 "/>
    <n v="8520"/>
    <n v="1974.31"/>
    <n v="0"/>
    <n v="1974.31"/>
    <n v="246"/>
    <n v="0"/>
    <n v="1454.2"/>
    <n v="10.8"/>
    <n v="1.71"/>
    <n v="0"/>
    <n v="0"/>
    <n v="39.6"/>
    <n v="19.2"/>
    <n v="33.6"/>
    <n v="0"/>
    <n v="0"/>
    <n v="22.8"/>
    <n v="102"/>
    <n v="0"/>
    <n v="0"/>
    <n v="0"/>
    <n v="0"/>
    <n v="8.4"/>
    <n v="14.4"/>
    <n v="0"/>
    <n v="0"/>
    <n v="21.6"/>
    <n v="0"/>
    <n v="0"/>
    <n v="0"/>
    <n v="0"/>
    <n v="0"/>
    <m/>
    <n v="0"/>
    <n v="0"/>
    <n v="0"/>
    <x v="10"/>
    <x v="7"/>
  </r>
  <r>
    <s v="CG&amp;E "/>
    <s v="E"/>
    <x v="2"/>
    <s v="NSPU    04/01/2008 "/>
    <n v="21868"/>
    <n v="4991.97"/>
    <n v="0"/>
    <n v="4991.97"/>
    <n v="631.4"/>
    <n v="0"/>
    <n v="3660.06"/>
    <n v="27.72"/>
    <n v="1.26"/>
    <n v="0"/>
    <n v="0"/>
    <n v="101.64"/>
    <n v="49.28"/>
    <n v="86.24"/>
    <n v="0"/>
    <n v="0"/>
    <n v="58.52"/>
    <n v="261.8"/>
    <n v="0"/>
    <n v="0"/>
    <n v="0"/>
    <n v="0"/>
    <n v="21.56"/>
    <n v="36.96"/>
    <n v="0"/>
    <n v="0"/>
    <n v="55.44"/>
    <n v="0"/>
    <n v="0"/>
    <n v="0"/>
    <n v="0"/>
    <n v="0"/>
    <m/>
    <n v="0"/>
    <n v="0"/>
    <n v="0"/>
    <x v="10"/>
    <x v="7"/>
  </r>
  <r>
    <s v="CG&amp;E "/>
    <s v="E"/>
    <x v="19"/>
    <s v="NSUR    04/01/2008 "/>
    <n v="7100"/>
    <n v="1559.76"/>
    <n v="0"/>
    <n v="1559.76"/>
    <n v="205"/>
    <n v="0"/>
    <n v="1144.77"/>
    <n v="9"/>
    <n v="0.99"/>
    <n v="0"/>
    <n v="0"/>
    <n v="33"/>
    <n v="16"/>
    <n v="28"/>
    <n v="0"/>
    <n v="0"/>
    <n v="19"/>
    <n v="85"/>
    <n v="0"/>
    <n v="0"/>
    <n v="0"/>
    <n v="0"/>
    <n v="7"/>
    <n v="12"/>
    <n v="0"/>
    <n v="0"/>
    <n v="0"/>
    <n v="0"/>
    <n v="0"/>
    <n v="0"/>
    <n v="0"/>
    <n v="0"/>
    <m/>
    <n v="0"/>
    <n v="0"/>
    <n v="0"/>
    <x v="10"/>
    <x v="7"/>
  </r>
  <r>
    <s v="CG&amp;E "/>
    <s v="E"/>
    <x v="7"/>
    <s v="NSU1    04/01/2008N"/>
    <n v="1146"/>
    <n v="174.94"/>
    <n v="0"/>
    <n v="174.94"/>
    <n v="33.020000000000003"/>
    <n v="0"/>
    <n v="105.01"/>
    <n v="1.4"/>
    <n v="0.27"/>
    <n v="0"/>
    <n v="0"/>
    <n v="5.33"/>
    <n v="2.62"/>
    <n v="4.5199999999999996"/>
    <n v="0"/>
    <n v="0"/>
    <n v="3.02"/>
    <n v="13.73"/>
    <n v="0"/>
    <n v="0"/>
    <n v="0"/>
    <n v="0"/>
    <n v="1.1100000000000001"/>
    <n v="1.98"/>
    <n v="0"/>
    <n v="0"/>
    <n v="2.93"/>
    <n v="0"/>
    <n v="0"/>
    <n v="0"/>
    <n v="0"/>
    <n v="0"/>
    <m/>
    <n v="0"/>
    <n v="0"/>
    <n v="0"/>
    <x v="10"/>
    <x v="7"/>
  </r>
  <r>
    <s v="CG&amp;E "/>
    <s v="E"/>
    <x v="7"/>
    <s v="NSU2    04/01/2008N"/>
    <n v="67232"/>
    <n v="10694.04"/>
    <n v="0"/>
    <n v="10694.04"/>
    <n v="1935.05"/>
    <n v="0"/>
    <n v="6621.25"/>
    <n v="81.92"/>
    <n v="1.53"/>
    <n v="0"/>
    <n v="0"/>
    <n v="300.22000000000003"/>
    <n v="153.86000000000001"/>
    <n v="265.38"/>
    <n v="0"/>
    <n v="0"/>
    <n v="177.27"/>
    <n v="805.05"/>
    <n v="0"/>
    <n v="0"/>
    <n v="0"/>
    <n v="0"/>
    <n v="64.95"/>
    <n v="116.2"/>
    <n v="0"/>
    <n v="0"/>
    <n v="171.36"/>
    <n v="0"/>
    <n v="0"/>
    <n v="0"/>
    <n v="0"/>
    <n v="0"/>
    <m/>
    <n v="0"/>
    <n v="0"/>
    <n v="0"/>
    <x v="10"/>
    <x v="7"/>
  </r>
  <r>
    <s v="CG&amp;E "/>
    <s v="E"/>
    <x v="7"/>
    <s v="NSU3    04/01/2008N"/>
    <n v="4146"/>
    <n v="254.22"/>
    <n v="0"/>
    <n v="254.22"/>
    <n v="119.44"/>
    <n v="0"/>
    <n v="3.3"/>
    <n v="5.05"/>
    <n v="0"/>
    <n v="0"/>
    <n v="0"/>
    <n v="18.29"/>
    <n v="9.49"/>
    <n v="16.36"/>
    <n v="0"/>
    <n v="0"/>
    <n v="10.92"/>
    <n v="49.64"/>
    <n v="0"/>
    <n v="0"/>
    <n v="0"/>
    <n v="0"/>
    <n v="4"/>
    <n v="7.16"/>
    <n v="0"/>
    <n v="0"/>
    <n v="10.57"/>
    <n v="0"/>
    <n v="0"/>
    <n v="0"/>
    <n v="0"/>
    <n v="0"/>
    <m/>
    <n v="0"/>
    <n v="0"/>
    <n v="0"/>
    <x v="10"/>
    <x v="7"/>
  </r>
  <r>
    <s v="CG&amp;E "/>
    <s v="E"/>
    <x v="7"/>
    <s v="NSU4    04/01/2008N"/>
    <n v="2232"/>
    <n v="137.51"/>
    <n v="0"/>
    <n v="137.51"/>
    <n v="64.319999999999993"/>
    <n v="0"/>
    <n v="1.78"/>
    <n v="2.72"/>
    <n v="0.09"/>
    <n v="0"/>
    <n v="0"/>
    <n v="10.38"/>
    <n v="5.12"/>
    <n v="8.8000000000000007"/>
    <n v="0"/>
    <n v="0"/>
    <n v="5.88"/>
    <n v="26.72"/>
    <n v="0"/>
    <n v="0"/>
    <n v="0"/>
    <n v="0"/>
    <n v="2.16"/>
    <n v="3.86"/>
    <n v="0"/>
    <n v="0"/>
    <n v="5.68"/>
    <n v="0"/>
    <n v="0"/>
    <n v="0"/>
    <n v="0"/>
    <n v="0"/>
    <m/>
    <n v="0"/>
    <n v="0"/>
    <n v="0"/>
    <x v="10"/>
    <x v="7"/>
  </r>
  <r>
    <s v="CG&amp;E "/>
    <s v="E"/>
    <x v="7"/>
    <s v="NSU5    04/01/2008N"/>
    <n v="2711"/>
    <n v="335.63"/>
    <n v="0"/>
    <n v="335.63"/>
    <n v="78.099999999999994"/>
    <n v="0"/>
    <n v="171.14"/>
    <n v="3.3"/>
    <n v="0.09"/>
    <n v="0"/>
    <n v="0"/>
    <n v="12.28"/>
    <n v="6.21"/>
    <n v="10.7"/>
    <n v="0"/>
    <n v="0"/>
    <n v="7.14"/>
    <n v="32.46"/>
    <n v="0"/>
    <n v="0"/>
    <n v="0"/>
    <n v="0"/>
    <n v="2.62"/>
    <n v="4.68"/>
    <n v="0"/>
    <n v="0"/>
    <n v="6.91"/>
    <n v="0"/>
    <n v="0"/>
    <n v="0"/>
    <n v="0"/>
    <n v="0"/>
    <m/>
    <n v="0"/>
    <n v="0"/>
    <n v="0"/>
    <x v="10"/>
    <x v="7"/>
  </r>
  <r>
    <s v="CG&amp;E "/>
    <s v="E"/>
    <x v="2"/>
    <s v="OLF     01/02/2007 "/>
    <n v="160"/>
    <n v="16.96"/>
    <n v="0"/>
    <n v="16.96"/>
    <n v="3.94"/>
    <n v="0"/>
    <n v="7.6"/>
    <n v="0.2"/>
    <n v="0.04"/>
    <n v="0"/>
    <n v="0"/>
    <n v="0.74"/>
    <n v="0.36"/>
    <n v="0.48"/>
    <n v="0"/>
    <n v="0.7"/>
    <n v="0.6"/>
    <n v="1.46"/>
    <n v="0"/>
    <n v="0"/>
    <n v="0"/>
    <n v="0"/>
    <n v="0.16"/>
    <n v="0.28000000000000003"/>
    <n v="0"/>
    <n v="0"/>
    <n v="0.4"/>
    <n v="0"/>
    <n v="0"/>
    <n v="0"/>
    <n v="0"/>
    <n v="0"/>
    <m/>
    <n v="0"/>
    <n v="0"/>
    <n v="0"/>
    <x v="10"/>
    <x v="8"/>
  </r>
  <r>
    <s v="CG&amp;E "/>
    <s v="E"/>
    <x v="19"/>
    <s v="OLF     04/01/2008 "/>
    <n v="9418"/>
    <n v="1085.48"/>
    <n v="0"/>
    <n v="1085.48"/>
    <n v="271.87"/>
    <n v="0"/>
    <n v="510.57"/>
    <n v="11.3"/>
    <n v="1.98"/>
    <n v="0"/>
    <n v="0"/>
    <n v="43.78"/>
    <n v="21.46"/>
    <n v="37.44"/>
    <n v="0"/>
    <n v="0"/>
    <n v="24.88"/>
    <n v="112.83"/>
    <n v="0"/>
    <n v="0"/>
    <n v="0"/>
    <n v="0"/>
    <n v="9.01"/>
    <n v="16.37"/>
    <n v="0"/>
    <n v="0"/>
    <n v="23.99"/>
    <n v="0"/>
    <n v="0"/>
    <n v="0"/>
    <n v="0"/>
    <n v="0"/>
    <m/>
    <n v="0"/>
    <n v="0"/>
    <n v="0"/>
    <x v="10"/>
    <x v="8"/>
  </r>
  <r>
    <s v="CG&amp;E "/>
    <s v="E"/>
    <x v="1"/>
    <s v="OLF     04/01/2008 "/>
    <n v="36030"/>
    <n v="4248.82"/>
    <n v="0"/>
    <n v="4248.82"/>
    <n v="1040.03"/>
    <n v="0"/>
    <n v="2047.9"/>
    <n v="43.23"/>
    <n v="8.64"/>
    <n v="0"/>
    <n v="0"/>
    <n v="167.62"/>
    <n v="82.02"/>
    <n v="143.34"/>
    <n v="0"/>
    <n v="0"/>
    <n v="95.05"/>
    <n v="431.89"/>
    <n v="0"/>
    <n v="0"/>
    <n v="0"/>
    <n v="0"/>
    <n v="34.549999999999997"/>
    <n v="62.92"/>
    <n v="0"/>
    <n v="0"/>
    <n v="91.63"/>
    <n v="0"/>
    <n v="0"/>
    <n v="0"/>
    <n v="0"/>
    <n v="0"/>
    <m/>
    <n v="0"/>
    <n v="0"/>
    <n v="0"/>
    <x v="10"/>
    <x v="8"/>
  </r>
  <r>
    <s v="CG&amp;E "/>
    <s v="E"/>
    <x v="2"/>
    <s v="OLF     04/01/2008 "/>
    <n v="648019"/>
    <n v="73998.52"/>
    <n v="0"/>
    <n v="73998.52"/>
    <n v="18701.71"/>
    <n v="0"/>
    <n v="34433.53"/>
    <n v="778.64"/>
    <n v="147.18"/>
    <n v="0"/>
    <n v="0"/>
    <n v="3008.62"/>
    <n v="1478.33"/>
    <n v="2575.41"/>
    <n v="0"/>
    <n v="0"/>
    <n v="1713.41"/>
    <n v="7765.26"/>
    <n v="0"/>
    <n v="0"/>
    <n v="0"/>
    <n v="0"/>
    <n v="621.34"/>
    <n v="1128.3499999999999"/>
    <n v="0"/>
    <n v="0"/>
    <n v="1646.74"/>
    <n v="0"/>
    <n v="0"/>
    <n v="0"/>
    <n v="0"/>
    <n v="0"/>
    <m/>
    <n v="0"/>
    <n v="0"/>
    <n v="0"/>
    <x v="10"/>
    <x v="8"/>
  </r>
  <r>
    <s v="CG&amp;E "/>
    <s v="E"/>
    <x v="3"/>
    <s v="OLF     04/01/2008 "/>
    <n v="88288"/>
    <n v="9691.6299999999992"/>
    <n v="0"/>
    <n v="9691.6299999999992"/>
    <n v="2547.75"/>
    <n v="0"/>
    <n v="4308.3599999999997"/>
    <n v="106.3"/>
    <n v="11.67"/>
    <n v="0"/>
    <n v="0"/>
    <n v="409.75"/>
    <n v="201.91"/>
    <n v="351.01"/>
    <n v="0"/>
    <n v="0"/>
    <n v="233.83"/>
    <n v="1058.29"/>
    <n v="0"/>
    <n v="0"/>
    <n v="0"/>
    <n v="0"/>
    <n v="85"/>
    <n v="154.11000000000001"/>
    <n v="0"/>
    <n v="0"/>
    <n v="223.65"/>
    <n v="0"/>
    <n v="0"/>
    <n v="0"/>
    <n v="0"/>
    <n v="0"/>
    <m/>
    <n v="0"/>
    <n v="0"/>
    <n v="0"/>
    <x v="10"/>
    <x v="8"/>
  </r>
  <r>
    <s v="CG&amp;E "/>
    <s v="E"/>
    <x v="7"/>
    <s v="OLF     04/01/2008 "/>
    <n v="1660"/>
    <n v="179.97"/>
    <n v="0"/>
    <n v="179.97"/>
    <n v="47.9"/>
    <n v="0"/>
    <n v="78.7"/>
    <n v="2"/>
    <n v="0.27"/>
    <n v="0"/>
    <n v="0"/>
    <n v="7.7"/>
    <n v="3.8"/>
    <n v="6.6"/>
    <n v="0"/>
    <n v="0"/>
    <n v="4.4000000000000004"/>
    <n v="19.899999999999999"/>
    <n v="0"/>
    <n v="0"/>
    <n v="0"/>
    <n v="0"/>
    <n v="1.6"/>
    <n v="2.9"/>
    <n v="0"/>
    <n v="0"/>
    <n v="4.2"/>
    <n v="0"/>
    <n v="0"/>
    <n v="0"/>
    <n v="0"/>
    <n v="0"/>
    <m/>
    <n v="0"/>
    <n v="0"/>
    <n v="0"/>
    <x v="10"/>
    <x v="8"/>
  </r>
  <r>
    <s v="CG&amp;E "/>
    <s v="E"/>
    <x v="4"/>
    <s v="OLF     04/01/2008 "/>
    <n v="65940"/>
    <n v="7698.19"/>
    <n v="0"/>
    <n v="7698.19"/>
    <n v="1903.5"/>
    <n v="0"/>
    <n v="3671.9"/>
    <n v="79.08"/>
    <n v="16.100000000000001"/>
    <n v="0"/>
    <n v="0"/>
    <n v="305.17"/>
    <n v="150.16"/>
    <n v="262.2"/>
    <n v="0"/>
    <n v="0"/>
    <n v="174.08"/>
    <n v="790.18"/>
    <n v="0"/>
    <n v="0"/>
    <n v="0"/>
    <n v="0"/>
    <n v="63.11"/>
    <n v="114.84"/>
    <n v="0"/>
    <n v="0"/>
    <n v="167.87"/>
    <n v="0"/>
    <n v="0"/>
    <n v="0"/>
    <n v="0"/>
    <n v="0"/>
    <m/>
    <n v="0"/>
    <n v="0"/>
    <n v="0"/>
    <x v="10"/>
    <x v="8"/>
  </r>
  <r>
    <s v="CG&amp;E "/>
    <s v="E"/>
    <x v="5"/>
    <s v="OLF     04/01/2008 "/>
    <n v="410"/>
    <n v="47.9"/>
    <n v="0"/>
    <n v="47.9"/>
    <n v="11.84"/>
    <n v="0"/>
    <n v="24.69"/>
    <n v="0.49"/>
    <n v="0.18"/>
    <n v="0"/>
    <n v="0"/>
    <n v="0"/>
    <n v="0.93"/>
    <n v="1.63"/>
    <n v="0"/>
    <n v="0"/>
    <n v="1.08"/>
    <n v="4.91"/>
    <n v="0"/>
    <n v="0"/>
    <n v="0"/>
    <n v="0"/>
    <n v="0.39"/>
    <n v="0.71"/>
    <n v="0"/>
    <n v="0"/>
    <n v="1.05"/>
    <n v="0"/>
    <n v="0"/>
    <n v="0"/>
    <n v="0"/>
    <n v="0"/>
    <m/>
    <n v="0"/>
    <n v="0"/>
    <n v="0"/>
    <x v="10"/>
    <x v="8"/>
  </r>
  <r>
    <s v="CG&amp;E "/>
    <s v="E"/>
    <x v="24"/>
    <s v="OLF     04/01/2008 "/>
    <n v="207"/>
    <n v="17.11"/>
    <n v="0"/>
    <n v="17.11"/>
    <n v="0"/>
    <n v="0"/>
    <n v="14.62"/>
    <n v="0.25"/>
    <n v="0.18"/>
    <n v="0"/>
    <n v="0"/>
    <n v="0.96"/>
    <n v="0.47"/>
    <n v="0"/>
    <n v="0"/>
    <n v="0"/>
    <n v="0"/>
    <n v="0"/>
    <n v="0"/>
    <n v="0"/>
    <n v="0"/>
    <n v="0"/>
    <n v="0.04"/>
    <n v="7.0000000000000007E-2"/>
    <n v="0"/>
    <n v="0"/>
    <n v="0.52"/>
    <n v="0"/>
    <n v="0"/>
    <n v="0"/>
    <n v="0"/>
    <n v="0"/>
    <m/>
    <n v="0"/>
    <n v="0"/>
    <n v="0"/>
    <x v="10"/>
    <x v="8"/>
  </r>
  <r>
    <s v="CG&amp;E "/>
    <s v="E"/>
    <x v="21"/>
    <s v="OLF     04/01/2008 "/>
    <n v="1332"/>
    <n v="84.42"/>
    <n v="0"/>
    <n v="84.42"/>
    <n v="0"/>
    <n v="0"/>
    <n v="69.39"/>
    <n v="1.6"/>
    <n v="0.36"/>
    <n v="0"/>
    <n v="0"/>
    <n v="6.19"/>
    <n v="3.04"/>
    <n v="0"/>
    <n v="0"/>
    <n v="0"/>
    <n v="0"/>
    <n v="0"/>
    <n v="0"/>
    <n v="0"/>
    <n v="0"/>
    <n v="0"/>
    <n v="0.16"/>
    <n v="0.3"/>
    <n v="0"/>
    <n v="0"/>
    <n v="3.38"/>
    <n v="0"/>
    <n v="0"/>
    <n v="0"/>
    <n v="0"/>
    <n v="0"/>
    <m/>
    <n v="0"/>
    <n v="0"/>
    <n v="0"/>
    <x v="10"/>
    <x v="8"/>
  </r>
  <r>
    <s v="CG&amp;E "/>
    <s v="E"/>
    <x v="6"/>
    <s v="OLF     04/01/2008 "/>
    <n v="22777"/>
    <n v="1518.28"/>
    <n v="0"/>
    <n v="1518.28"/>
    <n v="0"/>
    <n v="0"/>
    <n v="1267.98"/>
    <n v="27.33"/>
    <n v="4.41"/>
    <n v="0"/>
    <n v="0"/>
    <n v="105.79"/>
    <n v="51.87"/>
    <n v="0"/>
    <n v="0"/>
    <n v="0"/>
    <n v="0"/>
    <n v="0"/>
    <n v="0"/>
    <n v="0"/>
    <n v="0"/>
    <n v="0"/>
    <n v="1.03"/>
    <n v="1.87"/>
    <n v="0"/>
    <n v="0"/>
    <n v="58"/>
    <n v="0"/>
    <n v="0"/>
    <n v="0"/>
    <n v="0"/>
    <n v="0"/>
    <m/>
    <n v="0"/>
    <n v="0"/>
    <n v="0"/>
    <x v="10"/>
    <x v="8"/>
  </r>
  <r>
    <s v="CG&amp;E "/>
    <s v="E"/>
    <x v="9"/>
    <s v="OLF     04/01/2008 "/>
    <n v="1159"/>
    <n v="76.14"/>
    <n v="0"/>
    <n v="76.14"/>
    <n v="0"/>
    <n v="0"/>
    <n v="63.32"/>
    <n v="1.39"/>
    <n v="0.45"/>
    <n v="0"/>
    <n v="0"/>
    <n v="5.39"/>
    <n v="2.64"/>
    <n v="0"/>
    <n v="0"/>
    <n v="0"/>
    <n v="0"/>
    <n v="0"/>
    <n v="0"/>
    <n v="0"/>
    <n v="0"/>
    <n v="0"/>
    <n v="0"/>
    <n v="0"/>
    <n v="0"/>
    <n v="0"/>
    <n v="2.95"/>
    <n v="0"/>
    <n v="0"/>
    <n v="0"/>
    <n v="0"/>
    <n v="0"/>
    <m/>
    <n v="0"/>
    <n v="0"/>
    <n v="0"/>
    <x v="10"/>
    <x v="8"/>
  </r>
  <r>
    <s v="CG&amp;E "/>
    <s v="E"/>
    <x v="10"/>
    <s v="OLF     04/01/2008 "/>
    <n v="7165"/>
    <n v="481.56"/>
    <n v="0"/>
    <n v="481.56"/>
    <n v="0"/>
    <n v="0"/>
    <n v="403.46"/>
    <n v="8.59"/>
    <n v="1.61"/>
    <n v="0"/>
    <n v="0"/>
    <n v="33.33"/>
    <n v="16.3"/>
    <n v="0"/>
    <n v="0"/>
    <n v="0"/>
    <n v="0"/>
    <n v="0"/>
    <n v="0"/>
    <n v="0"/>
    <n v="0"/>
    <n v="0"/>
    <n v="0"/>
    <n v="0"/>
    <n v="0"/>
    <n v="0"/>
    <n v="18.27"/>
    <n v="0"/>
    <n v="0"/>
    <n v="0"/>
    <n v="0"/>
    <n v="0"/>
    <m/>
    <n v="0"/>
    <n v="0"/>
    <n v="0"/>
    <x v="10"/>
    <x v="8"/>
  </r>
  <r>
    <s v="CG&amp;E "/>
    <s v="E"/>
    <x v="2"/>
    <s v="OLF     04/01/2008N"/>
    <n v="-2656"/>
    <n v="-287.7"/>
    <n v="0"/>
    <n v="-287.7"/>
    <n v="-76.64"/>
    <n v="0"/>
    <n v="-125.92"/>
    <n v="-3.2"/>
    <n v="-0.18"/>
    <n v="0"/>
    <n v="0"/>
    <n v="-12.32"/>
    <n v="-6.08"/>
    <n v="-10.56"/>
    <n v="0"/>
    <n v="0"/>
    <n v="-7.04"/>
    <n v="-31.84"/>
    <n v="0"/>
    <n v="0"/>
    <n v="0"/>
    <n v="0"/>
    <n v="-2.56"/>
    <n v="-4.6399999999999997"/>
    <n v="0"/>
    <n v="0"/>
    <n v="-6.72"/>
    <n v="0"/>
    <n v="0"/>
    <n v="0"/>
    <n v="0"/>
    <n v="0"/>
    <m/>
    <n v="0"/>
    <n v="0"/>
    <n v="0"/>
    <x v="10"/>
    <x v="8"/>
  </r>
  <r>
    <s v="CG&amp;E "/>
    <s v="E"/>
    <x v="3"/>
    <s v="OLF     04/01/2008N"/>
    <n v="0"/>
    <n v="-1728.61"/>
    <n v="0"/>
    <n v="-172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8"/>
  </r>
  <r>
    <s v="CG&amp;E "/>
    <s v="E"/>
    <x v="19"/>
    <s v="OLFR    04/01/2008 "/>
    <n v="19175"/>
    <n v="2403.4899999999998"/>
    <n v="0"/>
    <n v="2403.4899999999998"/>
    <n v="553.38"/>
    <n v="0"/>
    <n v="1274.47"/>
    <n v="22.98"/>
    <n v="11.74"/>
    <n v="0"/>
    <n v="0"/>
    <n v="89.26"/>
    <n v="43.48"/>
    <n v="76.209999999999994"/>
    <n v="0"/>
    <n v="0"/>
    <n v="50.52"/>
    <n v="229.75"/>
    <n v="0"/>
    <n v="0"/>
    <n v="0"/>
    <n v="0"/>
    <n v="18.309999999999999"/>
    <n v="33.39"/>
    <n v="0"/>
    <n v="0"/>
    <n v="0"/>
    <n v="0"/>
    <n v="0"/>
    <n v="0"/>
    <n v="0"/>
    <n v="0"/>
    <m/>
    <n v="0"/>
    <n v="0"/>
    <n v="0"/>
    <x v="10"/>
    <x v="8"/>
  </r>
  <r>
    <s v="CG&amp;E "/>
    <s v="E"/>
    <x v="24"/>
    <s v="OLFR    04/01/2008 "/>
    <n v="329"/>
    <n v="27.7"/>
    <n v="0"/>
    <n v="27.7"/>
    <n v="0"/>
    <n v="0"/>
    <n v="23.97"/>
    <n v="0.39"/>
    <n v="0.18"/>
    <n v="0"/>
    <n v="0"/>
    <n v="1.54"/>
    <n v="0.74"/>
    <n v="0"/>
    <n v="0"/>
    <n v="0"/>
    <n v="0"/>
    <n v="0"/>
    <n v="0"/>
    <n v="0"/>
    <n v="0"/>
    <n v="0"/>
    <n v="0.31"/>
    <n v="0.56999999999999995"/>
    <n v="0"/>
    <n v="0"/>
    <n v="0"/>
    <n v="0"/>
    <n v="0"/>
    <n v="0"/>
    <n v="0"/>
    <n v="0"/>
    <m/>
    <n v="0"/>
    <n v="0"/>
    <n v="0"/>
    <x v="10"/>
    <x v="8"/>
  </r>
  <r>
    <s v="CG&amp;E "/>
    <s v="E"/>
    <x v="19"/>
    <s v="OLO     04/01/2008 "/>
    <n v="11952"/>
    <n v="2033.62"/>
    <n v="0"/>
    <n v="2033.62"/>
    <n v="343.69"/>
    <n v="0"/>
    <n v="1302.3499999999999"/>
    <n v="14.76"/>
    <n v="6.21"/>
    <n v="0"/>
    <n v="0"/>
    <n v="55.58"/>
    <n v="26.92"/>
    <n v="46.98"/>
    <n v="0"/>
    <n v="0"/>
    <n v="31.75"/>
    <n v="142.94"/>
    <n v="0"/>
    <n v="0"/>
    <n v="0"/>
    <n v="0"/>
    <n v="11.69"/>
    <n v="20.53"/>
    <n v="0"/>
    <n v="0"/>
    <n v="30.22"/>
    <n v="0"/>
    <n v="0"/>
    <n v="0"/>
    <n v="0"/>
    <n v="0"/>
    <m/>
    <n v="0"/>
    <n v="0"/>
    <n v="0"/>
    <x v="10"/>
    <x v="8"/>
  </r>
  <r>
    <s v="CG&amp;E "/>
    <s v="E"/>
    <x v="1"/>
    <s v="OLO     04/01/2008 "/>
    <n v="121538"/>
    <n v="18070.22"/>
    <n v="0"/>
    <n v="18070.22"/>
    <n v="3503.52"/>
    <n v="0"/>
    <n v="10646.36"/>
    <n v="149.63"/>
    <n v="34.090000000000003"/>
    <n v="0"/>
    <n v="0"/>
    <n v="565.91999999999996"/>
    <n v="276.08"/>
    <n v="478.36"/>
    <n v="0"/>
    <n v="0"/>
    <n v="322.31"/>
    <n v="1454.86"/>
    <n v="0"/>
    <n v="0"/>
    <n v="0"/>
    <n v="0"/>
    <n v="119.43"/>
    <n v="209.27"/>
    <n v="0"/>
    <n v="0"/>
    <n v="310.39"/>
    <n v="0"/>
    <n v="0"/>
    <n v="0"/>
    <n v="0"/>
    <n v="0"/>
    <m/>
    <n v="0"/>
    <n v="0"/>
    <n v="0"/>
    <x v="10"/>
    <x v="8"/>
  </r>
  <r>
    <s v="CG&amp;E "/>
    <s v="E"/>
    <x v="2"/>
    <s v="OLO     04/01/2008 "/>
    <n v="420758"/>
    <n v="61142.71"/>
    <n v="0"/>
    <n v="61142.71"/>
    <n v="12127.22"/>
    <n v="0"/>
    <n v="35412.800000000003"/>
    <n v="515.02"/>
    <n v="161.47999999999999"/>
    <n v="0"/>
    <n v="0"/>
    <n v="1958.8"/>
    <n v="953.01"/>
    <n v="1657.1"/>
    <n v="0"/>
    <n v="0"/>
    <n v="1115.58"/>
    <n v="5034.9399999999996"/>
    <n v="0"/>
    <n v="0"/>
    <n v="0"/>
    <n v="0"/>
    <n v="410.35"/>
    <n v="722.02"/>
    <n v="0"/>
    <n v="0"/>
    <n v="1074.3900000000001"/>
    <n v="0"/>
    <n v="0"/>
    <n v="0"/>
    <n v="0"/>
    <n v="0"/>
    <m/>
    <n v="0"/>
    <n v="0"/>
    <n v="0"/>
    <x v="10"/>
    <x v="8"/>
  </r>
  <r>
    <s v="CG&amp;E "/>
    <s v="E"/>
    <x v="3"/>
    <s v="OLO     04/01/2008 "/>
    <n v="70845"/>
    <n v="9066.32"/>
    <n v="0"/>
    <n v="9066.32"/>
    <n v="2043.49"/>
    <n v="0"/>
    <n v="4751.3999999999996"/>
    <n v="86.02"/>
    <n v="12.48"/>
    <n v="0"/>
    <n v="0"/>
    <n v="326.22000000000003"/>
    <n v="160.83000000000001"/>
    <n v="279.61"/>
    <n v="0"/>
    <n v="0"/>
    <n v="187.14"/>
    <n v="847.34"/>
    <n v="0"/>
    <n v="0"/>
    <n v="0"/>
    <n v="0"/>
    <n v="68.34"/>
    <n v="121.23"/>
    <n v="0"/>
    <n v="0"/>
    <n v="182.22"/>
    <n v="0"/>
    <n v="0"/>
    <n v="0"/>
    <n v="0"/>
    <n v="0"/>
    <m/>
    <n v="0"/>
    <n v="0"/>
    <n v="0"/>
    <x v="10"/>
    <x v="8"/>
  </r>
  <r>
    <s v="CG&amp;E "/>
    <s v="E"/>
    <x v="7"/>
    <s v="OLO     04/01/2008 "/>
    <n v="327"/>
    <n v="56.43"/>
    <n v="0"/>
    <n v="56.43"/>
    <n v="9.3800000000000008"/>
    <n v="0"/>
    <n v="36.369999999999997"/>
    <n v="0.4"/>
    <n v="0.27"/>
    <n v="0"/>
    <n v="0"/>
    <n v="1.52"/>
    <n v="0.73"/>
    <n v="1.28"/>
    <n v="0"/>
    <n v="0"/>
    <n v="0.87"/>
    <n v="3.91"/>
    <n v="0"/>
    <n v="0"/>
    <n v="0"/>
    <n v="0"/>
    <n v="0.32"/>
    <n v="0.56000000000000005"/>
    <n v="0"/>
    <n v="0"/>
    <n v="0.82"/>
    <n v="0"/>
    <n v="0"/>
    <n v="0"/>
    <n v="0"/>
    <n v="0"/>
    <m/>
    <n v="0"/>
    <n v="0"/>
    <n v="0"/>
    <x v="10"/>
    <x v="8"/>
  </r>
  <r>
    <s v="CG&amp;E "/>
    <s v="E"/>
    <x v="4"/>
    <s v="OLO     04/01/2008 "/>
    <n v="40278"/>
    <n v="5980.38"/>
    <n v="0"/>
    <n v="5980.38"/>
    <n v="1161.17"/>
    <n v="0"/>
    <n v="3521.6"/>
    <n v="49.31"/>
    <n v="12.46"/>
    <n v="0"/>
    <n v="0"/>
    <n v="185.19"/>
    <n v="91.48"/>
    <n v="158.79"/>
    <n v="0"/>
    <n v="0"/>
    <n v="106.69"/>
    <n v="482.05"/>
    <n v="0"/>
    <n v="0"/>
    <n v="0"/>
    <n v="0"/>
    <n v="39.25"/>
    <n v="69.42"/>
    <n v="0"/>
    <n v="0"/>
    <n v="102.97"/>
    <n v="0"/>
    <n v="0"/>
    <n v="0"/>
    <n v="0"/>
    <n v="0"/>
    <m/>
    <n v="0"/>
    <n v="0"/>
    <n v="0"/>
    <x v="10"/>
    <x v="8"/>
  </r>
  <r>
    <s v="CG&amp;E "/>
    <s v="E"/>
    <x v="8"/>
    <s v="OLO     04/01/2008 "/>
    <n v="545"/>
    <n v="77.34"/>
    <n v="0"/>
    <n v="77.34"/>
    <n v="15.74"/>
    <n v="0"/>
    <n v="43.98"/>
    <n v="0.66"/>
    <n v="0.18"/>
    <n v="0"/>
    <n v="0"/>
    <n v="2.54"/>
    <n v="1.24"/>
    <n v="2.15"/>
    <n v="0"/>
    <n v="0"/>
    <n v="1.45"/>
    <n v="6.53"/>
    <n v="0"/>
    <n v="0"/>
    <n v="0"/>
    <n v="0"/>
    <n v="0.54"/>
    <n v="0.93"/>
    <n v="0"/>
    <n v="0"/>
    <n v="1.4"/>
    <n v="0"/>
    <n v="0"/>
    <n v="0"/>
    <n v="0"/>
    <n v="0"/>
    <m/>
    <n v="0"/>
    <n v="0"/>
    <n v="0"/>
    <x v="10"/>
    <x v="8"/>
  </r>
  <r>
    <s v="CG&amp;E "/>
    <s v="E"/>
    <x v="5"/>
    <s v="OLO     04/01/2008 "/>
    <n v="1805"/>
    <n v="239.4"/>
    <n v="0"/>
    <n v="239.4"/>
    <n v="52.09"/>
    <n v="0"/>
    <n v="137.55000000000001"/>
    <n v="2.1800000000000002"/>
    <n v="0.54"/>
    <n v="0"/>
    <n v="0"/>
    <n v="0"/>
    <n v="4.0999999999999996"/>
    <n v="7.15"/>
    <n v="0"/>
    <n v="0"/>
    <n v="4.7699999999999996"/>
    <n v="21.57"/>
    <n v="0"/>
    <n v="0"/>
    <n v="0"/>
    <n v="0"/>
    <n v="1.72"/>
    <n v="3.08"/>
    <n v="0"/>
    <n v="0"/>
    <n v="4.6500000000000004"/>
    <n v="0"/>
    <n v="0"/>
    <n v="0"/>
    <n v="0"/>
    <n v="0"/>
    <m/>
    <n v="0"/>
    <n v="0"/>
    <n v="0"/>
    <x v="10"/>
    <x v="8"/>
  </r>
  <r>
    <s v="CG&amp;E "/>
    <s v="E"/>
    <x v="24"/>
    <s v="OLO     04/01/2008 "/>
    <n v="464"/>
    <n v="39.229999999999997"/>
    <n v="0"/>
    <n v="39.229999999999997"/>
    <n v="0"/>
    <n v="0"/>
    <n v="32.85"/>
    <n v="0.56000000000000005"/>
    <n v="0.18"/>
    <n v="0"/>
    <n v="0"/>
    <n v="2.16"/>
    <n v="1.05"/>
    <n v="0"/>
    <n v="0"/>
    <n v="0"/>
    <n v="0"/>
    <n v="0"/>
    <n v="0"/>
    <n v="0"/>
    <n v="0"/>
    <n v="0"/>
    <n v="0.45"/>
    <n v="0.79"/>
    <n v="0"/>
    <n v="0"/>
    <n v="1.19"/>
    <n v="0"/>
    <n v="0"/>
    <n v="0"/>
    <n v="0"/>
    <n v="0"/>
    <m/>
    <n v="0"/>
    <n v="0"/>
    <n v="0"/>
    <x v="10"/>
    <x v="8"/>
  </r>
  <r>
    <s v="CG&amp;E "/>
    <s v="E"/>
    <x v="21"/>
    <s v="OLO     04/01/2008 "/>
    <n v="1908"/>
    <n v="218.17"/>
    <n v="0"/>
    <n v="218.17"/>
    <n v="0"/>
    <n v="0"/>
    <n v="192.93"/>
    <n v="2.38"/>
    <n v="0.36"/>
    <n v="0"/>
    <n v="0"/>
    <n v="8.89"/>
    <n v="4.33"/>
    <n v="0"/>
    <n v="0"/>
    <n v="0"/>
    <n v="0"/>
    <n v="0"/>
    <n v="0"/>
    <n v="0"/>
    <n v="0"/>
    <n v="0"/>
    <n v="1.61"/>
    <n v="2.82"/>
    <n v="0"/>
    <n v="0"/>
    <n v="4.8499999999999996"/>
    <n v="0"/>
    <n v="0"/>
    <n v="0"/>
    <n v="0"/>
    <n v="0"/>
    <m/>
    <n v="0"/>
    <n v="0"/>
    <n v="0"/>
    <x v="10"/>
    <x v="8"/>
  </r>
  <r>
    <s v="CG&amp;E "/>
    <s v="E"/>
    <x v="6"/>
    <s v="OLO     04/01/2008 "/>
    <n v="18355"/>
    <n v="1714.88"/>
    <n v="0"/>
    <n v="1714.88"/>
    <n v="0"/>
    <n v="0"/>
    <n v="1506.18"/>
    <n v="22.52"/>
    <n v="5.85"/>
    <n v="0"/>
    <n v="0"/>
    <n v="85.51"/>
    <n v="41.64"/>
    <n v="0"/>
    <n v="0"/>
    <n v="0"/>
    <n v="0"/>
    <n v="0"/>
    <n v="0"/>
    <n v="0"/>
    <n v="0"/>
    <n v="0"/>
    <n v="2.29"/>
    <n v="4.01"/>
    <n v="0"/>
    <n v="0"/>
    <n v="46.88"/>
    <n v="0"/>
    <n v="0"/>
    <n v="0"/>
    <n v="0"/>
    <n v="0"/>
    <m/>
    <n v="0"/>
    <n v="0"/>
    <n v="0"/>
    <x v="10"/>
    <x v="8"/>
  </r>
  <r>
    <s v="CG&amp;E "/>
    <s v="E"/>
    <x v="9"/>
    <s v="OLO     04/01/2008 "/>
    <n v="1945"/>
    <n v="178.1"/>
    <n v="0"/>
    <n v="178.1"/>
    <n v="0"/>
    <n v="0"/>
    <n v="156.37"/>
    <n v="2.36"/>
    <n v="0.72"/>
    <n v="0"/>
    <n v="0"/>
    <n v="9.0500000000000007"/>
    <n v="4.4000000000000004"/>
    <n v="0"/>
    <n v="0"/>
    <n v="0"/>
    <n v="0"/>
    <n v="0"/>
    <n v="0"/>
    <n v="0"/>
    <n v="0"/>
    <n v="0"/>
    <n v="0.08"/>
    <n v="0.14000000000000001"/>
    <n v="0"/>
    <n v="0"/>
    <n v="4.9800000000000004"/>
    <n v="0"/>
    <n v="0"/>
    <n v="0"/>
    <n v="0"/>
    <n v="0"/>
    <m/>
    <n v="0"/>
    <n v="0"/>
    <n v="0"/>
    <x v="10"/>
    <x v="8"/>
  </r>
  <r>
    <s v="CG&amp;E "/>
    <s v="E"/>
    <x v="10"/>
    <s v="OLO     04/01/2008 "/>
    <n v="4748"/>
    <n v="447.3"/>
    <n v="0"/>
    <n v="447.3"/>
    <n v="0"/>
    <n v="0"/>
    <n v="394.18"/>
    <n v="5.84"/>
    <n v="1.8"/>
    <n v="0"/>
    <n v="0"/>
    <n v="22.12"/>
    <n v="10.79"/>
    <n v="0"/>
    <n v="0"/>
    <n v="0"/>
    <n v="0"/>
    <n v="0"/>
    <n v="0"/>
    <n v="0"/>
    <n v="0"/>
    <n v="0"/>
    <n v="0.15"/>
    <n v="0.26"/>
    <n v="0"/>
    <n v="0"/>
    <n v="12.16"/>
    <n v="0"/>
    <n v="0"/>
    <n v="0"/>
    <n v="0"/>
    <n v="0"/>
    <m/>
    <n v="0"/>
    <n v="0"/>
    <n v="0"/>
    <x v="10"/>
    <x v="8"/>
  </r>
  <r>
    <s v="CG&amp;E "/>
    <s v="E"/>
    <x v="19"/>
    <s v="OLOR    04/01/2008 "/>
    <n v="281118"/>
    <n v="46389.46"/>
    <n v="0"/>
    <n v="46389.46"/>
    <n v="8079.24"/>
    <n v="0"/>
    <n v="29642.85"/>
    <n v="349.53"/>
    <n v="410.73"/>
    <n v="0"/>
    <n v="0"/>
    <n v="1305.3"/>
    <n v="628.58000000000004"/>
    <n v="1104.1400000000001"/>
    <n v="0"/>
    <n v="0"/>
    <n v="751.65"/>
    <n v="3363.09"/>
    <n v="0"/>
    <n v="0"/>
    <n v="0"/>
    <n v="0"/>
    <n v="275.74"/>
    <n v="478.61"/>
    <n v="0"/>
    <n v="0"/>
    <n v="0"/>
    <n v="0"/>
    <n v="0"/>
    <n v="0"/>
    <n v="0"/>
    <n v="0"/>
    <m/>
    <n v="0"/>
    <n v="0"/>
    <n v="0"/>
    <x v="10"/>
    <x v="8"/>
  </r>
  <r>
    <s v="CG&amp;E "/>
    <s v="E"/>
    <x v="24"/>
    <s v="OLOR    04/01/2008 "/>
    <n v="4865"/>
    <n v="555.02"/>
    <n v="0"/>
    <n v="555.02"/>
    <n v="0"/>
    <n v="0"/>
    <n v="494.74"/>
    <n v="6.08"/>
    <n v="7.69"/>
    <n v="0"/>
    <n v="0"/>
    <n v="22.59"/>
    <n v="10.87"/>
    <n v="0"/>
    <n v="0"/>
    <n v="0"/>
    <n v="0"/>
    <n v="0"/>
    <n v="0"/>
    <n v="0"/>
    <n v="0"/>
    <n v="0"/>
    <n v="4.78"/>
    <n v="8.27"/>
    <n v="0"/>
    <n v="0"/>
    <n v="0"/>
    <n v="0"/>
    <n v="0"/>
    <n v="0"/>
    <n v="0"/>
    <n v="0"/>
    <m/>
    <n v="0"/>
    <n v="0"/>
    <n v="0"/>
    <x v="10"/>
    <x v="8"/>
  </r>
  <r>
    <s v="CG&amp;E "/>
    <s v="E"/>
    <x v="19"/>
    <s v="OLOR    04/01/2008N"/>
    <n v="-396"/>
    <n v="-667.12"/>
    <n v="0"/>
    <n v="-667.12"/>
    <n v="-11.42"/>
    <n v="0"/>
    <n v="-33"/>
    <n v="-0.5"/>
    <n v="-0.36"/>
    <n v="0"/>
    <n v="0"/>
    <n v="-1.84"/>
    <n v="-0.89"/>
    <n v="-1.56"/>
    <n v="0"/>
    <n v="0"/>
    <n v="-1.06"/>
    <n v="-4.74"/>
    <n v="0"/>
    <n v="0"/>
    <n v="0"/>
    <n v="0"/>
    <n v="-0.39"/>
    <n v="-0.67"/>
    <n v="0"/>
    <n v="0"/>
    <n v="0"/>
    <n v="0"/>
    <n v="0"/>
    <n v="0"/>
    <n v="0"/>
    <n v="0"/>
    <m/>
    <n v="0"/>
    <n v="0"/>
    <n v="0"/>
    <x v="10"/>
    <x v="8"/>
  </r>
  <r>
    <s v="CG&amp;E "/>
    <s v="E"/>
    <x v="2"/>
    <s v="OLU     04/01/2008 "/>
    <n v="71"/>
    <n v="16.87"/>
    <n v="0"/>
    <n v="16.87"/>
    <n v="2.0499999999999998"/>
    <n v="0"/>
    <n v="12.46"/>
    <n v="0.09"/>
    <n v="0.09"/>
    <n v="0"/>
    <n v="0"/>
    <n v="0.33"/>
    <n v="0.16"/>
    <n v="0.28000000000000003"/>
    <n v="0"/>
    <n v="0"/>
    <n v="0.19"/>
    <n v="0.85"/>
    <n v="0"/>
    <n v="0"/>
    <n v="0"/>
    <n v="0"/>
    <n v="7.0000000000000007E-2"/>
    <n v="0.12"/>
    <n v="0"/>
    <n v="0"/>
    <n v="0.18"/>
    <n v="0"/>
    <n v="0"/>
    <n v="0"/>
    <n v="0"/>
    <n v="0"/>
    <m/>
    <n v="0"/>
    <n v="0"/>
    <n v="0"/>
    <x v="10"/>
    <x v="8"/>
  </r>
  <r>
    <s v="CG&amp;E "/>
    <s v="E"/>
    <x v="6"/>
    <s v="OLU     04/01/2008 "/>
    <n v="82"/>
    <n v="39.19"/>
    <n v="0"/>
    <n v="39.19"/>
    <n v="0"/>
    <n v="0"/>
    <n v="38.020000000000003"/>
    <n v="0.1"/>
    <n v="0.09"/>
    <n v="0"/>
    <n v="0"/>
    <n v="0.38"/>
    <n v="0.18"/>
    <n v="0"/>
    <n v="0"/>
    <n v="0"/>
    <n v="0"/>
    <n v="0"/>
    <n v="0"/>
    <n v="0"/>
    <n v="0"/>
    <n v="0"/>
    <n v="0.08"/>
    <n v="0.14000000000000001"/>
    <n v="0"/>
    <n v="0"/>
    <n v="0.2"/>
    <n v="0"/>
    <n v="0"/>
    <n v="0"/>
    <n v="0"/>
    <n v="0"/>
    <m/>
    <n v="0"/>
    <n v="0"/>
    <n v="0"/>
    <x v="10"/>
    <x v="8"/>
  </r>
  <r>
    <s v="CG&amp;E "/>
    <s v="E"/>
    <x v="19"/>
    <s v="OLUR    04/01/2008 "/>
    <n v="41"/>
    <n v="21.38"/>
    <n v="0"/>
    <n v="21.38"/>
    <n v="1.17"/>
    <n v="0"/>
    <n v="19.010000000000002"/>
    <n v="0.05"/>
    <n v="0"/>
    <n v="0"/>
    <n v="0"/>
    <n v="0.19"/>
    <n v="0.09"/>
    <n v="0.16"/>
    <n v="0"/>
    <n v="0"/>
    <n v="0.11"/>
    <n v="0.49"/>
    <n v="0"/>
    <n v="0"/>
    <n v="0"/>
    <n v="0"/>
    <n v="0.04"/>
    <n v="7.0000000000000007E-2"/>
    <n v="0"/>
    <n v="0"/>
    <n v="0"/>
    <n v="0"/>
    <n v="0"/>
    <n v="0"/>
    <n v="0"/>
    <n v="0"/>
    <m/>
    <n v="0"/>
    <n v="0"/>
    <n v="0"/>
    <x v="10"/>
    <x v="8"/>
  </r>
  <r>
    <s v="CG&amp;E "/>
    <s v="E"/>
    <x v="19"/>
    <s v="ORH S   04/01/2008N"/>
    <n v="453521"/>
    <n v="52641.58"/>
    <n v="0"/>
    <n v="52641.58"/>
    <n v="19973.150000000001"/>
    <n v="0"/>
    <n v="12681.86"/>
    <n v="552.22"/>
    <n v="18.09"/>
    <n v="0"/>
    <n v="0"/>
    <n v="2042.78"/>
    <n v="3861.55"/>
    <n v="3016.63"/>
    <n v="790.51"/>
    <n v="0"/>
    <n v="2572.77"/>
    <n v="5294.8"/>
    <n v="0"/>
    <n v="0"/>
    <n v="0"/>
    <n v="0"/>
    <n v="638.28"/>
    <n v="1198.94"/>
    <n v="0"/>
    <n v="0"/>
    <n v="0"/>
    <n v="0"/>
    <n v="0"/>
    <n v="0"/>
    <n v="0"/>
    <n v="0"/>
    <m/>
    <n v="0"/>
    <n v="0"/>
    <n v="0"/>
    <x v="10"/>
    <x v="9"/>
  </r>
  <r>
    <s v="CG&amp;E "/>
    <s v="E"/>
    <x v="24"/>
    <s v="ORH S   04/01/2008N"/>
    <n v="3916"/>
    <n v="187.44"/>
    <n v="0"/>
    <n v="187.44"/>
    <n v="0"/>
    <n v="0"/>
    <n v="109.03"/>
    <n v="4.7699999999999996"/>
    <n v="0.18"/>
    <n v="0"/>
    <n v="0"/>
    <n v="18.09"/>
    <n v="32.85"/>
    <n v="0"/>
    <n v="6.83"/>
    <n v="0"/>
    <n v="0"/>
    <n v="0"/>
    <n v="0"/>
    <n v="0"/>
    <n v="0"/>
    <n v="0"/>
    <n v="5.51"/>
    <n v="10.18"/>
    <n v="0"/>
    <n v="0"/>
    <n v="0"/>
    <n v="0"/>
    <n v="0"/>
    <n v="0"/>
    <n v="0"/>
    <n v="0"/>
    <m/>
    <n v="0"/>
    <n v="0"/>
    <n v="0"/>
    <x v="10"/>
    <x v="9"/>
  </r>
  <r>
    <s v="CG&amp;E "/>
    <s v="E"/>
    <x v="19"/>
    <s v="RS  S   01/02/2007 "/>
    <n v="19546"/>
    <n v="1971.35"/>
    <n v="0"/>
    <n v="197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10"/>
  </r>
  <r>
    <s v="CG&amp;E "/>
    <s v="E"/>
    <x v="19"/>
    <s v="RS  S   01/02/2007N"/>
    <n v="-1456739"/>
    <n v="-144714.06"/>
    <n v="0"/>
    <n v="-144714.06"/>
    <n v="-45340.61"/>
    <n v="0"/>
    <n v="-37820"/>
    <n v="-1589.7"/>
    <n v="-175.18"/>
    <n v="0"/>
    <n v="0"/>
    <n v="-6700.01"/>
    <n v="-8400.67"/>
    <n v="-5454.18"/>
    <n v="-2511.0700000000002"/>
    <n v="-8003.16"/>
    <n v="-8920.18"/>
    <n v="-15336.96"/>
    <n v="0"/>
    <n v="0"/>
    <n v="0"/>
    <n v="0"/>
    <n v="-1266.95"/>
    <n v="-3200.6"/>
    <n v="0"/>
    <n v="0"/>
    <n v="0"/>
    <n v="0"/>
    <n v="2.58"/>
    <n v="2.63"/>
    <n v="0"/>
    <n v="0"/>
    <m/>
    <n v="0"/>
    <n v="0"/>
    <n v="0"/>
    <x v="10"/>
    <x v="10"/>
  </r>
  <r>
    <s v="CG&amp;E "/>
    <s v="E"/>
    <x v="1"/>
    <s v="RS  S   01/02/2007N"/>
    <n v="-1380"/>
    <n v="-171.47"/>
    <n v="0"/>
    <n v="-171.47"/>
    <n v="-51.33"/>
    <n v="0"/>
    <n v="-54.55"/>
    <n v="-1.58"/>
    <n v="-0.54"/>
    <n v="0"/>
    <n v="0"/>
    <n v="-6.41"/>
    <n v="-8.89"/>
    <n v="-8.5399999999999991"/>
    <n v="-2.41"/>
    <n v="-9.06"/>
    <n v="-8.58"/>
    <n v="-14.35"/>
    <n v="0"/>
    <n v="0"/>
    <n v="0"/>
    <n v="0"/>
    <n v="-1.61"/>
    <n v="-3.62"/>
    <n v="0"/>
    <n v="0"/>
    <n v="0"/>
    <n v="0"/>
    <n v="0"/>
    <n v="0"/>
    <n v="0"/>
    <n v="0"/>
    <m/>
    <n v="0"/>
    <n v="0"/>
    <n v="0"/>
    <x v="10"/>
    <x v="10"/>
  </r>
  <r>
    <s v="CG&amp;E "/>
    <s v="E"/>
    <x v="2"/>
    <s v="RS  S   01/02/2007N"/>
    <n v="-4290"/>
    <n v="-401.41"/>
    <n v="0"/>
    <n v="-401.41"/>
    <n v="-129.58000000000001"/>
    <n v="0"/>
    <n v="-83.19"/>
    <n v="-5.22"/>
    <n v="-0.09"/>
    <n v="0"/>
    <n v="0"/>
    <n v="-18.899999999999999"/>
    <n v="-32.270000000000003"/>
    <n v="-22.87"/>
    <n v="-1.79"/>
    <n v="-22.87"/>
    <n v="-25.41"/>
    <n v="-39.26"/>
    <n v="0"/>
    <n v="0"/>
    <n v="0"/>
    <n v="0"/>
    <n v="-5.86"/>
    <n v="-9.15"/>
    <n v="0"/>
    <n v="0"/>
    <n v="-4.95"/>
    <n v="0"/>
    <n v="0"/>
    <n v="0"/>
    <n v="0"/>
    <n v="0"/>
    <m/>
    <n v="0"/>
    <n v="0"/>
    <n v="0"/>
    <x v="10"/>
    <x v="10"/>
  </r>
  <r>
    <s v="CG&amp;E "/>
    <s v="E"/>
    <x v="24"/>
    <s v="RS  S   01/02/2007N"/>
    <n v="-17025"/>
    <n v="-644.57000000000005"/>
    <n v="0"/>
    <n v="-644.57000000000005"/>
    <n v="0"/>
    <n v="0"/>
    <n v="-375.63"/>
    <n v="-17.36"/>
    <n v="-0.72"/>
    <n v="0"/>
    <n v="0"/>
    <n v="-77.36"/>
    <n v="-97.41"/>
    <n v="0"/>
    <n v="-29.67"/>
    <n v="0"/>
    <n v="0"/>
    <n v="0"/>
    <n v="0"/>
    <n v="0"/>
    <n v="0"/>
    <n v="0"/>
    <n v="-9.4"/>
    <n v="-37.020000000000003"/>
    <n v="0"/>
    <n v="0"/>
    <n v="0"/>
    <n v="0"/>
    <n v="0"/>
    <n v="0"/>
    <n v="0"/>
    <n v="0"/>
    <m/>
    <n v="0"/>
    <n v="0"/>
    <n v="0"/>
    <x v="10"/>
    <x v="10"/>
  </r>
  <r>
    <s v="CG&amp;E "/>
    <s v="E"/>
    <x v="19"/>
    <s v="RS  S   02/15/2008N"/>
    <n v="-640397"/>
    <n v="-64384.12"/>
    <n v="0"/>
    <n v="-64384.12"/>
    <n v="-19899.48"/>
    <n v="0"/>
    <n v="-16530.41"/>
    <n v="-779.69"/>
    <n v="-75.099999999999994"/>
    <n v="0"/>
    <n v="0"/>
    <n v="-2934.63"/>
    <n v="-3688.39"/>
    <n v="-3838.35"/>
    <n v="-1116.21"/>
    <n v="-3504.37"/>
    <n v="-4097.3100000000004"/>
    <n v="-5600.94"/>
    <n v="0"/>
    <n v="0"/>
    <n v="0"/>
    <n v="0"/>
    <n v="-915.04"/>
    <n v="-1404.2"/>
    <n v="0"/>
    <n v="0"/>
    <n v="0"/>
    <n v="0"/>
    <n v="0"/>
    <n v="0"/>
    <n v="0"/>
    <n v="0"/>
    <m/>
    <n v="0"/>
    <n v="0"/>
    <n v="0"/>
    <x v="10"/>
    <x v="10"/>
  </r>
  <r>
    <s v="CG&amp;E "/>
    <s v="E"/>
    <x v="1"/>
    <s v="RS  S   02/15/2008N"/>
    <n v="-964"/>
    <n v="-110.09"/>
    <n v="0"/>
    <n v="-110.09"/>
    <n v="-36.200000000000003"/>
    <n v="0"/>
    <n v="-28.23"/>
    <n v="-1.18"/>
    <n v="-0.18"/>
    <n v="0"/>
    <n v="0"/>
    <n v="-4.4800000000000004"/>
    <n v="-6.25"/>
    <n v="-6.98"/>
    <n v="-1.68"/>
    <n v="-6.39"/>
    <n v="-6.17"/>
    <n v="-8.42"/>
    <n v="0"/>
    <n v="0"/>
    <n v="0"/>
    <n v="0"/>
    <n v="-1.38"/>
    <n v="-2.5499999999999998"/>
    <n v="0"/>
    <n v="0"/>
    <n v="0"/>
    <n v="0"/>
    <n v="0"/>
    <n v="0"/>
    <n v="0"/>
    <n v="0"/>
    <m/>
    <n v="0"/>
    <n v="0"/>
    <n v="0"/>
    <x v="10"/>
    <x v="10"/>
  </r>
  <r>
    <s v="CG&amp;E "/>
    <s v="E"/>
    <x v="2"/>
    <s v="RS  S   02/15/2008N"/>
    <n v="-3360"/>
    <n v="-357.04"/>
    <n v="0"/>
    <n v="-357.04"/>
    <n v="-117.75"/>
    <n v="0"/>
    <n v="-80.44"/>
    <n v="-4.09"/>
    <n v="-0.09"/>
    <n v="0"/>
    <n v="0"/>
    <n v="-15"/>
    <n v="-29.29"/>
    <n v="-20.78"/>
    <n v="-1.4"/>
    <n v="-20.78"/>
    <n v="-19.899999999999999"/>
    <n v="-30.75"/>
    <n v="0"/>
    <n v="0"/>
    <n v="0"/>
    <n v="0"/>
    <n v="-4.58"/>
    <n v="-8.31"/>
    <n v="0"/>
    <n v="0"/>
    <n v="-3.88"/>
    <n v="0"/>
    <n v="0"/>
    <n v="0"/>
    <n v="0"/>
    <n v="0"/>
    <m/>
    <n v="0"/>
    <n v="0"/>
    <n v="0"/>
    <x v="10"/>
    <x v="10"/>
  </r>
  <r>
    <s v="CG&amp;E "/>
    <s v="E"/>
    <x v="24"/>
    <s v="RS  S   02/15/2008N"/>
    <n v="-7206"/>
    <n v="-277.54000000000002"/>
    <n v="0"/>
    <n v="-277.54000000000002"/>
    <n v="0"/>
    <n v="0"/>
    <n v="-161.75"/>
    <n v="-8.7799999999999994"/>
    <n v="-0.36"/>
    <n v="0"/>
    <n v="0"/>
    <n v="-33.229999999999997"/>
    <n v="-37.36"/>
    <n v="0"/>
    <n v="-12.57"/>
    <n v="0"/>
    <n v="0"/>
    <n v="0"/>
    <n v="0"/>
    <n v="0"/>
    <n v="0"/>
    <n v="0"/>
    <n v="-10.3"/>
    <n v="-13.19"/>
    <n v="0"/>
    <n v="0"/>
    <n v="0"/>
    <n v="0"/>
    <n v="0"/>
    <n v="0"/>
    <n v="0"/>
    <n v="0"/>
    <m/>
    <n v="0"/>
    <n v="0"/>
    <n v="0"/>
    <x v="10"/>
    <x v="10"/>
  </r>
  <r>
    <s v="CG&amp;E "/>
    <s v="E"/>
    <x v="19"/>
    <s v="RS  S   04/01/2008 "/>
    <n v="381950"/>
    <n v="38774.660000000003"/>
    <n v="1203.24"/>
    <n v="3757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10"/>
  </r>
  <r>
    <s v="CG&amp;E "/>
    <s v="E"/>
    <x v="19"/>
    <s v="RS  S   04/01/2008N"/>
    <n v="654234563"/>
    <n v="75282356.769999996"/>
    <n v="0"/>
    <n v="75282356.769999996"/>
    <n v="31204072.370000001"/>
    <n v="0"/>
    <n v="15767840.48"/>
    <n v="796625.57"/>
    <n v="54322.14"/>
    <n v="0"/>
    <n v="0"/>
    <n v="3023979.41"/>
    <n v="4450002.6399999997"/>
    <n v="4711837.96"/>
    <n v="1140375.55"/>
    <n v="-9.17"/>
    <n v="3710417.63"/>
    <n v="7637915.9500000002"/>
    <n v="0"/>
    <n v="0"/>
    <n v="0"/>
    <n v="0"/>
    <n v="921141.08"/>
    <n v="1872104.76"/>
    <n v="0"/>
    <n v="0"/>
    <n v="0"/>
    <n v="0"/>
    <n v="0"/>
    <n v="0"/>
    <n v="0"/>
    <n v="0"/>
    <m/>
    <n v="0"/>
    <n v="0"/>
    <n v="0"/>
    <x v="10"/>
    <x v="10"/>
  </r>
  <r>
    <s v="CG&amp;E "/>
    <s v="E"/>
    <x v="1"/>
    <s v="RS  S   04/01/2008N"/>
    <n v="19264"/>
    <n v="2486.88"/>
    <n v="0"/>
    <n v="2486.88"/>
    <n v="902.17"/>
    <n v="0"/>
    <n v="753.57"/>
    <n v="23.47"/>
    <n v="7.38"/>
    <n v="0"/>
    <n v="0"/>
    <n v="88.61"/>
    <n v="129.63999999999999"/>
    <n v="136.26"/>
    <n v="33.630000000000003"/>
    <n v="0"/>
    <n v="107.64"/>
    <n v="223.1"/>
    <n v="0"/>
    <n v="0"/>
    <n v="0"/>
    <n v="0"/>
    <n v="27.31"/>
    <n v="54.1"/>
    <n v="0"/>
    <n v="0"/>
    <n v="0"/>
    <n v="0"/>
    <n v="0"/>
    <n v="0"/>
    <n v="0"/>
    <n v="0"/>
    <m/>
    <n v="0"/>
    <n v="0"/>
    <n v="0"/>
    <x v="10"/>
    <x v="10"/>
  </r>
  <r>
    <s v="CG&amp;E "/>
    <s v="E"/>
    <x v="2"/>
    <s v="RS  S   04/01/2008N"/>
    <n v="-5650"/>
    <n v="-801.26"/>
    <n v="0"/>
    <n v="-801.26"/>
    <n v="-308.17"/>
    <n v="0"/>
    <n v="-219.09"/>
    <n v="-6.88"/>
    <n v="-0.45"/>
    <n v="0"/>
    <n v="0"/>
    <n v="-26.28"/>
    <n v="-64.34"/>
    <n v="-42.22"/>
    <n v="-2.36"/>
    <n v="0"/>
    <n v="-31.57"/>
    <n v="-67.39"/>
    <n v="0"/>
    <n v="0"/>
    <n v="0"/>
    <n v="0"/>
    <n v="-7.5"/>
    <n v="-18.489999999999998"/>
    <n v="0"/>
    <n v="0"/>
    <n v="-6.52"/>
    <n v="0"/>
    <n v="0"/>
    <n v="0"/>
    <n v="0"/>
    <n v="0"/>
    <m/>
    <n v="0"/>
    <n v="0"/>
    <n v="0"/>
    <x v="10"/>
    <x v="10"/>
  </r>
  <r>
    <s v="CG&amp;E "/>
    <s v="E"/>
    <x v="4"/>
    <s v="RS  S   04/01/2008N"/>
    <n v="9296"/>
    <n v="1101.3800000000001"/>
    <n v="0"/>
    <n v="1101.3800000000001"/>
    <n v="452.63"/>
    <n v="0"/>
    <n v="243.96"/>
    <n v="11.32"/>
    <n v="1.17"/>
    <n v="0"/>
    <n v="0"/>
    <n v="42.12"/>
    <n v="64.08"/>
    <n v="68.36"/>
    <n v="16.22"/>
    <n v="0"/>
    <n v="52.74"/>
    <n v="108.55"/>
    <n v="0"/>
    <n v="0"/>
    <n v="0"/>
    <n v="0"/>
    <n v="13.07"/>
    <n v="27.16"/>
    <n v="0"/>
    <n v="0"/>
    <n v="0"/>
    <n v="0"/>
    <n v="0"/>
    <n v="0"/>
    <n v="0"/>
    <n v="0"/>
    <m/>
    <n v="0"/>
    <n v="0"/>
    <n v="0"/>
    <x v="10"/>
    <x v="10"/>
  </r>
  <r>
    <s v="CG&amp;E "/>
    <s v="E"/>
    <x v="24"/>
    <s v="RS  S   04/01/2008N"/>
    <n v="11394694"/>
    <n v="470494.46"/>
    <n v="0"/>
    <n v="470494.46"/>
    <n v="0"/>
    <n v="0"/>
    <n v="267987.15000000002"/>
    <n v="13873.79"/>
    <n v="813.49"/>
    <n v="0"/>
    <n v="0"/>
    <n v="52605.19"/>
    <n v="77915.240000000005"/>
    <n v="0"/>
    <n v="19860.98"/>
    <n v="0"/>
    <n v="0"/>
    <n v="0"/>
    <n v="0"/>
    <n v="0"/>
    <n v="0"/>
    <n v="0"/>
    <n v="16043.19"/>
    <n v="32878.61"/>
    <n v="0"/>
    <n v="0"/>
    <n v="0"/>
    <n v="0"/>
    <n v="0"/>
    <n v="0"/>
    <n v="0"/>
    <n v="0"/>
    <m/>
    <n v="0"/>
    <n v="0"/>
    <n v="0"/>
    <x v="10"/>
    <x v="10"/>
  </r>
  <r>
    <s v="CG&amp;E "/>
    <s v="E"/>
    <x v="19"/>
    <s v="RS  W   01/02/2007N"/>
    <n v="1274118"/>
    <n v="129744.88"/>
    <n v="0"/>
    <n v="129744.88"/>
    <n v="41473.660000000003"/>
    <n v="0"/>
    <n v="33642.61"/>
    <n v="1350.63"/>
    <n v="164.52"/>
    <n v="0"/>
    <n v="0"/>
    <n v="5895.17"/>
    <n v="7549.29"/>
    <n v="4353.09"/>
    <n v="2193.41"/>
    <n v="7320.81"/>
    <n v="7698.09"/>
    <n v="14250.16"/>
    <n v="0"/>
    <n v="0"/>
    <n v="0"/>
    <n v="0"/>
    <n v="931.01"/>
    <n v="2927.53"/>
    <n v="0"/>
    <n v="0"/>
    <n v="0"/>
    <n v="0"/>
    <n v="-2.52"/>
    <n v="-2.58"/>
    <n v="0"/>
    <n v="0"/>
    <m/>
    <n v="0"/>
    <n v="0"/>
    <n v="0"/>
    <x v="10"/>
    <x v="10"/>
  </r>
  <r>
    <s v="CG&amp;E "/>
    <s v="E"/>
    <x v="1"/>
    <s v="RS  W   01/02/2007N"/>
    <n v="0"/>
    <n v="22.95"/>
    <n v="0"/>
    <n v="22.95"/>
    <n v="0"/>
    <n v="0"/>
    <n v="22.5"/>
    <n v="0"/>
    <n v="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10"/>
  </r>
  <r>
    <s v="CG&amp;E "/>
    <s v="E"/>
    <x v="24"/>
    <s v="RS  W   01/02/2007N"/>
    <n v="7672"/>
    <n v="312.27"/>
    <n v="0"/>
    <n v="312.27"/>
    <n v="0"/>
    <n v="0"/>
    <n v="184.55"/>
    <n v="7.9"/>
    <n v="0.63"/>
    <n v="0"/>
    <n v="0"/>
    <n v="35.659999999999997"/>
    <n v="46.97"/>
    <n v="0"/>
    <n v="13.38"/>
    <n v="0"/>
    <n v="0"/>
    <n v="0"/>
    <n v="0"/>
    <n v="0"/>
    <n v="0"/>
    <n v="0"/>
    <n v="4.59"/>
    <n v="18.59"/>
    <n v="0"/>
    <n v="0"/>
    <n v="0"/>
    <n v="0"/>
    <n v="0"/>
    <n v="0"/>
    <n v="0"/>
    <n v="0"/>
    <m/>
    <n v="0"/>
    <n v="0"/>
    <n v="0"/>
    <x v="10"/>
    <x v="10"/>
  </r>
  <r>
    <s v="CG&amp;E "/>
    <s v="E"/>
    <x v="19"/>
    <s v="RS  W   01/03/2006N"/>
    <n v="127"/>
    <n v="16.29"/>
    <n v="0"/>
    <n v="16.29"/>
    <n v="4.7699999999999996"/>
    <n v="0"/>
    <n v="7.1"/>
    <n v="0.12"/>
    <n v="0.09"/>
    <n v="0"/>
    <n v="0"/>
    <n v="0.59"/>
    <n v="0.82"/>
    <n v="0.34"/>
    <n v="0"/>
    <n v="0.84"/>
    <n v="0.28999999999999998"/>
    <n v="1.32"/>
    <n v="0"/>
    <n v="0"/>
    <n v="0"/>
    <n v="0"/>
    <n v="-7.0000000000000007E-2"/>
    <n v="0.22"/>
    <n v="0"/>
    <n v="0"/>
    <n v="0"/>
    <n v="0"/>
    <n v="-7.0000000000000007E-2"/>
    <n v="-7.0000000000000007E-2"/>
    <n v="0"/>
    <n v="0"/>
    <m/>
    <n v="0"/>
    <n v="0"/>
    <n v="0"/>
    <x v="10"/>
    <x v="10"/>
  </r>
  <r>
    <s v="CG&amp;E "/>
    <s v="E"/>
    <x v="19"/>
    <s v="RS  W   02/15/2008 "/>
    <n v="8764"/>
    <n v="1098.8599999999999"/>
    <n v="0"/>
    <n v="1098.8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10"/>
  </r>
  <r>
    <s v="CG&amp;E "/>
    <s v="E"/>
    <x v="19"/>
    <s v="RS  W   02/15/2008N"/>
    <n v="774058"/>
    <n v="80428.649999999994"/>
    <n v="0"/>
    <n v="80428.649999999994"/>
    <n v="25394.16"/>
    <n v="0"/>
    <n v="20455.849999999999"/>
    <n v="942.42"/>
    <n v="100.27"/>
    <n v="0"/>
    <n v="0"/>
    <n v="3578.72"/>
    <n v="4608.33"/>
    <n v="4900.88"/>
    <n v="1349.11"/>
    <n v="4482.66"/>
    <n v="4952.33"/>
    <n v="6765.25"/>
    <n v="0"/>
    <n v="0"/>
    <n v="0"/>
    <n v="0"/>
    <n v="1106.1300000000001"/>
    <n v="1792.54"/>
    <n v="0"/>
    <n v="0"/>
    <n v="0"/>
    <n v="0"/>
    <n v="0"/>
    <n v="0"/>
    <n v="0"/>
    <n v="0"/>
    <m/>
    <n v="0"/>
    <n v="0"/>
    <n v="0"/>
    <x v="10"/>
    <x v="10"/>
  </r>
  <r>
    <s v="CG&amp;E "/>
    <s v="E"/>
    <x v="1"/>
    <s v="RS  W   02/15/2008N"/>
    <n v="96"/>
    <n v="23.82"/>
    <n v="0"/>
    <n v="23.82"/>
    <n v="3.6"/>
    <n v="0"/>
    <n v="15.42"/>
    <n v="0.12"/>
    <n v="0.27"/>
    <n v="0"/>
    <n v="0"/>
    <n v="0.45"/>
    <n v="0.62"/>
    <n v="0.7"/>
    <n v="0.17"/>
    <n v="0.63"/>
    <n v="0.61"/>
    <n v="0.84"/>
    <n v="0"/>
    <n v="0"/>
    <n v="0"/>
    <n v="0"/>
    <n v="0.14000000000000001"/>
    <n v="0.25"/>
    <n v="0"/>
    <n v="0"/>
    <n v="0"/>
    <n v="0"/>
    <n v="0"/>
    <n v="0"/>
    <n v="0"/>
    <n v="0"/>
    <m/>
    <n v="0"/>
    <n v="0"/>
    <n v="0"/>
    <x v="10"/>
    <x v="10"/>
  </r>
  <r>
    <s v="CG&amp;E "/>
    <s v="E"/>
    <x v="24"/>
    <s v="RS  W   02/15/2008N"/>
    <n v="5684"/>
    <n v="234.56"/>
    <n v="0"/>
    <n v="234.56"/>
    <n v="0"/>
    <n v="0"/>
    <n v="135.88999999999999"/>
    <n v="6.92"/>
    <n v="0.45"/>
    <n v="0"/>
    <n v="0"/>
    <n v="26.43"/>
    <n v="33.729999999999997"/>
    <n v="0"/>
    <n v="9.91"/>
    <n v="0"/>
    <n v="0"/>
    <n v="0"/>
    <n v="0"/>
    <n v="0"/>
    <n v="0"/>
    <n v="0"/>
    <n v="8.1300000000000008"/>
    <n v="13.1"/>
    <n v="0"/>
    <n v="0"/>
    <n v="0"/>
    <n v="0"/>
    <n v="0"/>
    <n v="0"/>
    <n v="0"/>
    <n v="0"/>
    <m/>
    <n v="0"/>
    <n v="0"/>
    <n v="0"/>
    <x v="10"/>
    <x v="10"/>
  </r>
  <r>
    <s v="CG&amp;E "/>
    <s v="E"/>
    <x v="19"/>
    <s v="RS  W   04/01/2008 "/>
    <n v="-18157"/>
    <n v="-1961.2"/>
    <n v="0"/>
    <n v="-19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10"/>
  </r>
  <r>
    <s v="CG&amp;E "/>
    <s v="E"/>
    <x v="19"/>
    <s v="RS  W   04/01/2008N"/>
    <n v="2603347"/>
    <n v="283484.37"/>
    <n v="0"/>
    <n v="283484.37"/>
    <n v="102601.11"/>
    <n v="0"/>
    <n v="72782.84"/>
    <n v="3169.53"/>
    <n v="416.91"/>
    <n v="0"/>
    <n v="0"/>
    <n v="11969.88"/>
    <n v="15701.86"/>
    <n v="15492.33"/>
    <n v="4537.43"/>
    <n v="0"/>
    <n v="15851.69"/>
    <n v="31229.94"/>
    <n v="0"/>
    <n v="0"/>
    <n v="0"/>
    <n v="0"/>
    <n v="3574.12"/>
    <n v="6156.73"/>
    <n v="0"/>
    <n v="0"/>
    <n v="0"/>
    <n v="0"/>
    <n v="0"/>
    <n v="0"/>
    <n v="0"/>
    <n v="0"/>
    <m/>
    <n v="0"/>
    <n v="0"/>
    <n v="0"/>
    <x v="10"/>
    <x v="10"/>
  </r>
  <r>
    <s v="CG&amp;E "/>
    <s v="E"/>
    <x v="1"/>
    <s v="RS  W   04/01/2008N"/>
    <n v="90"/>
    <n v="36.07"/>
    <n v="0"/>
    <n v="36.07"/>
    <n v="3.97"/>
    <n v="0"/>
    <n v="27.68"/>
    <n v="0.11"/>
    <n v="0.52"/>
    <n v="0"/>
    <n v="0"/>
    <n v="0.41"/>
    <n v="0.59"/>
    <n v="0.6"/>
    <n v="0.16"/>
    <n v="0"/>
    <n v="0.56999999999999995"/>
    <n v="1.1000000000000001"/>
    <n v="0"/>
    <n v="0"/>
    <n v="0"/>
    <n v="0"/>
    <n v="0.12"/>
    <n v="0.24"/>
    <n v="0"/>
    <n v="0"/>
    <n v="0"/>
    <n v="0"/>
    <n v="0"/>
    <n v="0"/>
    <n v="0"/>
    <n v="0"/>
    <m/>
    <n v="0"/>
    <n v="0"/>
    <n v="0"/>
    <x v="10"/>
    <x v="10"/>
  </r>
  <r>
    <s v="CG&amp;E "/>
    <s v="E"/>
    <x v="24"/>
    <s v="RS  W   04/01/2008N"/>
    <n v="15739"/>
    <n v="690.78"/>
    <n v="0"/>
    <n v="690.78"/>
    <n v="0"/>
    <n v="0"/>
    <n v="410.05"/>
    <n v="19.16"/>
    <n v="1.91"/>
    <n v="0"/>
    <n v="0"/>
    <n v="73.209999999999994"/>
    <n v="98.25"/>
    <n v="0"/>
    <n v="27.42"/>
    <n v="0"/>
    <n v="0"/>
    <n v="0"/>
    <n v="0"/>
    <n v="0"/>
    <n v="0"/>
    <n v="0"/>
    <n v="21.49"/>
    <n v="39.29"/>
    <n v="0"/>
    <n v="0"/>
    <n v="0"/>
    <n v="0"/>
    <n v="0"/>
    <n v="0"/>
    <n v="0"/>
    <n v="0"/>
    <m/>
    <n v="0"/>
    <n v="0"/>
    <n v="0"/>
    <x v="10"/>
    <x v="10"/>
  </r>
  <r>
    <s v="CG&amp;E "/>
    <s v="E"/>
    <x v="1"/>
    <s v="RS01S   01/02/2007N"/>
    <n v="-10926"/>
    <n v="-1341.1"/>
    <n v="0"/>
    <n v="-1341.1"/>
    <n v="-394.51"/>
    <n v="0"/>
    <n v="-461.02"/>
    <n v="-12.88"/>
    <n v="-4.8600000000000003"/>
    <n v="0"/>
    <n v="0"/>
    <n v="-50.75"/>
    <n v="-69.08"/>
    <n v="-52.67"/>
    <n v="-4.57"/>
    <n v="-69.66"/>
    <n v="-69.489999999999995"/>
    <n v="-98.12"/>
    <n v="0"/>
    <n v="0"/>
    <n v="0"/>
    <n v="0"/>
    <n v="-13.72"/>
    <n v="-27.88"/>
    <n v="0"/>
    <n v="0"/>
    <n v="-11.89"/>
    <n v="0"/>
    <n v="0"/>
    <n v="0"/>
    <n v="0"/>
    <n v="0"/>
    <m/>
    <n v="0"/>
    <n v="0"/>
    <n v="0"/>
    <x v="10"/>
    <x v="10"/>
  </r>
  <r>
    <s v="CG&amp;E "/>
    <s v="E"/>
    <x v="1"/>
    <s v="RS01S   02/15/2008N"/>
    <n v="-8963"/>
    <n v="-1042.3699999999999"/>
    <n v="0"/>
    <n v="-1042.3699999999999"/>
    <n v="-320.27"/>
    <n v="0"/>
    <n v="-309.31"/>
    <n v="-10.95"/>
    <n v="-2.61"/>
    <n v="0"/>
    <n v="0"/>
    <n v="-41.68"/>
    <n v="-56.28"/>
    <n v="-56.49"/>
    <n v="-3.74"/>
    <n v="-56.49"/>
    <n v="-57.37"/>
    <n v="-82.02"/>
    <n v="0"/>
    <n v="0"/>
    <n v="0"/>
    <n v="0"/>
    <n v="-12.8"/>
    <n v="-22.61"/>
    <n v="0"/>
    <n v="0"/>
    <n v="-9.75"/>
    <n v="0"/>
    <n v="0"/>
    <n v="0"/>
    <n v="0"/>
    <n v="0"/>
    <m/>
    <n v="0"/>
    <n v="0"/>
    <n v="0"/>
    <x v="10"/>
    <x v="10"/>
  </r>
  <r>
    <s v="CG&amp;E "/>
    <s v="E"/>
    <x v="1"/>
    <s v="RS01S   04/01/2008 "/>
    <n v="645"/>
    <n v="132.13999999999999"/>
    <n v="0"/>
    <n v="132.13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10"/>
  </r>
  <r>
    <s v="CG&amp;E "/>
    <s v="E"/>
    <x v="19"/>
    <s v="RS01S   04/01/2008N"/>
    <n v="-989"/>
    <n v="-109.71"/>
    <n v="0"/>
    <n v="-109.71"/>
    <n v="-43.69"/>
    <n v="0"/>
    <n v="-24.23"/>
    <n v="-1.2"/>
    <n v="-0.09"/>
    <n v="0"/>
    <n v="0"/>
    <n v="-4.5999999999999996"/>
    <n v="-6.41"/>
    <n v="-6.6"/>
    <n v="-1.72"/>
    <n v="0"/>
    <n v="-5.61"/>
    <n v="-11.55"/>
    <n v="0"/>
    <n v="0"/>
    <n v="0"/>
    <n v="0"/>
    <n v="-1.39"/>
    <n v="-2.62"/>
    <n v="0"/>
    <n v="0"/>
    <n v="0"/>
    <n v="0"/>
    <n v="0"/>
    <n v="0"/>
    <n v="0"/>
    <n v="0"/>
    <m/>
    <n v="0"/>
    <n v="0"/>
    <n v="0"/>
    <x v="10"/>
    <x v="10"/>
  </r>
  <r>
    <s v="CG&amp;E "/>
    <s v="E"/>
    <x v="1"/>
    <s v="RS01S   04/01/2008N"/>
    <n v="6809618"/>
    <n v="804792.34"/>
    <n v="0"/>
    <n v="804792.34"/>
    <n v="319722.28000000003"/>
    <n v="0"/>
    <n v="195547.56"/>
    <n v="8291.42"/>
    <n v="1194.05"/>
    <n v="0"/>
    <n v="0"/>
    <n v="31223.86"/>
    <n v="45864.55"/>
    <n v="43795.54"/>
    <n v="2841.17"/>
    <n v="0"/>
    <n v="38610.050000000003"/>
    <n v="81542.070000000007"/>
    <n v="0"/>
    <n v="0"/>
    <n v="0"/>
    <n v="0"/>
    <n v="9581.26"/>
    <n v="19183.68"/>
    <n v="0"/>
    <n v="0"/>
    <n v="7394.85"/>
    <n v="0"/>
    <n v="0"/>
    <n v="0"/>
    <n v="0"/>
    <n v="0"/>
    <m/>
    <n v="0"/>
    <n v="0"/>
    <n v="0"/>
    <x v="10"/>
    <x v="10"/>
  </r>
  <r>
    <s v="CG&amp;E "/>
    <s v="E"/>
    <x v="2"/>
    <s v="RS01S   04/01/2008N"/>
    <n v="-425"/>
    <n v="-68.77"/>
    <n v="0"/>
    <n v="-68.77"/>
    <n v="-24.89"/>
    <n v="0"/>
    <n v="-22.58"/>
    <n v="-0.52"/>
    <n v="-0.09"/>
    <n v="0"/>
    <n v="0"/>
    <n v="-1.98"/>
    <n v="-5.17"/>
    <n v="-3.41"/>
    <n v="-0.18"/>
    <n v="0"/>
    <n v="-2.2999999999999998"/>
    <n v="-5.09"/>
    <n v="0"/>
    <n v="0"/>
    <n v="0"/>
    <n v="0"/>
    <n v="-0.57999999999999996"/>
    <n v="-1.49"/>
    <n v="0"/>
    <n v="0"/>
    <n v="-0.49"/>
    <n v="0"/>
    <n v="0"/>
    <n v="0"/>
    <n v="0"/>
    <n v="0"/>
    <m/>
    <n v="0"/>
    <n v="0"/>
    <n v="0"/>
    <x v="10"/>
    <x v="10"/>
  </r>
  <r>
    <s v="CG&amp;E "/>
    <s v="E"/>
    <x v="4"/>
    <s v="RS01S   04/01/2008N"/>
    <n v="-3357"/>
    <n v="-378.77"/>
    <n v="0"/>
    <n v="-378.77"/>
    <n v="-188.74"/>
    <n v="0"/>
    <n v="-39.96"/>
    <n v="-4.0999999999999996"/>
    <n v="0.54"/>
    <n v="0"/>
    <n v="0"/>
    <n v="-15.16"/>
    <n v="-25.44"/>
    <n v="-25.86"/>
    <n v="-1.39"/>
    <n v="0"/>
    <n v="-19.04"/>
    <n v="-40.020000000000003"/>
    <n v="0"/>
    <n v="0"/>
    <n v="0"/>
    <n v="0"/>
    <n v="-4.6100000000000003"/>
    <n v="-11.34"/>
    <n v="0"/>
    <n v="0"/>
    <n v="-3.65"/>
    <n v="0"/>
    <n v="0"/>
    <n v="0"/>
    <n v="0"/>
    <n v="0"/>
    <m/>
    <n v="0"/>
    <n v="0"/>
    <n v="0"/>
    <x v="10"/>
    <x v="10"/>
  </r>
  <r>
    <s v="CG&amp;E "/>
    <s v="E"/>
    <x v="21"/>
    <s v="RS01S   04/01/2008N"/>
    <n v="48959"/>
    <n v="2339.54"/>
    <n v="0"/>
    <n v="2339.54"/>
    <n v="0"/>
    <n v="0"/>
    <n v="1440.18"/>
    <n v="59.62"/>
    <n v="9.27"/>
    <n v="0"/>
    <n v="0"/>
    <n v="226.54"/>
    <n v="325.99"/>
    <n v="0"/>
    <n v="20.45"/>
    <n v="0"/>
    <n v="0"/>
    <n v="0"/>
    <n v="0"/>
    <n v="0"/>
    <n v="0"/>
    <n v="0"/>
    <n v="68.89"/>
    <n v="135.47999999999999"/>
    <n v="0"/>
    <n v="0"/>
    <n v="53.12"/>
    <n v="0"/>
    <n v="0"/>
    <n v="0"/>
    <n v="0"/>
    <n v="0"/>
    <m/>
    <n v="0"/>
    <n v="0"/>
    <n v="0"/>
    <x v="10"/>
    <x v="10"/>
  </r>
  <r>
    <s v="CG&amp;E "/>
    <s v="E"/>
    <x v="1"/>
    <s v="RS01W   01/02/2007N"/>
    <n v="19923"/>
    <n v="2295.58"/>
    <n v="0"/>
    <n v="2295.58"/>
    <n v="731.62"/>
    <n v="0"/>
    <n v="666.16"/>
    <n v="21.71"/>
    <n v="5.38"/>
    <n v="0"/>
    <n v="0"/>
    <n v="92.64"/>
    <n v="127.34"/>
    <n v="81.12"/>
    <n v="8.31"/>
    <n v="129.13999999999999"/>
    <n v="122.93"/>
    <n v="218.78"/>
    <n v="0"/>
    <n v="0"/>
    <n v="0"/>
    <n v="0"/>
    <n v="17.18"/>
    <n v="51.64"/>
    <n v="0"/>
    <n v="0"/>
    <n v="21.63"/>
    <n v="0"/>
    <n v="0"/>
    <n v="0"/>
    <n v="0"/>
    <n v="0"/>
    <m/>
    <n v="0"/>
    <n v="0"/>
    <n v="0"/>
    <x v="10"/>
    <x v="10"/>
  </r>
  <r>
    <s v="CG&amp;E "/>
    <s v="E"/>
    <x v="1"/>
    <s v="RS01W   02/15/2008N"/>
    <n v="11938"/>
    <n v="1392.53"/>
    <n v="0"/>
    <n v="1392.53"/>
    <n v="422.03"/>
    <n v="0"/>
    <n v="422.7"/>
    <n v="14.53"/>
    <n v="3.69"/>
    <n v="0"/>
    <n v="0"/>
    <n v="55.51"/>
    <n v="74.5"/>
    <n v="74.489999999999995"/>
    <n v="5"/>
    <n v="74.5"/>
    <n v="76.400000000000006"/>
    <n v="109.28"/>
    <n v="0"/>
    <n v="0"/>
    <n v="0"/>
    <n v="0"/>
    <n v="17.11"/>
    <n v="29.8"/>
    <n v="0"/>
    <n v="0"/>
    <n v="12.99"/>
    <n v="0"/>
    <n v="0"/>
    <n v="0"/>
    <n v="0"/>
    <n v="0"/>
    <m/>
    <n v="0"/>
    <n v="0"/>
    <n v="0"/>
    <x v="10"/>
    <x v="10"/>
  </r>
  <r>
    <s v="CG&amp;E "/>
    <s v="E"/>
    <x v="1"/>
    <s v="RS01W   04/01/2008N"/>
    <n v="34745"/>
    <n v="3949.35"/>
    <n v="0"/>
    <n v="3949.35"/>
    <n v="1351.8"/>
    <n v="0"/>
    <n v="1178.48"/>
    <n v="42.34"/>
    <n v="9.66"/>
    <n v="0"/>
    <n v="0"/>
    <n v="159.68"/>
    <n v="207.94"/>
    <n v="185.14"/>
    <n v="14.51"/>
    <n v="0"/>
    <n v="217.26"/>
    <n v="416.44"/>
    <n v="0"/>
    <n v="0"/>
    <n v="0"/>
    <n v="0"/>
    <n v="47.24"/>
    <n v="81.08"/>
    <n v="0"/>
    <n v="0"/>
    <n v="37.78"/>
    <n v="0"/>
    <n v="0"/>
    <n v="0"/>
    <n v="0"/>
    <n v="0"/>
    <m/>
    <n v="0"/>
    <n v="0"/>
    <n v="0"/>
    <x v="10"/>
    <x v="10"/>
  </r>
  <r>
    <s v="CG&amp;E "/>
    <s v="E"/>
    <x v="21"/>
    <s v="RS01W   04/01/2008N"/>
    <n v="11"/>
    <n v="4.99"/>
    <n v="0"/>
    <n v="4.99"/>
    <n v="0"/>
    <n v="0"/>
    <n v="4.72"/>
    <n v="0.01"/>
    <n v="0.09"/>
    <n v="0"/>
    <n v="0"/>
    <n v="0.05"/>
    <n v="7.0000000000000007E-2"/>
    <n v="0"/>
    <n v="0"/>
    <n v="0"/>
    <n v="0"/>
    <n v="0"/>
    <n v="0"/>
    <n v="0"/>
    <n v="0"/>
    <n v="0"/>
    <n v="0.01"/>
    <n v="0.03"/>
    <n v="0"/>
    <n v="0"/>
    <n v="0.01"/>
    <n v="0"/>
    <n v="0"/>
    <n v="0"/>
    <n v="0"/>
    <n v="0"/>
    <m/>
    <n v="0"/>
    <n v="0"/>
    <n v="0"/>
    <x v="10"/>
    <x v="10"/>
  </r>
  <r>
    <s v="CG&amp;E "/>
    <s v="E"/>
    <x v="19"/>
    <s v="RS3PS   04/01/2008N"/>
    <n v="36001"/>
    <n v="4197.93"/>
    <n v="0"/>
    <n v="4197.93"/>
    <n v="1658.95"/>
    <n v="0"/>
    <n v="996.17"/>
    <n v="43.81"/>
    <n v="3.85"/>
    <n v="0"/>
    <n v="0"/>
    <n v="167.41"/>
    <n v="239.66"/>
    <n v="250.52"/>
    <n v="62.78"/>
    <n v="0"/>
    <n v="204.27"/>
    <n v="420.28"/>
    <n v="0"/>
    <n v="0"/>
    <n v="0"/>
    <n v="0"/>
    <n v="50.67"/>
    <n v="99.56"/>
    <n v="0"/>
    <n v="0"/>
    <n v="0"/>
    <n v="0"/>
    <n v="0"/>
    <n v="0"/>
    <n v="0"/>
    <n v="0"/>
    <m/>
    <n v="0"/>
    <n v="0"/>
    <n v="0"/>
    <x v="10"/>
    <x v="10"/>
  </r>
  <r>
    <s v="CG&amp;E "/>
    <s v="E"/>
    <x v="7"/>
    <s v="SC01    04/01/2008N"/>
    <n v="81"/>
    <n v="16.440000000000001"/>
    <n v="0"/>
    <n v="16.440000000000001"/>
    <n v="2.34"/>
    <n v="0"/>
    <n v="11.5"/>
    <n v="0.1"/>
    <n v="0"/>
    <n v="0"/>
    <n v="0"/>
    <n v="0.38"/>
    <n v="0.19"/>
    <n v="0.32"/>
    <n v="0"/>
    <n v="0"/>
    <n v="0.21"/>
    <n v="0.97"/>
    <n v="0"/>
    <n v="0"/>
    <n v="0"/>
    <n v="0"/>
    <n v="0.08"/>
    <n v="0.14000000000000001"/>
    <n v="0"/>
    <n v="0"/>
    <n v="0.21"/>
    <n v="0"/>
    <n v="0"/>
    <n v="0"/>
    <n v="0"/>
    <n v="0"/>
    <m/>
    <n v="0"/>
    <n v="0"/>
    <n v="0"/>
    <x v="10"/>
    <x v="11"/>
  </r>
  <r>
    <s v="CG&amp;E "/>
    <s v="E"/>
    <x v="7"/>
    <s v="SC02    04/01/2008N"/>
    <n v="1161192"/>
    <n v="91652.22"/>
    <n v="0"/>
    <n v="91652.22"/>
    <n v="33450.639999999999"/>
    <n v="0"/>
    <n v="22196.16"/>
    <n v="1413.92"/>
    <n v="0.36"/>
    <n v="0"/>
    <n v="0"/>
    <n v="4299.07"/>
    <n v="2659.12"/>
    <n v="4582.0600000000004"/>
    <n v="0"/>
    <n v="0"/>
    <n v="3059.77"/>
    <n v="13904.14"/>
    <n v="0"/>
    <n v="0"/>
    <n v="0"/>
    <n v="0"/>
    <n v="1120.5899999999999"/>
    <n v="2006.55"/>
    <n v="0"/>
    <n v="0"/>
    <n v="2959.84"/>
    <n v="0"/>
    <n v="0"/>
    <n v="0"/>
    <n v="0"/>
    <n v="0"/>
    <m/>
    <n v="0"/>
    <n v="0"/>
    <n v="0"/>
    <x v="10"/>
    <x v="11"/>
  </r>
  <r>
    <s v="CG&amp;E "/>
    <s v="E"/>
    <x v="2"/>
    <s v="SC03    04/01/2008N"/>
    <n v="399"/>
    <n v="17.73"/>
    <n v="0"/>
    <n v="17.73"/>
    <n v="4.58"/>
    <n v="0"/>
    <n v="1.71"/>
    <n v="0.48"/>
    <n v="0.09"/>
    <n v="0"/>
    <n v="0"/>
    <n v="1.85"/>
    <n v="0.91"/>
    <n v="0.62"/>
    <n v="0"/>
    <n v="0"/>
    <n v="1.05"/>
    <n v="4.7699999999999996"/>
    <n v="0"/>
    <n v="0"/>
    <n v="0"/>
    <n v="0"/>
    <n v="0.38"/>
    <n v="0.28000000000000003"/>
    <n v="0"/>
    <n v="0"/>
    <n v="1.01"/>
    <n v="0"/>
    <n v="0"/>
    <n v="0"/>
    <n v="0"/>
    <n v="0"/>
    <m/>
    <n v="0"/>
    <n v="0"/>
    <n v="0"/>
    <x v="10"/>
    <x v="11"/>
  </r>
  <r>
    <s v="CG&amp;E "/>
    <s v="E"/>
    <x v="7"/>
    <s v="SC03    04/01/2008N"/>
    <n v="1637838"/>
    <n v="71603.86"/>
    <n v="0"/>
    <n v="71603.86"/>
    <n v="18768.099999999999"/>
    <n v="0"/>
    <n v="7026.37"/>
    <n v="1994.35"/>
    <n v="2.52"/>
    <n v="0"/>
    <n v="0"/>
    <n v="6680.93"/>
    <n v="3750.65"/>
    <n v="2571.4299999999998"/>
    <n v="0"/>
    <n v="0"/>
    <n v="4315.7"/>
    <n v="19611.55"/>
    <n v="0"/>
    <n v="0"/>
    <n v="0"/>
    <n v="0"/>
    <n v="1580.54"/>
    <n v="1126.8900000000001"/>
    <n v="0"/>
    <n v="0"/>
    <n v="4174.83"/>
    <n v="0"/>
    <n v="0"/>
    <n v="0"/>
    <n v="0"/>
    <n v="0"/>
    <m/>
    <n v="0"/>
    <n v="0"/>
    <n v="0"/>
    <x v="10"/>
    <x v="11"/>
  </r>
  <r>
    <s v="CG&amp;E "/>
    <s v="E"/>
    <x v="7"/>
    <s v="SC04    04/01/2008N"/>
    <n v="14245"/>
    <n v="628.09"/>
    <n v="0"/>
    <n v="628.09"/>
    <n v="163.24"/>
    <n v="0"/>
    <n v="61.11"/>
    <n v="17.34"/>
    <n v="0.09"/>
    <n v="0"/>
    <n v="0"/>
    <n v="63.38"/>
    <n v="32.619999999999997"/>
    <n v="22.36"/>
    <n v="0"/>
    <n v="0"/>
    <n v="37.520000000000003"/>
    <n v="170.56"/>
    <n v="0"/>
    <n v="0"/>
    <n v="0"/>
    <n v="0"/>
    <n v="13.75"/>
    <n v="9.8000000000000007"/>
    <n v="0"/>
    <n v="0"/>
    <n v="36.32"/>
    <n v="0"/>
    <n v="0"/>
    <n v="0"/>
    <n v="0"/>
    <n v="0"/>
    <m/>
    <n v="0"/>
    <n v="0"/>
    <n v="0"/>
    <x v="10"/>
    <x v="11"/>
  </r>
  <r>
    <s v="CG&amp;E "/>
    <s v="E"/>
    <x v="7"/>
    <s v="SC05    04/01/2008N"/>
    <n v="5883"/>
    <n v="259.66000000000003"/>
    <n v="0"/>
    <n v="259.66000000000003"/>
    <n v="67.41"/>
    <n v="0"/>
    <n v="25.24"/>
    <n v="7.16"/>
    <n v="0"/>
    <n v="0"/>
    <n v="0"/>
    <n v="26.49"/>
    <n v="13.47"/>
    <n v="9.23"/>
    <n v="0"/>
    <n v="0"/>
    <n v="15.5"/>
    <n v="70.44"/>
    <n v="0"/>
    <n v="0"/>
    <n v="0"/>
    <n v="0"/>
    <n v="5.68"/>
    <n v="4.05"/>
    <n v="0"/>
    <n v="0"/>
    <n v="14.99"/>
    <n v="0"/>
    <n v="0"/>
    <n v="0"/>
    <n v="0"/>
    <n v="0"/>
    <m/>
    <n v="0"/>
    <n v="0"/>
    <n v="0"/>
    <x v="10"/>
    <x v="11"/>
  </r>
  <r>
    <s v="CG&amp;E "/>
    <s v="E"/>
    <x v="7"/>
    <s v="SC06    04/01/2008N"/>
    <n v="774"/>
    <n v="34.28"/>
    <n v="0"/>
    <n v="34.28"/>
    <n v="8.8699999999999992"/>
    <n v="0"/>
    <n v="3.32"/>
    <n v="0.94"/>
    <n v="0"/>
    <n v="0"/>
    <n v="0"/>
    <n v="3.6"/>
    <n v="1.77"/>
    <n v="1.22"/>
    <n v="0"/>
    <n v="0"/>
    <n v="2.04"/>
    <n v="9.27"/>
    <n v="0"/>
    <n v="0"/>
    <n v="0"/>
    <n v="0"/>
    <n v="0.75"/>
    <n v="0.53"/>
    <n v="0"/>
    <n v="0"/>
    <n v="1.97"/>
    <n v="0"/>
    <n v="0"/>
    <n v="0"/>
    <n v="0"/>
    <n v="0"/>
    <m/>
    <n v="0"/>
    <n v="0"/>
    <n v="0"/>
    <x v="10"/>
    <x v="11"/>
  </r>
  <r>
    <s v="CG&amp;E "/>
    <s v="E"/>
    <x v="2"/>
    <s v="SC07    04/01/2008N"/>
    <n v="980"/>
    <n v="111.34"/>
    <n v="0"/>
    <n v="111.34"/>
    <n v="28.21"/>
    <n v="0"/>
    <n v="51.41"/>
    <n v="1.2"/>
    <n v="0.36"/>
    <n v="0"/>
    <n v="0"/>
    <n v="4.57"/>
    <n v="2.2400000000000002"/>
    <n v="3.88"/>
    <n v="0"/>
    <n v="0"/>
    <n v="2.59"/>
    <n v="11.73"/>
    <n v="0"/>
    <n v="0"/>
    <n v="0"/>
    <n v="0"/>
    <n v="0.95"/>
    <n v="1.7"/>
    <n v="0"/>
    <n v="0"/>
    <n v="2.5"/>
    <n v="0"/>
    <n v="0"/>
    <n v="0"/>
    <n v="0"/>
    <n v="0"/>
    <m/>
    <n v="0"/>
    <n v="0"/>
    <n v="0"/>
    <x v="10"/>
    <x v="11"/>
  </r>
  <r>
    <s v="CG&amp;E "/>
    <s v="E"/>
    <x v="7"/>
    <s v="SC07    04/01/2008N"/>
    <n v="328"/>
    <n v="34.15"/>
    <n v="0"/>
    <n v="34.15"/>
    <n v="9.44"/>
    <n v="0"/>
    <n v="14.15"/>
    <n v="0.4"/>
    <n v="0.09"/>
    <n v="0"/>
    <n v="0"/>
    <n v="1.53"/>
    <n v="0.75"/>
    <n v="1.29"/>
    <n v="0"/>
    <n v="0"/>
    <n v="0.86"/>
    <n v="3.93"/>
    <n v="0"/>
    <n v="0"/>
    <n v="0"/>
    <n v="0"/>
    <n v="0.31"/>
    <n v="0.56000000000000005"/>
    <n v="0"/>
    <n v="0"/>
    <n v="0.84"/>
    <n v="0"/>
    <n v="0"/>
    <n v="0"/>
    <n v="0"/>
    <n v="0"/>
    <m/>
    <n v="0"/>
    <n v="0"/>
    <n v="0"/>
    <x v="10"/>
    <x v="11"/>
  </r>
  <r>
    <s v="CG&amp;E "/>
    <s v="E"/>
    <x v="7"/>
    <s v="SC08    04/01/2008N"/>
    <n v="6596"/>
    <n v="419.66"/>
    <n v="0"/>
    <n v="419.66"/>
    <n v="189.92"/>
    <n v="0"/>
    <n v="49.64"/>
    <n v="8.0299999999999994"/>
    <n v="0"/>
    <n v="0"/>
    <n v="0"/>
    <n v="0"/>
    <n v="15.1"/>
    <n v="26.03"/>
    <n v="0"/>
    <n v="0"/>
    <n v="17.38"/>
    <n v="78.98"/>
    <n v="0"/>
    <n v="0"/>
    <n v="0"/>
    <n v="0"/>
    <n v="6.37"/>
    <n v="11.4"/>
    <n v="0"/>
    <n v="0"/>
    <n v="16.809999999999999"/>
    <n v="0"/>
    <n v="0"/>
    <n v="0"/>
    <n v="0"/>
    <n v="0"/>
    <m/>
    <n v="0"/>
    <n v="0"/>
    <n v="0"/>
    <x v="10"/>
    <x v="11"/>
  </r>
  <r>
    <s v="CG&amp;E "/>
    <s v="E"/>
    <x v="7"/>
    <s v="SC09    04/01/2008N"/>
    <n v="296"/>
    <n v="21.5"/>
    <n v="0"/>
    <n v="21.5"/>
    <n v="8.5399999999999991"/>
    <n v="0"/>
    <n v="3.41"/>
    <n v="0.36"/>
    <n v="0.09"/>
    <n v="0"/>
    <n v="0"/>
    <n v="1.38"/>
    <n v="0.68"/>
    <n v="1.17"/>
    <n v="0"/>
    <n v="0"/>
    <n v="0.78"/>
    <n v="3.54"/>
    <n v="0"/>
    <n v="0"/>
    <n v="0"/>
    <n v="0"/>
    <n v="0.28999999999999998"/>
    <n v="0.51"/>
    <n v="0"/>
    <n v="0"/>
    <n v="0.75"/>
    <n v="0"/>
    <n v="0"/>
    <n v="0"/>
    <n v="0"/>
    <n v="0"/>
    <m/>
    <n v="0"/>
    <n v="0"/>
    <n v="0"/>
    <x v="10"/>
    <x v="11"/>
  </r>
  <r>
    <s v="CG&amp;E "/>
    <s v="E"/>
    <x v="7"/>
    <s v="SC10    04/01/2008N"/>
    <n v="6126"/>
    <n v="414.27"/>
    <n v="0"/>
    <n v="414.27"/>
    <n v="176.51"/>
    <n v="0"/>
    <n v="70.489999999999995"/>
    <n v="7.46"/>
    <n v="0"/>
    <n v="0"/>
    <n v="0"/>
    <n v="0"/>
    <n v="14.03"/>
    <n v="24.17"/>
    <n v="0"/>
    <n v="0"/>
    <n v="16.14"/>
    <n v="73.349999999999994"/>
    <n v="0"/>
    <n v="0"/>
    <n v="0"/>
    <n v="0"/>
    <n v="5.91"/>
    <n v="10.59"/>
    <n v="0"/>
    <n v="0"/>
    <n v="15.62"/>
    <n v="0"/>
    <n v="0"/>
    <n v="0"/>
    <n v="0"/>
    <n v="0"/>
    <m/>
    <n v="0"/>
    <n v="0"/>
    <n v="0"/>
    <x v="10"/>
    <x v="11"/>
  </r>
  <r>
    <s v="CG&amp;E "/>
    <s v="E"/>
    <x v="7"/>
    <s v="SE      01/31/2007N"/>
    <n v="-2307"/>
    <n v="-411.33"/>
    <n v="0"/>
    <n v="-411.33"/>
    <n v="-56.48"/>
    <n v="0"/>
    <n v="-271.2"/>
    <n v="-2.34"/>
    <n v="0.02"/>
    <n v="0"/>
    <n v="0"/>
    <n v="-10.76"/>
    <n v="-5.26"/>
    <n v="-6.4"/>
    <n v="0"/>
    <n v="-9.94"/>
    <n v="-7.7"/>
    <n v="-30.6"/>
    <n v="0"/>
    <n v="0"/>
    <n v="0"/>
    <n v="0"/>
    <n v="-0.78"/>
    <n v="-3.99"/>
    <n v="0"/>
    <n v="0"/>
    <n v="-5.9"/>
    <n v="0"/>
    <n v="0"/>
    <n v="0"/>
    <n v="0"/>
    <n v="0"/>
    <m/>
    <n v="0"/>
    <n v="0"/>
    <n v="0"/>
    <x v="10"/>
    <x v="12"/>
  </r>
  <r>
    <s v="CG&amp;E "/>
    <s v="E"/>
    <x v="7"/>
    <s v="SE      02/15/2008N"/>
    <n v="-399"/>
    <n v="-70.61"/>
    <n v="0"/>
    <n v="-70.61"/>
    <n v="-9.77"/>
    <n v="0"/>
    <n v="-46.91"/>
    <n v="-0.49"/>
    <n v="0"/>
    <n v="0"/>
    <n v="0"/>
    <n v="-1.86"/>
    <n v="-0.91"/>
    <n v="-1.72"/>
    <n v="0"/>
    <n v="-1.72"/>
    <n v="-1.48"/>
    <n v="-3.65"/>
    <n v="0"/>
    <n v="0"/>
    <n v="0"/>
    <n v="0"/>
    <n v="-0.39"/>
    <n v="-0.69"/>
    <n v="0"/>
    <n v="0"/>
    <n v="-1.02"/>
    <n v="0"/>
    <n v="0"/>
    <n v="0"/>
    <n v="0"/>
    <n v="0"/>
    <m/>
    <n v="0"/>
    <n v="0"/>
    <n v="0"/>
    <x v="10"/>
    <x v="12"/>
  </r>
  <r>
    <s v="CG&amp;E "/>
    <s v="E"/>
    <x v="2"/>
    <s v="SE      04/01/2008N"/>
    <n v="40409"/>
    <n v="5206.0600000000004"/>
    <n v="0"/>
    <n v="5206.0600000000004"/>
    <n v="1164.32"/>
    <n v="0"/>
    <n v="2745.17"/>
    <n v="49.25"/>
    <n v="6.12"/>
    <n v="0"/>
    <n v="0"/>
    <n v="187.11"/>
    <n v="92.55"/>
    <n v="159.46"/>
    <n v="0"/>
    <n v="0"/>
    <n v="106.51"/>
    <n v="483.81"/>
    <n v="0"/>
    <n v="0"/>
    <n v="0"/>
    <n v="0"/>
    <n v="38.99"/>
    <n v="69.819999999999993"/>
    <n v="0"/>
    <n v="0"/>
    <n v="102.95"/>
    <n v="0"/>
    <n v="0"/>
    <n v="0"/>
    <n v="0"/>
    <n v="0"/>
    <m/>
    <n v="0"/>
    <n v="0"/>
    <n v="0"/>
    <x v="10"/>
    <x v="12"/>
  </r>
  <r>
    <s v="CG&amp;E "/>
    <s v="E"/>
    <x v="7"/>
    <s v="SE      04/01/2008N"/>
    <n v="361727"/>
    <n v="45102.9"/>
    <n v="0"/>
    <n v="45102.9"/>
    <n v="10420.969999999999"/>
    <n v="0"/>
    <n v="23582.44"/>
    <n v="440.64"/>
    <n v="29.61"/>
    <n v="0"/>
    <n v="0"/>
    <n v="1648.02"/>
    <n v="828.53"/>
    <n v="1427.39"/>
    <n v="0"/>
    <n v="0"/>
    <n v="952.36"/>
    <n v="4331.25"/>
    <n v="0"/>
    <n v="0"/>
    <n v="0"/>
    <n v="0"/>
    <n v="349.09"/>
    <n v="625.07000000000005"/>
    <n v="0"/>
    <n v="0"/>
    <n v="921.85"/>
    <n v="0"/>
    <n v="0"/>
    <n v="0"/>
    <n v="0"/>
    <n v="0"/>
    <m/>
    <n v="0"/>
    <n v="0"/>
    <n v="0"/>
    <x v="10"/>
    <x v="12"/>
  </r>
  <r>
    <s v="CG&amp;E "/>
    <s v="E"/>
    <x v="1"/>
    <s v="SFL2    04/01/2008N"/>
    <n v="45"/>
    <n v="5.67"/>
    <n v="0"/>
    <n v="5.67"/>
    <n v="2.97"/>
    <n v="0"/>
    <n v="0.72"/>
    <n v="0.09"/>
    <n v="0"/>
    <n v="0"/>
    <n v="0"/>
    <n v="0.18"/>
    <n v="0.27"/>
    <n v="0.36"/>
    <n v="0"/>
    <n v="0"/>
    <n v="0.27"/>
    <n v="0.54"/>
    <n v="0"/>
    <n v="0"/>
    <n v="0"/>
    <n v="0"/>
    <n v="0.09"/>
    <n v="0.18"/>
    <n v="0"/>
    <n v="0"/>
    <n v="0"/>
    <n v="0"/>
    <n v="0"/>
    <n v="0"/>
    <n v="0"/>
    <n v="0"/>
    <m/>
    <n v="0"/>
    <n v="0"/>
    <n v="0"/>
    <x v="10"/>
    <x v="13"/>
  </r>
  <r>
    <s v="CG&amp;E "/>
    <s v="E"/>
    <x v="2"/>
    <s v="SFL2    04/01/2008N"/>
    <n v="49170"/>
    <n v="6195.73"/>
    <n v="0"/>
    <n v="6195.73"/>
    <n v="3245.26"/>
    <n v="0"/>
    <n v="786.76"/>
    <n v="98.32"/>
    <n v="0.27"/>
    <n v="0"/>
    <n v="0"/>
    <n v="196.64"/>
    <n v="295.06"/>
    <n v="393.38"/>
    <n v="0"/>
    <n v="0"/>
    <n v="295.06"/>
    <n v="590.02"/>
    <n v="0"/>
    <n v="0"/>
    <n v="0"/>
    <n v="0"/>
    <n v="98.32"/>
    <n v="196.64"/>
    <n v="0"/>
    <n v="0"/>
    <n v="0"/>
    <n v="0"/>
    <n v="0"/>
    <n v="0"/>
    <n v="0"/>
    <n v="0"/>
    <m/>
    <n v="0"/>
    <n v="0"/>
    <n v="0"/>
    <x v="10"/>
    <x v="13"/>
  </r>
  <r>
    <s v="CG&amp;E "/>
    <s v="E"/>
    <x v="7"/>
    <s v="SL01    04/01/2008N"/>
    <n v="2879"/>
    <n v="610.89"/>
    <n v="0"/>
    <n v="610.89"/>
    <n v="82.82"/>
    <n v="0"/>
    <n v="436.08"/>
    <n v="3.5"/>
    <n v="0.09"/>
    <n v="0"/>
    <n v="0"/>
    <n v="13.37"/>
    <n v="6.57"/>
    <n v="11.34"/>
    <n v="0"/>
    <n v="0"/>
    <n v="7.58"/>
    <n v="34.450000000000003"/>
    <n v="0"/>
    <n v="0"/>
    <n v="0"/>
    <n v="0"/>
    <n v="2.78"/>
    <n v="4.99"/>
    <n v="0"/>
    <n v="0"/>
    <n v="7.32"/>
    <n v="0"/>
    <n v="0"/>
    <n v="0"/>
    <n v="0"/>
    <n v="0"/>
    <m/>
    <n v="0"/>
    <n v="0"/>
    <n v="0"/>
    <x v="10"/>
    <x v="14"/>
  </r>
  <r>
    <s v="CG&amp;E "/>
    <s v="E"/>
    <x v="2"/>
    <s v="SL02    04/01/2008N"/>
    <n v="41"/>
    <n v="8.25"/>
    <n v="0"/>
    <n v="8.25"/>
    <n v="1.17"/>
    <n v="0"/>
    <n v="5.69"/>
    <n v="0.05"/>
    <n v="0.09"/>
    <n v="0"/>
    <n v="0"/>
    <n v="0.19"/>
    <n v="0.09"/>
    <n v="0.16"/>
    <n v="0"/>
    <n v="0"/>
    <n v="0.11"/>
    <n v="0.49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10"/>
    <x v="14"/>
  </r>
  <r>
    <s v="CG&amp;E "/>
    <s v="E"/>
    <x v="7"/>
    <s v="SL02    04/01/2008N"/>
    <n v="13354"/>
    <n v="1801.29"/>
    <n v="0"/>
    <n v="1801.29"/>
    <n v="384.61"/>
    <n v="0"/>
    <n v="989.23"/>
    <n v="16.350000000000001"/>
    <n v="0.63"/>
    <n v="0"/>
    <n v="0"/>
    <n v="62.15"/>
    <n v="30.48"/>
    <n v="52.59"/>
    <n v="0"/>
    <n v="0"/>
    <n v="35.229999999999997"/>
    <n v="159.93"/>
    <n v="0"/>
    <n v="0"/>
    <n v="0"/>
    <n v="0"/>
    <n v="12.96"/>
    <n v="23.16"/>
    <n v="0"/>
    <n v="0"/>
    <n v="33.97"/>
    <n v="0"/>
    <n v="0"/>
    <n v="0"/>
    <n v="0"/>
    <n v="0"/>
    <m/>
    <n v="0"/>
    <n v="0"/>
    <n v="0"/>
    <x v="10"/>
    <x v="14"/>
  </r>
  <r>
    <s v="CG&amp;E "/>
    <s v="E"/>
    <x v="2"/>
    <s v="SL03    04/01/2008N"/>
    <n v="449"/>
    <n v="80.59"/>
    <n v="0"/>
    <n v="80.59"/>
    <n v="12.91"/>
    <n v="0"/>
    <n v="53.23"/>
    <n v="0.55000000000000004"/>
    <n v="0.09"/>
    <n v="0"/>
    <n v="0"/>
    <n v="2.09"/>
    <n v="1.03"/>
    <n v="1.77"/>
    <n v="0"/>
    <n v="0"/>
    <n v="1.18"/>
    <n v="5.38"/>
    <n v="0"/>
    <n v="0"/>
    <n v="0"/>
    <n v="0"/>
    <n v="0.44"/>
    <n v="0.78"/>
    <n v="0"/>
    <n v="0"/>
    <n v="1.1399999999999999"/>
    <n v="0"/>
    <n v="0"/>
    <n v="0"/>
    <n v="0"/>
    <n v="0"/>
    <m/>
    <n v="0"/>
    <n v="0"/>
    <n v="0"/>
    <x v="10"/>
    <x v="14"/>
  </r>
  <r>
    <s v="CG&amp;E "/>
    <s v="E"/>
    <x v="7"/>
    <s v="SL03    04/01/2008N"/>
    <n v="46516"/>
    <n v="7721.06"/>
    <n v="0"/>
    <n v="7721.06"/>
    <n v="1339.75"/>
    <n v="0"/>
    <n v="4896.68"/>
    <n v="56.72"/>
    <n v="0.81"/>
    <n v="0"/>
    <n v="0"/>
    <n v="214.15"/>
    <n v="106.29"/>
    <n v="183.31"/>
    <n v="0"/>
    <n v="0"/>
    <n v="122.67"/>
    <n v="556.9"/>
    <n v="0"/>
    <n v="0"/>
    <n v="0"/>
    <n v="0"/>
    <n v="44.92"/>
    <n v="80.42"/>
    <n v="0"/>
    <n v="0"/>
    <n v="118.44"/>
    <n v="0"/>
    <n v="0"/>
    <n v="0"/>
    <n v="0"/>
    <n v="0"/>
    <m/>
    <n v="0"/>
    <n v="0"/>
    <n v="0"/>
    <x v="10"/>
    <x v="14"/>
  </r>
  <r>
    <s v="CG&amp;E "/>
    <s v="E"/>
    <x v="2"/>
    <s v="SL04    04/01/2008N"/>
    <n v="1644"/>
    <n v="229.04"/>
    <n v="0"/>
    <n v="229.04"/>
    <n v="47.3"/>
    <n v="0"/>
    <n v="128.52000000000001"/>
    <n v="2.0099999999999998"/>
    <n v="0.72"/>
    <n v="0"/>
    <n v="0"/>
    <n v="7.64"/>
    <n v="3.74"/>
    <n v="6.46"/>
    <n v="0"/>
    <n v="0"/>
    <n v="4.3499999999999996"/>
    <n v="19.690000000000001"/>
    <n v="0"/>
    <n v="0"/>
    <n v="0"/>
    <n v="0"/>
    <n v="1.61"/>
    <n v="2.84"/>
    <n v="0"/>
    <n v="0"/>
    <n v="4.16"/>
    <n v="0"/>
    <n v="0"/>
    <n v="0"/>
    <n v="0"/>
    <n v="0"/>
    <m/>
    <n v="0"/>
    <n v="0"/>
    <n v="0"/>
    <x v="10"/>
    <x v="14"/>
  </r>
  <r>
    <s v="CG&amp;E "/>
    <s v="E"/>
    <x v="7"/>
    <s v="SL04    04/01/2008N"/>
    <n v="2213653"/>
    <n v="235062.96"/>
    <n v="0"/>
    <n v="235062.96"/>
    <n v="63762.86"/>
    <n v="0"/>
    <n v="101484.03"/>
    <n v="2695.52"/>
    <n v="23.13"/>
    <n v="0"/>
    <n v="0"/>
    <n v="9352.89"/>
    <n v="5068.32"/>
    <n v="8733.77"/>
    <n v="0"/>
    <n v="0"/>
    <n v="5833.45"/>
    <n v="26505.95"/>
    <n v="0"/>
    <n v="0"/>
    <n v="0"/>
    <n v="0"/>
    <n v="2136"/>
    <n v="3825.21"/>
    <n v="0"/>
    <n v="0"/>
    <n v="5641.83"/>
    <n v="0"/>
    <n v="0"/>
    <n v="0"/>
    <n v="0"/>
    <n v="0"/>
    <m/>
    <n v="0"/>
    <n v="0"/>
    <n v="0"/>
    <x v="10"/>
    <x v="14"/>
  </r>
  <r>
    <s v="CG&amp;E "/>
    <s v="E"/>
    <x v="2"/>
    <s v="SL05    04/01/2008N"/>
    <n v="50423"/>
    <n v="22141.09"/>
    <n v="0"/>
    <n v="22141.09"/>
    <n v="1452.74"/>
    <n v="0"/>
    <n v="19072.599999999999"/>
    <n v="61.41"/>
    <n v="6.3"/>
    <n v="0"/>
    <n v="0"/>
    <n v="232.66"/>
    <n v="115.44"/>
    <n v="198.88"/>
    <n v="0"/>
    <n v="0"/>
    <n v="132.9"/>
    <n v="603.79999999999995"/>
    <n v="0"/>
    <n v="0"/>
    <n v="0"/>
    <n v="0"/>
    <n v="48.73"/>
    <n v="87.18"/>
    <n v="0"/>
    <n v="0"/>
    <n v="128.44999999999999"/>
    <n v="0"/>
    <n v="0"/>
    <n v="0"/>
    <n v="0"/>
    <n v="0"/>
    <m/>
    <n v="0"/>
    <n v="0"/>
    <n v="0"/>
    <x v="10"/>
    <x v="14"/>
  </r>
  <r>
    <s v="CG&amp;E "/>
    <s v="E"/>
    <x v="7"/>
    <s v="SL05    04/01/2008N"/>
    <n v="131668"/>
    <n v="60926.99"/>
    <n v="0"/>
    <n v="60926.99"/>
    <n v="3792.69"/>
    <n v="0"/>
    <n v="52918.33"/>
    <n v="160.58000000000001"/>
    <n v="13.05"/>
    <n v="0"/>
    <n v="0"/>
    <n v="607.88"/>
    <n v="301.17"/>
    <n v="519.37"/>
    <n v="0"/>
    <n v="0"/>
    <n v="346.87"/>
    <n v="1576.57"/>
    <n v="0"/>
    <n v="0"/>
    <n v="0"/>
    <n v="0"/>
    <n v="127.27"/>
    <n v="227.64"/>
    <n v="0"/>
    <n v="0"/>
    <n v="335.57"/>
    <n v="0"/>
    <n v="0"/>
    <n v="0"/>
    <n v="0"/>
    <n v="0"/>
    <m/>
    <n v="0"/>
    <n v="0"/>
    <n v="0"/>
    <x v="10"/>
    <x v="14"/>
  </r>
  <r>
    <s v="CG&amp;E "/>
    <s v="E"/>
    <x v="7"/>
    <s v="SL06    04/01/2008N"/>
    <n v="112"/>
    <n v="23.62"/>
    <n v="0"/>
    <n v="23.62"/>
    <n v="3.22"/>
    <n v="0"/>
    <n v="16.829999999999998"/>
    <n v="0.14000000000000001"/>
    <n v="0"/>
    <n v="0"/>
    <n v="0"/>
    <n v="0.52"/>
    <n v="0.25"/>
    <n v="0.44"/>
    <n v="0"/>
    <n v="0"/>
    <n v="0.3"/>
    <n v="1.34"/>
    <n v="0"/>
    <n v="0"/>
    <n v="0"/>
    <n v="0"/>
    <n v="0.11"/>
    <n v="0.19"/>
    <n v="0"/>
    <n v="0"/>
    <n v="0.28000000000000003"/>
    <n v="0"/>
    <n v="0"/>
    <n v="0"/>
    <n v="0"/>
    <n v="0"/>
    <m/>
    <n v="0"/>
    <n v="0"/>
    <n v="0"/>
    <x v="10"/>
    <x v="14"/>
  </r>
  <r>
    <s v="CG&amp;E "/>
    <s v="E"/>
    <x v="2"/>
    <s v="SL07    04/01/2008N"/>
    <n v="79025"/>
    <n v="32237.46"/>
    <n v="0"/>
    <n v="32237.46"/>
    <n v="2276.4699999999998"/>
    <n v="0"/>
    <n v="27424.06"/>
    <n v="96.35"/>
    <n v="12.78"/>
    <n v="0"/>
    <n v="0"/>
    <n v="366.15"/>
    <n v="180.95"/>
    <n v="311.81"/>
    <n v="0"/>
    <n v="0"/>
    <n v="208.14"/>
    <n v="946.26"/>
    <n v="0"/>
    <n v="0"/>
    <n v="0"/>
    <n v="0"/>
    <n v="76.430000000000007"/>
    <n v="136.54"/>
    <n v="0"/>
    <n v="0"/>
    <n v="201.52"/>
    <n v="0"/>
    <n v="0"/>
    <n v="0"/>
    <n v="0"/>
    <n v="0"/>
    <m/>
    <n v="0"/>
    <n v="0"/>
    <n v="0"/>
    <x v="10"/>
    <x v="14"/>
  </r>
  <r>
    <s v="CG&amp;E "/>
    <s v="E"/>
    <x v="7"/>
    <s v="SL07    04/01/2008N"/>
    <n v="400205"/>
    <n v="140369.82999999999"/>
    <n v="0"/>
    <n v="140369.82999999999"/>
    <n v="11528.55"/>
    <n v="0"/>
    <n v="116030.7"/>
    <n v="487.66"/>
    <n v="45.45"/>
    <n v="0"/>
    <n v="0"/>
    <n v="1837.59"/>
    <n v="916.36"/>
    <n v="1579.2"/>
    <n v="0"/>
    <n v="0"/>
    <n v="1054.3800000000001"/>
    <n v="4791.95"/>
    <n v="0"/>
    <n v="0"/>
    <n v="0"/>
    <n v="0"/>
    <n v="386.28"/>
    <n v="691.57"/>
    <n v="0"/>
    <n v="0"/>
    <n v="1020.14"/>
    <n v="0"/>
    <n v="0"/>
    <n v="0"/>
    <n v="0"/>
    <n v="0"/>
    <m/>
    <n v="0"/>
    <n v="0"/>
    <n v="0"/>
    <x v="10"/>
    <x v="14"/>
  </r>
  <r>
    <s v="CG&amp;E "/>
    <s v="E"/>
    <x v="2"/>
    <s v="SL08    04/01/2008N"/>
    <n v="2901"/>
    <n v="491.46"/>
    <n v="0"/>
    <n v="491.46"/>
    <n v="83.28"/>
    <n v="0"/>
    <n v="315.05"/>
    <n v="3.55"/>
    <n v="0.45"/>
    <n v="0"/>
    <n v="0"/>
    <n v="13.48"/>
    <n v="6.62"/>
    <n v="11.44"/>
    <n v="0"/>
    <n v="0"/>
    <n v="7.64"/>
    <n v="34.729999999999997"/>
    <n v="0"/>
    <n v="0"/>
    <n v="0"/>
    <n v="0"/>
    <n v="2.82"/>
    <n v="5.01"/>
    <n v="0"/>
    <n v="0"/>
    <n v="7.39"/>
    <n v="0"/>
    <n v="0"/>
    <n v="0"/>
    <n v="0"/>
    <n v="0"/>
    <m/>
    <n v="0"/>
    <n v="0"/>
    <n v="0"/>
    <x v="10"/>
    <x v="14"/>
  </r>
  <r>
    <s v="CG&amp;E "/>
    <s v="E"/>
    <x v="7"/>
    <s v="SL08    04/01/2008N"/>
    <n v="203283"/>
    <n v="27622.95"/>
    <n v="0"/>
    <n v="27622.95"/>
    <n v="5856.04"/>
    <n v="0"/>
    <n v="15308.76"/>
    <n v="247.61"/>
    <n v="1.62"/>
    <n v="0"/>
    <n v="0"/>
    <n v="906.03"/>
    <n v="465.49"/>
    <n v="802.17"/>
    <n v="0"/>
    <n v="0"/>
    <n v="535.58000000000004"/>
    <n v="2434.0300000000002"/>
    <n v="0"/>
    <n v="0"/>
    <n v="0"/>
    <n v="0"/>
    <n v="196.22"/>
    <n v="351.23"/>
    <n v="0"/>
    <n v="0"/>
    <n v="518.16999999999996"/>
    <n v="0"/>
    <n v="0"/>
    <n v="0"/>
    <n v="0"/>
    <n v="0"/>
    <m/>
    <n v="0"/>
    <n v="0"/>
    <n v="0"/>
    <x v="10"/>
    <x v="14"/>
  </r>
  <r>
    <s v="CG&amp;E "/>
    <s v="E"/>
    <x v="19"/>
    <s v="SOLU    04/01/2008 "/>
    <n v="151"/>
    <n v="13.08"/>
    <n v="0"/>
    <n v="13.08"/>
    <n v="1.79"/>
    <n v="0"/>
    <n v="0.64"/>
    <n v="0.18"/>
    <n v="0.18"/>
    <n v="0"/>
    <n v="0"/>
    <n v="0.7"/>
    <n v="0.35"/>
    <n v="0.25"/>
    <n v="0"/>
    <n v="0"/>
    <n v="0.39"/>
    <n v="1.8"/>
    <n v="0"/>
    <n v="0"/>
    <n v="0"/>
    <n v="0"/>
    <n v="0.14000000000000001"/>
    <n v="0.11"/>
    <n v="0"/>
    <n v="0"/>
    <n v="0.39"/>
    <n v="0"/>
    <n v="0"/>
    <n v="0"/>
    <n v="0"/>
    <n v="0"/>
    <m/>
    <n v="0"/>
    <n v="0"/>
    <n v="0"/>
    <x v="10"/>
    <x v="15"/>
  </r>
  <r>
    <s v="CG&amp;E "/>
    <s v="E"/>
    <x v="2"/>
    <s v="SOLU    04/01/2008 "/>
    <n v="592"/>
    <n v="42.77"/>
    <n v="0"/>
    <n v="42.77"/>
    <n v="7.02"/>
    <n v="0"/>
    <n v="2.56"/>
    <n v="0.73"/>
    <n v="0.27"/>
    <n v="0"/>
    <n v="0"/>
    <n v="2.74"/>
    <n v="1.35"/>
    <n v="0.95"/>
    <n v="0"/>
    <n v="0"/>
    <n v="1.57"/>
    <n v="7.09"/>
    <n v="0"/>
    <n v="0"/>
    <n v="0"/>
    <n v="0"/>
    <n v="0.57999999999999996"/>
    <n v="0.44"/>
    <n v="0"/>
    <n v="0"/>
    <n v="1.5"/>
    <n v="0"/>
    <n v="0"/>
    <n v="0"/>
    <n v="0"/>
    <n v="0"/>
    <m/>
    <n v="0"/>
    <n v="0"/>
    <n v="0"/>
    <x v="10"/>
    <x v="15"/>
  </r>
  <r>
    <s v="CG&amp;E "/>
    <s v="E"/>
    <x v="7"/>
    <s v="SSLU    04/01/2008N"/>
    <n v="622"/>
    <n v="68.36"/>
    <n v="0"/>
    <n v="68.36"/>
    <n v="7.38"/>
    <n v="0"/>
    <n v="2.63"/>
    <n v="0.74"/>
    <n v="0"/>
    <n v="0"/>
    <n v="0"/>
    <n v="2.9"/>
    <n v="1.43"/>
    <n v="1.02"/>
    <n v="0"/>
    <n v="0"/>
    <n v="1.61"/>
    <n v="7.41"/>
    <n v="0"/>
    <n v="0"/>
    <n v="0"/>
    <n v="0"/>
    <n v="0.57999999999999996"/>
    <n v="0.44"/>
    <n v="0"/>
    <n v="0"/>
    <n v="1.6"/>
    <n v="0"/>
    <n v="0"/>
    <n v="0"/>
    <n v="0"/>
    <n v="0"/>
    <m/>
    <n v="0"/>
    <n v="0"/>
    <n v="0"/>
    <x v="10"/>
    <x v="16"/>
  </r>
  <r>
    <s v="CG&amp;E "/>
    <s v="E"/>
    <x v="7"/>
    <s v="SXLU    04/01/2008N"/>
    <n v="309"/>
    <n v="34.26"/>
    <n v="0"/>
    <n v="34.26"/>
    <n v="3.66"/>
    <n v="0"/>
    <n v="1.31"/>
    <n v="0.37"/>
    <n v="0"/>
    <n v="0"/>
    <n v="0"/>
    <n v="1.43"/>
    <n v="0.71"/>
    <n v="0.51"/>
    <n v="0"/>
    <n v="0"/>
    <n v="0.8"/>
    <n v="3.68"/>
    <n v="0"/>
    <n v="0"/>
    <n v="0"/>
    <n v="0"/>
    <n v="0.28999999999999998"/>
    <n v="0.22"/>
    <n v="0"/>
    <n v="0"/>
    <n v="0.79"/>
    <n v="0"/>
    <n v="0"/>
    <n v="0"/>
    <n v="0"/>
    <n v="0"/>
    <m/>
    <n v="0"/>
    <n v="0"/>
    <n v="0"/>
    <x v="10"/>
    <x v="17"/>
  </r>
  <r>
    <s v="CG&amp;E "/>
    <s v="E"/>
    <x v="19"/>
    <s v="TD  SOFF04/01/2008N"/>
    <n v="17827"/>
    <n v="488.38"/>
    <n v="0"/>
    <n v="488.38"/>
    <n v="234.52"/>
    <n v="0"/>
    <n v="115.52"/>
    <n v="0"/>
    <n v="0"/>
    <n v="0"/>
    <n v="0"/>
    <n v="0"/>
    <n v="63.79"/>
    <n v="35.4"/>
    <n v="0"/>
    <n v="0"/>
    <n v="0"/>
    <n v="0"/>
    <n v="0"/>
    <n v="0"/>
    <n v="0"/>
    <n v="0"/>
    <n v="25.07"/>
    <n v="14.08"/>
    <n v="0"/>
    <n v="0"/>
    <n v="0"/>
    <n v="0"/>
    <n v="0"/>
    <n v="0"/>
    <n v="0"/>
    <n v="0"/>
    <m/>
    <n v="0"/>
    <n v="0"/>
    <n v="0"/>
    <x v="10"/>
    <x v="18"/>
  </r>
  <r>
    <s v="CG&amp;E "/>
    <s v="E"/>
    <x v="19"/>
    <s v="TD  SON 04/01/2008N"/>
    <n v="5971"/>
    <n v="1806.7"/>
    <n v="0"/>
    <n v="1806.7"/>
    <n v="537.86"/>
    <n v="0"/>
    <n v="453.62"/>
    <n v="28.99"/>
    <n v="1.6"/>
    <n v="0"/>
    <n v="0"/>
    <n v="109.99"/>
    <n v="98.45"/>
    <n v="81.23"/>
    <n v="41.47"/>
    <n v="0"/>
    <n v="135.01"/>
    <n v="277.82"/>
    <n v="0"/>
    <n v="0"/>
    <n v="0"/>
    <n v="0"/>
    <n v="8.39"/>
    <n v="32.270000000000003"/>
    <n v="0"/>
    <n v="0"/>
    <n v="0"/>
    <n v="0"/>
    <n v="0"/>
    <n v="0"/>
    <n v="0"/>
    <n v="0"/>
    <m/>
    <n v="0"/>
    <n v="0"/>
    <n v="0"/>
    <x v="10"/>
    <x v="18"/>
  </r>
  <r>
    <s v="CG&amp;E "/>
    <s v="E"/>
    <x v="19"/>
    <s v="TD  WOFF04/01/2008N"/>
    <n v="937"/>
    <n v="25.67"/>
    <n v="0"/>
    <n v="25.67"/>
    <n v="12.33"/>
    <n v="0"/>
    <n v="6.07"/>
    <n v="0"/>
    <n v="0"/>
    <n v="0"/>
    <n v="0"/>
    <n v="0"/>
    <n v="3.34"/>
    <n v="1.87"/>
    <n v="0"/>
    <n v="0"/>
    <n v="0"/>
    <n v="0"/>
    <n v="0"/>
    <n v="0"/>
    <n v="0"/>
    <n v="0"/>
    <n v="1.32"/>
    <n v="0.74"/>
    <n v="0"/>
    <n v="0"/>
    <n v="0"/>
    <n v="0"/>
    <n v="0"/>
    <n v="0"/>
    <n v="0"/>
    <n v="0"/>
    <m/>
    <n v="0"/>
    <n v="0"/>
    <n v="0"/>
    <x v="10"/>
    <x v="18"/>
  </r>
  <r>
    <s v="CG&amp;E "/>
    <s v="E"/>
    <x v="19"/>
    <s v="TD  WON 04/01/2008N"/>
    <n v="147"/>
    <n v="60.57"/>
    <n v="0"/>
    <n v="60.57"/>
    <n v="10.41"/>
    <n v="0"/>
    <n v="18.68"/>
    <n v="1.32"/>
    <n v="0.1"/>
    <n v="0"/>
    <n v="0"/>
    <n v="5.04"/>
    <n v="1.94"/>
    <n v="1.57"/>
    <n v="1.89"/>
    <n v="0"/>
    <n v="6.15"/>
    <n v="12.65"/>
    <n v="0"/>
    <n v="0"/>
    <n v="0"/>
    <n v="0"/>
    <n v="0.2"/>
    <n v="0.62"/>
    <n v="0"/>
    <n v="0"/>
    <n v="0"/>
    <n v="0"/>
    <n v="0"/>
    <n v="0"/>
    <n v="0"/>
    <n v="0"/>
    <m/>
    <n v="0"/>
    <n v="0"/>
    <n v="0"/>
    <x v="10"/>
    <x v="18"/>
  </r>
  <r>
    <s v="CG&amp;E "/>
    <s v="E"/>
    <x v="2"/>
    <s v="TL01    04/01/2008N"/>
    <n v="6020"/>
    <n v="301.69"/>
    <n v="0"/>
    <n v="301.69"/>
    <n v="101.3"/>
    <n v="0"/>
    <n v="21.89"/>
    <n v="7.21"/>
    <n v="0.63"/>
    <n v="0"/>
    <n v="0"/>
    <n v="27.89"/>
    <n v="13.57"/>
    <n v="13.69"/>
    <n v="0"/>
    <n v="0"/>
    <n v="15.89"/>
    <n v="72.150000000000006"/>
    <n v="0"/>
    <n v="0"/>
    <n v="0"/>
    <n v="0"/>
    <n v="5.96"/>
    <n v="6.1"/>
    <n v="0"/>
    <n v="0"/>
    <n v="15.41"/>
    <n v="0"/>
    <n v="0"/>
    <n v="0"/>
    <n v="0"/>
    <n v="0"/>
    <m/>
    <n v="0"/>
    <n v="0"/>
    <n v="0"/>
    <x v="10"/>
    <x v="19"/>
  </r>
  <r>
    <s v="CG&amp;E "/>
    <s v="E"/>
    <x v="7"/>
    <s v="TL01    04/01/2008N"/>
    <n v="1332227"/>
    <n v="66710.460000000006"/>
    <n v="0"/>
    <n v="66710.460000000006"/>
    <n v="22425.74"/>
    <n v="0"/>
    <n v="4852.04"/>
    <n v="1607.62"/>
    <n v="4.59"/>
    <n v="0"/>
    <n v="0"/>
    <n v="6192.08"/>
    <n v="3024.74"/>
    <n v="3058.3"/>
    <n v="0"/>
    <n v="0"/>
    <n v="3517.48"/>
    <n v="15976.1"/>
    <n v="0"/>
    <n v="0"/>
    <n v="0"/>
    <n v="0"/>
    <n v="1315.53"/>
    <n v="1351.52"/>
    <n v="0"/>
    <n v="0"/>
    <n v="3384.72"/>
    <n v="0"/>
    <n v="0"/>
    <n v="0"/>
    <n v="0"/>
    <n v="0"/>
    <m/>
    <n v="0"/>
    <n v="0"/>
    <n v="0"/>
    <x v="10"/>
    <x v="19"/>
  </r>
  <r>
    <s v="CG&amp;E "/>
    <s v="E"/>
    <x v="4"/>
    <s v="TL01    04/01/2008N"/>
    <n v="89"/>
    <n v="4.66"/>
    <n v="0"/>
    <n v="4.66"/>
    <n v="1.49"/>
    <n v="0"/>
    <n v="0.31"/>
    <n v="0.1"/>
    <n v="0.27"/>
    <n v="0"/>
    <n v="0"/>
    <n v="0.4"/>
    <n v="0.2"/>
    <n v="0.2"/>
    <n v="0"/>
    <n v="0"/>
    <n v="0.22"/>
    <n v="1.08"/>
    <n v="0"/>
    <n v="0"/>
    <n v="0"/>
    <n v="0"/>
    <n v="0.09"/>
    <n v="0.09"/>
    <n v="0"/>
    <n v="0"/>
    <n v="0.21"/>
    <n v="0"/>
    <n v="0"/>
    <n v="0"/>
    <n v="0"/>
    <n v="0"/>
    <m/>
    <n v="0"/>
    <n v="0"/>
    <n v="0"/>
    <x v="10"/>
    <x v="19"/>
  </r>
  <r>
    <s v="CG&amp;E "/>
    <s v="E"/>
    <x v="2"/>
    <s v="TL03    04/01/2008N"/>
    <n v="253"/>
    <n v="18.39"/>
    <n v="0"/>
    <n v="18.39"/>
    <n v="4.28"/>
    <n v="0"/>
    <n v="6.51"/>
    <n v="0.3"/>
    <n v="0.09"/>
    <n v="0"/>
    <n v="0"/>
    <n v="1.2"/>
    <n v="0.6"/>
    <n v="0.6"/>
    <n v="0"/>
    <n v="0"/>
    <n v="0.66"/>
    <n v="3.01"/>
    <n v="0"/>
    <n v="0"/>
    <n v="0"/>
    <n v="0"/>
    <n v="0.24"/>
    <n v="0.24"/>
    <n v="0"/>
    <n v="0"/>
    <n v="0.66"/>
    <n v="0"/>
    <n v="0"/>
    <n v="0"/>
    <n v="0"/>
    <n v="0"/>
    <m/>
    <n v="0"/>
    <n v="0"/>
    <n v="0"/>
    <x v="10"/>
    <x v="19"/>
  </r>
  <r>
    <s v="CG&amp;E "/>
    <s v="E"/>
    <x v="7"/>
    <s v="TL03    04/01/2008N"/>
    <n v="305937"/>
    <n v="22043.15"/>
    <n v="0"/>
    <n v="22043.15"/>
    <n v="5148.0200000000004"/>
    <n v="0"/>
    <n v="7837.55"/>
    <n v="367"/>
    <n v="3.06"/>
    <n v="0"/>
    <n v="0"/>
    <n v="1421.44"/>
    <n v="690.34"/>
    <n v="709.86"/>
    <n v="0"/>
    <n v="0"/>
    <n v="804.17"/>
    <n v="3666.63"/>
    <n v="0"/>
    <n v="0"/>
    <n v="0"/>
    <n v="0"/>
    <n v="299.20999999999998"/>
    <n v="310.17"/>
    <n v="0"/>
    <n v="0"/>
    <n v="785.7"/>
    <n v="0"/>
    <n v="0"/>
    <n v="0"/>
    <n v="0"/>
    <n v="0"/>
    <m/>
    <n v="0"/>
    <n v="0"/>
    <n v="0"/>
    <x v="10"/>
    <x v="19"/>
  </r>
  <r>
    <s v="CG&amp;E "/>
    <s v="E"/>
    <x v="15"/>
    <s v="TSGE    04/01/2008 "/>
    <n v="15266752"/>
    <n v="879484.54"/>
    <n v="0"/>
    <n v="879484.54"/>
    <n v="464782.09"/>
    <n v="0"/>
    <n v="5701.96"/>
    <n v="7783.69"/>
    <n v="0.09"/>
    <n v="0"/>
    <n v="0"/>
    <n v="0"/>
    <n v="46919.65"/>
    <n v="63661.94"/>
    <n v="0"/>
    <n v="0"/>
    <n v="66154.67"/>
    <n v="180666.74"/>
    <n v="0"/>
    <n v="0"/>
    <n v="0"/>
    <n v="0"/>
    <n v="15927.24"/>
    <n v="27886.47"/>
    <n v="0"/>
    <n v="0"/>
    <n v="0"/>
    <n v="0"/>
    <n v="0"/>
    <n v="0"/>
    <n v="0"/>
    <n v="0"/>
    <m/>
    <n v="0"/>
    <n v="0"/>
    <n v="0"/>
    <x v="10"/>
    <x v="20"/>
  </r>
  <r>
    <s v="CG&amp;E "/>
    <s v="E"/>
    <x v="15"/>
    <s v="TSGE    04/01/2008N"/>
    <n v="257242"/>
    <n v="2483.41"/>
    <n v="0"/>
    <n v="248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20"/>
  </r>
  <r>
    <s v="CG&amp;E "/>
    <s v="E"/>
    <x v="12"/>
    <s v="TSGS    04/01/2008 "/>
    <n v="8563320"/>
    <n v="405893.69"/>
    <n v="0"/>
    <n v="405893.69"/>
    <n v="210775.3"/>
    <n v="0"/>
    <n v="3256.2"/>
    <n v="4639.78"/>
    <n v="0.09"/>
    <n v="0"/>
    <n v="0"/>
    <n v="0"/>
    <n v="15679.12"/>
    <n v="28809.4"/>
    <n v="0"/>
    <n v="0"/>
    <n v="21602.7"/>
    <n v="101313.37"/>
    <n v="0"/>
    <n v="0"/>
    <n v="0"/>
    <n v="0"/>
    <n v="7196.36"/>
    <n v="12621.37"/>
    <n v="0"/>
    <n v="0"/>
    <n v="0"/>
    <n v="0"/>
    <n v="0"/>
    <n v="0"/>
    <n v="0"/>
    <n v="0"/>
    <m/>
    <n v="0"/>
    <n v="0"/>
    <n v="0"/>
    <x v="10"/>
    <x v="20"/>
  </r>
  <r>
    <s v="CG&amp;E "/>
    <s v="E"/>
    <x v="15"/>
    <s v="TS01    04/01/2008 "/>
    <n v="805198"/>
    <n v="59500.94"/>
    <n v="0"/>
    <n v="59500.94"/>
    <n v="27001.439999999999"/>
    <n v="0"/>
    <n v="680.51"/>
    <n v="1035.31"/>
    <n v="0.09"/>
    <n v="0"/>
    <n v="0"/>
    <n v="3196.04"/>
    <n v="4907.37"/>
    <n v="5267.99"/>
    <n v="0"/>
    <n v="0"/>
    <n v="4255.7299999999996"/>
    <n v="9528.7099999999991"/>
    <n v="0"/>
    <n v="0"/>
    <n v="0"/>
    <n v="0"/>
    <n v="1320.52"/>
    <n v="2307.23"/>
    <n v="0"/>
    <n v="0"/>
    <n v="0"/>
    <n v="0"/>
    <n v="0"/>
    <n v="0"/>
    <n v="0"/>
    <n v="0"/>
    <m/>
    <n v="0"/>
    <n v="0"/>
    <n v="0"/>
    <x v="10"/>
    <x v="20"/>
  </r>
  <r>
    <s v="CG&amp;E "/>
    <s v="E"/>
    <x v="15"/>
    <s v="TS01    04/01/2008N"/>
    <n v="7438922"/>
    <n v="476958.49"/>
    <n v="0"/>
    <n v="476958.49"/>
    <n v="237603.21"/>
    <n v="0"/>
    <n v="3362.26"/>
    <n v="5102.3999999999996"/>
    <n v="0.27"/>
    <n v="0"/>
    <n v="0"/>
    <n v="27031.24"/>
    <n v="25215.85"/>
    <n v="32545.48"/>
    <n v="0"/>
    <n v="0"/>
    <n v="35664.86"/>
    <n v="88032.2"/>
    <n v="0"/>
    <n v="0"/>
    <n v="0"/>
    <n v="0"/>
    <n v="8144.88"/>
    <n v="14255.84"/>
    <n v="0"/>
    <n v="0"/>
    <n v="0"/>
    <n v="0"/>
    <n v="0"/>
    <n v="0"/>
    <n v="0"/>
    <n v="0"/>
    <m/>
    <n v="0"/>
    <n v="0"/>
    <n v="0"/>
    <x v="10"/>
    <x v="20"/>
  </r>
  <r>
    <s v="CG&amp;E "/>
    <s v="E"/>
    <x v="12"/>
    <s v="TS01    04/01/2008N"/>
    <n v="630554"/>
    <n v="41217.040000000001"/>
    <n v="0"/>
    <n v="41217.040000000001"/>
    <n v="20328.22"/>
    <n v="0"/>
    <n v="401.59"/>
    <n v="767.76"/>
    <n v="0.09"/>
    <n v="0"/>
    <n v="0"/>
    <n v="2298.23"/>
    <n v="2177.15"/>
    <n v="2784.45"/>
    <n v="0"/>
    <n v="0"/>
    <n v="3081.03"/>
    <n v="7461.98"/>
    <n v="0"/>
    <n v="0"/>
    <n v="0"/>
    <n v="0"/>
    <n v="696.88"/>
    <n v="1219.6600000000001"/>
    <n v="0"/>
    <n v="0"/>
    <n v="0"/>
    <n v="0"/>
    <n v="0"/>
    <n v="0"/>
    <n v="0"/>
    <n v="0"/>
    <m/>
    <n v="0"/>
    <n v="0"/>
    <n v="0"/>
    <x v="10"/>
    <x v="20"/>
  </r>
  <r>
    <s v="CG&amp;E "/>
    <s v="E"/>
    <x v="14"/>
    <s v="TS02    04/01/2008N"/>
    <n v="899772"/>
    <n v="64568.56"/>
    <n v="0"/>
    <n v="64568.56"/>
    <n v="32313.18"/>
    <n v="0"/>
    <n v="592.17999999999995"/>
    <n v="1045.58"/>
    <n v="0.09"/>
    <n v="0"/>
    <n v="0"/>
    <n v="3275.49"/>
    <n v="3805.61"/>
    <n v="4426.25"/>
    <n v="0"/>
    <n v="0"/>
    <n v="5415.08"/>
    <n v="10647.9"/>
    <n v="0"/>
    <n v="0"/>
    <n v="0"/>
    <n v="0"/>
    <n v="1108.49"/>
    <n v="1938.71"/>
    <n v="0"/>
    <n v="0"/>
    <n v="0"/>
    <n v="0"/>
    <n v="0"/>
    <n v="0"/>
    <n v="0"/>
    <n v="0"/>
    <m/>
    <n v="0"/>
    <n v="0"/>
    <n v="0"/>
    <x v="10"/>
    <x v="20"/>
  </r>
  <r>
    <s v="CG&amp;E "/>
    <s v="E"/>
    <x v="15"/>
    <s v="TS05    04/01/2008 "/>
    <n v="72686"/>
    <n v="6566.59"/>
    <n v="0"/>
    <n v="656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20"/>
  </r>
  <r>
    <s v="CG&amp;E "/>
    <s v="E"/>
    <x v="15"/>
    <s v="TS07    04/01/2008 "/>
    <n v="5582210"/>
    <n v="406013.3"/>
    <n v="0"/>
    <n v="406013.3"/>
    <n v="150324.79"/>
    <n v="0"/>
    <n v="2407.98"/>
    <n v="6301.75"/>
    <n v="0.18"/>
    <n v="0"/>
    <n v="0"/>
    <n v="39140.49"/>
    <n v="40342.21"/>
    <n v="49620.47"/>
    <n v="0"/>
    <n v="0"/>
    <n v="17659.009999999998"/>
    <n v="66059.87"/>
    <n v="0"/>
    <n v="0"/>
    <n v="0"/>
    <n v="0"/>
    <n v="12421.97"/>
    <n v="21734.58"/>
    <n v="0"/>
    <n v="0"/>
    <n v="0"/>
    <n v="0"/>
    <n v="0"/>
    <n v="0"/>
    <n v="0"/>
    <n v="0"/>
    <m/>
    <n v="0"/>
    <n v="0"/>
    <n v="0"/>
    <x v="10"/>
    <x v="20"/>
  </r>
  <r>
    <s v="CG&amp;E "/>
    <s v="E"/>
    <x v="14"/>
    <s v="TS07    04/01/2008N"/>
    <n v="129801"/>
    <n v="18421.36"/>
    <n v="0"/>
    <n v="18421.36"/>
    <n v="10252.65"/>
    <n v="0"/>
    <n v="496"/>
    <n v="158.05000000000001"/>
    <n v="0.09"/>
    <n v="0"/>
    <n v="0"/>
    <n v="480.5"/>
    <n v="725.59"/>
    <n v="1404.5"/>
    <n v="0"/>
    <n v="0"/>
    <n v="2400.3000000000002"/>
    <n v="1536.07"/>
    <n v="0"/>
    <n v="0"/>
    <n v="0"/>
    <n v="0"/>
    <n v="352.46"/>
    <n v="615.15"/>
    <n v="0"/>
    <n v="0"/>
    <n v="0"/>
    <n v="0"/>
    <n v="0"/>
    <n v="0"/>
    <n v="0"/>
    <n v="0"/>
    <m/>
    <n v="0"/>
    <n v="0"/>
    <n v="0"/>
    <x v="10"/>
    <x v="20"/>
  </r>
  <r>
    <s v="CG&amp;E "/>
    <s v="E"/>
    <x v="15"/>
    <s v="TS07    04/01/2008N"/>
    <n v="28787003"/>
    <n v="1696456.83"/>
    <n v="0"/>
    <n v="1696456.83"/>
    <n v="874195.65"/>
    <n v="0"/>
    <n v="12516.63"/>
    <n v="17732.900000000001"/>
    <n v="0.72"/>
    <n v="0"/>
    <n v="0"/>
    <n v="38963.9"/>
    <n v="86342.64"/>
    <n v="119739.56"/>
    <n v="0"/>
    <n v="0"/>
    <n v="123892.45"/>
    <n v="340665.4"/>
    <n v="0"/>
    <n v="0"/>
    <n v="0"/>
    <n v="0"/>
    <n v="29955.96"/>
    <n v="52451.02"/>
    <n v="0"/>
    <n v="0"/>
    <n v="0"/>
    <n v="0"/>
    <n v="0"/>
    <n v="0"/>
    <n v="0"/>
    <n v="0"/>
    <m/>
    <n v="0"/>
    <n v="0"/>
    <n v="0"/>
    <x v="10"/>
    <x v="20"/>
  </r>
  <r>
    <s v="CG&amp;E "/>
    <s v="E"/>
    <x v="18"/>
    <s v="TS07    04/01/2008N"/>
    <n v="130868"/>
    <n v="1946.22"/>
    <n v="0"/>
    <n v="1946.22"/>
    <n v="0"/>
    <n v="0"/>
    <n v="570.87"/>
    <n v="159.34"/>
    <n v="0.09"/>
    <n v="0"/>
    <n v="0"/>
    <n v="484.37"/>
    <n v="73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20"/>
  </r>
  <r>
    <s v="CG&amp;E "/>
    <s v="E"/>
    <x v="15"/>
    <s v="TS08    04/01/2008 "/>
    <n v="0"/>
    <n v="619914.5"/>
    <n v="0"/>
    <n v="619914.5"/>
    <n v="153408.9"/>
    <n v="0"/>
    <n v="5035.8"/>
    <n v="7297.91"/>
    <n v="0.27"/>
    <n v="0"/>
    <n v="0"/>
    <n v="0"/>
    <n v="64686.18"/>
    <n v="204646.13"/>
    <n v="0"/>
    <n v="0"/>
    <n v="43925.49"/>
    <n v="0"/>
    <n v="0"/>
    <n v="0"/>
    <n v="0"/>
    <n v="0"/>
    <n v="51280.15"/>
    <n v="89633.67"/>
    <n v="0"/>
    <n v="0"/>
    <n v="0"/>
    <n v="0"/>
    <n v="0"/>
    <n v="0"/>
    <n v="0"/>
    <n v="0"/>
    <m/>
    <n v="0"/>
    <n v="0"/>
    <n v="0"/>
    <x v="10"/>
    <x v="20"/>
  </r>
  <r>
    <s v="CG&amp;E "/>
    <s v="E"/>
    <x v="15"/>
    <s v="TS08    04/01/2008N"/>
    <n v="48303834"/>
    <n v="2740632.65"/>
    <n v="0"/>
    <n v="2740632.65"/>
    <n v="1432029.56"/>
    <n v="0"/>
    <n v="17022.14"/>
    <n v="24525.25"/>
    <n v="0.27"/>
    <n v="0"/>
    <n v="0"/>
    <n v="26553.56"/>
    <n v="140305.68"/>
    <n v="196145.33"/>
    <n v="0"/>
    <n v="0"/>
    <n v="197438.6"/>
    <n v="571627.56999999995"/>
    <n v="0"/>
    <n v="0"/>
    <n v="0"/>
    <n v="0"/>
    <n v="49063.89"/>
    <n v="85920.8"/>
    <n v="0"/>
    <n v="0"/>
    <n v="0"/>
    <n v="0"/>
    <n v="0"/>
    <n v="0"/>
    <n v="0"/>
    <n v="0"/>
    <m/>
    <n v="0"/>
    <n v="0"/>
    <n v="0"/>
    <x v="10"/>
    <x v="20"/>
  </r>
  <r>
    <s v="CG&amp;E "/>
    <s v="E"/>
    <x v="17"/>
    <s v="TS08    04/01/2008N"/>
    <n v="4414481"/>
    <n v="281942.02"/>
    <n v="0"/>
    <n v="281942.02"/>
    <n v="140555.47"/>
    <n v="0"/>
    <n v="2017.02"/>
    <n v="2693.97"/>
    <n v="0.09"/>
    <n v="0"/>
    <n v="0"/>
    <n v="16033.89"/>
    <n v="14869.66"/>
    <n v="19252.43"/>
    <n v="0"/>
    <n v="0"/>
    <n v="21027.35"/>
    <n v="52240.97"/>
    <n v="0"/>
    <n v="0"/>
    <n v="0"/>
    <n v="0"/>
    <n v="4818.05"/>
    <n v="8433.1200000000008"/>
    <n v="0"/>
    <n v="0"/>
    <n v="0"/>
    <n v="0"/>
    <n v="0"/>
    <n v="0"/>
    <n v="0"/>
    <n v="0"/>
    <m/>
    <n v="0"/>
    <n v="0"/>
    <n v="0"/>
    <x v="10"/>
    <x v="20"/>
  </r>
  <r>
    <s v="CG&amp;E "/>
    <s v="E"/>
    <x v="15"/>
    <s v="TS09    04/01/2008N"/>
    <n v="26322734"/>
    <n v="1571466.98"/>
    <n v="0"/>
    <n v="1571466.98"/>
    <n v="839076.06"/>
    <n v="0"/>
    <n v="11063.63"/>
    <n v="14216.12"/>
    <n v="0.27"/>
    <n v="0"/>
    <n v="0"/>
    <n v="0"/>
    <n v="77107.460000000006"/>
    <n v="114929.74"/>
    <n v="0"/>
    <n v="0"/>
    <n v="124468.16"/>
    <n v="311503.23"/>
    <n v="0"/>
    <n v="0"/>
    <n v="0"/>
    <n v="0"/>
    <n v="28758.18"/>
    <n v="50344.13"/>
    <n v="0"/>
    <n v="0"/>
    <n v="0"/>
    <n v="0"/>
    <n v="0"/>
    <n v="0"/>
    <n v="0"/>
    <n v="0"/>
    <m/>
    <n v="0"/>
    <n v="0"/>
    <n v="0"/>
    <x v="10"/>
    <x v="20"/>
  </r>
  <r>
    <s v="CG&amp;E "/>
    <s v="E"/>
    <x v="12"/>
    <s v="TS09    04/01/2008N"/>
    <n v="4712049"/>
    <n v="269675.83"/>
    <n v="0"/>
    <n v="269675.83"/>
    <n v="142095.07"/>
    <n v="0"/>
    <n v="1933.11"/>
    <n v="2833.53"/>
    <n v="0.09"/>
    <n v="0"/>
    <n v="0"/>
    <n v="0"/>
    <n v="14194.34"/>
    <n v="19462.919999999998"/>
    <n v="0"/>
    <n v="0"/>
    <n v="19999.78"/>
    <n v="55762.39"/>
    <n v="0"/>
    <n v="0"/>
    <n v="0"/>
    <n v="0"/>
    <n v="4869.01"/>
    <n v="8525.59"/>
    <n v="0"/>
    <n v="0"/>
    <n v="0"/>
    <n v="0"/>
    <n v="0"/>
    <n v="0"/>
    <n v="0"/>
    <n v="0"/>
    <m/>
    <n v="0"/>
    <n v="0"/>
    <n v="0"/>
    <x v="10"/>
    <x v="20"/>
  </r>
  <r>
    <s v="CG&amp;E "/>
    <s v="E"/>
    <x v="15"/>
    <s v="TS10    04/01/2008N"/>
    <n v="111717648"/>
    <n v="6004756.9900000002"/>
    <n v="0"/>
    <n v="6004756.9900000002"/>
    <n v="3052441.29"/>
    <n v="0"/>
    <n v="40054.370000000003"/>
    <n v="53019.16"/>
    <n v="0.09"/>
    <n v="0"/>
    <n v="0"/>
    <n v="0"/>
    <n v="345230.14"/>
    <n v="418084.93"/>
    <n v="0"/>
    <n v="0"/>
    <n v="486849.01"/>
    <n v="1322066.6499999999"/>
    <n v="0"/>
    <n v="0"/>
    <n v="0"/>
    <n v="0"/>
    <n v="103868.3"/>
    <n v="183143.05"/>
    <n v="0"/>
    <n v="0"/>
    <n v="0"/>
    <n v="0"/>
    <n v="0"/>
    <n v="0"/>
    <n v="0"/>
    <n v="0"/>
    <m/>
    <n v="0"/>
    <n v="0"/>
    <n v="0"/>
    <x v="10"/>
    <x v="20"/>
  </r>
  <r>
    <s v="CG&amp;E "/>
    <s v="E"/>
    <x v="15"/>
    <s v="TS12    04/01/2008 "/>
    <n v="5195161"/>
    <n v="386434.32"/>
    <n v="0"/>
    <n v="38643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20"/>
  </r>
  <r>
    <s v="CG&amp;E "/>
    <s v="E"/>
    <x v="15"/>
    <s v="TS13    04/01/2008 "/>
    <n v="4210394"/>
    <n v="-151399.71"/>
    <n v="0"/>
    <n v="-151399.71"/>
    <n v="-102272.6"/>
    <n v="0"/>
    <n v="-3357.2"/>
    <n v="-4699.6499999999996"/>
    <n v="-0.18"/>
    <n v="0"/>
    <n v="0"/>
    <n v="0"/>
    <n v="-41150.080000000002"/>
    <n v="-148865.31"/>
    <n v="0"/>
    <n v="0"/>
    <n v="-29283.66"/>
    <n v="0"/>
    <n v="0"/>
    <n v="0"/>
    <n v="0"/>
    <n v="0"/>
    <n v="-37278.199999999997"/>
    <n v="-65202.37"/>
    <n v="0"/>
    <n v="0"/>
    <n v="0"/>
    <n v="0"/>
    <n v="0"/>
    <n v="0"/>
    <n v="0"/>
    <n v="0"/>
    <m/>
    <n v="0"/>
    <n v="0"/>
    <n v="0"/>
    <x v="10"/>
    <x v="20"/>
  </r>
  <r>
    <s v="CG&amp;E "/>
    <s v="E"/>
    <x v="7"/>
    <s v="UOLC    04/01/2008N"/>
    <n v="23603"/>
    <n v="1048.8599999999999"/>
    <n v="0"/>
    <n v="1048.8599999999999"/>
    <n v="279.89"/>
    <n v="0"/>
    <n v="101.33"/>
    <n v="28.74"/>
    <n v="0.09"/>
    <n v="0"/>
    <n v="0"/>
    <n v="101.85"/>
    <n v="54.05"/>
    <n v="38.35"/>
    <n v="0"/>
    <n v="0"/>
    <n v="62.19"/>
    <n v="282.62"/>
    <n v="0"/>
    <n v="0"/>
    <n v="0"/>
    <n v="0"/>
    <n v="22.79"/>
    <n v="16.8"/>
    <n v="0"/>
    <n v="0"/>
    <n v="60.16"/>
    <n v="0"/>
    <n v="0"/>
    <n v="0"/>
    <n v="0"/>
    <n v="0"/>
    <m/>
    <n v="0"/>
    <n v="0"/>
    <n v="0"/>
    <x v="10"/>
    <x v="21"/>
  </r>
  <r>
    <s v="CG&amp;E "/>
    <s v="E"/>
    <x v="19"/>
    <s v="UOLP    04/01/2008 "/>
    <n v="2315"/>
    <n v="106.6"/>
    <n v="0"/>
    <n v="106.6"/>
    <n v="27.45"/>
    <n v="0"/>
    <n v="9.77"/>
    <n v="2.74"/>
    <n v="3.54"/>
    <n v="0"/>
    <n v="0"/>
    <n v="10.75"/>
    <n v="5.34"/>
    <n v="3.77"/>
    <n v="0"/>
    <n v="0"/>
    <n v="5.98"/>
    <n v="27.54"/>
    <n v="0"/>
    <n v="0"/>
    <n v="0"/>
    <n v="0"/>
    <n v="2.17"/>
    <n v="1.64"/>
    <n v="0"/>
    <n v="0"/>
    <n v="5.91"/>
    <n v="0"/>
    <n v="0"/>
    <n v="0"/>
    <n v="0"/>
    <n v="0"/>
    <m/>
    <n v="0"/>
    <n v="0"/>
    <n v="0"/>
    <x v="10"/>
    <x v="21"/>
  </r>
  <r>
    <s v="CG&amp;E "/>
    <s v="E"/>
    <x v="2"/>
    <s v="UOLP    04/01/2008 "/>
    <n v="26682"/>
    <n v="1198.51"/>
    <n v="0"/>
    <n v="1198.51"/>
    <n v="315.95"/>
    <n v="0"/>
    <n v="114.83"/>
    <n v="32.31"/>
    <n v="5.28"/>
    <n v="0"/>
    <n v="0"/>
    <n v="123.44"/>
    <n v="60.92"/>
    <n v="43.68"/>
    <n v="0"/>
    <n v="0"/>
    <n v="70.760000000000005"/>
    <n v="319.26"/>
    <n v="0"/>
    <n v="0"/>
    <n v="0"/>
    <n v="0"/>
    <n v="25.49"/>
    <n v="18.940000000000001"/>
    <n v="0"/>
    <n v="0"/>
    <n v="67.650000000000006"/>
    <n v="0"/>
    <n v="0"/>
    <n v="0"/>
    <n v="0"/>
    <n v="0"/>
    <m/>
    <n v="0"/>
    <n v="0"/>
    <n v="0"/>
    <x v="10"/>
    <x v="21"/>
  </r>
  <r>
    <s v="CG&amp;E "/>
    <s v="E"/>
    <x v="3"/>
    <s v="UOLP    04/01/2008 "/>
    <n v="910"/>
    <n v="41.09"/>
    <n v="0"/>
    <n v="41.09"/>
    <n v="10.78"/>
    <n v="0"/>
    <n v="3.92"/>
    <n v="1.1100000000000001"/>
    <n v="0.36"/>
    <n v="0"/>
    <n v="0"/>
    <n v="4.21"/>
    <n v="2.08"/>
    <n v="1.48"/>
    <n v="0"/>
    <n v="0"/>
    <n v="2.41"/>
    <n v="10.89"/>
    <n v="0"/>
    <n v="0"/>
    <n v="0"/>
    <n v="0"/>
    <n v="0.88"/>
    <n v="0.66"/>
    <n v="0"/>
    <n v="0"/>
    <n v="2.31"/>
    <n v="0"/>
    <n v="0"/>
    <n v="0"/>
    <n v="0"/>
    <n v="0"/>
    <m/>
    <n v="0"/>
    <n v="0"/>
    <n v="0"/>
    <x v="10"/>
    <x v="21"/>
  </r>
  <r>
    <s v="CG&amp;E "/>
    <s v="E"/>
    <x v="4"/>
    <s v="UOLP    04/01/2008 "/>
    <n v="806"/>
    <n v="36.340000000000003"/>
    <n v="0"/>
    <n v="36.340000000000003"/>
    <n v="9.5500000000000007"/>
    <n v="0"/>
    <n v="3.46"/>
    <n v="0.98"/>
    <n v="0.27"/>
    <n v="0"/>
    <n v="0"/>
    <n v="3.73"/>
    <n v="1.85"/>
    <n v="1.32"/>
    <n v="0"/>
    <n v="0"/>
    <n v="2.12"/>
    <n v="9.64"/>
    <n v="0"/>
    <n v="0"/>
    <n v="0"/>
    <n v="0"/>
    <n v="0.77"/>
    <n v="0.59"/>
    <n v="0"/>
    <n v="0"/>
    <n v="2.06"/>
    <n v="0"/>
    <n v="0"/>
    <n v="0"/>
    <n v="0"/>
    <n v="0"/>
    <m/>
    <n v="0"/>
    <n v="0"/>
    <n v="0"/>
    <x v="10"/>
    <x v="21"/>
  </r>
  <r>
    <s v="CG&amp;E "/>
    <s v="E"/>
    <x v="2"/>
    <s v="UOLP    04/01/2008N"/>
    <n v="10810"/>
    <n v="242.29"/>
    <n v="0"/>
    <n v="242.29"/>
    <n v="128.19"/>
    <n v="0"/>
    <n v="46.37"/>
    <n v="13.14"/>
    <n v="2.52"/>
    <n v="0"/>
    <n v="0"/>
    <n v="50.23"/>
    <n v="24.76"/>
    <n v="17.59"/>
    <n v="0"/>
    <n v="0"/>
    <n v="28.46"/>
    <n v="129.4"/>
    <n v="0"/>
    <n v="0"/>
    <n v="0"/>
    <n v="0"/>
    <n v="10.42"/>
    <n v="7.67"/>
    <n v="0"/>
    <n v="0"/>
    <n v="27.58"/>
    <n v="0"/>
    <n v="0"/>
    <n v="0"/>
    <n v="0"/>
    <n v="0"/>
    <m/>
    <n v="0"/>
    <n v="0"/>
    <n v="0"/>
    <x v="10"/>
    <x v="21"/>
  </r>
  <r>
    <s v="CG&amp;E "/>
    <s v="E"/>
    <x v="7"/>
    <s v="UOLP    04/01/2008N"/>
    <n v="17362"/>
    <n v="779.01"/>
    <n v="0"/>
    <n v="779.01"/>
    <n v="205.88"/>
    <n v="0"/>
    <n v="74.400000000000006"/>
    <n v="21.09"/>
    <n v="2.0699999999999998"/>
    <n v="0"/>
    <n v="0"/>
    <n v="80.77"/>
    <n v="39.700000000000003"/>
    <n v="28.25"/>
    <n v="0"/>
    <n v="0"/>
    <n v="45.68"/>
    <n v="207.81"/>
    <n v="0"/>
    <n v="0"/>
    <n v="0"/>
    <n v="0"/>
    <n v="16.7"/>
    <n v="12.32"/>
    <n v="0"/>
    <n v="0"/>
    <n v="44.34"/>
    <n v="0"/>
    <n v="0"/>
    <n v="0"/>
    <n v="0"/>
    <n v="0"/>
    <m/>
    <n v="0"/>
    <n v="0"/>
    <n v="0"/>
    <x v="10"/>
    <x v="21"/>
  </r>
  <r>
    <s v="CG&amp;E "/>
    <s v="E"/>
    <x v="19"/>
    <s v="UORP    04/01/2008 "/>
    <n v="86"/>
    <n v="3.78"/>
    <n v="0"/>
    <n v="3.78"/>
    <n v="1.02"/>
    <n v="0"/>
    <n v="0.36"/>
    <n v="0.1"/>
    <n v="0.18"/>
    <n v="0"/>
    <n v="0"/>
    <n v="0.4"/>
    <n v="0.2"/>
    <n v="0.14000000000000001"/>
    <n v="0"/>
    <n v="0"/>
    <n v="0.22"/>
    <n v="1.02"/>
    <n v="0"/>
    <n v="0"/>
    <n v="0"/>
    <n v="0"/>
    <n v="0.08"/>
    <n v="0.06"/>
    <n v="0"/>
    <n v="0"/>
    <n v="0"/>
    <n v="0"/>
    <n v="0"/>
    <n v="0"/>
    <n v="0"/>
    <n v="0"/>
    <m/>
    <n v="0"/>
    <n v="0"/>
    <n v="0"/>
    <x v="10"/>
    <x v="21"/>
  </r>
  <r>
    <s v="CG&amp;E "/>
    <s v="E"/>
    <x v="12"/>
    <s v="WS02    08/31/1993N"/>
    <n v="42754"/>
    <n v="1546.74"/>
    <n v="546.74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546.74"/>
    <n v="0"/>
    <n v="0"/>
    <n v="0"/>
    <n v="0"/>
    <n v="0"/>
    <n v="0"/>
    <n v="0"/>
    <n v="0"/>
    <n v="0"/>
    <n v="0"/>
    <m/>
    <n v="0"/>
    <n v="0"/>
    <n v="0"/>
    <x v="10"/>
    <x v="22"/>
  </r>
  <r>
    <s v="CG&amp;E "/>
    <s v="E"/>
    <x v="4"/>
    <s v="WS04    08/31/1993N"/>
    <n v="0"/>
    <n v="1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0"/>
    <x v="22"/>
  </r>
  <r>
    <s v="CG&amp;E "/>
    <s v="E"/>
    <x v="0"/>
    <s v="ID        01/01/2001 "/>
    <n v="440228"/>
    <n v="36823.74"/>
    <n v="0"/>
    <n v="3682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0"/>
  </r>
  <r>
    <s v="CG&amp;E "/>
    <s v="E"/>
    <x v="2"/>
    <s v="DM01    04/01/2008N"/>
    <n v="-144623"/>
    <n v="-11417.39"/>
    <n v="0"/>
    <n v="-1141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1"/>
  </r>
  <r>
    <s v="CG&amp;E "/>
    <s v="E"/>
    <x v="4"/>
    <s v="DM01    04/01/2008N"/>
    <n v="-792801"/>
    <n v="-37793.43"/>
    <n v="0"/>
    <n v="-3779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1"/>
  </r>
  <r>
    <s v="CG&amp;E "/>
    <s v="E"/>
    <x v="1"/>
    <s v="DM01S   01/02/2007N"/>
    <n v="-20648"/>
    <n v="-1933.56"/>
    <n v="0"/>
    <n v="-1933.56"/>
    <n v="-560.92999999999995"/>
    <n v="0"/>
    <n v="-380.16"/>
    <n v="-23.59"/>
    <n v="-0.81"/>
    <n v="0"/>
    <n v="0"/>
    <n v="-95.02"/>
    <n v="-193.76"/>
    <n v="-99.3"/>
    <n v="-8.61"/>
    <n v="-137.51"/>
    <n v="-122.3"/>
    <n v="-211.1"/>
    <n v="0"/>
    <n v="0"/>
    <n v="0"/>
    <n v="0"/>
    <n v="-21.64"/>
    <n v="-55"/>
    <n v="0"/>
    <n v="0"/>
    <n v="-23.83"/>
    <n v="0"/>
    <n v="0"/>
    <n v="0"/>
    <n v="0"/>
    <n v="0"/>
    <m/>
    <n v="0"/>
    <n v="0"/>
    <n v="0"/>
    <x v="11"/>
    <x v="1"/>
  </r>
  <r>
    <s v="CG&amp;E "/>
    <s v="E"/>
    <x v="2"/>
    <s v="DM01S   01/02/2007N"/>
    <n v="-43175"/>
    <n v="-5365.34"/>
    <n v="0"/>
    <n v="-5365.34"/>
    <n v="-1617.08"/>
    <n v="0"/>
    <n v="-1708.74"/>
    <n v="-50.51"/>
    <n v="-7.23"/>
    <n v="0"/>
    <n v="0"/>
    <n v="-199.21"/>
    <n v="-402.95"/>
    <n v="-216.75"/>
    <n v="-17.91"/>
    <n v="-285.41000000000003"/>
    <n v="-254.29"/>
    <n v="-391.02"/>
    <n v="0"/>
    <n v="0"/>
    <n v="0"/>
    <n v="0"/>
    <n v="-50.33"/>
    <n v="-114.16"/>
    <n v="0"/>
    <n v="0"/>
    <n v="-49.75"/>
    <n v="0"/>
    <n v="0"/>
    <n v="0"/>
    <n v="0"/>
    <n v="0"/>
    <m/>
    <n v="0"/>
    <n v="0"/>
    <n v="0"/>
    <x v="11"/>
    <x v="1"/>
  </r>
  <r>
    <s v="CG&amp;E "/>
    <s v="E"/>
    <x v="3"/>
    <s v="DM01S   01/02/2007N"/>
    <n v="-10740"/>
    <n v="-1318.38"/>
    <n v="0"/>
    <n v="-1318.38"/>
    <n v="-417.35"/>
    <n v="0"/>
    <n v="-380.1"/>
    <n v="-11.45"/>
    <n v="-0.9"/>
    <n v="0"/>
    <n v="0"/>
    <n v="-48.89"/>
    <n v="-103.77"/>
    <n v="-46.38"/>
    <n v="-4.49"/>
    <n v="-73.650000000000006"/>
    <n v="-60.23"/>
    <n v="-121.53"/>
    <n v="0"/>
    <n v="0"/>
    <n v="0"/>
    <n v="0"/>
    <n v="-7.79"/>
    <n v="-29.47"/>
    <n v="0"/>
    <n v="0"/>
    <n v="-12.38"/>
    <n v="0"/>
    <n v="0"/>
    <n v="0"/>
    <n v="0"/>
    <n v="0"/>
    <m/>
    <n v="0"/>
    <n v="0"/>
    <n v="0"/>
    <x v="11"/>
    <x v="1"/>
  </r>
  <r>
    <s v="CG&amp;E "/>
    <s v="E"/>
    <x v="4"/>
    <s v="DM01S   01/02/2007N"/>
    <n v="-190521"/>
    <n v="-10331.25"/>
    <n v="0"/>
    <n v="-10331.25"/>
    <n v="-2291.5300000000002"/>
    <n v="0"/>
    <n v="-1227.6400000000001"/>
    <n v="-186.39"/>
    <n v="-1.17"/>
    <n v="0"/>
    <n v="0"/>
    <n v="-772.83"/>
    <n v="-721.61"/>
    <n v="-236.57"/>
    <n v="-68.89"/>
    <n v="-404.43"/>
    <n v="-966.91"/>
    <n v="-3004.59"/>
    <n v="0"/>
    <n v="0"/>
    <n v="0"/>
    <n v="0"/>
    <n v="-67.13"/>
    <n v="-161.71"/>
    <n v="0"/>
    <n v="0"/>
    <n v="-219.85"/>
    <n v="0"/>
    <n v="0"/>
    <n v="0"/>
    <n v="0"/>
    <n v="0"/>
    <m/>
    <n v="0"/>
    <n v="0"/>
    <n v="0"/>
    <x v="11"/>
    <x v="1"/>
  </r>
  <r>
    <s v="CG&amp;E "/>
    <s v="E"/>
    <x v="1"/>
    <s v="DM01S   02/15/2008N"/>
    <n v="-9281"/>
    <n v="-889.87"/>
    <n v="0"/>
    <n v="-889.87"/>
    <n v="-268.08"/>
    <n v="0"/>
    <n v="-175.94"/>
    <n v="-11.3"/>
    <n v="-0.27"/>
    <n v="0"/>
    <n v="0"/>
    <n v="-42.23"/>
    <n v="-83.21"/>
    <n v="-59.03"/>
    <n v="-3.87"/>
    <n v="-59.03"/>
    <n v="-54.97"/>
    <n v="-84.94"/>
    <n v="0"/>
    <n v="0"/>
    <n v="0"/>
    <n v="0"/>
    <n v="-12.67"/>
    <n v="-23.62"/>
    <n v="0"/>
    <n v="0"/>
    <n v="-10.71"/>
    <n v="0"/>
    <n v="0"/>
    <n v="0"/>
    <n v="0"/>
    <n v="0"/>
    <m/>
    <n v="0"/>
    <n v="0"/>
    <n v="0"/>
    <x v="11"/>
    <x v="1"/>
  </r>
  <r>
    <s v="CG&amp;E "/>
    <s v="E"/>
    <x v="2"/>
    <s v="DM01S   02/15/2008N"/>
    <n v="-36922"/>
    <n v="-4665.2700000000004"/>
    <n v="0"/>
    <n v="-4665.2700000000004"/>
    <n v="-1415.53"/>
    <n v="0"/>
    <n v="-1413.8"/>
    <n v="-44.94"/>
    <n v="-4.7699999999999996"/>
    <n v="0"/>
    <n v="0"/>
    <n v="-169.81"/>
    <n v="-351.98"/>
    <n v="-249.75"/>
    <n v="-15.4"/>
    <n v="-249.77"/>
    <n v="-218.67"/>
    <n v="-337.91"/>
    <n v="0"/>
    <n v="0"/>
    <n v="0"/>
    <n v="0"/>
    <n v="-50.41"/>
    <n v="-99.93"/>
    <n v="0"/>
    <n v="0"/>
    <n v="-42.6"/>
    <n v="0"/>
    <n v="0"/>
    <n v="0"/>
    <n v="0"/>
    <n v="0"/>
    <m/>
    <n v="0"/>
    <n v="0"/>
    <n v="0"/>
    <x v="11"/>
    <x v="1"/>
  </r>
  <r>
    <s v="CG&amp;E "/>
    <s v="E"/>
    <x v="3"/>
    <s v="DM01S   02/15/2008N"/>
    <n v="-2700"/>
    <n v="-333.95"/>
    <n v="0"/>
    <n v="-333.95"/>
    <n v="-106.67"/>
    <n v="0"/>
    <n v="-91.25"/>
    <n v="-3.29"/>
    <n v="-0.18"/>
    <n v="0"/>
    <n v="0"/>
    <n v="-12.23"/>
    <n v="-26.52"/>
    <n v="-18.82"/>
    <n v="-1.1299999999999999"/>
    <n v="-18.82"/>
    <n v="-15.99"/>
    <n v="-24.71"/>
    <n v="0"/>
    <n v="0"/>
    <n v="0"/>
    <n v="0"/>
    <n v="-3.69"/>
    <n v="-7.53"/>
    <n v="0"/>
    <n v="0"/>
    <n v="-3.12"/>
    <n v="0"/>
    <n v="0"/>
    <n v="0"/>
    <n v="0"/>
    <n v="0"/>
    <m/>
    <n v="0"/>
    <n v="0"/>
    <n v="0"/>
    <x v="11"/>
    <x v="1"/>
  </r>
  <r>
    <s v="CG&amp;E "/>
    <s v="E"/>
    <x v="4"/>
    <s v="DM01S   02/15/2008N"/>
    <n v="-22943"/>
    <n v="-1222.75"/>
    <n v="0"/>
    <n v="-1222.75"/>
    <n v="-297.44"/>
    <n v="0"/>
    <n v="-172.2"/>
    <n v="-27.94"/>
    <n v="-0.27"/>
    <n v="0"/>
    <n v="0"/>
    <n v="-94.31"/>
    <n v="-91.4"/>
    <n v="-52.48"/>
    <n v="-9.56"/>
    <n v="-52.5"/>
    <n v="-135.88999999999999"/>
    <n v="-209.97"/>
    <n v="0"/>
    <n v="0"/>
    <n v="0"/>
    <n v="0"/>
    <n v="-31.34"/>
    <n v="-20.98"/>
    <n v="0"/>
    <n v="0"/>
    <n v="-26.47"/>
    <n v="0"/>
    <n v="0"/>
    <n v="0"/>
    <n v="0"/>
    <n v="0"/>
    <m/>
    <n v="0"/>
    <n v="0"/>
    <n v="0"/>
    <x v="11"/>
    <x v="1"/>
  </r>
  <r>
    <s v="CG&amp;E "/>
    <s v="E"/>
    <x v="2"/>
    <s v="DM01S   04/01/2008 "/>
    <n v="49104"/>
    <n v="6672.15"/>
    <n v="0"/>
    <n v="6672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1"/>
  </r>
  <r>
    <s v="CG&amp;E "/>
    <s v="E"/>
    <x v="3"/>
    <s v="DM01S   04/01/2008 "/>
    <n v="493"/>
    <n v="70.959999999999994"/>
    <n v="0"/>
    <n v="70.95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1"/>
  </r>
  <r>
    <s v="CG&amp;E "/>
    <s v="E"/>
    <x v="4"/>
    <s v="DM01S   04/01/2008 "/>
    <n v="14014"/>
    <n v="1513.73"/>
    <n v="0"/>
    <n v="151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1"/>
  </r>
  <r>
    <s v="CG&amp;E "/>
    <s v="E"/>
    <x v="1"/>
    <s v="DM01S   04/01/2008N"/>
    <n v="-29782"/>
    <n v="-3385.16"/>
    <n v="0"/>
    <n v="-3385.16"/>
    <n v="-1271.82"/>
    <n v="0"/>
    <n v="-734.62"/>
    <n v="-36.28"/>
    <n v="-0.63"/>
    <n v="0"/>
    <n v="0"/>
    <n v="-136.86000000000001"/>
    <n v="-302.44"/>
    <n v="-197.28"/>
    <n v="-12.4"/>
    <n v="0"/>
    <n v="-170.24"/>
    <n v="-362.58"/>
    <n v="0"/>
    <n v="0"/>
    <n v="0"/>
    <n v="0"/>
    <n v="-39.229999999999997"/>
    <n v="-86.41"/>
    <n v="0"/>
    <n v="0"/>
    <n v="-34.369999999999997"/>
    <n v="0"/>
    <n v="0"/>
    <n v="0"/>
    <n v="0"/>
    <n v="0"/>
    <m/>
    <n v="0"/>
    <n v="0"/>
    <n v="0"/>
    <x v="11"/>
    <x v="1"/>
  </r>
  <r>
    <s v="CG&amp;E "/>
    <s v="E"/>
    <x v="2"/>
    <s v="DM01S   04/01/2008N"/>
    <n v="-1042321"/>
    <n v="-101265.87"/>
    <n v="0"/>
    <n v="-101265.87"/>
    <n v="-34747.910000000003"/>
    <n v="0"/>
    <n v="-20000.240000000002"/>
    <n v="-1212.33"/>
    <n v="-12.1"/>
    <n v="0"/>
    <n v="0"/>
    <n v="-4298.5"/>
    <n v="-7543.34"/>
    <n v="-4760.21"/>
    <n v="-414.9"/>
    <n v="0"/>
    <n v="-5486.84"/>
    <n v="-12824.87"/>
    <n v="0"/>
    <n v="0"/>
    <n v="0"/>
    <n v="0"/>
    <n v="-1351.81"/>
    <n v="-2085.1"/>
    <n v="0"/>
    <n v="0"/>
    <n v="-1147.17"/>
    <n v="0"/>
    <n v="0"/>
    <n v="0"/>
    <n v="0"/>
    <n v="0"/>
    <m/>
    <n v="0"/>
    <n v="0"/>
    <n v="0"/>
    <x v="11"/>
    <x v="1"/>
  </r>
  <r>
    <s v="CG&amp;E "/>
    <s v="E"/>
    <x v="3"/>
    <s v="DM01S   04/01/2008N"/>
    <n v="-42008"/>
    <n v="-5229.97"/>
    <n v="0"/>
    <n v="-5229.97"/>
    <n v="-2026.35"/>
    <n v="0"/>
    <n v="-1259.21"/>
    <n v="-51.17"/>
    <n v="-0.7"/>
    <n v="0"/>
    <n v="0"/>
    <n v="-189.48"/>
    <n v="-423.54"/>
    <n v="-277.58"/>
    <n v="-17.53"/>
    <n v="0"/>
    <n v="-232.05"/>
    <n v="-525.59"/>
    <n v="0"/>
    <n v="0"/>
    <n v="0"/>
    <n v="0"/>
    <n v="-56.68"/>
    <n v="-121.59"/>
    <n v="0"/>
    <n v="0"/>
    <n v="-48.5"/>
    <n v="0"/>
    <n v="0"/>
    <n v="0"/>
    <n v="0"/>
    <n v="0"/>
    <m/>
    <n v="0"/>
    <n v="0"/>
    <n v="0"/>
    <x v="11"/>
    <x v="1"/>
  </r>
  <r>
    <s v="CG&amp;E "/>
    <s v="E"/>
    <x v="4"/>
    <s v="DM01S   04/01/2008N"/>
    <n v="-206015"/>
    <n v="-12950.78"/>
    <n v="0"/>
    <n v="-12950.78"/>
    <n v="-3796.68"/>
    <n v="0"/>
    <n v="-1890.64"/>
    <n v="-250.86"/>
    <n v="-1.86"/>
    <n v="0"/>
    <n v="0"/>
    <n v="-857.33"/>
    <n v="-934.19"/>
    <n v="-520.14"/>
    <n v="-85.92"/>
    <n v="0"/>
    <n v="-1142.02"/>
    <n v="-2729.12"/>
    <n v="0"/>
    <n v="0"/>
    <n v="0"/>
    <n v="0"/>
    <n v="-276.47000000000003"/>
    <n v="-227.77"/>
    <n v="0"/>
    <n v="0"/>
    <n v="-237.78"/>
    <n v="0"/>
    <n v="0"/>
    <n v="0"/>
    <n v="0"/>
    <n v="0"/>
    <m/>
    <n v="0"/>
    <n v="0"/>
    <n v="0"/>
    <x v="11"/>
    <x v="1"/>
  </r>
  <r>
    <s v="CG&amp;E "/>
    <s v="E"/>
    <x v="8"/>
    <s v="DM01S   04/01/2008N"/>
    <n v="380"/>
    <n v="62.29"/>
    <n v="0"/>
    <n v="62.29"/>
    <n v="22.25"/>
    <n v="0"/>
    <n v="20.98"/>
    <n v="0.46"/>
    <n v="0.09"/>
    <n v="0"/>
    <n v="0"/>
    <n v="1.77"/>
    <n v="4.62"/>
    <n v="3.05"/>
    <n v="0.16"/>
    <n v="0"/>
    <n v="2.06"/>
    <n v="4.55"/>
    <n v="0"/>
    <n v="0"/>
    <n v="0"/>
    <n v="0"/>
    <n v="0.52"/>
    <n v="1.34"/>
    <n v="0"/>
    <n v="0"/>
    <n v="0.44"/>
    <n v="0"/>
    <n v="0"/>
    <n v="0"/>
    <n v="0"/>
    <n v="0"/>
    <m/>
    <n v="0"/>
    <n v="0"/>
    <n v="0"/>
    <x v="11"/>
    <x v="1"/>
  </r>
  <r>
    <s v="CG&amp;E "/>
    <s v="E"/>
    <x v="5"/>
    <s v="DM01S   04/01/2008N"/>
    <n v="565"/>
    <n v="75.3"/>
    <n v="0"/>
    <n v="75.3"/>
    <n v="33.090000000000003"/>
    <n v="0"/>
    <n v="16.68"/>
    <n v="0.69"/>
    <n v="-0.04"/>
    <n v="0"/>
    <n v="0"/>
    <n v="0"/>
    <n v="6.87"/>
    <n v="4.53"/>
    <n v="0.24"/>
    <n v="0"/>
    <n v="3.06"/>
    <n v="6.77"/>
    <n v="0"/>
    <n v="0"/>
    <n v="0"/>
    <n v="0"/>
    <n v="0.77"/>
    <n v="1.99"/>
    <n v="0"/>
    <n v="0"/>
    <n v="0.65"/>
    <n v="0"/>
    <n v="0"/>
    <n v="0"/>
    <n v="0"/>
    <n v="0"/>
    <m/>
    <n v="0"/>
    <n v="0"/>
    <n v="0"/>
    <x v="11"/>
    <x v="1"/>
  </r>
  <r>
    <s v="CG&amp;E "/>
    <s v="E"/>
    <x v="24"/>
    <s v="DM01S   04/01/2008N"/>
    <n v="0"/>
    <n v="-13.38"/>
    <n v="0"/>
    <n v="-13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1"/>
  </r>
  <r>
    <s v="CG&amp;E "/>
    <s v="E"/>
    <x v="6"/>
    <s v="DM01S   04/01/2008N"/>
    <n v="-7056"/>
    <n v="-261.68"/>
    <n v="0"/>
    <n v="-261.68"/>
    <n v="0"/>
    <n v="0"/>
    <n v="-138.26"/>
    <n v="-8.58"/>
    <n v="0.11"/>
    <n v="0"/>
    <n v="0"/>
    <n v="-31.17"/>
    <n v="-57.65"/>
    <n v="0"/>
    <n v="-2.93"/>
    <n v="0"/>
    <n v="0"/>
    <n v="0"/>
    <n v="0"/>
    <n v="0"/>
    <n v="0"/>
    <n v="0"/>
    <n v="-6.52"/>
    <n v="-8.5399999999999991"/>
    <n v="0"/>
    <n v="0"/>
    <n v="-8.14"/>
    <n v="0"/>
    <n v="0"/>
    <n v="0"/>
    <n v="0"/>
    <n v="0"/>
    <m/>
    <n v="0"/>
    <n v="0"/>
    <n v="0"/>
    <x v="11"/>
    <x v="1"/>
  </r>
  <r>
    <s v="CG&amp;E "/>
    <s v="E"/>
    <x v="10"/>
    <s v="DM01S   04/01/2008N"/>
    <n v="-1176"/>
    <n v="-59.04"/>
    <n v="0"/>
    <n v="-59.04"/>
    <n v="0"/>
    <n v="0"/>
    <n v="-37.549999999999997"/>
    <n v="-1.44"/>
    <n v="0"/>
    <n v="0"/>
    <n v="0"/>
    <n v="-5.04"/>
    <n v="-13.16"/>
    <n v="0"/>
    <n v="-0.49"/>
    <n v="0"/>
    <n v="0"/>
    <n v="0"/>
    <n v="0"/>
    <n v="0"/>
    <n v="0"/>
    <n v="0"/>
    <n v="0"/>
    <n v="0"/>
    <n v="0"/>
    <n v="0"/>
    <n v="-1.36"/>
    <n v="0"/>
    <n v="0"/>
    <n v="0"/>
    <n v="0"/>
    <n v="0"/>
    <m/>
    <n v="0"/>
    <n v="0"/>
    <n v="0"/>
    <x v="11"/>
    <x v="1"/>
  </r>
  <r>
    <s v="CG&amp;E "/>
    <s v="E"/>
    <x v="1"/>
    <s v="DM01W   01/02/2007N"/>
    <n v="2080"/>
    <n v="297.49"/>
    <n v="0"/>
    <n v="297.49"/>
    <n v="82.19"/>
    <n v="0"/>
    <n v="112.97"/>
    <n v="2.3199999999999998"/>
    <n v="0.72"/>
    <n v="0"/>
    <n v="0"/>
    <n v="9.68"/>
    <n v="20.440000000000001"/>
    <n v="9.34"/>
    <n v="0.87"/>
    <n v="14.5"/>
    <n v="12.32"/>
    <n v="21.99"/>
    <n v="0"/>
    <n v="0"/>
    <n v="0"/>
    <n v="0"/>
    <n v="1.96"/>
    <n v="5.79"/>
    <n v="0"/>
    <n v="0"/>
    <n v="2.4"/>
    <n v="0"/>
    <n v="0"/>
    <n v="0"/>
    <n v="0"/>
    <n v="0"/>
    <m/>
    <n v="0"/>
    <n v="0"/>
    <n v="0"/>
    <x v="11"/>
    <x v="1"/>
  </r>
  <r>
    <s v="CG&amp;E "/>
    <s v="E"/>
    <x v="2"/>
    <s v="DM01W   01/02/2007N"/>
    <n v="30099"/>
    <n v="4019.89"/>
    <n v="0"/>
    <n v="4019.89"/>
    <n v="1189.21"/>
    <n v="0"/>
    <n v="1355.28"/>
    <n v="31.52"/>
    <n v="6.49"/>
    <n v="0"/>
    <n v="0"/>
    <n v="139.54"/>
    <n v="295.66000000000003"/>
    <n v="127.62"/>
    <n v="12.5"/>
    <n v="209.84"/>
    <n v="165.17"/>
    <n v="349.17"/>
    <n v="0"/>
    <n v="0"/>
    <n v="0"/>
    <n v="0"/>
    <n v="19.25"/>
    <n v="83.99"/>
    <n v="0"/>
    <n v="0"/>
    <n v="34.65"/>
    <n v="0"/>
    <n v="0"/>
    <n v="0"/>
    <n v="0"/>
    <n v="0"/>
    <m/>
    <n v="0"/>
    <n v="0"/>
    <n v="0"/>
    <x v="11"/>
    <x v="1"/>
  </r>
  <r>
    <s v="CG&amp;E "/>
    <s v="E"/>
    <x v="3"/>
    <s v="DM01W   01/02/2007N"/>
    <n v="0"/>
    <n v="30.36"/>
    <n v="0"/>
    <n v="30.36"/>
    <n v="0"/>
    <n v="0"/>
    <n v="30"/>
    <n v="0"/>
    <n v="0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1"/>
  </r>
  <r>
    <s v="CG&amp;E "/>
    <s v="E"/>
    <x v="4"/>
    <s v="DM01W   01/02/2007N"/>
    <n v="4971"/>
    <n v="596.05999999999995"/>
    <n v="0"/>
    <n v="596.05999999999995"/>
    <n v="196.39"/>
    <n v="0"/>
    <n v="156.57"/>
    <n v="5.29"/>
    <n v="0.36"/>
    <n v="0"/>
    <n v="0"/>
    <n v="23.11"/>
    <n v="48.83"/>
    <n v="21.4"/>
    <n v="2.06"/>
    <n v="34.65"/>
    <n v="27.86"/>
    <n v="56.37"/>
    <n v="0"/>
    <n v="0"/>
    <n v="0"/>
    <n v="0"/>
    <n v="3.57"/>
    <n v="13.86"/>
    <n v="0"/>
    <n v="0"/>
    <n v="5.74"/>
    <n v="0"/>
    <n v="0"/>
    <n v="0"/>
    <n v="0"/>
    <n v="0"/>
    <m/>
    <n v="0"/>
    <n v="0"/>
    <n v="0"/>
    <x v="11"/>
    <x v="1"/>
  </r>
  <r>
    <s v="CG&amp;E "/>
    <s v="E"/>
    <x v="1"/>
    <s v="DM01W   02/15/2008N"/>
    <n v="6311"/>
    <n v="751.65"/>
    <n v="0"/>
    <n v="751.65"/>
    <n v="246.84"/>
    <n v="0"/>
    <n v="188.59"/>
    <n v="7.68"/>
    <n v="0.36"/>
    <n v="0"/>
    <n v="0"/>
    <n v="28.58"/>
    <n v="61.38"/>
    <n v="43.56"/>
    <n v="2.64"/>
    <n v="43.56"/>
    <n v="37.380000000000003"/>
    <n v="57.76"/>
    <n v="0"/>
    <n v="0"/>
    <n v="0"/>
    <n v="0"/>
    <n v="8.61"/>
    <n v="17.420000000000002"/>
    <n v="0"/>
    <n v="0"/>
    <n v="7.29"/>
    <n v="0"/>
    <n v="0"/>
    <n v="0"/>
    <n v="0"/>
    <n v="0"/>
    <m/>
    <n v="0"/>
    <n v="0"/>
    <n v="0"/>
    <x v="11"/>
    <x v="1"/>
  </r>
  <r>
    <s v="CG&amp;E "/>
    <s v="E"/>
    <x v="2"/>
    <s v="DM01W   02/15/2008N"/>
    <n v="34946"/>
    <n v="4693.0200000000004"/>
    <n v="0"/>
    <n v="4693.0200000000004"/>
    <n v="1380.66"/>
    <n v="0"/>
    <n v="1544.53"/>
    <n v="42.53"/>
    <n v="5.96"/>
    <n v="0"/>
    <n v="0"/>
    <n v="161.85"/>
    <n v="343.27"/>
    <n v="243.64"/>
    <n v="14.57"/>
    <n v="243.67"/>
    <n v="207.02"/>
    <n v="319.82"/>
    <n v="0"/>
    <n v="0"/>
    <n v="0"/>
    <n v="0"/>
    <n v="47.72"/>
    <n v="97.47"/>
    <n v="0"/>
    <n v="0"/>
    <n v="40.31"/>
    <n v="0"/>
    <n v="0"/>
    <n v="0"/>
    <n v="0"/>
    <n v="0"/>
    <m/>
    <n v="0"/>
    <n v="0"/>
    <n v="0"/>
    <x v="11"/>
    <x v="1"/>
  </r>
  <r>
    <s v="CG&amp;E "/>
    <s v="E"/>
    <x v="3"/>
    <s v="DM01W   02/15/2008N"/>
    <n v="0"/>
    <n v="15.18"/>
    <n v="0"/>
    <n v="15.18"/>
    <n v="0"/>
    <n v="0"/>
    <n v="15"/>
    <n v="0"/>
    <n v="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1"/>
  </r>
  <r>
    <s v="CG&amp;E "/>
    <s v="E"/>
    <x v="4"/>
    <s v="DM01W   02/15/2008N"/>
    <n v="1658"/>
    <n v="214.1"/>
    <n v="0"/>
    <n v="214.1"/>
    <n v="65.5"/>
    <n v="0"/>
    <n v="64.72"/>
    <n v="2.0099999999999998"/>
    <n v="0.27"/>
    <n v="0"/>
    <n v="0"/>
    <n v="7.72"/>
    <n v="16.29"/>
    <n v="11.56"/>
    <n v="0.69"/>
    <n v="11.56"/>
    <n v="9.82"/>
    <n v="15.17"/>
    <n v="0"/>
    <n v="0"/>
    <n v="0"/>
    <n v="0"/>
    <n v="2.2599999999999998"/>
    <n v="4.62"/>
    <n v="0"/>
    <n v="0"/>
    <n v="1.91"/>
    <n v="0"/>
    <n v="0"/>
    <n v="0"/>
    <n v="0"/>
    <n v="0"/>
    <m/>
    <n v="0"/>
    <n v="0"/>
    <n v="0"/>
    <x v="11"/>
    <x v="1"/>
  </r>
  <r>
    <s v="CG&amp;E "/>
    <s v="E"/>
    <x v="1"/>
    <s v="DM01W   04/01/2008N"/>
    <n v="443861"/>
    <n v="58148.87"/>
    <n v="0"/>
    <n v="58148.87"/>
    <n v="19216.48"/>
    <n v="0"/>
    <n v="15113.9"/>
    <n v="540.46"/>
    <n v="46.38"/>
    <n v="0"/>
    <n v="0"/>
    <n v="2029.49"/>
    <n v="4074.13"/>
    <n v="2638.19"/>
    <n v="185.11"/>
    <n v="0"/>
    <n v="2411.13"/>
    <n v="9614.1"/>
    <n v="0"/>
    <n v="0"/>
    <n v="0"/>
    <n v="0"/>
    <n v="611.75"/>
    <n v="1155.5"/>
    <n v="0"/>
    <n v="0"/>
    <n v="512.25"/>
    <n v="0"/>
    <n v="0"/>
    <n v="0"/>
    <n v="0"/>
    <n v="0"/>
    <m/>
    <n v="0"/>
    <n v="0"/>
    <n v="0"/>
    <x v="11"/>
    <x v="1"/>
  </r>
  <r>
    <s v="CG&amp;E "/>
    <s v="E"/>
    <x v="2"/>
    <s v="DM01W   04/01/2008N"/>
    <n v="36419032"/>
    <n v="4642034.7699999996"/>
    <n v="0"/>
    <n v="4642034.7699999996"/>
    <n v="1537040.55"/>
    <n v="0"/>
    <n v="1163608.75"/>
    <n v="44342.32"/>
    <n v="3236.61"/>
    <n v="0"/>
    <n v="0"/>
    <n v="165457.16"/>
    <n v="325877.92"/>
    <n v="210570.9"/>
    <n v="15187.43"/>
    <n v="0"/>
    <n v="197548.25"/>
    <n v="794666.6"/>
    <n v="0"/>
    <n v="0"/>
    <n v="0"/>
    <n v="0"/>
    <n v="50238.15"/>
    <n v="92232.81"/>
    <n v="0"/>
    <n v="0"/>
    <n v="42027.32"/>
    <n v="0"/>
    <n v="0"/>
    <n v="0"/>
    <n v="0"/>
    <n v="0"/>
    <m/>
    <n v="0"/>
    <n v="0"/>
    <n v="0"/>
    <x v="11"/>
    <x v="1"/>
  </r>
  <r>
    <s v="CG&amp;E "/>
    <s v="E"/>
    <x v="3"/>
    <s v="DM01W   04/01/2008N"/>
    <n v="725848"/>
    <n v="96761.68"/>
    <n v="0"/>
    <n v="96761.68"/>
    <n v="31876.6"/>
    <n v="0"/>
    <n v="25679.32"/>
    <n v="883.77"/>
    <n v="68.83"/>
    <n v="0"/>
    <n v="0"/>
    <n v="3318.49"/>
    <n v="6749.52"/>
    <n v="4366.7299999999996"/>
    <n v="302.82"/>
    <n v="0"/>
    <n v="3937.87"/>
    <n v="15826.1"/>
    <n v="0"/>
    <n v="0"/>
    <n v="0"/>
    <n v="0"/>
    <n v="1001.15"/>
    <n v="1912.7"/>
    <n v="0"/>
    <n v="0"/>
    <n v="837.78"/>
    <n v="0"/>
    <n v="0"/>
    <n v="0"/>
    <n v="0"/>
    <n v="0"/>
    <m/>
    <n v="0"/>
    <n v="0"/>
    <n v="0"/>
    <x v="11"/>
    <x v="1"/>
  </r>
  <r>
    <s v="CG&amp;E "/>
    <s v="E"/>
    <x v="7"/>
    <s v="DM01W   04/01/2008N"/>
    <n v="4689"/>
    <n v="724.06"/>
    <n v="0"/>
    <n v="724.06"/>
    <n v="217.94"/>
    <n v="0"/>
    <n v="246.9"/>
    <n v="5.72"/>
    <n v="0.99"/>
    <n v="0"/>
    <n v="0"/>
    <n v="21.81"/>
    <n v="46.05"/>
    <n v="29.85"/>
    <n v="1.95"/>
    <n v="0"/>
    <n v="25.44"/>
    <n v="102.44"/>
    <n v="0"/>
    <n v="0"/>
    <n v="0"/>
    <n v="0"/>
    <n v="6.49"/>
    <n v="13.07"/>
    <n v="0"/>
    <n v="0"/>
    <n v="5.41"/>
    <n v="0"/>
    <n v="0"/>
    <n v="0"/>
    <n v="0"/>
    <n v="0"/>
    <m/>
    <n v="0"/>
    <n v="0"/>
    <n v="0"/>
    <x v="11"/>
    <x v="1"/>
  </r>
  <r>
    <s v="CG&amp;E "/>
    <s v="E"/>
    <x v="4"/>
    <s v="DM01W   04/01/2008N"/>
    <n v="1461153"/>
    <n v="190723.55"/>
    <n v="0"/>
    <n v="190723.55"/>
    <n v="62415.75"/>
    <n v="0"/>
    <n v="50091.66"/>
    <n v="1778.76"/>
    <n v="160.85"/>
    <n v="0"/>
    <n v="0"/>
    <n v="6635.42"/>
    <n v="13222.95"/>
    <n v="8550.58"/>
    <n v="609.15"/>
    <n v="0"/>
    <n v="7925.18"/>
    <n v="31886.19"/>
    <n v="0"/>
    <n v="0"/>
    <n v="0"/>
    <n v="0"/>
    <n v="2015.71"/>
    <n v="3745.33"/>
    <n v="0"/>
    <n v="0"/>
    <n v="1686.02"/>
    <n v="0"/>
    <n v="0"/>
    <n v="0"/>
    <n v="0"/>
    <n v="0"/>
    <m/>
    <n v="0"/>
    <n v="0"/>
    <n v="0"/>
    <x v="11"/>
    <x v="1"/>
  </r>
  <r>
    <s v="CG&amp;E "/>
    <s v="E"/>
    <x v="8"/>
    <s v="DM01W   04/01/2008N"/>
    <n v="21954"/>
    <n v="2793.14"/>
    <n v="0"/>
    <n v="2793.14"/>
    <n v="839.79"/>
    <n v="0"/>
    <n v="816.89"/>
    <n v="26.69"/>
    <n v="3.24"/>
    <n v="0"/>
    <n v="0"/>
    <n v="98.85"/>
    <n v="178.73"/>
    <n v="115.08"/>
    <n v="9.15"/>
    <n v="0"/>
    <n v="119.06"/>
    <n v="479.66"/>
    <n v="0"/>
    <n v="0"/>
    <n v="0"/>
    <n v="0"/>
    <n v="30.29"/>
    <n v="50.39"/>
    <n v="0"/>
    <n v="0"/>
    <n v="25.32"/>
    <n v="0"/>
    <n v="0"/>
    <n v="0"/>
    <n v="0"/>
    <n v="0"/>
    <m/>
    <n v="0"/>
    <n v="0"/>
    <n v="0"/>
    <x v="11"/>
    <x v="1"/>
  </r>
  <r>
    <s v="CG&amp;E "/>
    <s v="E"/>
    <x v="5"/>
    <s v="DM01W   04/01/2008N"/>
    <n v="111313"/>
    <n v="13326.48"/>
    <n v="0"/>
    <n v="13326.48"/>
    <n v="4695.92"/>
    <n v="0"/>
    <n v="3174.86"/>
    <n v="135.54"/>
    <n v="6.79"/>
    <n v="0"/>
    <n v="0"/>
    <n v="30.57"/>
    <n v="993.79"/>
    <n v="643.29999999999995"/>
    <n v="46.41"/>
    <n v="0"/>
    <n v="603.63"/>
    <n v="2431.8200000000002"/>
    <n v="0"/>
    <n v="0"/>
    <n v="0"/>
    <n v="0"/>
    <n v="153.58000000000001"/>
    <n v="281.81"/>
    <n v="0"/>
    <n v="0"/>
    <n v="128.46"/>
    <n v="0"/>
    <n v="0"/>
    <n v="0"/>
    <n v="0"/>
    <n v="0"/>
    <m/>
    <n v="0"/>
    <n v="0"/>
    <n v="0"/>
    <x v="11"/>
    <x v="1"/>
  </r>
  <r>
    <s v="CG&amp;E "/>
    <s v="E"/>
    <x v="6"/>
    <s v="DM01W   04/01/2008N"/>
    <n v="227705"/>
    <n v="10620.2"/>
    <n v="0"/>
    <n v="10620.2"/>
    <n v="0"/>
    <n v="0"/>
    <n v="6782.42"/>
    <n v="277.31"/>
    <n v="15.03"/>
    <n v="0"/>
    <n v="0"/>
    <n v="1035.51"/>
    <n v="2049.2399999999998"/>
    <n v="0"/>
    <n v="78.430000000000007"/>
    <n v="0"/>
    <n v="0"/>
    <n v="0"/>
    <n v="0"/>
    <n v="0"/>
    <n v="0"/>
    <n v="0"/>
    <n v="39.57"/>
    <n v="79.959999999999994"/>
    <n v="0"/>
    <n v="0"/>
    <n v="262.73"/>
    <n v="0"/>
    <n v="0"/>
    <n v="0"/>
    <n v="0"/>
    <n v="0"/>
    <m/>
    <n v="0"/>
    <n v="0"/>
    <n v="0"/>
    <x v="11"/>
    <x v="1"/>
  </r>
  <r>
    <s v="CG&amp;E "/>
    <s v="E"/>
    <x v="9"/>
    <s v="DM01W   04/01/2008N"/>
    <n v="10149"/>
    <n v="582.54999999999995"/>
    <n v="0"/>
    <n v="582.54999999999995"/>
    <n v="0"/>
    <n v="0"/>
    <n v="400.91"/>
    <n v="12.34"/>
    <n v="1.35"/>
    <n v="0"/>
    <n v="0"/>
    <n v="47.09"/>
    <n v="99.68"/>
    <n v="0"/>
    <n v="4.2300000000000004"/>
    <n v="0"/>
    <n v="0"/>
    <n v="0"/>
    <n v="0"/>
    <n v="0"/>
    <n v="0"/>
    <n v="0"/>
    <n v="1.73"/>
    <n v="3.5"/>
    <n v="0"/>
    <n v="0"/>
    <n v="11.72"/>
    <n v="0"/>
    <n v="0"/>
    <n v="0"/>
    <n v="0"/>
    <n v="0"/>
    <m/>
    <n v="0"/>
    <n v="0"/>
    <n v="0"/>
    <x v="11"/>
    <x v="1"/>
  </r>
  <r>
    <s v="CG&amp;E "/>
    <s v="E"/>
    <x v="10"/>
    <s v="DM01W   04/01/2008N"/>
    <n v="91897"/>
    <n v="3603.52"/>
    <n v="0"/>
    <n v="3603.52"/>
    <n v="0"/>
    <n v="0"/>
    <n v="2078.83"/>
    <n v="111.89"/>
    <n v="3.42"/>
    <n v="0"/>
    <n v="0"/>
    <n v="406.52"/>
    <n v="711.56"/>
    <n v="0"/>
    <n v="38.33"/>
    <n v="0"/>
    <n v="0"/>
    <n v="0"/>
    <n v="0"/>
    <n v="0"/>
    <n v="0"/>
    <n v="0"/>
    <n v="66.78"/>
    <n v="80.11"/>
    <n v="0"/>
    <n v="0"/>
    <n v="106.08"/>
    <n v="0"/>
    <n v="0"/>
    <n v="0"/>
    <n v="0"/>
    <n v="0"/>
    <m/>
    <n v="0"/>
    <n v="0"/>
    <n v="0"/>
    <x v="11"/>
    <x v="1"/>
  </r>
  <r>
    <s v="CG&amp;E "/>
    <s v="E"/>
    <x v="11"/>
    <s v="DM01W   04/01/2008N"/>
    <n v="23160"/>
    <n v="354.93"/>
    <n v="0"/>
    <n v="354.93"/>
    <n v="0"/>
    <n v="0"/>
    <n v="117.21"/>
    <n v="28.2"/>
    <n v="0.09"/>
    <n v="0"/>
    <n v="0"/>
    <n v="93.39"/>
    <n v="79.650000000000006"/>
    <n v="0"/>
    <n v="9.66"/>
    <n v="0"/>
    <n v="0"/>
    <n v="0"/>
    <n v="0"/>
    <n v="0"/>
    <n v="0"/>
    <n v="0"/>
    <n v="0"/>
    <n v="0"/>
    <n v="0"/>
    <n v="0"/>
    <n v="26.73"/>
    <n v="0"/>
    <n v="0"/>
    <n v="0"/>
    <n v="0"/>
    <n v="0"/>
    <m/>
    <n v="0"/>
    <n v="0"/>
    <n v="0"/>
    <x v="11"/>
    <x v="1"/>
  </r>
  <r>
    <s v="CG&amp;E "/>
    <s v="E"/>
    <x v="2"/>
    <s v="DM02S   04/01/2008N"/>
    <n v="-5274"/>
    <n v="-429.31"/>
    <n v="0"/>
    <n v="-429.31"/>
    <n v="-166.7"/>
    <n v="0"/>
    <n v="-58.8"/>
    <n v="-6.43"/>
    <n v="0.18"/>
    <n v="0"/>
    <n v="0"/>
    <n v="-22.47"/>
    <n v="-35.049999999999997"/>
    <n v="-22.82"/>
    <n v="-2.2000000000000002"/>
    <n v="0"/>
    <n v="-28.59"/>
    <n v="-63.15"/>
    <n v="0"/>
    <n v="0"/>
    <n v="0"/>
    <n v="0"/>
    <n v="-7.2"/>
    <n v="-10"/>
    <n v="0"/>
    <n v="0"/>
    <n v="-6.08"/>
    <n v="0"/>
    <n v="0"/>
    <n v="0"/>
    <n v="0"/>
    <n v="0"/>
    <m/>
    <n v="0"/>
    <n v="0"/>
    <n v="0"/>
    <x v="11"/>
    <x v="1"/>
  </r>
  <r>
    <s v="CG&amp;E "/>
    <s v="E"/>
    <x v="4"/>
    <s v="DM02S   04/01/2008N"/>
    <n v="-1692"/>
    <n v="-279.89"/>
    <n v="0"/>
    <n v="-279.89"/>
    <n v="-97.94"/>
    <n v="0"/>
    <n v="-96.56"/>
    <n v="-2.08"/>
    <n v="-0.45"/>
    <n v="0"/>
    <n v="0"/>
    <n v="-7.87"/>
    <n v="-20.36"/>
    <n v="-13.41"/>
    <n v="-0.72"/>
    <n v="0"/>
    <n v="-9.19"/>
    <n v="-21.18"/>
    <n v="0"/>
    <n v="0"/>
    <n v="0"/>
    <n v="0"/>
    <n v="-2.31"/>
    <n v="-5.86"/>
    <n v="0"/>
    <n v="0"/>
    <n v="-1.96"/>
    <n v="0"/>
    <n v="0"/>
    <n v="0"/>
    <n v="0"/>
    <n v="0"/>
    <m/>
    <n v="0"/>
    <n v="0"/>
    <n v="0"/>
    <x v="11"/>
    <x v="1"/>
  </r>
  <r>
    <s v="CG&amp;E "/>
    <s v="E"/>
    <x v="1"/>
    <s v="DM02W   04/01/2008N"/>
    <n v="5121"/>
    <n v="733.42"/>
    <n v="0"/>
    <n v="733.42"/>
    <n v="238.02"/>
    <n v="0"/>
    <n v="212.89"/>
    <n v="6.24"/>
    <n v="0.81"/>
    <n v="0"/>
    <n v="0"/>
    <n v="23.49"/>
    <n v="50.3"/>
    <n v="32.590000000000003"/>
    <n v="2.16"/>
    <n v="0"/>
    <n v="27.79"/>
    <n v="111.89"/>
    <n v="0"/>
    <n v="0"/>
    <n v="0"/>
    <n v="0"/>
    <n v="7.07"/>
    <n v="14.27"/>
    <n v="0"/>
    <n v="0"/>
    <n v="5.9"/>
    <n v="0"/>
    <n v="0"/>
    <n v="0"/>
    <n v="0"/>
    <n v="0"/>
    <m/>
    <n v="0"/>
    <n v="0"/>
    <n v="0"/>
    <x v="11"/>
    <x v="1"/>
  </r>
  <r>
    <s v="CG&amp;E "/>
    <s v="E"/>
    <x v="2"/>
    <s v="DM02W   04/01/2008N"/>
    <n v="279978"/>
    <n v="29334.880000000001"/>
    <n v="0"/>
    <n v="29334.880000000001"/>
    <n v="9303.94"/>
    <n v="0"/>
    <n v="6122.74"/>
    <n v="340.9"/>
    <n v="12.34"/>
    <n v="0"/>
    <n v="0"/>
    <n v="1238.5899999999999"/>
    <n v="2022.43"/>
    <n v="1274.6300000000001"/>
    <n v="116.74"/>
    <n v="0"/>
    <n v="1518.29"/>
    <n v="6116.69"/>
    <n v="0"/>
    <n v="0"/>
    <n v="0"/>
    <n v="0"/>
    <n v="386.35"/>
    <n v="558.20000000000005"/>
    <n v="0"/>
    <n v="0"/>
    <n v="323.04000000000002"/>
    <n v="0"/>
    <n v="0"/>
    <n v="0"/>
    <n v="0"/>
    <n v="0"/>
    <m/>
    <n v="0"/>
    <n v="0"/>
    <n v="0"/>
    <x v="11"/>
    <x v="1"/>
  </r>
  <r>
    <s v="CG&amp;E "/>
    <s v="E"/>
    <x v="7"/>
    <s v="DM02W   04/01/2008N"/>
    <n v="1600"/>
    <n v="210.83"/>
    <n v="0"/>
    <n v="210.83"/>
    <n v="74.37"/>
    <n v="0"/>
    <n v="48.24"/>
    <n v="1.95"/>
    <n v="0.09"/>
    <n v="0"/>
    <n v="0"/>
    <n v="7.44"/>
    <n v="15.72"/>
    <n v="10.19"/>
    <n v="0.67"/>
    <n v="0"/>
    <n v="8.68"/>
    <n v="34.96"/>
    <n v="0"/>
    <n v="0"/>
    <n v="0"/>
    <n v="0"/>
    <n v="2.21"/>
    <n v="4.46"/>
    <n v="0"/>
    <n v="0"/>
    <n v="1.85"/>
    <n v="0"/>
    <n v="0"/>
    <n v="0"/>
    <n v="0"/>
    <n v="0"/>
    <m/>
    <n v="0"/>
    <n v="0"/>
    <n v="0"/>
    <x v="11"/>
    <x v="1"/>
  </r>
  <r>
    <s v="CG&amp;E "/>
    <s v="E"/>
    <x v="4"/>
    <s v="DM02W   04/01/2008N"/>
    <n v="363700"/>
    <n v="33789.910000000003"/>
    <n v="0"/>
    <n v="33789.910000000003"/>
    <n v="10196.42"/>
    <n v="0"/>
    <n v="6295.03"/>
    <n v="442.84"/>
    <n v="11.97"/>
    <n v="0"/>
    <n v="0"/>
    <n v="1586.6"/>
    <n v="2265.4"/>
    <n v="1397.07"/>
    <n v="143.22999999999999"/>
    <n v="0"/>
    <n v="1972.34"/>
    <n v="7945.7"/>
    <n v="0"/>
    <n v="0"/>
    <n v="0"/>
    <n v="0"/>
    <n v="501.89"/>
    <n v="611.72"/>
    <n v="0"/>
    <n v="0"/>
    <n v="419.7"/>
    <n v="0"/>
    <n v="0"/>
    <n v="0"/>
    <n v="0"/>
    <n v="0"/>
    <m/>
    <n v="0"/>
    <n v="0"/>
    <n v="0"/>
    <x v="11"/>
    <x v="1"/>
  </r>
  <r>
    <s v="CG&amp;E "/>
    <s v="E"/>
    <x v="12"/>
    <s v="DM02W   04/01/2008N"/>
    <n v="11745"/>
    <n v="1096.82"/>
    <n v="0"/>
    <n v="1096.82"/>
    <n v="350.1"/>
    <n v="0"/>
    <n v="182.79"/>
    <n v="14.3"/>
    <n v="0.18"/>
    <n v="0"/>
    <n v="0"/>
    <n v="51.05"/>
    <n v="74.489999999999995"/>
    <n v="47.98"/>
    <n v="4.8899999999999997"/>
    <n v="0"/>
    <n v="63.7"/>
    <n v="256.58999999999997"/>
    <n v="0"/>
    <n v="0"/>
    <n v="0"/>
    <n v="0"/>
    <n v="16.2"/>
    <n v="21"/>
    <n v="0"/>
    <n v="0"/>
    <n v="13.55"/>
    <n v="0"/>
    <n v="0"/>
    <n v="0"/>
    <n v="0"/>
    <n v="0"/>
    <m/>
    <n v="0"/>
    <n v="0"/>
    <n v="0"/>
    <x v="11"/>
    <x v="1"/>
  </r>
  <r>
    <s v="CG&amp;E "/>
    <s v="E"/>
    <x v="6"/>
    <s v="DM02W   04/01/2008N"/>
    <n v="18396"/>
    <n v="679.31"/>
    <n v="0"/>
    <n v="679.31"/>
    <n v="0"/>
    <n v="0"/>
    <n v="405.43"/>
    <n v="22.4"/>
    <n v="0.63"/>
    <n v="0"/>
    <n v="0"/>
    <n v="82.01"/>
    <n v="139.94999999999999"/>
    <n v="0"/>
    <n v="7.67"/>
    <n v="0"/>
    <n v="0"/>
    <n v="0"/>
    <n v="0"/>
    <n v="0"/>
    <n v="0"/>
    <n v="0"/>
    <n v="0"/>
    <n v="0"/>
    <n v="0"/>
    <n v="0"/>
    <n v="21.22"/>
    <n v="0"/>
    <n v="0"/>
    <n v="0"/>
    <n v="0"/>
    <n v="0"/>
    <m/>
    <n v="0"/>
    <n v="0"/>
    <n v="0"/>
    <x v="11"/>
    <x v="1"/>
  </r>
  <r>
    <s v="CG&amp;E "/>
    <s v="E"/>
    <x v="10"/>
    <s v="DM02W   04/01/2008N"/>
    <n v="7345"/>
    <n v="291.7"/>
    <n v="0"/>
    <n v="291.7"/>
    <n v="0"/>
    <n v="0"/>
    <n v="177.39"/>
    <n v="8.94"/>
    <n v="0.36"/>
    <n v="0"/>
    <n v="0"/>
    <n v="32.979999999999997"/>
    <n v="60.5"/>
    <n v="0"/>
    <n v="3.06"/>
    <n v="0"/>
    <n v="0"/>
    <n v="0"/>
    <n v="0"/>
    <n v="0"/>
    <n v="0"/>
    <n v="0"/>
    <n v="0"/>
    <n v="0"/>
    <n v="0"/>
    <n v="0"/>
    <n v="8.4700000000000006"/>
    <n v="0"/>
    <n v="0"/>
    <n v="0"/>
    <n v="0"/>
    <n v="0"/>
    <m/>
    <n v="0"/>
    <n v="0"/>
    <n v="0"/>
    <x v="11"/>
    <x v="1"/>
  </r>
  <r>
    <s v="CG&amp;E "/>
    <s v="E"/>
    <x v="11"/>
    <s v="DM02W   04/01/2008N"/>
    <n v="3271"/>
    <n v="153.26"/>
    <n v="0"/>
    <n v="153.26"/>
    <n v="0"/>
    <n v="0"/>
    <n v="87.68"/>
    <n v="3.98"/>
    <n v="0.09"/>
    <n v="0"/>
    <n v="0"/>
    <n v="14.63"/>
    <n v="29.01"/>
    <n v="0"/>
    <n v="1.36"/>
    <n v="0"/>
    <n v="0"/>
    <n v="0"/>
    <n v="0"/>
    <n v="0"/>
    <n v="0"/>
    <n v="0"/>
    <n v="4.51"/>
    <n v="8.23"/>
    <n v="0"/>
    <n v="0"/>
    <n v="3.77"/>
    <n v="0"/>
    <n v="0"/>
    <n v="0"/>
    <n v="0"/>
    <n v="0"/>
    <m/>
    <n v="0"/>
    <n v="0"/>
    <n v="0"/>
    <x v="11"/>
    <x v="1"/>
  </r>
  <r>
    <s v="CG&amp;E "/>
    <s v="E"/>
    <x v="13"/>
    <s v="DM02W   04/01/2008N"/>
    <n v="48122"/>
    <n v="1160.45"/>
    <n v="0"/>
    <n v="1160.45"/>
    <n v="0"/>
    <n v="0"/>
    <n v="570.14"/>
    <n v="58.59"/>
    <n v="0.54"/>
    <n v="0"/>
    <n v="0"/>
    <n v="207.15"/>
    <n v="254.12"/>
    <n v="0"/>
    <n v="14.37"/>
    <n v="0"/>
    <n v="0"/>
    <n v="0"/>
    <n v="0"/>
    <n v="0"/>
    <n v="0"/>
    <n v="0"/>
    <n v="0"/>
    <n v="0"/>
    <n v="0"/>
    <n v="0"/>
    <n v="55.54"/>
    <n v="0"/>
    <n v="0"/>
    <n v="0"/>
    <n v="0"/>
    <n v="0"/>
    <m/>
    <n v="0"/>
    <n v="0"/>
    <n v="0"/>
    <x v="11"/>
    <x v="1"/>
  </r>
  <r>
    <s v="CG&amp;E "/>
    <s v="E"/>
    <x v="4"/>
    <s v="DM51W   04/01/2008 "/>
    <n v="2036"/>
    <n v="273.77"/>
    <n v="0"/>
    <n v="273.77"/>
    <n v="94.63"/>
    <n v="0"/>
    <n v="66.84"/>
    <n v="2.48"/>
    <n v="0.18"/>
    <n v="0"/>
    <n v="0"/>
    <n v="9.4600000000000009"/>
    <n v="20"/>
    <n v="12.97"/>
    <n v="0.85"/>
    <n v="0"/>
    <n v="11.04"/>
    <n v="44.48"/>
    <n v="0"/>
    <n v="0"/>
    <n v="0"/>
    <n v="0"/>
    <n v="2.81"/>
    <n v="5.68"/>
    <n v="0"/>
    <n v="0"/>
    <n v="2.35"/>
    <n v="0"/>
    <n v="0"/>
    <n v="0"/>
    <n v="0"/>
    <n v="0"/>
    <m/>
    <n v="0"/>
    <n v="0"/>
    <n v="0"/>
    <x v="11"/>
    <x v="1"/>
  </r>
  <r>
    <s v="CG&amp;E "/>
    <s v="E"/>
    <x v="2"/>
    <s v="DP01    04/01/2008N"/>
    <n v="141920"/>
    <n v="15078.92"/>
    <n v="0"/>
    <n v="15078.92"/>
    <n v="6104.72"/>
    <n v="0"/>
    <n v="1737.59"/>
    <n v="172.8"/>
    <n v="0.27"/>
    <n v="0"/>
    <n v="0"/>
    <n v="533.48"/>
    <n v="885.75"/>
    <n v="836.43"/>
    <n v="59.18"/>
    <n v="0"/>
    <n v="1033.6099999999999"/>
    <n v="3100.53"/>
    <n v="0"/>
    <n v="0"/>
    <n v="0"/>
    <n v="0"/>
    <n v="178.73"/>
    <n v="366.29"/>
    <n v="0"/>
    <n v="0"/>
    <n v="69.540000000000006"/>
    <n v="0"/>
    <n v="0"/>
    <n v="0"/>
    <n v="0"/>
    <n v="0"/>
    <m/>
    <n v="0"/>
    <n v="0"/>
    <n v="0"/>
    <x v="11"/>
    <x v="2"/>
  </r>
  <r>
    <s v="CG&amp;E "/>
    <s v="E"/>
    <x v="5"/>
    <s v="DP01    04/01/2008N"/>
    <n v="0"/>
    <n v="218.98"/>
    <n v="0"/>
    <n v="218.98"/>
    <n v="34.58"/>
    <n v="0"/>
    <n v="164.69"/>
    <n v="0"/>
    <n v="0.09"/>
    <n v="0"/>
    <n v="0"/>
    <n v="0"/>
    <n v="0"/>
    <n v="4.74"/>
    <n v="0"/>
    <n v="0"/>
    <n v="11.79"/>
    <n v="0"/>
    <n v="0"/>
    <n v="0"/>
    <n v="0"/>
    <n v="0"/>
    <n v="1.02"/>
    <n v="2.0699999999999998"/>
    <n v="0"/>
    <n v="0"/>
    <n v="0"/>
    <n v="0"/>
    <n v="0"/>
    <n v="0"/>
    <n v="0"/>
    <n v="0"/>
    <m/>
    <n v="0"/>
    <n v="0"/>
    <n v="0"/>
    <x v="11"/>
    <x v="2"/>
  </r>
  <r>
    <s v="CG&amp;E "/>
    <s v="E"/>
    <x v="14"/>
    <s v="DP01    04/01/2008N"/>
    <n v="716778"/>
    <n v="71713.289999999994"/>
    <n v="0"/>
    <n v="71713.289999999994"/>
    <n v="29571.9"/>
    <n v="0"/>
    <n v="6970.62"/>
    <n v="872.75"/>
    <n v="0.54"/>
    <n v="0"/>
    <n v="0"/>
    <n v="2657.82"/>
    <n v="4098.99"/>
    <n v="4051.76"/>
    <n v="298.89"/>
    <n v="0"/>
    <n v="4873.22"/>
    <n v="15659.44"/>
    <n v="0"/>
    <n v="0"/>
    <n v="0"/>
    <n v="0"/>
    <n v="866.75"/>
    <n v="1774.4"/>
    <n v="0"/>
    <n v="0"/>
    <n v="351.21"/>
    <n v="0"/>
    <n v="0"/>
    <n v="0"/>
    <n v="0"/>
    <n v="0"/>
    <m/>
    <n v="0"/>
    <n v="0"/>
    <n v="0"/>
    <x v="11"/>
    <x v="2"/>
  </r>
  <r>
    <s v="CG&amp;E "/>
    <s v="E"/>
    <x v="15"/>
    <s v="DP01    04/01/2008N"/>
    <n v="2152562"/>
    <n v="180062.52"/>
    <n v="0"/>
    <n v="180062.52"/>
    <n v="71496.3"/>
    <n v="0"/>
    <n v="13690.52"/>
    <n v="1925.32"/>
    <n v="0.27"/>
    <n v="0"/>
    <n v="0"/>
    <n v="7835.22"/>
    <n v="9322.83"/>
    <n v="9796.02"/>
    <n v="897.62"/>
    <n v="0"/>
    <n v="10628.93"/>
    <n v="47027.02"/>
    <n v="0"/>
    <n v="0"/>
    <n v="0"/>
    <n v="0"/>
    <n v="2097.71"/>
    <n v="4290"/>
    <n v="0"/>
    <n v="0"/>
    <n v="1054.76"/>
    <n v="0"/>
    <n v="0"/>
    <n v="0"/>
    <n v="0"/>
    <n v="0"/>
    <m/>
    <n v="0"/>
    <n v="0"/>
    <n v="0"/>
    <x v="11"/>
    <x v="2"/>
  </r>
  <r>
    <s v="CG&amp;E "/>
    <s v="E"/>
    <x v="12"/>
    <s v="DP01    04/01/2008N"/>
    <n v="90858"/>
    <n v="9818.56"/>
    <n v="0"/>
    <n v="9818.56"/>
    <n v="4050.64"/>
    <n v="0"/>
    <n v="1022.76"/>
    <n v="110.63"/>
    <n v="0.09"/>
    <n v="0"/>
    <n v="0"/>
    <n v="339.13"/>
    <n v="610.83000000000004"/>
    <n v="554.99"/>
    <n v="37.89"/>
    <n v="0"/>
    <n v="700.61"/>
    <n v="1984.97"/>
    <n v="0"/>
    <n v="0"/>
    <n v="0"/>
    <n v="0"/>
    <n v="118.46"/>
    <n v="243.04"/>
    <n v="0"/>
    <n v="0"/>
    <n v="44.52"/>
    <n v="0"/>
    <n v="0"/>
    <n v="0"/>
    <n v="0"/>
    <n v="0"/>
    <m/>
    <n v="0"/>
    <n v="0"/>
    <n v="0"/>
    <x v="11"/>
    <x v="2"/>
  </r>
  <r>
    <s v="CG&amp;E "/>
    <s v="E"/>
    <x v="16"/>
    <s v="DP01    04/01/2008N"/>
    <n v="1950426"/>
    <n v="157849.47"/>
    <n v="0"/>
    <n v="157849.47"/>
    <n v="65908.240000000005"/>
    <n v="0"/>
    <n v="12433.77"/>
    <n v="2351.44"/>
    <n v="0.36"/>
    <n v="0"/>
    <n v="0"/>
    <n v="0"/>
    <n v="8354.18"/>
    <n v="9030.4500000000007"/>
    <n v="813.32"/>
    <n v="0"/>
    <n v="9499.65"/>
    <n v="42610.96"/>
    <n v="0"/>
    <n v="0"/>
    <n v="0"/>
    <n v="0"/>
    <n v="1936.68"/>
    <n v="3954.7"/>
    <n v="0"/>
    <n v="0"/>
    <n v="955.72"/>
    <n v="0"/>
    <n v="0"/>
    <n v="0"/>
    <n v="0"/>
    <n v="0"/>
    <m/>
    <n v="0"/>
    <n v="0"/>
    <n v="0"/>
    <x v="11"/>
    <x v="2"/>
  </r>
  <r>
    <s v="CG&amp;E "/>
    <s v="E"/>
    <x v="11"/>
    <s v="DP01    04/01/2008N"/>
    <n v="7405193"/>
    <n v="124508.74"/>
    <n v="0"/>
    <n v="124508.74"/>
    <n v="0"/>
    <n v="0"/>
    <n v="51191.65"/>
    <n v="9016.58"/>
    <n v="2.79"/>
    <n v="0"/>
    <n v="0"/>
    <n v="27169.78"/>
    <n v="32830.06"/>
    <n v="0"/>
    <n v="0"/>
    <n v="0"/>
    <n v="0"/>
    <n v="0"/>
    <n v="0"/>
    <n v="0"/>
    <n v="0"/>
    <n v="0"/>
    <n v="220.22"/>
    <n v="449.13"/>
    <n v="0"/>
    <n v="0"/>
    <n v="3628.53"/>
    <n v="0"/>
    <n v="0"/>
    <n v="0"/>
    <n v="0"/>
    <n v="0"/>
    <m/>
    <n v="0"/>
    <n v="0"/>
    <n v="0"/>
    <x v="11"/>
    <x v="2"/>
  </r>
  <r>
    <s v="CG&amp;E "/>
    <s v="E"/>
    <x v="14"/>
    <s v="DP02    04/01/2008 "/>
    <n v="5417639"/>
    <n v="521413.77"/>
    <n v="0"/>
    <n v="521413.77"/>
    <n v="174207.84"/>
    <n v="0"/>
    <n v="33162.089999999997"/>
    <n v="7744.06"/>
    <n v="0.27"/>
    <n v="0"/>
    <n v="0"/>
    <n v="7398.41"/>
    <n v="52292.45"/>
    <n v="54975.42"/>
    <n v="5340.39"/>
    <n v="0"/>
    <n v="25819.18"/>
    <n v="118359.16"/>
    <n v="0"/>
    <n v="0"/>
    <n v="0"/>
    <n v="0"/>
    <n v="11763.49"/>
    <n v="24075.73"/>
    <n v="0"/>
    <n v="0"/>
    <n v="6275.28"/>
    <n v="0"/>
    <n v="0"/>
    <n v="0"/>
    <n v="0"/>
    <n v="0"/>
    <m/>
    <n v="0"/>
    <n v="0"/>
    <n v="0"/>
    <x v="11"/>
    <x v="2"/>
  </r>
  <r>
    <s v="CG&amp;E "/>
    <s v="E"/>
    <x v="15"/>
    <s v="DP02    04/01/2008 "/>
    <n v="5814259"/>
    <n v="514959.07"/>
    <n v="0"/>
    <n v="514959.07"/>
    <n v="205852.77"/>
    <n v="0"/>
    <n v="45412.31"/>
    <n v="4080.34"/>
    <n v="0.27"/>
    <n v="0"/>
    <n v="0"/>
    <n v="8368.92"/>
    <n v="33638.480000000003"/>
    <n v="30086.16"/>
    <n v="2421.33"/>
    <n v="0"/>
    <n v="35653.14"/>
    <n v="127024.12"/>
    <n v="0"/>
    <n v="0"/>
    <n v="0"/>
    <n v="0"/>
    <n v="6399.9"/>
    <n v="13176.11"/>
    <n v="0"/>
    <n v="0"/>
    <n v="2845.22"/>
    <n v="0"/>
    <n v="0"/>
    <n v="0"/>
    <n v="0"/>
    <n v="0"/>
    <m/>
    <n v="0"/>
    <n v="0"/>
    <n v="0"/>
    <x v="11"/>
    <x v="2"/>
  </r>
  <r>
    <s v="CG&amp;E "/>
    <s v="E"/>
    <x v="12"/>
    <s v="DP02    04/01/2008 "/>
    <n v="512807"/>
    <n v="63353.7"/>
    <n v="0"/>
    <n v="63353.7"/>
    <n v="22356.95"/>
    <n v="0"/>
    <n v="5745.19"/>
    <n v="1290.19"/>
    <n v="0.27"/>
    <n v="0"/>
    <n v="0"/>
    <n v="3874.39"/>
    <n v="5249.48"/>
    <n v="5364.5"/>
    <n v="441.87"/>
    <n v="0"/>
    <n v="3810.05"/>
    <n v="11203.3"/>
    <n v="0"/>
    <n v="0"/>
    <n v="0"/>
    <n v="0"/>
    <n v="1149.04"/>
    <n v="2349.2600000000002"/>
    <n v="0"/>
    <n v="0"/>
    <n v="519.21"/>
    <n v="0"/>
    <n v="0"/>
    <n v="0"/>
    <n v="0"/>
    <n v="0"/>
    <m/>
    <n v="0"/>
    <n v="0"/>
    <n v="0"/>
    <x v="11"/>
    <x v="2"/>
  </r>
  <r>
    <s v="CG&amp;E "/>
    <s v="E"/>
    <x v="2"/>
    <s v="DP02    04/01/2008N"/>
    <n v="67669"/>
    <n v="11829.49"/>
    <n v="0"/>
    <n v="11829.49"/>
    <n v="5101.6099999999997"/>
    <n v="0"/>
    <n v="1983.12"/>
    <n v="82.39"/>
    <n v="0.27"/>
    <n v="0"/>
    <n v="0"/>
    <n v="273.60000000000002"/>
    <n v="463.53"/>
    <n v="698.98"/>
    <n v="28.22"/>
    <n v="0"/>
    <n v="1230.72"/>
    <n v="1478.37"/>
    <n v="0"/>
    <n v="0"/>
    <n v="0"/>
    <n v="0"/>
    <n v="149.41"/>
    <n v="306.11"/>
    <n v="0"/>
    <n v="0"/>
    <n v="33.159999999999997"/>
    <n v="0"/>
    <n v="0"/>
    <n v="0"/>
    <n v="0"/>
    <n v="0"/>
    <m/>
    <n v="0"/>
    <n v="0"/>
    <n v="0"/>
    <x v="11"/>
    <x v="2"/>
  </r>
  <r>
    <s v="CG&amp;E "/>
    <s v="E"/>
    <x v="3"/>
    <s v="DP02    04/01/2008N"/>
    <n v="394197"/>
    <n v="35763.949999999997"/>
    <n v="0"/>
    <n v="35763.949999999997"/>
    <n v="14369.68"/>
    <n v="0"/>
    <n v="3243.31"/>
    <n v="479.97"/>
    <n v="0.36"/>
    <n v="0"/>
    <n v="0"/>
    <n v="1468.21"/>
    <n v="1857.55"/>
    <n v="1968.89"/>
    <n v="164.37"/>
    <n v="0"/>
    <n v="2121.9299999999998"/>
    <n v="8612.02"/>
    <n v="0"/>
    <n v="0"/>
    <n v="0"/>
    <n v="0"/>
    <n v="422.28"/>
    <n v="862.22"/>
    <n v="0"/>
    <n v="0"/>
    <n v="193.16"/>
    <n v="0"/>
    <n v="0"/>
    <n v="0"/>
    <n v="0"/>
    <n v="0"/>
    <m/>
    <n v="0"/>
    <n v="0"/>
    <n v="0"/>
    <x v="11"/>
    <x v="2"/>
  </r>
  <r>
    <s v="CG&amp;E "/>
    <s v="E"/>
    <x v="4"/>
    <s v="DP02    04/01/2008N"/>
    <n v="86877"/>
    <n v="8209.7099999999991"/>
    <n v="0"/>
    <n v="8209.7099999999991"/>
    <n v="3312.72"/>
    <n v="0"/>
    <n v="784.39"/>
    <n v="105.78"/>
    <n v="0.09"/>
    <n v="0"/>
    <n v="0"/>
    <n v="324.68"/>
    <n v="446.09"/>
    <n v="453.89"/>
    <n v="36.229999999999997"/>
    <n v="0"/>
    <n v="509.26"/>
    <n v="1898"/>
    <n v="0"/>
    <n v="0"/>
    <n v="0"/>
    <n v="0"/>
    <n v="97.24"/>
    <n v="198.77"/>
    <n v="0"/>
    <n v="0"/>
    <n v="42.57"/>
    <n v="0"/>
    <n v="0"/>
    <n v="0"/>
    <n v="0"/>
    <n v="0"/>
    <m/>
    <n v="0"/>
    <n v="0"/>
    <n v="0"/>
    <x v="11"/>
    <x v="2"/>
  </r>
  <r>
    <s v="CG&amp;E "/>
    <s v="E"/>
    <x v="14"/>
    <s v="DP02    04/01/2008N"/>
    <n v="35510949"/>
    <n v="3117106.89"/>
    <n v="0"/>
    <n v="3117106.89"/>
    <n v="1250730.55"/>
    <n v="0"/>
    <n v="252033.86"/>
    <n v="37664"/>
    <n v="5.22"/>
    <n v="0"/>
    <n v="0"/>
    <n v="129431.58"/>
    <n v="160781.48000000001"/>
    <n v="171367.76"/>
    <n v="14808.1"/>
    <n v="0"/>
    <n v="195338.18"/>
    <n v="775807.69"/>
    <n v="0"/>
    <n v="0"/>
    <n v="0"/>
    <n v="0"/>
    <n v="36690.44"/>
    <n v="75047.64"/>
    <n v="0"/>
    <n v="0"/>
    <n v="17400.39"/>
    <n v="0"/>
    <n v="0"/>
    <n v="0"/>
    <n v="0"/>
    <n v="0"/>
    <m/>
    <n v="0"/>
    <n v="0"/>
    <n v="0"/>
    <x v="11"/>
    <x v="2"/>
  </r>
  <r>
    <s v="CG&amp;E "/>
    <s v="E"/>
    <x v="15"/>
    <s v="DP02    04/01/2008N"/>
    <n v="48411273"/>
    <n v="4076483.06"/>
    <n v="0"/>
    <n v="4076483.06"/>
    <n v="1617319.81"/>
    <n v="0"/>
    <n v="313869.34999999998"/>
    <n v="42772.44"/>
    <n v="4.74"/>
    <n v="0"/>
    <n v="0"/>
    <n v="176208.95"/>
    <n v="213222.24"/>
    <n v="221595.39"/>
    <n v="20187.54"/>
    <n v="0"/>
    <n v="245619.28"/>
    <n v="1057494.03"/>
    <n v="0"/>
    <n v="0"/>
    <n v="0"/>
    <n v="0"/>
    <n v="47423.44"/>
    <n v="97044.3"/>
    <n v="0"/>
    <n v="0"/>
    <n v="23721.55"/>
    <n v="0"/>
    <n v="0"/>
    <n v="0"/>
    <n v="0"/>
    <n v="0"/>
    <m/>
    <n v="0"/>
    <n v="0"/>
    <n v="0"/>
    <x v="11"/>
    <x v="2"/>
  </r>
  <r>
    <s v="CG&amp;E "/>
    <s v="E"/>
    <x v="12"/>
    <s v="DP02    04/01/2008N"/>
    <n v="8803681"/>
    <n v="775327.83"/>
    <n v="0"/>
    <n v="775327.83"/>
    <n v="311714.17"/>
    <n v="0"/>
    <n v="61788.63"/>
    <n v="9949.02"/>
    <n v="1.62"/>
    <n v="0"/>
    <n v="0"/>
    <n v="32125.119999999999"/>
    <n v="41437.85"/>
    <n v="42709.39"/>
    <n v="3671.14"/>
    <n v="0"/>
    <n v="47433.86"/>
    <n v="192334.02"/>
    <n v="0"/>
    <n v="0"/>
    <n v="0"/>
    <n v="0"/>
    <n v="9145.43"/>
    <n v="18703.78"/>
    <n v="0"/>
    <n v="0"/>
    <n v="4313.8"/>
    <n v="0"/>
    <n v="0"/>
    <n v="0"/>
    <n v="0"/>
    <n v="0"/>
    <m/>
    <n v="0"/>
    <n v="0"/>
    <n v="0"/>
    <x v="11"/>
    <x v="2"/>
  </r>
  <r>
    <s v="CG&amp;E "/>
    <s v="E"/>
    <x v="17"/>
    <s v="DP02    04/01/2008N"/>
    <n v="69726"/>
    <n v="26944.46"/>
    <n v="0"/>
    <n v="26944.46"/>
    <n v="12423.56"/>
    <n v="0"/>
    <n v="5225.1400000000003"/>
    <n v="84.9"/>
    <n v="0.09"/>
    <n v="0"/>
    <n v="0"/>
    <n v="262.43"/>
    <n v="477.62"/>
    <n v="1702.07"/>
    <n v="29.08"/>
    <n v="0"/>
    <n v="4074.11"/>
    <n v="1523.3"/>
    <n v="0"/>
    <n v="0"/>
    <n v="0"/>
    <n v="0"/>
    <n v="362.57"/>
    <n v="745.42"/>
    <n v="0"/>
    <n v="0"/>
    <n v="34.17"/>
    <n v="0"/>
    <n v="0"/>
    <n v="0"/>
    <n v="0"/>
    <n v="0"/>
    <m/>
    <n v="0"/>
    <n v="0"/>
    <n v="0"/>
    <x v="11"/>
    <x v="2"/>
  </r>
  <r>
    <s v="CG&amp;E "/>
    <s v="E"/>
    <x v="16"/>
    <s v="DP02    04/01/2008N"/>
    <n v="2747907"/>
    <n v="231082.62"/>
    <n v="0"/>
    <n v="231082.62"/>
    <n v="95819.28"/>
    <n v="0"/>
    <n v="19537.939999999999"/>
    <n v="2535.9299999999998"/>
    <n v="0.18"/>
    <n v="0"/>
    <n v="0"/>
    <n v="0"/>
    <n v="13538.94"/>
    <n v="13128.45"/>
    <n v="1145.8800000000001"/>
    <n v="0"/>
    <n v="15443.4"/>
    <n v="60033.52"/>
    <n v="0"/>
    <n v="0"/>
    <n v="0"/>
    <n v="0"/>
    <n v="2803.16"/>
    <n v="5749.46"/>
    <n v="0"/>
    <n v="0"/>
    <n v="1346.48"/>
    <n v="0"/>
    <n v="0"/>
    <n v="0"/>
    <n v="0"/>
    <n v="0"/>
    <m/>
    <n v="0"/>
    <n v="0"/>
    <n v="0"/>
    <x v="11"/>
    <x v="2"/>
  </r>
  <r>
    <s v="CG&amp;E "/>
    <s v="E"/>
    <x v="9"/>
    <s v="DP02    04/01/2008N"/>
    <n v="16154"/>
    <n v="477.53"/>
    <n v="0"/>
    <n v="477.53"/>
    <n v="0"/>
    <n v="0"/>
    <n v="282.31"/>
    <n v="19.670000000000002"/>
    <n v="0.09"/>
    <n v="0"/>
    <n v="0"/>
    <n v="67.959999999999994"/>
    <n v="92.84"/>
    <n v="0"/>
    <n v="6.74"/>
    <n v="0"/>
    <n v="0"/>
    <n v="0"/>
    <n v="0"/>
    <n v="0"/>
    <n v="0"/>
    <n v="0"/>
    <n v="0"/>
    <n v="0"/>
    <n v="0"/>
    <n v="0"/>
    <n v="7.92"/>
    <n v="0"/>
    <n v="0"/>
    <n v="0"/>
    <n v="0"/>
    <n v="0"/>
    <m/>
    <n v="0"/>
    <n v="0"/>
    <n v="0"/>
    <x v="11"/>
    <x v="2"/>
  </r>
  <r>
    <s v="CG&amp;E "/>
    <s v="E"/>
    <x v="11"/>
    <s v="DP02    04/01/2008N"/>
    <n v="1464672"/>
    <n v="24815.03"/>
    <n v="0"/>
    <n v="24815.03"/>
    <n v="0"/>
    <n v="0"/>
    <n v="9753.9"/>
    <n v="1783.39"/>
    <n v="0.54"/>
    <n v="0"/>
    <n v="0"/>
    <n v="5365.9"/>
    <n v="6251.04"/>
    <n v="0"/>
    <n v="1.22"/>
    <n v="0"/>
    <n v="0"/>
    <n v="0"/>
    <n v="0"/>
    <n v="0"/>
    <n v="0"/>
    <n v="0"/>
    <n v="309.37"/>
    <n v="631.98"/>
    <n v="0"/>
    <n v="0"/>
    <n v="717.69"/>
    <n v="0"/>
    <n v="0"/>
    <n v="0"/>
    <n v="0"/>
    <n v="0"/>
    <m/>
    <n v="0"/>
    <n v="0"/>
    <n v="0"/>
    <x v="11"/>
    <x v="2"/>
  </r>
  <r>
    <s v="CG&amp;E "/>
    <s v="E"/>
    <x v="18"/>
    <s v="DP02    04/01/2008N"/>
    <n v="1229516"/>
    <n v="27738.54"/>
    <n v="0"/>
    <n v="27738.54"/>
    <n v="0"/>
    <n v="0"/>
    <n v="14678.36"/>
    <n v="1497.05"/>
    <n v="0.36"/>
    <n v="0"/>
    <n v="0"/>
    <n v="4500.43"/>
    <n v="6403.01"/>
    <n v="0"/>
    <n v="56.87"/>
    <n v="0"/>
    <n v="0"/>
    <n v="0"/>
    <n v="0"/>
    <n v="0"/>
    <n v="0"/>
    <n v="0"/>
    <n v="0"/>
    <n v="0"/>
    <n v="0"/>
    <n v="0"/>
    <n v="602.46"/>
    <n v="0"/>
    <n v="0"/>
    <n v="0"/>
    <n v="0"/>
    <n v="0"/>
    <m/>
    <n v="0"/>
    <n v="0"/>
    <n v="0"/>
    <x v="11"/>
    <x v="2"/>
  </r>
  <r>
    <s v="CG&amp;E "/>
    <s v="E"/>
    <x v="13"/>
    <s v="DP02    04/01/2008N"/>
    <n v="62472"/>
    <n v="1655.24"/>
    <n v="0"/>
    <n v="1655.24"/>
    <n v="0"/>
    <n v="0"/>
    <n v="858.4"/>
    <n v="76.069999999999993"/>
    <n v="0.09"/>
    <n v="0"/>
    <n v="0"/>
    <n v="236.09"/>
    <n v="427.93"/>
    <n v="0"/>
    <n v="26.05"/>
    <n v="0"/>
    <n v="0"/>
    <n v="0"/>
    <n v="0"/>
    <n v="0"/>
    <n v="0"/>
    <n v="0"/>
    <n v="0"/>
    <n v="0"/>
    <n v="0"/>
    <n v="0"/>
    <n v="30.61"/>
    <n v="0"/>
    <n v="0"/>
    <n v="0"/>
    <n v="0"/>
    <n v="0"/>
    <m/>
    <n v="0"/>
    <n v="0"/>
    <n v="0"/>
    <x v="11"/>
    <x v="2"/>
  </r>
  <r>
    <s v="CG&amp;E "/>
    <s v="E"/>
    <x v="3"/>
    <s v="DP03    04/01/2008N"/>
    <n v="25600"/>
    <n v="6141.45"/>
    <n v="0"/>
    <n v="6141.45"/>
    <n v="2777.23"/>
    <n v="0"/>
    <n v="1089.8399999999999"/>
    <n v="31.17"/>
    <n v="0.09"/>
    <n v="0"/>
    <n v="0"/>
    <n v="102.25"/>
    <n v="175.36"/>
    <n v="380.51"/>
    <n v="10.68"/>
    <n v="0"/>
    <n v="754.46"/>
    <n v="559.28"/>
    <n v="0"/>
    <n v="0"/>
    <n v="0"/>
    <n v="0"/>
    <n v="81.400000000000006"/>
    <n v="166.64"/>
    <n v="0"/>
    <n v="0"/>
    <n v="12.54"/>
    <n v="0"/>
    <n v="0"/>
    <n v="0"/>
    <n v="0"/>
    <n v="0"/>
    <m/>
    <n v="0"/>
    <n v="0"/>
    <n v="0"/>
    <x v="11"/>
    <x v="2"/>
  </r>
  <r>
    <s v="CG&amp;E "/>
    <s v="E"/>
    <x v="14"/>
    <s v="DP03    04/01/2008N"/>
    <n v="2910193"/>
    <n v="227037.47"/>
    <n v="0"/>
    <n v="227037.47"/>
    <n v="89234.4"/>
    <n v="0"/>
    <n v="15433.21"/>
    <n v="2490.12"/>
    <n v="0.18"/>
    <n v="0"/>
    <n v="0"/>
    <n v="10582.64"/>
    <n v="10725.05"/>
    <n v="12226.52"/>
    <n v="1213.55"/>
    <n v="0"/>
    <n v="12148.31"/>
    <n v="63578.99"/>
    <n v="0"/>
    <n v="0"/>
    <n v="0"/>
    <n v="0"/>
    <n v="2624.15"/>
    <n v="5354.35"/>
    <n v="0"/>
    <n v="0"/>
    <n v="1426"/>
    <n v="0"/>
    <n v="0"/>
    <n v="0"/>
    <n v="0"/>
    <n v="0"/>
    <m/>
    <n v="0"/>
    <n v="0"/>
    <n v="0"/>
    <x v="11"/>
    <x v="2"/>
  </r>
  <r>
    <s v="CG&amp;E "/>
    <s v="E"/>
    <x v="15"/>
    <s v="DP03    04/01/2008N"/>
    <n v="3470183"/>
    <n v="292956.62"/>
    <n v="0"/>
    <n v="292956.62"/>
    <n v="116473.25"/>
    <n v="0"/>
    <n v="22271.95"/>
    <n v="3565.42"/>
    <n v="0.36"/>
    <n v="0"/>
    <n v="0"/>
    <n v="12634.05"/>
    <n v="15289.37"/>
    <n v="15958.52"/>
    <n v="1447.06"/>
    <n v="0"/>
    <n v="17397.330000000002"/>
    <n v="75813.09"/>
    <n v="0"/>
    <n v="0"/>
    <n v="0"/>
    <n v="0"/>
    <n v="3417.06"/>
    <n v="6988.77"/>
    <n v="0"/>
    <n v="0"/>
    <n v="1700.39"/>
    <n v="0"/>
    <n v="0"/>
    <n v="0"/>
    <n v="0"/>
    <n v="0"/>
    <m/>
    <n v="0"/>
    <n v="0"/>
    <n v="0"/>
    <x v="11"/>
    <x v="2"/>
  </r>
  <r>
    <s v="CG&amp;E "/>
    <s v="E"/>
    <x v="12"/>
    <s v="DP03    04/01/2008N"/>
    <n v="38374"/>
    <n v="4722.8500000000004"/>
    <n v="0"/>
    <n v="4722.8500000000004"/>
    <n v="1952.47"/>
    <n v="0"/>
    <n v="619.91999999999996"/>
    <n v="46.72"/>
    <n v="0.09"/>
    <n v="0"/>
    <n v="0"/>
    <n v="148.62"/>
    <n v="262.86"/>
    <n v="267.51"/>
    <n v="16"/>
    <n v="0"/>
    <n v="377.23"/>
    <n v="838.36"/>
    <n v="0"/>
    <n v="0"/>
    <n v="0"/>
    <n v="0"/>
    <n v="57.12"/>
    <n v="117.15"/>
    <n v="0"/>
    <n v="0"/>
    <n v="18.8"/>
    <n v="0"/>
    <n v="0"/>
    <n v="0"/>
    <n v="0"/>
    <n v="0"/>
    <m/>
    <n v="0"/>
    <n v="0"/>
    <n v="0"/>
    <x v="11"/>
    <x v="2"/>
  </r>
  <r>
    <s v="CG&amp;E "/>
    <s v="E"/>
    <x v="17"/>
    <s v="DP03    04/01/2008N"/>
    <n v="19302"/>
    <n v="2729.22"/>
    <n v="0"/>
    <n v="2729.22"/>
    <n v="1119.8399999999999"/>
    <n v="0"/>
    <n v="444.87"/>
    <n v="23.5"/>
    <n v="0.09"/>
    <n v="0"/>
    <n v="0"/>
    <n v="79.39"/>
    <n v="132.22"/>
    <n v="153.43"/>
    <n v="8.0500000000000007"/>
    <n v="0"/>
    <n v="236.71"/>
    <n v="421.69"/>
    <n v="0"/>
    <n v="0"/>
    <n v="0"/>
    <n v="0"/>
    <n v="32.770000000000003"/>
    <n v="67.2"/>
    <n v="0"/>
    <n v="0"/>
    <n v="9.4600000000000009"/>
    <n v="0"/>
    <n v="0"/>
    <n v="0"/>
    <n v="0"/>
    <n v="0"/>
    <m/>
    <n v="0"/>
    <n v="0"/>
    <n v="0"/>
    <x v="11"/>
    <x v="2"/>
  </r>
  <r>
    <s v="CG&amp;E "/>
    <s v="E"/>
    <x v="6"/>
    <s v="DP03    04/01/2008N"/>
    <n v="26400"/>
    <n v="791.31"/>
    <n v="0"/>
    <n v="791.31"/>
    <n v="0"/>
    <n v="0"/>
    <n v="460.15"/>
    <n v="32.14"/>
    <n v="0.09"/>
    <n v="0"/>
    <n v="0"/>
    <n v="105.15"/>
    <n v="180.84"/>
    <n v="0"/>
    <n v="0"/>
    <n v="0"/>
    <n v="0"/>
    <n v="0"/>
    <n v="0"/>
    <n v="0"/>
    <n v="0"/>
    <n v="0"/>
    <n v="0"/>
    <n v="0"/>
    <n v="0"/>
    <n v="0"/>
    <n v="12.94"/>
    <n v="0"/>
    <n v="0"/>
    <n v="0"/>
    <n v="0"/>
    <n v="0"/>
    <m/>
    <n v="0"/>
    <n v="0"/>
    <n v="0"/>
    <x v="11"/>
    <x v="2"/>
  </r>
  <r>
    <s v="CG&amp;E "/>
    <s v="E"/>
    <x v="11"/>
    <s v="DP03    04/01/2008N"/>
    <n v="1664284"/>
    <n v="27121.24"/>
    <n v="0"/>
    <n v="27121.24"/>
    <n v="0"/>
    <n v="0"/>
    <n v="11086.03"/>
    <n v="2026.43"/>
    <n v="0.63"/>
    <n v="0"/>
    <n v="0"/>
    <n v="6106.59"/>
    <n v="7086.06"/>
    <n v="0"/>
    <n v="0"/>
    <n v="0"/>
    <n v="0"/>
    <n v="0"/>
    <n v="0"/>
    <n v="0"/>
    <n v="0"/>
    <n v="0"/>
    <n v="0"/>
    <n v="0"/>
    <n v="0"/>
    <n v="0"/>
    <n v="815.5"/>
    <n v="0"/>
    <n v="0"/>
    <n v="0"/>
    <n v="0"/>
    <n v="0"/>
    <m/>
    <n v="0"/>
    <n v="0"/>
    <n v="0"/>
    <x v="11"/>
    <x v="2"/>
  </r>
  <r>
    <s v="CG&amp;E "/>
    <s v="E"/>
    <x v="14"/>
    <s v="DP04    04/01/2008 "/>
    <n v="90121"/>
    <n v="47273.97"/>
    <n v="0"/>
    <n v="47273.97"/>
    <n v="10974.89"/>
    <n v="0"/>
    <n v="4386.0600000000004"/>
    <n v="1198.6600000000001"/>
    <n v="0.09"/>
    <n v="0"/>
    <n v="0"/>
    <n v="4460.32"/>
    <n v="8399.27"/>
    <n v="6980.99"/>
    <n v="511.31"/>
    <n v="0"/>
    <n v="3253.63"/>
    <n v="1968.87"/>
    <n v="0"/>
    <n v="0"/>
    <n v="0"/>
    <n v="0"/>
    <n v="1481.75"/>
    <n v="3057.31"/>
    <n v="0"/>
    <n v="0"/>
    <n v="600.82000000000005"/>
    <n v="0"/>
    <n v="0"/>
    <n v="0"/>
    <n v="0"/>
    <n v="0"/>
    <m/>
    <n v="0"/>
    <n v="0"/>
    <n v="0"/>
    <x v="11"/>
    <x v="2"/>
  </r>
  <r>
    <s v="CG&amp;E "/>
    <s v="E"/>
    <x v="14"/>
    <s v="DP04    04/01/2008N"/>
    <n v="149728"/>
    <n v="28254.84"/>
    <n v="0"/>
    <n v="28254.84"/>
    <n v="12628.16"/>
    <n v="0"/>
    <n v="4411.43"/>
    <n v="182.31"/>
    <n v="0.27"/>
    <n v="0"/>
    <n v="0"/>
    <n v="562.19000000000005"/>
    <n v="1025.6400000000001"/>
    <n v="1730.19"/>
    <n v="62.44"/>
    <n v="0"/>
    <n v="3180.07"/>
    <n v="3271.11"/>
    <n v="0"/>
    <n v="0"/>
    <n v="0"/>
    <n v="0"/>
    <n v="369.95"/>
    <n v="757.71"/>
    <n v="0"/>
    <n v="0"/>
    <n v="73.37"/>
    <n v="0"/>
    <n v="0"/>
    <n v="0"/>
    <n v="0"/>
    <n v="0"/>
    <m/>
    <n v="0"/>
    <n v="0"/>
    <n v="0"/>
    <x v="11"/>
    <x v="2"/>
  </r>
  <r>
    <s v="CG&amp;E "/>
    <s v="E"/>
    <x v="15"/>
    <s v="DP04    04/01/2008N"/>
    <n v="7838221"/>
    <n v="685303.01"/>
    <n v="0"/>
    <n v="685303.01"/>
    <n v="272363.92"/>
    <n v="0"/>
    <n v="55555.07"/>
    <n v="7072.96"/>
    <n v="0.72"/>
    <n v="0"/>
    <n v="0"/>
    <n v="28527.3"/>
    <n v="38168.06"/>
    <n v="37317.339999999997"/>
    <n v="3268.53"/>
    <n v="0"/>
    <n v="43633.95"/>
    <n v="171241.62"/>
    <n v="0"/>
    <n v="0"/>
    <n v="0"/>
    <n v="0"/>
    <n v="7970.13"/>
    <n v="16342.68"/>
    <n v="0"/>
    <n v="0"/>
    <n v="3840.73"/>
    <n v="0"/>
    <n v="0"/>
    <n v="0"/>
    <n v="0"/>
    <n v="0"/>
    <m/>
    <n v="0"/>
    <n v="0"/>
    <n v="0"/>
    <x v="11"/>
    <x v="2"/>
  </r>
  <r>
    <s v="CG&amp;E "/>
    <s v="E"/>
    <x v="11"/>
    <s v="DP04    04/01/2008N"/>
    <n v="78039"/>
    <n v="3345.72"/>
    <n v="0"/>
    <n v="3345.72"/>
    <n v="0"/>
    <n v="0"/>
    <n v="2343.27"/>
    <n v="95.02"/>
    <n v="0.18"/>
    <n v="0"/>
    <n v="0"/>
    <n v="301.92"/>
    <n v="534.55999999999995"/>
    <n v="0"/>
    <n v="32.54"/>
    <n v="0"/>
    <n v="0"/>
    <n v="0"/>
    <n v="0"/>
    <n v="0"/>
    <n v="0"/>
    <n v="0"/>
    <n v="0"/>
    <n v="0"/>
    <n v="0"/>
    <n v="0"/>
    <n v="38.229999999999997"/>
    <n v="0"/>
    <n v="0"/>
    <n v="0"/>
    <n v="0"/>
    <n v="0"/>
    <m/>
    <n v="0"/>
    <n v="0"/>
    <n v="0"/>
    <x v="11"/>
    <x v="2"/>
  </r>
  <r>
    <s v="CG&amp;E "/>
    <s v="E"/>
    <x v="14"/>
    <s v="DP06    04/01/2008 "/>
    <n v="7389054"/>
    <n v="387582.12"/>
    <n v="0"/>
    <n v="38758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2"/>
  </r>
  <r>
    <s v="CG&amp;E "/>
    <s v="E"/>
    <x v="15"/>
    <s v="DP06    04/01/2008 "/>
    <n v="-7684"/>
    <n v="6755.14"/>
    <n v="0"/>
    <n v="6755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2"/>
  </r>
  <r>
    <s v="CG&amp;E "/>
    <s v="E"/>
    <x v="12"/>
    <s v="DP06    04/01/2008 "/>
    <n v="546812"/>
    <n v="29419.54"/>
    <n v="0"/>
    <n v="2941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2"/>
  </r>
  <r>
    <s v="CG&amp;E "/>
    <s v="E"/>
    <x v="14"/>
    <s v="DP08    04/01/2008 "/>
    <n v="1136050"/>
    <n v="61472.54"/>
    <n v="0"/>
    <n v="61472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2"/>
  </r>
  <r>
    <s v="CG&amp;E "/>
    <s v="E"/>
    <x v="14"/>
    <s v="DP10    04/01/2008 "/>
    <n v="1371120"/>
    <n v="137405.47"/>
    <n v="0"/>
    <n v="137405.47"/>
    <n v="39233.74"/>
    <n v="0"/>
    <n v="6357"/>
    <n v="1877.81"/>
    <n v="0.09"/>
    <n v="0"/>
    <n v="0"/>
    <n v="9716.85"/>
    <n v="18318.62"/>
    <n v="15033.85"/>
    <n v="1115.1600000000001"/>
    <n v="0"/>
    <n v="4715.3999999999996"/>
    <n v="29954.86"/>
    <n v="0"/>
    <n v="0"/>
    <n v="0"/>
    <n v="0"/>
    <n v="3187.62"/>
    <n v="6584.09"/>
    <n v="0"/>
    <n v="0"/>
    <n v="1310.3800000000001"/>
    <n v="0"/>
    <n v="0"/>
    <n v="0"/>
    <n v="0"/>
    <n v="0"/>
    <m/>
    <n v="0"/>
    <n v="0"/>
    <n v="0"/>
    <x v="11"/>
    <x v="2"/>
  </r>
  <r>
    <s v="CG&amp;E "/>
    <s v="E"/>
    <x v="15"/>
    <s v="DP10    04/01/2008 "/>
    <n v="4094902"/>
    <n v="315161.52"/>
    <n v="0"/>
    <n v="315161.52"/>
    <n v="119743.75"/>
    <n v="0"/>
    <n v="20250.349999999999"/>
    <n v="3098.23"/>
    <n v="0.18"/>
    <n v="0"/>
    <n v="0"/>
    <n v="14345.66"/>
    <n v="18240.98"/>
    <n v="18746.919999999998"/>
    <n v="1645.83"/>
    <n v="0"/>
    <n v="15480.66"/>
    <n v="89461.33"/>
    <n v="0"/>
    <n v="0"/>
    <n v="0"/>
    <n v="0"/>
    <n v="4003.66"/>
    <n v="8210.02"/>
    <n v="0"/>
    <n v="0"/>
    <n v="1933.95"/>
    <n v="0"/>
    <n v="0"/>
    <n v="0"/>
    <n v="0"/>
    <n v="0"/>
    <m/>
    <n v="0"/>
    <n v="0"/>
    <n v="0"/>
    <x v="11"/>
    <x v="2"/>
  </r>
  <r>
    <s v="CG&amp;E "/>
    <s v="E"/>
    <x v="12"/>
    <s v="DP10    04/01/2008 "/>
    <n v="18879604"/>
    <n v="1320370.49"/>
    <n v="0"/>
    <n v="1320370.49"/>
    <n v="492205.46"/>
    <n v="0"/>
    <n v="68609.649999999994"/>
    <n v="11763.98"/>
    <n v="0.09"/>
    <n v="0"/>
    <n v="0"/>
    <n v="0"/>
    <n v="94241.5"/>
    <n v="99795.55"/>
    <n v="9905.2199999999993"/>
    <n v="0"/>
    <n v="54689.21"/>
    <n v="412462.71"/>
    <n v="0"/>
    <n v="0"/>
    <n v="0"/>
    <n v="0"/>
    <n v="21353.759999999998"/>
    <n v="43704.14"/>
    <n v="0"/>
    <n v="0"/>
    <n v="11639.22"/>
    <n v="0"/>
    <n v="0"/>
    <n v="0"/>
    <n v="0"/>
    <n v="0"/>
    <m/>
    <n v="0"/>
    <n v="0"/>
    <n v="0"/>
    <x v="11"/>
    <x v="2"/>
  </r>
  <r>
    <s v="CG&amp;E "/>
    <s v="E"/>
    <x v="2"/>
    <s v="DP10    04/01/2008N"/>
    <n v="15366"/>
    <n v="1955.94"/>
    <n v="0"/>
    <n v="1955.94"/>
    <n v="691.17"/>
    <n v="0"/>
    <n v="449.79"/>
    <n v="18.71"/>
    <n v="0.09"/>
    <n v="0"/>
    <n v="0"/>
    <n v="65.099999999999994"/>
    <n v="104.82"/>
    <n v="94.7"/>
    <n v="6.41"/>
    <n v="0"/>
    <n v="120.24"/>
    <n v="335.7"/>
    <n v="0"/>
    <n v="0"/>
    <n v="0"/>
    <n v="0"/>
    <n v="20.21"/>
    <n v="41.47"/>
    <n v="0"/>
    <n v="0"/>
    <n v="7.53"/>
    <n v="0"/>
    <n v="0"/>
    <n v="0"/>
    <n v="0"/>
    <n v="0"/>
    <m/>
    <n v="0"/>
    <n v="0"/>
    <n v="0"/>
    <x v="11"/>
    <x v="2"/>
  </r>
  <r>
    <s v="CG&amp;E "/>
    <s v="E"/>
    <x v="3"/>
    <s v="DP10    04/01/2008N"/>
    <n v="33096"/>
    <n v="5013.95"/>
    <n v="0"/>
    <n v="5013.95"/>
    <n v="2069.83"/>
    <n v="0"/>
    <n v="869.19"/>
    <n v="40.299999999999997"/>
    <n v="0.09"/>
    <n v="0"/>
    <n v="0"/>
    <n v="129.46"/>
    <n v="226.71"/>
    <n v="283.58999999999997"/>
    <n v="13.8"/>
    <n v="0"/>
    <n v="456.92"/>
    <n v="723.05"/>
    <n v="0"/>
    <n v="0"/>
    <n v="0"/>
    <n v="0"/>
    <n v="60.59"/>
    <n v="124.2"/>
    <n v="0"/>
    <n v="0"/>
    <n v="16.22"/>
    <n v="0"/>
    <n v="0"/>
    <n v="0"/>
    <n v="0"/>
    <n v="0"/>
    <m/>
    <n v="0"/>
    <n v="0"/>
    <n v="0"/>
    <x v="11"/>
    <x v="2"/>
  </r>
  <r>
    <s v="CG&amp;E "/>
    <s v="E"/>
    <x v="14"/>
    <s v="DP10    04/01/2008N"/>
    <n v="11144520"/>
    <n v="872397.94"/>
    <n v="0"/>
    <n v="872397.94"/>
    <n v="342055.45"/>
    <n v="0"/>
    <n v="61177.68"/>
    <n v="8792.1299999999992"/>
    <n v="0.72"/>
    <n v="0"/>
    <n v="0"/>
    <n v="40529.18"/>
    <n v="41630.78"/>
    <n v="46866.879999999997"/>
    <n v="4647.2700000000004"/>
    <n v="0"/>
    <n v="47184.25"/>
    <n v="243474.32"/>
    <n v="0"/>
    <n v="0"/>
    <n v="0"/>
    <n v="0"/>
    <n v="10053.98"/>
    <n v="20524.48"/>
    <n v="0"/>
    <n v="0"/>
    <n v="5460.82"/>
    <n v="0"/>
    <n v="0"/>
    <n v="0"/>
    <n v="0"/>
    <n v="0"/>
    <m/>
    <n v="0"/>
    <n v="0"/>
    <n v="0"/>
    <x v="11"/>
    <x v="2"/>
  </r>
  <r>
    <s v="CG&amp;E "/>
    <s v="E"/>
    <x v="15"/>
    <s v="DP10    04/01/2008N"/>
    <n v="12696973"/>
    <n v="1110683"/>
    <n v="0"/>
    <n v="1110683"/>
    <n v="443167.14"/>
    <n v="0"/>
    <n v="90823.29"/>
    <n v="13190.2"/>
    <n v="1.53"/>
    <n v="0"/>
    <n v="0"/>
    <n v="46248.43"/>
    <n v="59573.63"/>
    <n v="60720.02"/>
    <n v="4949.8900000000003"/>
    <n v="0"/>
    <n v="68815.070000000007"/>
    <n v="277390.78000000003"/>
    <n v="0"/>
    <n v="0"/>
    <n v="0"/>
    <n v="0"/>
    <n v="12990.11"/>
    <n v="26591.37"/>
    <n v="0"/>
    <n v="0"/>
    <n v="6221.54"/>
    <n v="0"/>
    <n v="0"/>
    <n v="0"/>
    <n v="0"/>
    <n v="0"/>
    <m/>
    <n v="0"/>
    <n v="0"/>
    <n v="0"/>
    <x v="11"/>
    <x v="2"/>
  </r>
  <r>
    <s v="CG&amp;E "/>
    <s v="E"/>
    <x v="12"/>
    <s v="DP10    04/01/2008N"/>
    <n v="12430714"/>
    <n v="916730.34"/>
    <n v="0"/>
    <n v="916730.34"/>
    <n v="358159.04"/>
    <n v="0"/>
    <n v="57054.58"/>
    <n v="11050.89"/>
    <n v="0.99"/>
    <n v="0"/>
    <n v="0"/>
    <n v="45226.01"/>
    <n v="38305.75"/>
    <n v="49074.21"/>
    <n v="5183.6099999999997"/>
    <n v="0"/>
    <n v="43151.95"/>
    <n v="271573.81"/>
    <n v="0"/>
    <n v="0"/>
    <n v="0"/>
    <n v="0"/>
    <n v="10367.68"/>
    <n v="21490.75"/>
    <n v="0"/>
    <n v="0"/>
    <n v="6091.07"/>
    <n v="0"/>
    <n v="0"/>
    <n v="0"/>
    <n v="0"/>
    <n v="0"/>
    <m/>
    <n v="0"/>
    <n v="0"/>
    <n v="0"/>
    <x v="11"/>
    <x v="2"/>
  </r>
  <r>
    <s v="CG&amp;E "/>
    <s v="E"/>
    <x v="17"/>
    <s v="DP10    04/01/2008N"/>
    <n v="875017"/>
    <n v="49371.08"/>
    <n v="0"/>
    <n v="49371.08"/>
    <n v="18712.88"/>
    <n v="0"/>
    <n v="1073.1600000000001"/>
    <n v="1033.97"/>
    <n v="0.09"/>
    <n v="0"/>
    <n v="0"/>
    <n v="3185.63"/>
    <n v="620.59"/>
    <n v="2564.2199999999998"/>
    <n v="364.88"/>
    <n v="0"/>
    <n v="620.66999999999996"/>
    <n v="19116.5"/>
    <n v="0"/>
    <n v="0"/>
    <n v="0"/>
    <n v="0"/>
    <n v="526.88"/>
    <n v="1122.8499999999999"/>
    <n v="0"/>
    <n v="0"/>
    <n v="428.76"/>
    <n v="0"/>
    <n v="0"/>
    <n v="0"/>
    <n v="0"/>
    <n v="0"/>
    <m/>
    <n v="0"/>
    <n v="0"/>
    <n v="0"/>
    <x v="11"/>
    <x v="2"/>
  </r>
  <r>
    <s v="CG&amp;E "/>
    <s v="E"/>
    <x v="16"/>
    <s v="DP10    04/01/2008N"/>
    <n v="1214622"/>
    <n v="97147.88"/>
    <n v="0"/>
    <n v="97147.88"/>
    <n v="40164.18"/>
    <n v="0"/>
    <n v="7779.36"/>
    <n v="1193.24"/>
    <n v="0.09"/>
    <n v="0"/>
    <n v="0"/>
    <n v="0"/>
    <n v="5278.32"/>
    <n v="5503.06"/>
    <n v="506.5"/>
    <n v="0"/>
    <n v="6004.12"/>
    <n v="26535.85"/>
    <n v="0"/>
    <n v="0"/>
    <n v="0"/>
    <n v="0"/>
    <n v="1178.02"/>
    <n v="2409.98"/>
    <n v="0"/>
    <n v="0"/>
    <n v="595.16"/>
    <n v="0"/>
    <n v="0"/>
    <n v="0"/>
    <n v="0"/>
    <n v="0"/>
    <m/>
    <n v="0"/>
    <n v="0"/>
    <n v="0"/>
    <x v="11"/>
    <x v="2"/>
  </r>
  <r>
    <s v="CG&amp;E "/>
    <s v="E"/>
    <x v="11"/>
    <s v="DP10    04/01/2008N"/>
    <n v="1525982"/>
    <n v="36202.6"/>
    <n v="0"/>
    <n v="36202.6"/>
    <n v="0"/>
    <n v="0"/>
    <n v="17477.57"/>
    <n v="1339.27"/>
    <n v="0.09"/>
    <n v="0"/>
    <n v="0"/>
    <n v="5548.63"/>
    <n v="10452.98"/>
    <n v="0"/>
    <n v="636.33000000000004"/>
    <n v="0"/>
    <n v="0"/>
    <n v="0"/>
    <n v="0"/>
    <n v="0"/>
    <n v="0"/>
    <n v="0"/>
    <n v="0"/>
    <n v="0"/>
    <n v="0"/>
    <n v="0"/>
    <n v="747.73"/>
    <n v="0"/>
    <n v="0"/>
    <n v="0"/>
    <n v="0"/>
    <n v="0"/>
    <m/>
    <n v="0"/>
    <n v="0"/>
    <n v="0"/>
    <x v="11"/>
    <x v="2"/>
  </r>
  <r>
    <s v="CG&amp;E "/>
    <s v="E"/>
    <x v="18"/>
    <s v="DP10    04/01/2008N"/>
    <n v="296332"/>
    <n v="10441.780000000001"/>
    <n v="0"/>
    <n v="10441.780000000001"/>
    <n v="0"/>
    <n v="0"/>
    <n v="6687.82"/>
    <n v="360.81"/>
    <n v="0.18"/>
    <n v="0"/>
    <n v="0"/>
    <n v="1094.32"/>
    <n v="2029.88"/>
    <n v="0"/>
    <n v="123.57"/>
    <n v="0"/>
    <n v="0"/>
    <n v="0"/>
    <n v="0"/>
    <n v="0"/>
    <n v="0"/>
    <n v="0"/>
    <n v="0"/>
    <n v="0"/>
    <n v="0"/>
    <n v="0"/>
    <n v="145.19999999999999"/>
    <n v="0"/>
    <n v="0"/>
    <n v="0"/>
    <n v="0"/>
    <n v="0"/>
    <m/>
    <n v="0"/>
    <n v="0"/>
    <n v="0"/>
    <x v="11"/>
    <x v="2"/>
  </r>
  <r>
    <s v="CG&amp;E "/>
    <s v="E"/>
    <x v="14"/>
    <s v="DP11    04/01/2008 "/>
    <n v="662428"/>
    <n v="54826.66"/>
    <n v="0"/>
    <n v="54826.66"/>
    <n v="23861.43"/>
    <n v="0"/>
    <n v="5123.46"/>
    <n v="848.17"/>
    <n v="0.09"/>
    <n v="0"/>
    <n v="0"/>
    <n v="2537.94"/>
    <n v="4145.99"/>
    <n v="3753.38"/>
    <n v="0"/>
    <n v="0"/>
    <n v="3725.17"/>
    <n v="7931.91"/>
    <n v="0"/>
    <n v="0"/>
    <n v="0"/>
    <n v="0"/>
    <n v="914.04"/>
    <n v="1643.75"/>
    <n v="0"/>
    <n v="0"/>
    <n v="341.33"/>
    <n v="0"/>
    <n v="0"/>
    <n v="0"/>
    <n v="0"/>
    <n v="0"/>
    <m/>
    <n v="0"/>
    <n v="0"/>
    <n v="0"/>
    <x v="11"/>
    <x v="2"/>
  </r>
  <r>
    <s v="CG&amp;E "/>
    <s v="E"/>
    <x v="15"/>
    <s v="DP11    04/01/2008N"/>
    <n v="85524"/>
    <n v="10297.129999999999"/>
    <n v="0"/>
    <n v="10297.129999999999"/>
    <n v="4259.6899999999996"/>
    <n v="0"/>
    <n v="1308.33"/>
    <n v="104.13"/>
    <n v="0.09"/>
    <n v="0"/>
    <n v="0"/>
    <n v="319.77"/>
    <n v="585.84"/>
    <n v="583.63"/>
    <n v="35.659999999999997"/>
    <n v="0"/>
    <n v="809.45"/>
    <n v="1868.44"/>
    <n v="0"/>
    <n v="0"/>
    <n v="0"/>
    <n v="0"/>
    <n v="124.6"/>
    <n v="255.59"/>
    <n v="0"/>
    <n v="0"/>
    <n v="41.91"/>
    <n v="0"/>
    <n v="0"/>
    <n v="0"/>
    <n v="0"/>
    <n v="0"/>
    <m/>
    <n v="0"/>
    <n v="0"/>
    <n v="0"/>
    <x v="11"/>
    <x v="2"/>
  </r>
  <r>
    <s v="CG&amp;E "/>
    <s v="E"/>
    <x v="17"/>
    <s v="DP11    04/01/2008N"/>
    <n v="1302437"/>
    <n v="78094.039999999994"/>
    <n v="0"/>
    <n v="78094.039999999994"/>
    <n v="29715.5"/>
    <n v="0"/>
    <n v="2568.83"/>
    <n v="1234.43"/>
    <n v="0.09"/>
    <n v="0"/>
    <n v="0"/>
    <n v="4737.17"/>
    <n v="1694.56"/>
    <n v="4071.78"/>
    <n v="543.12"/>
    <n v="0"/>
    <n v="1821.33"/>
    <n v="28454.34"/>
    <n v="0"/>
    <n v="0"/>
    <n v="0"/>
    <n v="0"/>
    <n v="831.67"/>
    <n v="1783.03"/>
    <n v="0"/>
    <n v="0"/>
    <n v="638.19000000000005"/>
    <n v="0"/>
    <n v="0"/>
    <n v="0"/>
    <n v="0"/>
    <n v="0"/>
    <m/>
    <n v="0"/>
    <n v="0"/>
    <n v="0"/>
    <x v="11"/>
    <x v="2"/>
  </r>
  <r>
    <s v="CG&amp;E "/>
    <s v="E"/>
    <x v="14"/>
    <s v="DP12    04/01/2008N"/>
    <n v="1064156"/>
    <n v="88116.71"/>
    <n v="0"/>
    <n v="88116.71"/>
    <n v="34847.11"/>
    <n v="0"/>
    <n v="6626"/>
    <n v="1122.67"/>
    <n v="0.09"/>
    <n v="0"/>
    <n v="0"/>
    <n v="3872.21"/>
    <n v="4468.0600000000004"/>
    <n v="4774.57"/>
    <n v="443.75"/>
    <n v="0"/>
    <n v="5078.25"/>
    <n v="23248.62"/>
    <n v="0"/>
    <n v="0"/>
    <n v="0"/>
    <n v="0"/>
    <n v="1023.01"/>
    <n v="2090.9299999999998"/>
    <n v="0"/>
    <n v="0"/>
    <n v="521.44000000000005"/>
    <n v="0"/>
    <n v="0"/>
    <n v="0"/>
    <n v="0"/>
    <n v="0"/>
    <m/>
    <n v="0"/>
    <n v="0"/>
    <n v="0"/>
    <x v="11"/>
    <x v="2"/>
  </r>
  <r>
    <s v="CG&amp;E "/>
    <s v="E"/>
    <x v="15"/>
    <s v="DP12    04/01/2008N"/>
    <n v="1584089"/>
    <n v="123175.18"/>
    <n v="0"/>
    <n v="123175.18"/>
    <n v="48252.09"/>
    <n v="0"/>
    <n v="8692.31"/>
    <n v="1387.05"/>
    <n v="0.18"/>
    <n v="0"/>
    <n v="0"/>
    <n v="5768.89"/>
    <n v="5607.57"/>
    <n v="6611.32"/>
    <n v="660.57"/>
    <n v="0"/>
    <n v="6496.17"/>
    <n v="34607.589999999997"/>
    <n v="0"/>
    <n v="0"/>
    <n v="0"/>
    <n v="0"/>
    <n v="1419.95"/>
    <n v="2895.29"/>
    <n v="0"/>
    <n v="0"/>
    <n v="776.2"/>
    <n v="0"/>
    <n v="0"/>
    <n v="0"/>
    <n v="0"/>
    <n v="0"/>
    <m/>
    <n v="0"/>
    <n v="0"/>
    <n v="0"/>
    <x v="11"/>
    <x v="2"/>
  </r>
  <r>
    <s v="CG&amp;E "/>
    <s v="E"/>
    <x v="14"/>
    <s v="DP14    04/01/2008 "/>
    <n v="1303131"/>
    <n v="55019.02"/>
    <n v="0"/>
    <n v="5501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2"/>
  </r>
  <r>
    <s v="CG&amp;E "/>
    <s v="E"/>
    <x v="15"/>
    <s v="DP14    04/01/2008 "/>
    <n v="-148066"/>
    <n v="-6138.42"/>
    <n v="0"/>
    <n v="-613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2"/>
  </r>
  <r>
    <s v="CG&amp;E "/>
    <s v="E"/>
    <x v="12"/>
    <s v="DP14    04/01/2008 "/>
    <n v="4873914"/>
    <n v="302233.65999999997"/>
    <n v="0"/>
    <n v="302233.65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2"/>
  </r>
  <r>
    <s v="CG&amp;E "/>
    <s v="E"/>
    <x v="14"/>
    <s v="DP15    04/01/2008 "/>
    <n v="34162"/>
    <n v="2013.05"/>
    <n v="0"/>
    <n v="2013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2"/>
  </r>
  <r>
    <s v="CG&amp;E "/>
    <s v="E"/>
    <x v="1"/>
    <s v="DS01    01/02/2007N"/>
    <n v="-1600"/>
    <n v="-83.15"/>
    <n v="0"/>
    <n v="-83.15"/>
    <n v="-26.77"/>
    <n v="0"/>
    <n v="-0.15"/>
    <n v="-1.43"/>
    <n v="0"/>
    <n v="0"/>
    <n v="0"/>
    <n v="-7.44"/>
    <n v="-14.38"/>
    <n v="-2.54"/>
    <n v="-0.67"/>
    <n v="-4.75"/>
    <n v="-0.06"/>
    <n v="-22.02"/>
    <n v="0"/>
    <n v="0"/>
    <n v="0"/>
    <n v="0"/>
    <n v="0"/>
    <n v="-1.89"/>
    <n v="0"/>
    <n v="0"/>
    <n v="-1.05"/>
    <n v="0"/>
    <n v="0"/>
    <n v="0"/>
    <n v="0"/>
    <n v="0"/>
    <m/>
    <n v="0"/>
    <n v="0"/>
    <n v="0"/>
    <x v="11"/>
    <x v="3"/>
  </r>
  <r>
    <s v="CG&amp;E "/>
    <s v="E"/>
    <x v="2"/>
    <s v="DS01    01/02/2007N"/>
    <n v="-79273"/>
    <n v="-7754.08"/>
    <n v="0"/>
    <n v="-7754.08"/>
    <n v="-3001.83"/>
    <n v="0"/>
    <n v="-1186.3499999999999"/>
    <n v="-96.3"/>
    <n v="-0.94"/>
    <n v="0"/>
    <n v="0"/>
    <n v="-315.66000000000003"/>
    <n v="-443.92"/>
    <n v="-511.19"/>
    <n v="-33.04"/>
    <n v="-529.73"/>
    <n v="-522.9"/>
    <n v="-728.93"/>
    <n v="0"/>
    <n v="0"/>
    <n v="0"/>
    <n v="0"/>
    <n v="-119.56"/>
    <n v="-211.88"/>
    <n v="0"/>
    <n v="0"/>
    <n v="-51.85"/>
    <n v="0"/>
    <n v="0"/>
    <n v="0"/>
    <n v="0"/>
    <n v="0"/>
    <m/>
    <n v="0"/>
    <n v="0"/>
    <n v="0"/>
    <x v="11"/>
    <x v="3"/>
  </r>
  <r>
    <s v="CG&amp;E "/>
    <s v="E"/>
    <x v="4"/>
    <s v="DS01    01/02/2007N"/>
    <n v="-440880"/>
    <n v="-45333.55"/>
    <n v="0"/>
    <n v="-45333.55"/>
    <n v="-17229.89"/>
    <n v="0"/>
    <n v="-6009.3"/>
    <n v="-421.5"/>
    <n v="-0.99"/>
    <n v="0"/>
    <n v="0"/>
    <n v="-1695.8"/>
    <n v="-3518.92"/>
    <n v="-1776.33"/>
    <n v="-139.81"/>
    <n v="-3040.34"/>
    <n v="-2628.65"/>
    <n v="-7183.82"/>
    <n v="0"/>
    <n v="0"/>
    <n v="0"/>
    <n v="0"/>
    <n v="-183.56"/>
    <n v="-1216.31"/>
    <n v="0"/>
    <n v="0"/>
    <n v="-288.33"/>
    <n v="0"/>
    <n v="0"/>
    <n v="0"/>
    <n v="0"/>
    <n v="0"/>
    <m/>
    <n v="0"/>
    <n v="0"/>
    <n v="0"/>
    <x v="11"/>
    <x v="3"/>
  </r>
  <r>
    <s v="CG&amp;E "/>
    <s v="E"/>
    <x v="14"/>
    <s v="DS01    01/02/2007N"/>
    <n v="-310846"/>
    <n v="-49438.23"/>
    <n v="0"/>
    <n v="-49438.23"/>
    <n v="-19099.669999999998"/>
    <n v="0"/>
    <n v="-9267.58"/>
    <n v="-378.49"/>
    <n v="-0.09"/>
    <n v="0"/>
    <n v="0"/>
    <n v="-1137.69"/>
    <n v="-2795.13"/>
    <n v="-3370.35"/>
    <n v="-129.62"/>
    <n v="-3370.35"/>
    <n v="-4714.41"/>
    <n v="-2844.86"/>
    <n v="0"/>
    <n v="0"/>
    <n v="0"/>
    <n v="0"/>
    <n v="-778.47"/>
    <n v="-1348.23"/>
    <n v="0"/>
    <n v="0"/>
    <n v="-203.29"/>
    <n v="0"/>
    <n v="0"/>
    <n v="0"/>
    <n v="0"/>
    <n v="0"/>
    <m/>
    <n v="0"/>
    <n v="0"/>
    <n v="0"/>
    <x v="11"/>
    <x v="3"/>
  </r>
  <r>
    <s v="CG&amp;E "/>
    <s v="E"/>
    <x v="22"/>
    <s v="DS01    01/02/2007N"/>
    <n v="80"/>
    <n v="89.17"/>
    <n v="0"/>
    <n v="89.17"/>
    <n v="0"/>
    <n v="0"/>
    <n v="41.02"/>
    <n v="0.1"/>
    <n v="0"/>
    <n v="0"/>
    <n v="0"/>
    <n v="0.34"/>
    <n v="0.72"/>
    <n v="26.29"/>
    <n v="0.03"/>
    <n v="12.65"/>
    <n v="0"/>
    <n v="0"/>
    <n v="0"/>
    <n v="0"/>
    <n v="0"/>
    <n v="0"/>
    <n v="2.91"/>
    <n v="5.0599999999999996"/>
    <n v="0"/>
    <n v="0"/>
    <n v="0.05"/>
    <n v="0"/>
    <n v="0"/>
    <n v="0"/>
    <n v="0"/>
    <n v="0"/>
    <m/>
    <n v="0"/>
    <n v="0"/>
    <n v="0"/>
    <x v="11"/>
    <x v="3"/>
  </r>
  <r>
    <s v="CG&amp;E "/>
    <s v="E"/>
    <x v="2"/>
    <s v="DS01    02/15/2008N"/>
    <n v="-19685"/>
    <n v="1381.99"/>
    <n v="0"/>
    <n v="1381.99"/>
    <n v="546.12"/>
    <n v="0"/>
    <n v="536.75"/>
    <n v="-23.96"/>
    <n v="0.48"/>
    <n v="0"/>
    <n v="0"/>
    <n v="-57.23"/>
    <n v="93.69"/>
    <n v="96.36"/>
    <n v="-8.18"/>
    <n v="96.35"/>
    <n v="233.85"/>
    <n v="-180.18"/>
    <n v="0"/>
    <n v="0"/>
    <n v="0"/>
    <n v="0"/>
    <n v="22.26"/>
    <n v="38.549999999999997"/>
    <n v="0"/>
    <n v="0"/>
    <n v="-12.87"/>
    <n v="0"/>
    <n v="0"/>
    <n v="0"/>
    <n v="0"/>
    <n v="0"/>
    <m/>
    <n v="0"/>
    <n v="0"/>
    <n v="0"/>
    <x v="11"/>
    <x v="3"/>
  </r>
  <r>
    <s v="CG&amp;E "/>
    <s v="E"/>
    <x v="4"/>
    <s v="DS01    02/15/2008N"/>
    <n v="-35520"/>
    <n v="-5386.17"/>
    <n v="0"/>
    <n v="-5386.17"/>
    <n v="-2136.5700000000002"/>
    <n v="0"/>
    <n v="-930.13"/>
    <n v="-43.25"/>
    <n v="-0.18"/>
    <n v="0"/>
    <n v="0"/>
    <n v="-142.94"/>
    <n v="-319.39999999999998"/>
    <n v="-377.02"/>
    <n v="-14.81"/>
    <n v="-377.02"/>
    <n v="-458.64"/>
    <n v="-325.08"/>
    <n v="0"/>
    <n v="0"/>
    <n v="0"/>
    <n v="0"/>
    <n v="-87.08"/>
    <n v="-150.82"/>
    <n v="0"/>
    <n v="0"/>
    <n v="-23.23"/>
    <n v="0"/>
    <n v="0"/>
    <n v="0"/>
    <n v="0"/>
    <n v="0"/>
    <m/>
    <n v="0"/>
    <n v="0"/>
    <n v="0"/>
    <x v="11"/>
    <x v="3"/>
  </r>
  <r>
    <s v="CG&amp;E "/>
    <s v="E"/>
    <x v="14"/>
    <s v="DS01    02/15/2008N"/>
    <n v="307519"/>
    <n v="23246.48"/>
    <n v="0"/>
    <n v="23246.48"/>
    <n v="8984.8799999999992"/>
    <n v="0"/>
    <n v="2455.14"/>
    <n v="374.44"/>
    <n v="0.09"/>
    <n v="0"/>
    <n v="0"/>
    <n v="1125.6099999999999"/>
    <n v="1747.89"/>
    <n v="1585.36"/>
    <n v="128.24"/>
    <n v="1585.48"/>
    <n v="1243.31"/>
    <n v="2814.41"/>
    <n v="0"/>
    <n v="0"/>
    <n v="0"/>
    <n v="0"/>
    <n v="366.23"/>
    <n v="634.28"/>
    <n v="0"/>
    <n v="0"/>
    <n v="201.12"/>
    <n v="0"/>
    <n v="0"/>
    <n v="0"/>
    <n v="0"/>
    <n v="0"/>
    <m/>
    <n v="0"/>
    <n v="0"/>
    <n v="0"/>
    <x v="11"/>
    <x v="3"/>
  </r>
  <r>
    <s v="CG&amp;E "/>
    <s v="E"/>
    <x v="22"/>
    <s v="DS01    02/15/2008N"/>
    <n v="960"/>
    <n v="65.489999999999995"/>
    <n v="0"/>
    <n v="65.489999999999995"/>
    <n v="0"/>
    <n v="0"/>
    <n v="41.02"/>
    <n v="1.17"/>
    <n v="0"/>
    <n v="0"/>
    <n v="0"/>
    <n v="4.0199999999999996"/>
    <n v="8.64"/>
    <n v="0"/>
    <n v="0.4"/>
    <n v="0"/>
    <n v="0"/>
    <n v="0"/>
    <n v="0"/>
    <n v="0"/>
    <n v="0"/>
    <n v="0"/>
    <n v="3.52"/>
    <n v="6.09"/>
    <n v="0"/>
    <n v="0"/>
    <n v="0.63"/>
    <n v="0"/>
    <n v="0"/>
    <n v="0"/>
    <n v="0"/>
    <n v="0"/>
    <m/>
    <n v="0"/>
    <n v="0"/>
    <n v="0"/>
    <x v="11"/>
    <x v="3"/>
  </r>
  <r>
    <s v="CG&amp;E "/>
    <s v="E"/>
    <x v="14"/>
    <s v="DS01    04/01/2008 "/>
    <n v="53744"/>
    <n v="6713.65"/>
    <n v="0"/>
    <n v="6713.65"/>
    <n v="1766.02"/>
    <n v="0"/>
    <n v="801.62"/>
    <n v="120.72"/>
    <n v="0.18"/>
    <n v="0"/>
    <n v="0"/>
    <n v="378.54"/>
    <n v="891.53"/>
    <n v="761.09"/>
    <n v="41.34"/>
    <n v="0"/>
    <n v="199.4"/>
    <n v="1174.1500000000001"/>
    <n v="0"/>
    <n v="0"/>
    <n v="0"/>
    <n v="0"/>
    <n v="180.89"/>
    <n v="333.33"/>
    <n v="0"/>
    <n v="0"/>
    <n v="64.84"/>
    <n v="0"/>
    <n v="0"/>
    <n v="0"/>
    <n v="0"/>
    <n v="0"/>
    <m/>
    <n v="0"/>
    <n v="0"/>
    <n v="0"/>
    <x v="11"/>
    <x v="3"/>
  </r>
  <r>
    <s v="CG&amp;E "/>
    <s v="E"/>
    <x v="15"/>
    <s v="DS01    04/01/2008 "/>
    <n v="1555066"/>
    <n v="143523.28"/>
    <n v="0"/>
    <n v="143523.28"/>
    <n v="55426.75"/>
    <n v="0"/>
    <n v="14367.73"/>
    <n v="1797.56"/>
    <n v="0.45"/>
    <n v="0"/>
    <n v="0"/>
    <n v="5405.64"/>
    <n v="10973.41"/>
    <n v="8004.66"/>
    <n v="615.62"/>
    <n v="0"/>
    <n v="6576.65"/>
    <n v="33973.53"/>
    <n v="0"/>
    <n v="0"/>
    <n v="0"/>
    <n v="0"/>
    <n v="1909.76"/>
    <n v="3506.01"/>
    <n v="0"/>
    <n v="0"/>
    <n v="965.51"/>
    <n v="0"/>
    <n v="0"/>
    <n v="0"/>
    <n v="0"/>
    <n v="0"/>
    <m/>
    <n v="0"/>
    <n v="0"/>
    <n v="0"/>
    <x v="11"/>
    <x v="3"/>
  </r>
  <r>
    <s v="CG&amp;E "/>
    <s v="E"/>
    <x v="12"/>
    <s v="DS01    04/01/2008 "/>
    <n v="330936"/>
    <n v="33819.949999999997"/>
    <n v="0"/>
    <n v="33819.949999999997"/>
    <n v="12819.97"/>
    <n v="0"/>
    <n v="3731.91"/>
    <n v="508.5"/>
    <n v="0.18"/>
    <n v="0"/>
    <n v="0"/>
    <n v="1534.63"/>
    <n v="2359.13"/>
    <n v="2113.63"/>
    <n v="174.15"/>
    <n v="0"/>
    <n v="1639.97"/>
    <n v="7229.96"/>
    <n v="0"/>
    <n v="0"/>
    <n v="0"/>
    <n v="0"/>
    <n v="509.03"/>
    <n v="925.76"/>
    <n v="0"/>
    <n v="0"/>
    <n v="273.13"/>
    <n v="0"/>
    <n v="0"/>
    <n v="0"/>
    <n v="0"/>
    <n v="0"/>
    <m/>
    <n v="0"/>
    <n v="0"/>
    <n v="0"/>
    <x v="11"/>
    <x v="3"/>
  </r>
  <r>
    <s v="CG&amp;E "/>
    <s v="E"/>
    <x v="1"/>
    <s v="DS01    04/01/2008N"/>
    <n v="984113"/>
    <n v="116889.96"/>
    <n v="0"/>
    <n v="116889.96"/>
    <n v="47715.040000000001"/>
    <n v="0"/>
    <n v="15783.92"/>
    <n v="1198.24"/>
    <n v="11.63"/>
    <n v="0"/>
    <n v="0"/>
    <n v="4179.91"/>
    <n v="7831.27"/>
    <n v="6540"/>
    <n v="410.41"/>
    <n v="0"/>
    <n v="7020.14"/>
    <n v="21125.96"/>
    <n v="0"/>
    <n v="0"/>
    <n v="0"/>
    <n v="0"/>
    <n v="1565.32"/>
    <n v="2864.48"/>
    <n v="0"/>
    <n v="0"/>
    <n v="643.64"/>
    <n v="0"/>
    <n v="0"/>
    <n v="0"/>
    <n v="0"/>
    <n v="0"/>
    <m/>
    <n v="0"/>
    <n v="0"/>
    <n v="0"/>
    <x v="11"/>
    <x v="3"/>
  </r>
  <r>
    <s v="CG&amp;E "/>
    <s v="E"/>
    <x v="2"/>
    <s v="DS01    04/01/2008N"/>
    <n v="191722208"/>
    <n v="21865368.82"/>
    <n v="0"/>
    <n v="21865368.82"/>
    <n v="8873338.6300000008"/>
    <n v="0"/>
    <n v="2772355.53"/>
    <n v="233436.15"/>
    <n v="1339.34"/>
    <n v="0"/>
    <n v="0"/>
    <n v="774152.86"/>
    <n v="1497571.48"/>
    <n v="1215678.8799999999"/>
    <n v="78850.080000000002"/>
    <n v="0"/>
    <n v="1266647.51"/>
    <n v="4203713.72"/>
    <n v="0"/>
    <n v="0"/>
    <n v="0"/>
    <n v="0"/>
    <n v="290072.39"/>
    <n v="532449"/>
    <n v="0"/>
    <n v="0"/>
    <n v="125383.32"/>
    <n v="0"/>
    <n v="0"/>
    <n v="0"/>
    <n v="0"/>
    <n v="0"/>
    <m/>
    <n v="0"/>
    <n v="0"/>
    <n v="0"/>
    <x v="11"/>
    <x v="3"/>
  </r>
  <r>
    <s v="CG&amp;E "/>
    <s v="E"/>
    <x v="3"/>
    <s v="DS01    04/01/2008N"/>
    <n v="19438924"/>
    <n v="2417228.4"/>
    <n v="0"/>
    <n v="2417228.4"/>
    <n v="1000159.49"/>
    <n v="0"/>
    <n v="322918.13"/>
    <n v="23668.97"/>
    <n v="89.05"/>
    <n v="0"/>
    <n v="0"/>
    <n v="76437.5"/>
    <n v="162254"/>
    <n v="137025.82"/>
    <n v="8105.92"/>
    <n v="0"/>
    <n v="151936.17000000001"/>
    <n v="429280.72"/>
    <n v="0"/>
    <n v="0"/>
    <n v="0"/>
    <n v="0"/>
    <n v="32625.4"/>
    <n v="60014.29"/>
    <n v="0"/>
    <n v="0"/>
    <n v="12712.94"/>
    <n v="0"/>
    <n v="0"/>
    <n v="0"/>
    <n v="0"/>
    <n v="0"/>
    <m/>
    <n v="0"/>
    <n v="0"/>
    <n v="0"/>
    <x v="11"/>
    <x v="3"/>
  </r>
  <r>
    <s v="CG&amp;E "/>
    <s v="E"/>
    <x v="7"/>
    <s v="DS01    04/01/2008N"/>
    <n v="105120"/>
    <n v="9334.66"/>
    <n v="0"/>
    <n v="9334.66"/>
    <n v="3661.41"/>
    <n v="0"/>
    <n v="870.2"/>
    <n v="127.99"/>
    <n v="0.09"/>
    <n v="0"/>
    <n v="0"/>
    <n v="390.91"/>
    <n v="612.32000000000005"/>
    <n v="501.62"/>
    <n v="43.84"/>
    <n v="0"/>
    <n v="420.43"/>
    <n v="2296.56"/>
    <n v="0"/>
    <n v="0"/>
    <n v="0"/>
    <n v="0"/>
    <n v="120.84"/>
    <n v="219.7"/>
    <n v="0"/>
    <n v="0"/>
    <n v="68.75"/>
    <n v="0"/>
    <n v="0"/>
    <n v="0"/>
    <n v="0"/>
    <n v="0"/>
    <m/>
    <n v="0"/>
    <n v="0"/>
    <n v="0"/>
    <x v="11"/>
    <x v="3"/>
  </r>
  <r>
    <s v="CG&amp;E "/>
    <s v="E"/>
    <x v="4"/>
    <s v="DS01    04/01/2008N"/>
    <n v="14723134"/>
    <n v="1742659.83"/>
    <n v="0"/>
    <n v="1742659.83"/>
    <n v="748369.29"/>
    <n v="0"/>
    <n v="234944.46"/>
    <n v="18898.11"/>
    <n v="80.849999999999994"/>
    <n v="0"/>
    <n v="0"/>
    <n v="61597.120000000003"/>
    <n v="124018.4"/>
    <n v="102529.18"/>
    <n v="6461.66"/>
    <n v="0"/>
    <n v="109564.24"/>
    <n v="344502.07"/>
    <n v="0"/>
    <n v="0"/>
    <n v="0"/>
    <n v="0"/>
    <n v="24429.16"/>
    <n v="44905.89"/>
    <n v="0"/>
    <n v="0"/>
    <n v="10150.44"/>
    <n v="0"/>
    <n v="0"/>
    <n v="0"/>
    <n v="0"/>
    <n v="0"/>
    <m/>
    <n v="0"/>
    <n v="0"/>
    <n v="0"/>
    <x v="11"/>
    <x v="3"/>
  </r>
  <r>
    <s v="CG&amp;E "/>
    <s v="E"/>
    <x v="8"/>
    <s v="DS01    04/01/2008N"/>
    <n v="801456"/>
    <n v="89940.44"/>
    <n v="0"/>
    <n v="89940.44"/>
    <n v="36608.980000000003"/>
    <n v="0"/>
    <n v="11162.31"/>
    <n v="975.84"/>
    <n v="3.33"/>
    <n v="0"/>
    <n v="0"/>
    <n v="3114.34"/>
    <n v="5763.09"/>
    <n v="5015.53"/>
    <n v="334.22"/>
    <n v="0"/>
    <n v="5222.0200000000004"/>
    <n v="17822.2"/>
    <n v="0"/>
    <n v="0"/>
    <n v="0"/>
    <n v="0"/>
    <n v="1197.7"/>
    <n v="2196.7199999999998"/>
    <n v="0"/>
    <n v="0"/>
    <n v="524.16"/>
    <n v="0"/>
    <n v="0"/>
    <n v="0"/>
    <n v="0"/>
    <n v="0"/>
    <m/>
    <n v="0"/>
    <n v="0"/>
    <n v="0"/>
    <x v="11"/>
    <x v="3"/>
  </r>
  <r>
    <s v="CG&amp;E "/>
    <s v="E"/>
    <x v="5"/>
    <s v="DS01    04/01/2008N"/>
    <n v="1044613"/>
    <n v="109824.55"/>
    <n v="0"/>
    <n v="109824.55"/>
    <n v="45761.34"/>
    <n v="0"/>
    <n v="13620.06"/>
    <n v="1271.95"/>
    <n v="5.4"/>
    <n v="0"/>
    <n v="0"/>
    <n v="172.01"/>
    <n v="8121.58"/>
    <n v="6269.4"/>
    <n v="435.57"/>
    <n v="0"/>
    <n v="6275.45"/>
    <n v="22965.83"/>
    <n v="0"/>
    <n v="0"/>
    <n v="0"/>
    <n v="0"/>
    <n v="1496.85"/>
    <n v="2745.94"/>
    <n v="0"/>
    <n v="0"/>
    <n v="683.17"/>
    <n v="0"/>
    <n v="0"/>
    <n v="0"/>
    <n v="0"/>
    <n v="0"/>
    <m/>
    <n v="0"/>
    <n v="0"/>
    <n v="0"/>
    <x v="11"/>
    <x v="3"/>
  </r>
  <r>
    <s v="CG&amp;E "/>
    <s v="E"/>
    <x v="20"/>
    <s v="DS01    04/01/2008N"/>
    <n v="120143"/>
    <n v="12246.47"/>
    <n v="0"/>
    <n v="12246.47"/>
    <n v="4906.63"/>
    <n v="0"/>
    <n v="1308.8"/>
    <n v="146.29"/>
    <n v="0.09"/>
    <n v="0"/>
    <n v="0"/>
    <n v="445.44"/>
    <n v="922.47"/>
    <n v="672.22"/>
    <n v="50.1"/>
    <n v="0"/>
    <n v="636.04999999999995"/>
    <n v="2624.76"/>
    <n v="0"/>
    <n v="0"/>
    <n v="0"/>
    <n v="0"/>
    <n v="160.62"/>
    <n v="294.43"/>
    <n v="0"/>
    <n v="0"/>
    <n v="78.569999999999993"/>
    <n v="0"/>
    <n v="0"/>
    <n v="0"/>
    <n v="0"/>
    <n v="0"/>
    <m/>
    <n v="0"/>
    <n v="0"/>
    <n v="0"/>
    <x v="11"/>
    <x v="3"/>
  </r>
  <r>
    <s v="CG&amp;E "/>
    <s v="E"/>
    <x v="14"/>
    <s v="DS01    04/01/2008N"/>
    <n v="138882735"/>
    <n v="13123697.029999999"/>
    <n v="0"/>
    <n v="13123697.029999999"/>
    <n v="5203589.62"/>
    <n v="0"/>
    <n v="1333005.05"/>
    <n v="163688.92000000001"/>
    <n v="76.66"/>
    <n v="0"/>
    <n v="0"/>
    <n v="491613.98"/>
    <n v="907007.56"/>
    <n v="712896.14"/>
    <n v="57877.72"/>
    <n v="0"/>
    <n v="649057.72"/>
    <n v="3030919.71"/>
    <n v="0"/>
    <n v="0"/>
    <n v="0"/>
    <n v="0"/>
    <n v="170888.68"/>
    <n v="312245.78000000003"/>
    <n v="0"/>
    <n v="0"/>
    <n v="90829.49"/>
    <n v="0"/>
    <n v="0"/>
    <n v="0"/>
    <n v="0"/>
    <n v="0"/>
    <m/>
    <n v="0"/>
    <n v="0"/>
    <n v="0"/>
    <x v="11"/>
    <x v="3"/>
  </r>
  <r>
    <s v="CG&amp;E "/>
    <s v="E"/>
    <x v="15"/>
    <s v="DS01    04/01/2008N"/>
    <n v="71766775"/>
    <n v="6771098.9100000001"/>
    <n v="0"/>
    <n v="6771098.9100000001"/>
    <n v="2669775.02"/>
    <n v="0"/>
    <n v="690131.98"/>
    <n v="83531.7"/>
    <n v="26.19"/>
    <n v="0"/>
    <n v="0"/>
    <n v="262308.34999999998"/>
    <n v="470911.27"/>
    <n v="365761.57"/>
    <n v="29215.69"/>
    <n v="0"/>
    <n v="337145.57"/>
    <n v="1567618.48"/>
    <n v="0"/>
    <n v="0"/>
    <n v="0"/>
    <n v="0"/>
    <n v="87535.32"/>
    <n v="160202.32999999999"/>
    <n v="0"/>
    <n v="0"/>
    <n v="46935.44"/>
    <n v="0"/>
    <n v="0"/>
    <n v="0"/>
    <n v="0"/>
    <n v="0"/>
    <m/>
    <n v="0"/>
    <n v="0"/>
    <n v="0"/>
    <x v="11"/>
    <x v="3"/>
  </r>
  <r>
    <s v="CG&amp;E "/>
    <s v="E"/>
    <x v="12"/>
    <s v="DS01    04/01/2008N"/>
    <n v="17933175"/>
    <n v="1894419.71"/>
    <n v="0"/>
    <n v="1894419.71"/>
    <n v="765945.16"/>
    <n v="0"/>
    <n v="213521.71"/>
    <n v="21787.919999999998"/>
    <n v="12.51"/>
    <n v="0"/>
    <n v="0"/>
    <n v="66384.83"/>
    <n v="136581.07999999999"/>
    <n v="104936.65"/>
    <n v="7478.19"/>
    <n v="0"/>
    <n v="103952.1"/>
    <n v="391072.11"/>
    <n v="0"/>
    <n v="0"/>
    <n v="0"/>
    <n v="0"/>
    <n v="25058.080000000002"/>
    <n v="45961.1"/>
    <n v="0"/>
    <n v="0"/>
    <n v="11728.27"/>
    <n v="0"/>
    <n v="0"/>
    <n v="0"/>
    <n v="0"/>
    <n v="0"/>
    <m/>
    <n v="0"/>
    <n v="0"/>
    <n v="0"/>
    <x v="11"/>
    <x v="3"/>
  </r>
  <r>
    <s v="CG&amp;E "/>
    <s v="E"/>
    <x v="17"/>
    <s v="DS01    04/01/2008N"/>
    <n v="1125506"/>
    <n v="98800.54"/>
    <n v="0"/>
    <n v="98800.54"/>
    <n v="38741.72"/>
    <n v="0"/>
    <n v="9048.4599999999991"/>
    <n v="1370.41"/>
    <n v="0.54"/>
    <n v="0"/>
    <n v="0"/>
    <n v="4135.74"/>
    <n v="6393.88"/>
    <n v="5307.59"/>
    <n v="469.34"/>
    <n v="0"/>
    <n v="4404.0600000000004"/>
    <n v="24588.92"/>
    <n v="0"/>
    <n v="0"/>
    <n v="0"/>
    <n v="0"/>
    <n v="1279.0899999999999"/>
    <n v="2324.7199999999998"/>
    <n v="0"/>
    <n v="0"/>
    <n v="736.07"/>
    <n v="0"/>
    <n v="0"/>
    <n v="0"/>
    <n v="0"/>
    <n v="0"/>
    <m/>
    <n v="0"/>
    <n v="0"/>
    <n v="0"/>
    <x v="11"/>
    <x v="3"/>
  </r>
  <r>
    <s v="CG&amp;E "/>
    <s v="E"/>
    <x v="16"/>
    <s v="DS01    04/01/2008N"/>
    <n v="2308286"/>
    <n v="215275.27"/>
    <n v="0"/>
    <n v="215275.27"/>
    <n v="88211.37"/>
    <n v="0"/>
    <n v="23252.39"/>
    <n v="2810.57"/>
    <n v="0.54"/>
    <n v="0"/>
    <n v="0"/>
    <n v="359.81"/>
    <n v="16087.59"/>
    <n v="12085.1"/>
    <n v="962.55"/>
    <n v="0"/>
    <n v="11386.89"/>
    <n v="50429.120000000003"/>
    <n v="0"/>
    <n v="0"/>
    <n v="0"/>
    <n v="0"/>
    <n v="2886.5"/>
    <n v="5293.21"/>
    <n v="0"/>
    <n v="0"/>
    <n v="1509.63"/>
    <n v="0"/>
    <n v="0"/>
    <n v="0"/>
    <n v="0"/>
    <n v="0"/>
    <m/>
    <n v="0"/>
    <n v="0"/>
    <n v="0"/>
    <x v="11"/>
    <x v="3"/>
  </r>
  <r>
    <s v="CG&amp;E "/>
    <s v="E"/>
    <x v="21"/>
    <s v="DS01    04/01/2008N"/>
    <n v="3708"/>
    <n v="195.06"/>
    <n v="0"/>
    <n v="195.06"/>
    <n v="0"/>
    <n v="0"/>
    <n v="136.34"/>
    <n v="4.5199999999999996"/>
    <n v="0.18"/>
    <n v="0"/>
    <n v="0"/>
    <n v="16.71"/>
    <n v="33.35"/>
    <n v="0"/>
    <n v="1.54"/>
    <n v="0"/>
    <n v="0"/>
    <n v="0"/>
    <n v="0"/>
    <n v="0"/>
    <n v="0"/>
    <n v="0"/>
    <n v="0"/>
    <n v="0"/>
    <n v="0"/>
    <n v="0"/>
    <n v="2.42"/>
    <n v="0"/>
    <n v="0"/>
    <n v="0"/>
    <n v="0"/>
    <n v="0"/>
    <m/>
    <n v="0"/>
    <n v="0"/>
    <n v="0"/>
    <x v="11"/>
    <x v="3"/>
  </r>
  <r>
    <s v="CG&amp;E "/>
    <s v="E"/>
    <x v="6"/>
    <s v="DS01    04/01/2008N"/>
    <n v="4027016"/>
    <n v="159386.85999999999"/>
    <n v="0"/>
    <n v="159386.85999999999"/>
    <n v="0"/>
    <n v="0"/>
    <n v="96734.27"/>
    <n v="4903.3100000000004"/>
    <n v="51.44"/>
    <n v="0"/>
    <n v="0"/>
    <n v="17044.740000000002"/>
    <n v="35182.639999999999"/>
    <n v="0"/>
    <n v="1621.36"/>
    <n v="0"/>
    <n v="0"/>
    <n v="0"/>
    <n v="0"/>
    <n v="0"/>
    <n v="0"/>
    <n v="0"/>
    <n v="428.52"/>
    <n v="786.94"/>
    <n v="0"/>
    <n v="0"/>
    <n v="2633.64"/>
    <n v="0"/>
    <n v="0"/>
    <n v="0"/>
    <n v="0"/>
    <n v="0"/>
    <m/>
    <n v="0"/>
    <n v="0"/>
    <n v="0"/>
    <x v="11"/>
    <x v="3"/>
  </r>
  <r>
    <s v="CG&amp;E "/>
    <s v="E"/>
    <x v="9"/>
    <s v="DS01    04/01/2008N"/>
    <n v="526572"/>
    <n v="23190.58"/>
    <n v="0"/>
    <n v="23190.58"/>
    <n v="0"/>
    <n v="0"/>
    <n v="14955.03"/>
    <n v="641.13"/>
    <n v="6.84"/>
    <n v="0"/>
    <n v="0"/>
    <n v="2255.5"/>
    <n v="4726.97"/>
    <n v="0"/>
    <n v="219.61"/>
    <n v="0"/>
    <n v="0"/>
    <n v="0"/>
    <n v="0"/>
    <n v="0"/>
    <n v="0"/>
    <n v="0"/>
    <n v="14.47"/>
    <n v="26.65"/>
    <n v="0"/>
    <n v="0"/>
    <n v="344.38"/>
    <n v="0"/>
    <n v="0"/>
    <n v="0"/>
    <n v="0"/>
    <n v="0"/>
    <m/>
    <n v="0"/>
    <n v="0"/>
    <n v="0"/>
    <x v="11"/>
    <x v="3"/>
  </r>
  <r>
    <s v="CG&amp;E "/>
    <s v="E"/>
    <x v="10"/>
    <s v="DS01    04/01/2008N"/>
    <n v="1203713"/>
    <n v="39538.14"/>
    <n v="0"/>
    <n v="39538.14"/>
    <n v="0"/>
    <n v="0"/>
    <n v="20120.55"/>
    <n v="1465.65"/>
    <n v="8.19"/>
    <n v="0"/>
    <n v="0"/>
    <n v="4961.55"/>
    <n v="10325.67"/>
    <n v="0"/>
    <n v="457.54"/>
    <n v="0"/>
    <n v="0"/>
    <n v="0"/>
    <n v="0"/>
    <n v="0"/>
    <n v="0"/>
    <n v="0"/>
    <n v="497.37"/>
    <n v="914.42"/>
    <n v="0"/>
    <n v="0"/>
    <n v="787.2"/>
    <n v="0"/>
    <n v="0"/>
    <n v="0"/>
    <n v="0"/>
    <n v="0"/>
    <m/>
    <n v="0"/>
    <n v="0"/>
    <n v="0"/>
    <x v="11"/>
    <x v="3"/>
  </r>
  <r>
    <s v="CG&amp;E "/>
    <s v="E"/>
    <x v="22"/>
    <s v="DS01    04/01/2008N"/>
    <n v="38400"/>
    <n v="1040.8699999999999"/>
    <n v="0"/>
    <n v="1040.8699999999999"/>
    <n v="0"/>
    <n v="0"/>
    <n v="318.35000000000002"/>
    <n v="46.77"/>
    <n v="0.09"/>
    <n v="0"/>
    <n v="0"/>
    <n v="161.82"/>
    <n v="345.3"/>
    <n v="0"/>
    <n v="16"/>
    <n v="0"/>
    <n v="0"/>
    <n v="0"/>
    <n v="0"/>
    <n v="0"/>
    <n v="0"/>
    <n v="0"/>
    <n v="45.55"/>
    <n v="81.87"/>
    <n v="0"/>
    <n v="0"/>
    <n v="25.12"/>
    <n v="0"/>
    <n v="0"/>
    <n v="0"/>
    <n v="0"/>
    <n v="0"/>
    <m/>
    <n v="0"/>
    <n v="0"/>
    <n v="0"/>
    <x v="11"/>
    <x v="3"/>
  </r>
  <r>
    <s v="CG&amp;E "/>
    <s v="E"/>
    <x v="11"/>
    <s v="DS01    04/01/2008N"/>
    <n v="12838346"/>
    <n v="353094.31"/>
    <n v="0"/>
    <n v="353094.31"/>
    <n v="0"/>
    <n v="0"/>
    <n v="169664.99"/>
    <n v="15587.71"/>
    <n v="14.85"/>
    <n v="0"/>
    <n v="0"/>
    <n v="48077.32"/>
    <n v="95837.95"/>
    <n v="0"/>
    <n v="3630.36"/>
    <n v="0"/>
    <n v="0"/>
    <n v="0"/>
    <n v="0"/>
    <n v="0"/>
    <n v="0"/>
    <n v="0"/>
    <n v="4193.72"/>
    <n v="7691.14"/>
    <n v="0"/>
    <n v="0"/>
    <n v="8396.27"/>
    <n v="0"/>
    <n v="0"/>
    <n v="0"/>
    <n v="0"/>
    <n v="0"/>
    <m/>
    <n v="0"/>
    <n v="0"/>
    <n v="0"/>
    <x v="11"/>
    <x v="3"/>
  </r>
  <r>
    <s v="CG&amp;E "/>
    <s v="E"/>
    <x v="18"/>
    <s v="DS01    04/01/2008N"/>
    <n v="4035110"/>
    <n v="127423.2"/>
    <n v="0"/>
    <n v="127423.2"/>
    <n v="0"/>
    <n v="0"/>
    <n v="69346"/>
    <n v="4913.18"/>
    <n v="5.31"/>
    <n v="0"/>
    <n v="0"/>
    <n v="15166.9"/>
    <n v="32479.49"/>
    <n v="0"/>
    <n v="1386.18"/>
    <n v="0"/>
    <n v="0"/>
    <n v="0"/>
    <n v="0"/>
    <n v="0"/>
    <n v="0"/>
    <n v="0"/>
    <n v="527.75"/>
    <n v="959.47"/>
    <n v="0"/>
    <n v="0"/>
    <n v="2638.92"/>
    <n v="0"/>
    <n v="0"/>
    <n v="0"/>
    <n v="0"/>
    <n v="0"/>
    <m/>
    <n v="0"/>
    <n v="0"/>
    <n v="0"/>
    <x v="11"/>
    <x v="3"/>
  </r>
  <r>
    <s v="CG&amp;E "/>
    <s v="E"/>
    <x v="13"/>
    <s v="DS01    04/01/2008N"/>
    <n v="7203564"/>
    <n v="198223.84"/>
    <n v="0"/>
    <n v="198223.84"/>
    <n v="0"/>
    <n v="0"/>
    <n v="95727.71"/>
    <n v="8771.0499999999993"/>
    <n v="7.08"/>
    <n v="0"/>
    <n v="0"/>
    <n v="26868.25"/>
    <n v="59928.55"/>
    <n v="0"/>
    <n v="2210.13"/>
    <n v="0"/>
    <n v="0"/>
    <n v="0"/>
    <n v="0"/>
    <n v="0"/>
    <n v="0"/>
    <n v="0"/>
    <n v="0"/>
    <n v="0"/>
    <n v="0"/>
    <n v="0"/>
    <n v="4711.07"/>
    <n v="0"/>
    <n v="0"/>
    <n v="0"/>
    <n v="0"/>
    <n v="0"/>
    <m/>
    <n v="0"/>
    <n v="0"/>
    <n v="0"/>
    <x v="11"/>
    <x v="3"/>
  </r>
  <r>
    <s v="CG&amp;E "/>
    <s v="E"/>
    <x v="23"/>
    <s v="DS01    04/01/2008N"/>
    <n v="36024"/>
    <n v="1855.35"/>
    <n v="0"/>
    <n v="1855.35"/>
    <n v="0"/>
    <n v="0"/>
    <n v="1308.8"/>
    <n v="43.86"/>
    <n v="0.09"/>
    <n v="0"/>
    <n v="0"/>
    <n v="140.09"/>
    <n v="323.93"/>
    <n v="0"/>
    <n v="15.02"/>
    <n v="0"/>
    <n v="0"/>
    <n v="0"/>
    <n v="0"/>
    <n v="0"/>
    <n v="0"/>
    <n v="0"/>
    <n v="0"/>
    <n v="0"/>
    <n v="0"/>
    <n v="0"/>
    <n v="23.56"/>
    <n v="0"/>
    <n v="0"/>
    <n v="0"/>
    <n v="0"/>
    <n v="0"/>
    <m/>
    <n v="0"/>
    <n v="0"/>
    <n v="0"/>
    <x v="11"/>
    <x v="3"/>
  </r>
  <r>
    <s v="CG&amp;E "/>
    <s v="E"/>
    <x v="2"/>
    <s v="DS01    04/01/2008Y"/>
    <n v="81082"/>
    <n v="7540.19"/>
    <n v="0"/>
    <n v="754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3"/>
  </r>
  <r>
    <s v="CG&amp;E "/>
    <s v="E"/>
    <x v="4"/>
    <s v="DS02    01/02/2007N"/>
    <n v="417246"/>
    <n v="41271.01"/>
    <n v="0"/>
    <n v="41271.01"/>
    <n v="15588.73"/>
    <n v="0"/>
    <n v="5245.78"/>
    <n v="394.43"/>
    <n v="0.81"/>
    <n v="0"/>
    <n v="0"/>
    <n v="1598.49"/>
    <n v="3342.83"/>
    <n v="1550.2"/>
    <n v="130.62"/>
    <n v="2750.75"/>
    <n v="2254.91"/>
    <n v="6920.29"/>
    <n v="0"/>
    <n v="0"/>
    <n v="0"/>
    <n v="0"/>
    <n v="119.83"/>
    <n v="1100.46"/>
    <n v="0"/>
    <n v="0"/>
    <n v="272.88"/>
    <n v="0"/>
    <n v="0"/>
    <n v="0"/>
    <n v="0"/>
    <n v="0"/>
    <m/>
    <n v="0"/>
    <n v="0"/>
    <n v="0"/>
    <x v="11"/>
    <x v="3"/>
  </r>
  <r>
    <s v="CG&amp;E "/>
    <s v="E"/>
    <x v="4"/>
    <s v="DS02    02/15/2008N"/>
    <n v="28368"/>
    <n v="3576.33"/>
    <n v="0"/>
    <n v="3576.33"/>
    <n v="1401.5"/>
    <n v="0"/>
    <n v="556.33000000000004"/>
    <n v="34.54"/>
    <n v="0.09"/>
    <n v="0"/>
    <n v="0"/>
    <n v="112.3"/>
    <n v="255.09"/>
    <n v="247.31"/>
    <n v="11.83"/>
    <n v="247.31"/>
    <n v="275.82"/>
    <n v="259.62"/>
    <n v="0"/>
    <n v="0"/>
    <n v="0"/>
    <n v="0"/>
    <n v="57.11"/>
    <n v="98.93"/>
    <n v="0"/>
    <n v="0"/>
    <n v="18.55"/>
    <n v="0"/>
    <n v="0"/>
    <n v="0"/>
    <n v="0"/>
    <n v="0"/>
    <m/>
    <n v="0"/>
    <n v="0"/>
    <n v="0"/>
    <x v="11"/>
    <x v="3"/>
  </r>
  <r>
    <s v="CG&amp;E "/>
    <s v="E"/>
    <x v="1"/>
    <s v="DS02    04/01/2008N"/>
    <n v="22562"/>
    <n v="2426.31"/>
    <n v="0"/>
    <n v="2426.31"/>
    <n v="948.58"/>
    <n v="0"/>
    <n v="330.3"/>
    <n v="27.48"/>
    <n v="0.42"/>
    <n v="0"/>
    <n v="0"/>
    <n v="97.54"/>
    <n v="159.66"/>
    <n v="129.94"/>
    <n v="9.41"/>
    <n v="0"/>
    <n v="127.28"/>
    <n v="492.91"/>
    <n v="0"/>
    <n v="0"/>
    <n v="0"/>
    <n v="0"/>
    <n v="31.1"/>
    <n v="56.94"/>
    <n v="0"/>
    <n v="0"/>
    <n v="14.75"/>
    <n v="0"/>
    <n v="0"/>
    <n v="0"/>
    <n v="0"/>
    <n v="0"/>
    <m/>
    <n v="0"/>
    <n v="0"/>
    <n v="0"/>
    <x v="11"/>
    <x v="3"/>
  </r>
  <r>
    <s v="CG&amp;E "/>
    <s v="E"/>
    <x v="2"/>
    <s v="DS02    04/01/2008N"/>
    <n v="778524"/>
    <n v="78097.19"/>
    <n v="0"/>
    <n v="78097.19"/>
    <n v="31192.080000000002"/>
    <n v="0"/>
    <n v="8625.0499999999993"/>
    <n v="947.91"/>
    <n v="2.5499999999999998"/>
    <n v="0"/>
    <n v="0"/>
    <n v="3001.63"/>
    <n v="5278.29"/>
    <n v="4273.3599999999997"/>
    <n v="324.66000000000003"/>
    <n v="0"/>
    <n v="4038.21"/>
    <n v="17008.41"/>
    <n v="0"/>
    <n v="0"/>
    <n v="0"/>
    <n v="0"/>
    <n v="1024.21"/>
    <n v="1871.67"/>
    <n v="0"/>
    <n v="0"/>
    <n v="509.16"/>
    <n v="0"/>
    <n v="0"/>
    <n v="0"/>
    <n v="0"/>
    <n v="0"/>
    <m/>
    <n v="0"/>
    <n v="0"/>
    <n v="0"/>
    <x v="11"/>
    <x v="3"/>
  </r>
  <r>
    <s v="CG&amp;E "/>
    <s v="E"/>
    <x v="3"/>
    <s v="DS02    04/01/2008N"/>
    <n v="61149"/>
    <n v="7655.9"/>
    <n v="0"/>
    <n v="7655.9"/>
    <n v="3158"/>
    <n v="0"/>
    <n v="1031.3599999999999"/>
    <n v="74.459999999999994"/>
    <n v="0.36"/>
    <n v="0"/>
    <n v="0"/>
    <n v="241.08"/>
    <n v="546.65"/>
    <n v="432.66"/>
    <n v="25.5"/>
    <n v="0"/>
    <n v="477.53"/>
    <n v="1335.92"/>
    <n v="0"/>
    <n v="0"/>
    <n v="0"/>
    <n v="0"/>
    <n v="102.89"/>
    <n v="189.49"/>
    <n v="0"/>
    <n v="0"/>
    <n v="40"/>
    <n v="0"/>
    <n v="0"/>
    <n v="0"/>
    <n v="0"/>
    <n v="0"/>
    <m/>
    <n v="0"/>
    <n v="0"/>
    <n v="0"/>
    <x v="11"/>
    <x v="3"/>
  </r>
  <r>
    <s v="CG&amp;E "/>
    <s v="E"/>
    <x v="4"/>
    <s v="DS02    04/01/2008N"/>
    <n v="290114"/>
    <n v="30980.48"/>
    <n v="0"/>
    <n v="30980.48"/>
    <n v="13954.32"/>
    <n v="0"/>
    <n v="4124.99"/>
    <n v="370.36"/>
    <n v="0.72"/>
    <n v="0"/>
    <n v="0"/>
    <n v="1176.46"/>
    <n v="2493"/>
    <n v="1911.78"/>
    <n v="126.83"/>
    <n v="0"/>
    <n v="1988.28"/>
    <n v="4179.96"/>
    <n v="0"/>
    <n v="0"/>
    <n v="0"/>
    <n v="0"/>
    <n v="471.67"/>
    <n v="837.33"/>
    <n v="0"/>
    <n v="0"/>
    <n v="198.92"/>
    <n v="0"/>
    <n v="0"/>
    <n v="0"/>
    <n v="0"/>
    <n v="0"/>
    <m/>
    <n v="0"/>
    <n v="0"/>
    <n v="0"/>
    <x v="11"/>
    <x v="3"/>
  </r>
  <r>
    <s v="CG&amp;E "/>
    <s v="E"/>
    <x v="8"/>
    <s v="DS02    04/01/2008N"/>
    <n v="69186"/>
    <n v="7384.32"/>
    <n v="0"/>
    <n v="7384.32"/>
    <n v="2972.41"/>
    <n v="0"/>
    <n v="824.41"/>
    <n v="84.24"/>
    <n v="0.09"/>
    <n v="0"/>
    <n v="0"/>
    <n v="260.47000000000003"/>
    <n v="576.5"/>
    <n v="407.23"/>
    <n v="28.85"/>
    <n v="0"/>
    <n v="397.92"/>
    <n v="1511.51"/>
    <n v="0"/>
    <n v="0"/>
    <n v="0"/>
    <n v="0"/>
    <n v="97.07"/>
    <n v="178.37"/>
    <n v="0"/>
    <n v="0"/>
    <n v="45.25"/>
    <n v="0"/>
    <n v="0"/>
    <n v="0"/>
    <n v="0"/>
    <n v="0"/>
    <m/>
    <n v="0"/>
    <n v="0"/>
    <n v="0"/>
    <x v="11"/>
    <x v="3"/>
  </r>
  <r>
    <s v="CG&amp;E "/>
    <s v="E"/>
    <x v="14"/>
    <s v="DS02    04/01/2008N"/>
    <n v="3291600"/>
    <n v="299311.58"/>
    <n v="0"/>
    <n v="299311.58"/>
    <n v="118020.67"/>
    <n v="0"/>
    <n v="28522.52"/>
    <n v="4007.85"/>
    <n v="1.57"/>
    <n v="0"/>
    <n v="0"/>
    <n v="12099.45"/>
    <n v="20189.32"/>
    <n v="16168.8"/>
    <n v="1372.59"/>
    <n v="0"/>
    <n v="13893.33"/>
    <n v="71911.58"/>
    <n v="0"/>
    <n v="0"/>
    <n v="0"/>
    <n v="0"/>
    <n v="3889.22"/>
    <n v="7081.96"/>
    <n v="0"/>
    <n v="0"/>
    <n v="2152.7199999999998"/>
    <n v="0"/>
    <n v="0"/>
    <n v="0"/>
    <n v="0"/>
    <n v="0"/>
    <m/>
    <n v="0"/>
    <n v="0"/>
    <n v="0"/>
    <x v="11"/>
    <x v="3"/>
  </r>
  <r>
    <s v="CG&amp;E "/>
    <s v="E"/>
    <x v="15"/>
    <s v="DS02    04/01/2008N"/>
    <n v="1039339"/>
    <n v="88825.9"/>
    <n v="0"/>
    <n v="88825.9"/>
    <n v="34307.660000000003"/>
    <n v="0"/>
    <n v="8055.51"/>
    <n v="1265.5"/>
    <n v="0.18"/>
    <n v="0"/>
    <n v="0"/>
    <n v="3791.44"/>
    <n v="5751.51"/>
    <n v="4700.09"/>
    <n v="433.41"/>
    <n v="0"/>
    <n v="3945.43"/>
    <n v="22706.44"/>
    <n v="0"/>
    <n v="0"/>
    <n v="0"/>
    <n v="0"/>
    <n v="1130.33"/>
    <n v="2058.67"/>
    <n v="0"/>
    <n v="0"/>
    <n v="679.73"/>
    <n v="0"/>
    <n v="0"/>
    <n v="0"/>
    <n v="0"/>
    <n v="0"/>
    <m/>
    <n v="0"/>
    <n v="0"/>
    <n v="0"/>
    <x v="11"/>
    <x v="3"/>
  </r>
  <r>
    <s v="CG&amp;E "/>
    <s v="E"/>
    <x v="12"/>
    <s v="DS02    04/01/2008N"/>
    <n v="79053"/>
    <n v="9619.2099999999991"/>
    <n v="0"/>
    <n v="9619.2099999999991"/>
    <n v="3979.53"/>
    <n v="0"/>
    <n v="1218.96"/>
    <n v="96.25"/>
    <n v="0.09"/>
    <n v="0"/>
    <n v="0"/>
    <n v="296.27999999999997"/>
    <n v="710.84"/>
    <n v="545.21"/>
    <n v="32.97"/>
    <n v="0"/>
    <n v="591.88"/>
    <n v="1727.07"/>
    <n v="0"/>
    <n v="0"/>
    <n v="0"/>
    <n v="0"/>
    <n v="129.63"/>
    <n v="238.8"/>
    <n v="0"/>
    <n v="0"/>
    <n v="51.7"/>
    <n v="0"/>
    <n v="0"/>
    <n v="0"/>
    <n v="0"/>
    <n v="0"/>
    <m/>
    <n v="0"/>
    <n v="0"/>
    <n v="0"/>
    <x v="11"/>
    <x v="3"/>
  </r>
  <r>
    <s v="CG&amp;E "/>
    <s v="E"/>
    <x v="6"/>
    <s v="DS02    04/01/2008N"/>
    <n v="8116"/>
    <n v="284.10000000000002"/>
    <n v="0"/>
    <n v="284.10000000000002"/>
    <n v="0"/>
    <n v="0"/>
    <n v="157.53"/>
    <n v="9.8800000000000008"/>
    <n v="0.09"/>
    <n v="0"/>
    <n v="0"/>
    <n v="34.93"/>
    <n v="72.98"/>
    <n v="0"/>
    <n v="3.38"/>
    <n v="0"/>
    <n v="0"/>
    <n v="0"/>
    <n v="0"/>
    <n v="0"/>
    <n v="0"/>
    <n v="0"/>
    <n v="0"/>
    <n v="0"/>
    <n v="0"/>
    <n v="0"/>
    <n v="5.31"/>
    <n v="0"/>
    <n v="0"/>
    <n v="0"/>
    <n v="0"/>
    <n v="0"/>
    <m/>
    <n v="0"/>
    <n v="0"/>
    <n v="0"/>
    <x v="11"/>
    <x v="3"/>
  </r>
  <r>
    <s v="CG&amp;E "/>
    <s v="E"/>
    <x v="15"/>
    <s v="DS03 ON 04/01/2008 "/>
    <n v="65971"/>
    <n v="9425.99"/>
    <n v="0"/>
    <n v="9425.99"/>
    <n v="2837.77"/>
    <n v="0"/>
    <n v="1121.32"/>
    <n v="190.64"/>
    <n v="0.09"/>
    <n v="0"/>
    <n v="0"/>
    <n v="577.67999999999995"/>
    <n v="1224.08"/>
    <n v="885.78"/>
    <n v="65.290000000000006"/>
    <n v="0"/>
    <n v="380.17"/>
    <n v="1441.27"/>
    <n v="0"/>
    <n v="0"/>
    <n v="0"/>
    <n v="0"/>
    <n v="211.53"/>
    <n v="387.97"/>
    <n v="0"/>
    <n v="0"/>
    <n v="102.4"/>
    <n v="0"/>
    <n v="0"/>
    <n v="0"/>
    <n v="0"/>
    <n v="0"/>
    <m/>
    <n v="0"/>
    <n v="0"/>
    <n v="0"/>
    <x v="11"/>
    <x v="3"/>
  </r>
  <r>
    <s v="CG&amp;E "/>
    <s v="E"/>
    <x v="12"/>
    <s v="DS03 ON 04/01/2008 "/>
    <n v="140337"/>
    <n v="21512.68"/>
    <n v="0"/>
    <n v="21512.68"/>
    <n v="7854.73"/>
    <n v="0"/>
    <n v="2876.46"/>
    <n v="293.41000000000003"/>
    <n v="0.09"/>
    <n v="0"/>
    <n v="0"/>
    <n v="884.06"/>
    <n v="2166.85"/>
    <n v="1712.82"/>
    <n v="100.49"/>
    <n v="0"/>
    <n v="1243.02"/>
    <n v="3065.94"/>
    <n v="0"/>
    <n v="0"/>
    <n v="0"/>
    <n v="0"/>
    <n v="407.03"/>
    <n v="750.18"/>
    <n v="0"/>
    <n v="0"/>
    <n v="157.6"/>
    <n v="0"/>
    <n v="0"/>
    <n v="0"/>
    <n v="0"/>
    <n v="0"/>
    <m/>
    <n v="0"/>
    <n v="0"/>
    <n v="0"/>
    <x v="11"/>
    <x v="3"/>
  </r>
  <r>
    <s v="CG&amp;E "/>
    <s v="E"/>
    <x v="2"/>
    <s v="DS03 ON 04/01/2008N"/>
    <n v="225360"/>
    <n v="24119"/>
    <n v="0"/>
    <n v="24119"/>
    <n v="9361.39"/>
    <n v="0"/>
    <n v="3326.54"/>
    <n v="274.41000000000003"/>
    <n v="0.45"/>
    <n v="0"/>
    <n v="0"/>
    <n v="862.3"/>
    <n v="1748.73"/>
    <n v="1282.53"/>
    <n v="93.98"/>
    <n v="0"/>
    <n v="1229.79"/>
    <n v="4923.4399999999996"/>
    <n v="0"/>
    <n v="0"/>
    <n v="0"/>
    <n v="0"/>
    <n v="306.33"/>
    <n v="561.73"/>
    <n v="0"/>
    <n v="0"/>
    <n v="147.38"/>
    <n v="0"/>
    <n v="0"/>
    <n v="0"/>
    <n v="0"/>
    <n v="0"/>
    <m/>
    <n v="0"/>
    <n v="0"/>
    <n v="0"/>
    <x v="11"/>
    <x v="3"/>
  </r>
  <r>
    <s v="CG&amp;E "/>
    <s v="E"/>
    <x v="14"/>
    <s v="DS03 ON 04/01/2008N"/>
    <n v="11845897"/>
    <n v="1090394.95"/>
    <n v="0"/>
    <n v="1090394.95"/>
    <n v="432655.16"/>
    <n v="0"/>
    <n v="118673.29"/>
    <n v="13270.1"/>
    <n v="2.5499999999999998"/>
    <n v="0"/>
    <n v="0"/>
    <n v="43264.87"/>
    <n v="77412.91"/>
    <n v="59274.09"/>
    <n v="4939.76"/>
    <n v="0"/>
    <n v="56041.09"/>
    <n v="258797.32"/>
    <n v="0"/>
    <n v="0"/>
    <n v="0"/>
    <n v="0"/>
    <n v="14145.36"/>
    <n v="25961.88"/>
    <n v="0"/>
    <n v="0"/>
    <n v="7747.22"/>
    <n v="0"/>
    <n v="0"/>
    <n v="0"/>
    <n v="0"/>
    <n v="0"/>
    <m/>
    <n v="0"/>
    <n v="0"/>
    <n v="0"/>
    <x v="11"/>
    <x v="3"/>
  </r>
  <r>
    <s v="CG&amp;E "/>
    <s v="E"/>
    <x v="15"/>
    <s v="DS03 ON 04/01/2008N"/>
    <n v="8859342"/>
    <n v="860008.87"/>
    <n v="0"/>
    <n v="860008.87"/>
    <n v="338156.86"/>
    <n v="0"/>
    <n v="94520.56"/>
    <n v="10407.24"/>
    <n v="2.4300000000000002"/>
    <n v="0"/>
    <n v="0"/>
    <n v="32404.9"/>
    <n v="59519.12"/>
    <n v="46327.9"/>
    <n v="3694.34"/>
    <n v="0"/>
    <n v="44277.24"/>
    <n v="193551.5"/>
    <n v="0"/>
    <n v="0"/>
    <n v="0"/>
    <n v="0"/>
    <n v="11061.46"/>
    <n v="20291.32"/>
    <n v="0"/>
    <n v="0"/>
    <n v="5794"/>
    <n v="0"/>
    <n v="0"/>
    <n v="0"/>
    <n v="0"/>
    <n v="0"/>
    <m/>
    <n v="0"/>
    <n v="0"/>
    <n v="0"/>
    <x v="11"/>
    <x v="3"/>
  </r>
  <r>
    <s v="CG&amp;E "/>
    <s v="E"/>
    <x v="12"/>
    <s v="DS03 ON 04/01/2008N"/>
    <n v="2896812"/>
    <n v="265652.89"/>
    <n v="0"/>
    <n v="265652.89"/>
    <n v="103820.57"/>
    <n v="0"/>
    <n v="27273.27"/>
    <n v="3527.16"/>
    <n v="1.08"/>
    <n v="0"/>
    <n v="0"/>
    <n v="10623.7"/>
    <n v="17722.75"/>
    <n v="14223.42"/>
    <n v="1207.97"/>
    <n v="0"/>
    <n v="12434.47"/>
    <n v="63286.65"/>
    <n v="0"/>
    <n v="0"/>
    <n v="0"/>
    <n v="0"/>
    <n v="3407.47"/>
    <n v="6229.87"/>
    <n v="0"/>
    <n v="0"/>
    <n v="1894.51"/>
    <n v="0"/>
    <n v="0"/>
    <n v="0"/>
    <n v="0"/>
    <n v="0"/>
    <m/>
    <n v="0"/>
    <n v="0"/>
    <n v="0"/>
    <x v="11"/>
    <x v="3"/>
  </r>
  <r>
    <s v="CG&amp;E "/>
    <s v="E"/>
    <x v="11"/>
    <s v="DS03 ON 04/01/2008N"/>
    <n v="940180"/>
    <n v="22382.639999999999"/>
    <n v="0"/>
    <n v="22382.639999999999"/>
    <n v="0"/>
    <n v="0"/>
    <n v="9362.44"/>
    <n v="1108.82"/>
    <n v="0.27"/>
    <n v="0"/>
    <n v="0"/>
    <n v="3440.81"/>
    <n v="4923.45"/>
    <n v="0"/>
    <n v="392.05"/>
    <n v="0"/>
    <n v="0"/>
    <n v="0"/>
    <n v="0"/>
    <n v="0"/>
    <n v="0"/>
    <n v="0"/>
    <n v="901.5"/>
    <n v="1638.42"/>
    <n v="0"/>
    <n v="0"/>
    <n v="614.88"/>
    <n v="0"/>
    <n v="0"/>
    <n v="0"/>
    <n v="0"/>
    <n v="0"/>
    <m/>
    <n v="0"/>
    <n v="0"/>
    <n v="0"/>
    <x v="11"/>
    <x v="3"/>
  </r>
  <r>
    <s v="CG&amp;E "/>
    <s v="E"/>
    <x v="13"/>
    <s v="DS03 ON 04/01/2008N"/>
    <n v="832251"/>
    <n v="21856.59"/>
    <n v="0"/>
    <n v="21856.59"/>
    <n v="0"/>
    <n v="0"/>
    <n v="10201.719999999999"/>
    <n v="1013.36"/>
    <n v="0.27"/>
    <n v="0"/>
    <n v="0"/>
    <n v="3049.04"/>
    <n v="6700.86"/>
    <n v="0"/>
    <n v="347.05"/>
    <n v="0"/>
    <n v="0"/>
    <n v="0"/>
    <n v="0"/>
    <n v="0"/>
    <n v="0"/>
    <n v="0"/>
    <n v="0"/>
    <n v="0"/>
    <n v="0"/>
    <n v="0"/>
    <n v="544.29"/>
    <n v="0"/>
    <n v="0"/>
    <n v="0"/>
    <n v="0"/>
    <n v="0"/>
    <m/>
    <n v="0"/>
    <n v="0"/>
    <n v="0"/>
    <x v="11"/>
    <x v="3"/>
  </r>
  <r>
    <s v="CG&amp;E "/>
    <s v="E"/>
    <x v="2"/>
    <s v="DS07 ON 02/15/2008N"/>
    <n v="40"/>
    <n v="17.32"/>
    <n v="0"/>
    <n v="17.32"/>
    <n v="4.3099999999999996"/>
    <n v="0"/>
    <n v="8.8699999999999992"/>
    <n v="0.05"/>
    <n v="0.03"/>
    <n v="0"/>
    <n v="0"/>
    <n v="0.19"/>
    <n v="0.36"/>
    <n v="0.76"/>
    <n v="0.02"/>
    <n v="0.76"/>
    <n v="1.08"/>
    <n v="0.37"/>
    <n v="0"/>
    <n v="0"/>
    <n v="0"/>
    <n v="0"/>
    <n v="0.18"/>
    <n v="0.31"/>
    <n v="0"/>
    <n v="0"/>
    <n v="0.03"/>
    <n v="0"/>
    <n v="0"/>
    <n v="0"/>
    <n v="0"/>
    <n v="0"/>
    <m/>
    <n v="0"/>
    <n v="0"/>
    <n v="0"/>
    <x v="11"/>
    <x v="3"/>
  </r>
  <r>
    <s v="CG&amp;E "/>
    <s v="E"/>
    <x v="2"/>
    <s v="DS07 ON 04/01/2008N"/>
    <n v="6890175"/>
    <n v="755006.52"/>
    <n v="0"/>
    <n v="755006.52"/>
    <n v="308931.87"/>
    <n v="0"/>
    <n v="94990.33"/>
    <n v="8389.56"/>
    <n v="28.4"/>
    <n v="0"/>
    <n v="0"/>
    <n v="26880.37"/>
    <n v="50219.28"/>
    <n v="42324.21"/>
    <n v="2873.14"/>
    <n v="-0.76"/>
    <n v="43421.599999999999"/>
    <n v="143750.67000000001"/>
    <n v="0"/>
    <n v="0"/>
    <n v="0"/>
    <n v="0"/>
    <n v="10154.23"/>
    <n v="18537.5"/>
    <n v="0"/>
    <n v="0"/>
    <n v="4506.12"/>
    <n v="0"/>
    <n v="0"/>
    <n v="0"/>
    <n v="0"/>
    <n v="0"/>
    <m/>
    <n v="0"/>
    <n v="0"/>
    <n v="0"/>
    <x v="11"/>
    <x v="3"/>
  </r>
  <r>
    <s v="CG&amp;E "/>
    <s v="E"/>
    <x v="3"/>
    <s v="DS07 ON 04/01/2008N"/>
    <n v="1538563"/>
    <n v="180444.59"/>
    <n v="0"/>
    <n v="180444.59"/>
    <n v="74533.31"/>
    <n v="0"/>
    <n v="23406.959999999999"/>
    <n v="1873.39"/>
    <n v="4.55"/>
    <n v="0"/>
    <n v="0"/>
    <n v="5933.22"/>
    <n v="12260.18"/>
    <n v="10211.24"/>
    <n v="641.52"/>
    <n v="0"/>
    <n v="10951.88"/>
    <n v="32705.45"/>
    <n v="0"/>
    <n v="0"/>
    <n v="0"/>
    <n v="0"/>
    <n v="2444.31"/>
    <n v="4472.38"/>
    <n v="0"/>
    <n v="0"/>
    <n v="1006.2"/>
    <n v="0"/>
    <n v="0"/>
    <n v="0"/>
    <n v="0"/>
    <n v="0"/>
    <m/>
    <n v="0"/>
    <n v="0"/>
    <n v="0"/>
    <x v="11"/>
    <x v="3"/>
  </r>
  <r>
    <s v="CG&amp;E "/>
    <s v="E"/>
    <x v="4"/>
    <s v="DS07 ON 04/01/2008N"/>
    <n v="897448"/>
    <n v="95700.12"/>
    <n v="0"/>
    <n v="95700.12"/>
    <n v="38914.26"/>
    <n v="0"/>
    <n v="11649.47"/>
    <n v="1092.74"/>
    <n v="3.02"/>
    <n v="0"/>
    <n v="0"/>
    <n v="3496.93"/>
    <n v="6329.69"/>
    <n v="5331.31"/>
    <n v="374.26"/>
    <n v="0"/>
    <n v="5352.65"/>
    <n v="18950.189999999999"/>
    <n v="0"/>
    <n v="0"/>
    <n v="0"/>
    <n v="0"/>
    <n v="1283.6500000000001"/>
    <n v="2335.02"/>
    <n v="0"/>
    <n v="0"/>
    <n v="586.92999999999995"/>
    <n v="0"/>
    <n v="0"/>
    <n v="0"/>
    <n v="0"/>
    <n v="0"/>
    <m/>
    <n v="0"/>
    <n v="0"/>
    <n v="0"/>
    <x v="11"/>
    <x v="3"/>
  </r>
  <r>
    <s v="CG&amp;E "/>
    <s v="E"/>
    <x v="8"/>
    <s v="DS07 ON 04/01/2008N"/>
    <n v="232140"/>
    <n v="21418.27"/>
    <n v="0"/>
    <n v="21418.27"/>
    <n v="8433.7099999999991"/>
    <n v="0"/>
    <n v="2108.62"/>
    <n v="282.66000000000003"/>
    <n v="0.27"/>
    <n v="0"/>
    <n v="0"/>
    <n v="870.62"/>
    <n v="1459.55"/>
    <n v="1155.44"/>
    <n v="96.8"/>
    <n v="0"/>
    <n v="1003.44"/>
    <n v="5071.5600000000004"/>
    <n v="0"/>
    <n v="0"/>
    <n v="0"/>
    <n v="0"/>
    <n v="277.72000000000003"/>
    <n v="506.06"/>
    <n v="0"/>
    <n v="0"/>
    <n v="151.82"/>
    <n v="0"/>
    <n v="0"/>
    <n v="0"/>
    <n v="0"/>
    <n v="0"/>
    <m/>
    <n v="0"/>
    <n v="0"/>
    <n v="0"/>
    <x v="11"/>
    <x v="3"/>
  </r>
  <r>
    <s v="CG&amp;E "/>
    <s v="E"/>
    <x v="14"/>
    <s v="DS07 ON 04/01/2008N"/>
    <n v="3851174"/>
    <n v="367087.49"/>
    <n v="0"/>
    <n v="367087.49"/>
    <n v="145444.45000000001"/>
    <n v="0"/>
    <n v="38865.82"/>
    <n v="4287.71"/>
    <n v="4.34"/>
    <n v="0"/>
    <n v="0"/>
    <n v="14414.73"/>
    <n v="23812.33"/>
    <n v="19925.91"/>
    <n v="1605.94"/>
    <n v="0"/>
    <n v="18565.54"/>
    <n v="84136.59"/>
    <n v="0"/>
    <n v="0"/>
    <n v="0"/>
    <n v="0"/>
    <n v="4778.04"/>
    <n v="8727.4"/>
    <n v="0"/>
    <n v="0"/>
    <n v="2518.69"/>
    <n v="0"/>
    <n v="0"/>
    <n v="0"/>
    <n v="0"/>
    <n v="0"/>
    <m/>
    <n v="0"/>
    <n v="0"/>
    <n v="0"/>
    <x v="11"/>
    <x v="3"/>
  </r>
  <r>
    <s v="CG&amp;E "/>
    <s v="E"/>
    <x v="12"/>
    <s v="DS07 ON 04/01/2008N"/>
    <n v="695436"/>
    <n v="80741.02"/>
    <n v="0"/>
    <n v="80741.02"/>
    <n v="33096.58"/>
    <n v="0"/>
    <n v="9884.1"/>
    <n v="846.76"/>
    <n v="0.75"/>
    <n v="0"/>
    <n v="0"/>
    <n v="2593.1999999999998"/>
    <n v="6019.22"/>
    <n v="4534.3999999999996"/>
    <n v="289.97000000000003"/>
    <n v="0"/>
    <n v="4762.7700000000004"/>
    <n v="15193.19"/>
    <n v="0"/>
    <n v="0"/>
    <n v="0"/>
    <n v="0"/>
    <n v="1079.3"/>
    <n v="1985.97"/>
    <n v="0"/>
    <n v="0"/>
    <n v="454.81"/>
    <n v="0"/>
    <n v="0"/>
    <n v="0"/>
    <n v="0"/>
    <n v="0"/>
    <m/>
    <n v="0"/>
    <n v="0"/>
    <n v="0"/>
    <x v="11"/>
    <x v="3"/>
  </r>
  <r>
    <s v="CG&amp;E "/>
    <s v="E"/>
    <x v="6"/>
    <s v="DS07 ON 04/01/2008N"/>
    <n v="33766"/>
    <n v="1671.57"/>
    <n v="0"/>
    <n v="1671.57"/>
    <n v="0"/>
    <n v="0"/>
    <n v="1140.6400000000001"/>
    <n v="41.12"/>
    <n v="0.77"/>
    <n v="0"/>
    <n v="0"/>
    <n v="149.25"/>
    <n v="303.61"/>
    <n v="0"/>
    <n v="14.09"/>
    <n v="0"/>
    <n v="0"/>
    <n v="0"/>
    <n v="0"/>
    <n v="0"/>
    <n v="0"/>
    <n v="0"/>
    <n v="0"/>
    <n v="0"/>
    <n v="0"/>
    <n v="0"/>
    <n v="22.09"/>
    <n v="0"/>
    <n v="0"/>
    <n v="0"/>
    <n v="0"/>
    <n v="0"/>
    <m/>
    <n v="0"/>
    <n v="0"/>
    <n v="0"/>
    <x v="11"/>
    <x v="3"/>
  </r>
  <r>
    <s v="CG&amp;E "/>
    <s v="E"/>
    <x v="10"/>
    <s v="DS07 ON 04/01/2008N"/>
    <n v="11920"/>
    <n v="303.43"/>
    <n v="0"/>
    <n v="303.43"/>
    <n v="0"/>
    <n v="0"/>
    <n v="140.77000000000001"/>
    <n v="14.51"/>
    <n v="0.09"/>
    <n v="0"/>
    <n v="0"/>
    <n v="50.86"/>
    <n v="84.43"/>
    <n v="0"/>
    <n v="4.97"/>
    <n v="0"/>
    <n v="0"/>
    <n v="0"/>
    <n v="0"/>
    <n v="0"/>
    <n v="0"/>
    <n v="0"/>
    <n v="0"/>
    <n v="0"/>
    <n v="0"/>
    <n v="0"/>
    <n v="7.8"/>
    <n v="0"/>
    <n v="0"/>
    <n v="0"/>
    <n v="0"/>
    <n v="0"/>
    <m/>
    <n v="0"/>
    <n v="0"/>
    <n v="0"/>
    <x v="11"/>
    <x v="3"/>
  </r>
  <r>
    <s v="CG&amp;E "/>
    <s v="E"/>
    <x v="11"/>
    <s v="DS07 ON 04/01/2008N"/>
    <n v="59026"/>
    <n v="2037.04"/>
    <n v="0"/>
    <n v="2037.04"/>
    <n v="0"/>
    <n v="0"/>
    <n v="1150.5"/>
    <n v="71.86"/>
    <n v="0.27"/>
    <n v="0"/>
    <n v="0"/>
    <n v="239.42"/>
    <n v="511.78"/>
    <n v="0"/>
    <n v="24.62"/>
    <n v="0"/>
    <n v="0"/>
    <n v="0"/>
    <n v="0"/>
    <n v="0"/>
    <n v="0"/>
    <n v="0"/>
    <n v="0"/>
    <n v="0"/>
    <n v="0"/>
    <n v="0"/>
    <n v="38.590000000000003"/>
    <n v="0"/>
    <n v="0"/>
    <n v="0"/>
    <n v="0"/>
    <n v="0"/>
    <m/>
    <n v="0"/>
    <n v="0"/>
    <n v="0"/>
    <x v="11"/>
    <x v="3"/>
  </r>
  <r>
    <s v="CG&amp;E "/>
    <s v="E"/>
    <x v="18"/>
    <s v="DS07 ON 04/01/2008N"/>
    <n v="46551"/>
    <n v="2635.54"/>
    <n v="0"/>
    <n v="2635.54"/>
    <n v="0"/>
    <n v="0"/>
    <n v="1922.62"/>
    <n v="56.68"/>
    <n v="0.18"/>
    <n v="0"/>
    <n v="0"/>
    <n v="187.62"/>
    <n v="418.58"/>
    <n v="0"/>
    <n v="19.41"/>
    <n v="0"/>
    <n v="0"/>
    <n v="0"/>
    <n v="0"/>
    <n v="0"/>
    <n v="0"/>
    <n v="0"/>
    <n v="0"/>
    <n v="0"/>
    <n v="0"/>
    <n v="0"/>
    <n v="30.45"/>
    <n v="0"/>
    <n v="0"/>
    <n v="0"/>
    <n v="0"/>
    <n v="0"/>
    <m/>
    <n v="0"/>
    <n v="0"/>
    <n v="0"/>
    <x v="11"/>
    <x v="3"/>
  </r>
  <r>
    <s v="CG&amp;E "/>
    <s v="E"/>
    <x v="13"/>
    <s v="DS07 ON 04/01/2008N"/>
    <n v="211310"/>
    <n v="6288.02"/>
    <n v="0"/>
    <n v="6288.02"/>
    <n v="0"/>
    <n v="0"/>
    <n v="3127.84"/>
    <n v="257.29000000000002"/>
    <n v="0.09"/>
    <n v="0"/>
    <n v="0"/>
    <n v="776.38"/>
    <n v="1900.1"/>
    <n v="0"/>
    <n v="88.12"/>
    <n v="0"/>
    <n v="0"/>
    <n v="0"/>
    <n v="0"/>
    <n v="0"/>
    <n v="0"/>
    <n v="0"/>
    <n v="0"/>
    <n v="0"/>
    <n v="0"/>
    <n v="0"/>
    <n v="138.19999999999999"/>
    <n v="0"/>
    <n v="0"/>
    <n v="0"/>
    <n v="0"/>
    <n v="0"/>
    <m/>
    <n v="0"/>
    <n v="0"/>
    <n v="0"/>
    <x v="11"/>
    <x v="3"/>
  </r>
  <r>
    <s v="CG&amp;E "/>
    <s v="E"/>
    <x v="2"/>
    <s v="DS08 ON 04/01/2008N"/>
    <n v="3999113"/>
    <n v="603852.1"/>
    <n v="0"/>
    <n v="603852.1"/>
    <n v="258225.31"/>
    <n v="0"/>
    <n v="98215.73"/>
    <n v="4869.3999999999996"/>
    <n v="38.78"/>
    <n v="0"/>
    <n v="0"/>
    <n v="16365.42"/>
    <n v="34288.379999999997"/>
    <n v="35378.050000000003"/>
    <n v="1667.58"/>
    <n v="0"/>
    <n v="43943.53"/>
    <n v="84284.94"/>
    <n v="0"/>
    <n v="0"/>
    <n v="0"/>
    <n v="0"/>
    <n v="8465.23"/>
    <n v="15494.28"/>
    <n v="0"/>
    <n v="0"/>
    <n v="2615.4699999999998"/>
    <n v="0"/>
    <n v="0"/>
    <n v="0"/>
    <n v="0"/>
    <n v="0"/>
    <m/>
    <n v="0"/>
    <n v="0"/>
    <n v="0"/>
    <x v="11"/>
    <x v="3"/>
  </r>
  <r>
    <s v="CG&amp;E "/>
    <s v="E"/>
    <x v="14"/>
    <s v="DS08 ON 04/01/2008N"/>
    <n v="417606"/>
    <n v="44878.31"/>
    <n v="0"/>
    <n v="44878.31"/>
    <n v="18158.07"/>
    <n v="0"/>
    <n v="5160.29"/>
    <n v="508.47"/>
    <n v="0.54"/>
    <n v="0"/>
    <n v="0"/>
    <n v="1571.84"/>
    <n v="3263.06"/>
    <n v="2487.7199999999998"/>
    <n v="174.15"/>
    <n v="0"/>
    <n v="2474.17"/>
    <n v="9123.44"/>
    <n v="0"/>
    <n v="0"/>
    <n v="0"/>
    <n v="0"/>
    <n v="593.86"/>
    <n v="1089.5899999999999"/>
    <n v="0"/>
    <n v="0"/>
    <n v="273.11"/>
    <n v="0"/>
    <n v="0"/>
    <n v="0"/>
    <n v="0"/>
    <n v="0"/>
    <m/>
    <n v="0"/>
    <n v="0"/>
    <n v="0"/>
    <x v="11"/>
    <x v="3"/>
  </r>
  <r>
    <s v="CG&amp;E "/>
    <s v="E"/>
    <x v="6"/>
    <s v="DS08 ON 04/01/2008N"/>
    <n v="253685"/>
    <n v="12084.8"/>
    <n v="0"/>
    <n v="12084.8"/>
    <n v="0"/>
    <n v="0"/>
    <n v="8012.48"/>
    <n v="308.89"/>
    <n v="3.83"/>
    <n v="0"/>
    <n v="0"/>
    <n v="1090.3800000000001"/>
    <n v="2281.12"/>
    <n v="0"/>
    <n v="105.76"/>
    <n v="0"/>
    <n v="0"/>
    <n v="0"/>
    <n v="0"/>
    <n v="0"/>
    <n v="0"/>
    <n v="0"/>
    <n v="40.94"/>
    <n v="75.489999999999995"/>
    <n v="0"/>
    <n v="0"/>
    <n v="165.91"/>
    <n v="0"/>
    <n v="0"/>
    <n v="0"/>
    <n v="0"/>
    <n v="0"/>
    <m/>
    <n v="0"/>
    <n v="0"/>
    <n v="0"/>
    <x v="11"/>
    <x v="3"/>
  </r>
  <r>
    <s v="CG&amp;E "/>
    <s v="E"/>
    <x v="11"/>
    <s v="DS08 ON 04/01/2008N"/>
    <n v="514197"/>
    <n v="17839.11"/>
    <n v="0"/>
    <n v="17839.11"/>
    <n v="0"/>
    <n v="0"/>
    <n v="10004.799999999999"/>
    <n v="626.08000000000004"/>
    <n v="1.71"/>
    <n v="0"/>
    <n v="0"/>
    <n v="2039.4"/>
    <n v="4616.4399999999996"/>
    <n v="0"/>
    <n v="214.4"/>
    <n v="0"/>
    <n v="0"/>
    <n v="0"/>
    <n v="0"/>
    <n v="0"/>
    <n v="0"/>
    <n v="0"/>
    <n v="0"/>
    <n v="0"/>
    <n v="0"/>
    <n v="0"/>
    <n v="336.28"/>
    <n v="0"/>
    <n v="0"/>
    <n v="0"/>
    <n v="0"/>
    <n v="0"/>
    <m/>
    <n v="0"/>
    <n v="0"/>
    <n v="0"/>
    <x v="11"/>
    <x v="3"/>
  </r>
  <r>
    <s v="CG&amp;E "/>
    <s v="E"/>
    <x v="2"/>
    <s v="DS08 ON 04/01/2008Y"/>
    <n v="2534"/>
    <n v="358.97"/>
    <n v="0"/>
    <n v="35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3"/>
  </r>
  <r>
    <s v="CG&amp;E "/>
    <s v="E"/>
    <x v="14"/>
    <s v="DS12    04/01/2008 "/>
    <n v="45403"/>
    <n v="2425.06"/>
    <n v="0"/>
    <n v="2425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3"/>
  </r>
  <r>
    <s v="CG&amp;E "/>
    <s v="E"/>
    <x v="15"/>
    <s v="DS12    04/01/2008 "/>
    <n v="-78747"/>
    <n v="-991.62"/>
    <n v="0"/>
    <n v="-99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3"/>
  </r>
  <r>
    <s v="CG&amp;E "/>
    <s v="E"/>
    <x v="12"/>
    <s v="DS12    04/01/2008 "/>
    <n v="86691"/>
    <n v="5196.84"/>
    <n v="0"/>
    <n v="5196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3"/>
  </r>
  <r>
    <s v="CG&amp;E "/>
    <s v="E"/>
    <x v="15"/>
    <s v="DS14    04/01/2008 "/>
    <n v="90603"/>
    <n v="5449.28"/>
    <n v="0"/>
    <n v="544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3"/>
  </r>
  <r>
    <s v="CG&amp;E "/>
    <s v="E"/>
    <x v="12"/>
    <s v="DS14    04/01/2008 "/>
    <n v="100638"/>
    <n v="7052.03"/>
    <n v="0"/>
    <n v="7052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3"/>
  </r>
  <r>
    <s v="CG&amp;E "/>
    <s v="E"/>
    <x v="2"/>
    <s v="DS51    04/01/2008 "/>
    <n v="23879"/>
    <n v="5129.51"/>
    <n v="0"/>
    <n v="5129.51"/>
    <n v="2299.86"/>
    <n v="0"/>
    <n v="959.64"/>
    <n v="29.08"/>
    <n v="0.45"/>
    <n v="0"/>
    <n v="0"/>
    <n v="104.65"/>
    <n v="214.72"/>
    <n v="315.08"/>
    <n v="9.9600000000000009"/>
    <n v="0"/>
    <n v="445.96"/>
    <n v="521.69000000000005"/>
    <n v="0"/>
    <n v="0"/>
    <n v="0"/>
    <n v="0"/>
    <n v="74.81"/>
    <n v="138"/>
    <n v="0"/>
    <n v="0"/>
    <n v="15.61"/>
    <n v="0"/>
    <n v="0"/>
    <n v="0"/>
    <n v="0"/>
    <n v="0"/>
    <m/>
    <n v="0"/>
    <n v="0"/>
    <n v="0"/>
    <x v="11"/>
    <x v="3"/>
  </r>
  <r>
    <s v="CG&amp;E "/>
    <s v="E"/>
    <x v="14"/>
    <s v="DS51    04/01/2008 "/>
    <n v="26405"/>
    <n v="3844.08"/>
    <n v="0"/>
    <n v="3844.08"/>
    <n v="1630.28"/>
    <n v="0"/>
    <n v="581.17999999999995"/>
    <n v="32.15"/>
    <n v="0.18"/>
    <n v="0"/>
    <n v="0"/>
    <n v="112.48"/>
    <n v="237.43"/>
    <n v="223.36"/>
    <n v="11.01"/>
    <n v="0"/>
    <n v="270.97000000000003"/>
    <n v="576.87"/>
    <n v="0"/>
    <n v="0"/>
    <n v="0"/>
    <n v="0"/>
    <n v="53.07"/>
    <n v="97.83"/>
    <n v="0"/>
    <n v="0"/>
    <n v="17.27"/>
    <n v="0"/>
    <n v="0"/>
    <n v="0"/>
    <n v="0"/>
    <n v="0"/>
    <m/>
    <n v="0"/>
    <n v="0"/>
    <n v="0"/>
    <x v="11"/>
    <x v="3"/>
  </r>
  <r>
    <s v="CG&amp;E "/>
    <s v="E"/>
    <x v="12"/>
    <s v="DS51    04/01/2008 "/>
    <n v="154689"/>
    <n v="18899.21"/>
    <n v="0"/>
    <n v="18899.21"/>
    <n v="7807.48"/>
    <n v="0"/>
    <n v="2470.9499999999998"/>
    <n v="188.35"/>
    <n v="0.36"/>
    <n v="0"/>
    <n v="0"/>
    <n v="598.79999999999995"/>
    <n v="1390.96"/>
    <n v="1082.1099999999999"/>
    <n v="64.489999999999995"/>
    <n v="0"/>
    <n v="1185.24"/>
    <n v="3278.12"/>
    <n v="0"/>
    <n v="0"/>
    <n v="0"/>
    <n v="0"/>
    <n v="257.25"/>
    <n v="473.94"/>
    <n v="0"/>
    <n v="0"/>
    <n v="101.16"/>
    <n v="0"/>
    <n v="0"/>
    <n v="0"/>
    <n v="0"/>
    <n v="0"/>
    <m/>
    <n v="0"/>
    <n v="0"/>
    <n v="0"/>
    <x v="11"/>
    <x v="3"/>
  </r>
  <r>
    <s v="CG&amp;E "/>
    <s v="E"/>
    <x v="2"/>
    <s v="EH      02/15/2008N"/>
    <n v="-18280"/>
    <n v="-1329.44"/>
    <n v="0"/>
    <n v="-1329.44"/>
    <n v="-414.65"/>
    <n v="0"/>
    <n v="-207.59"/>
    <n v="-22.26"/>
    <n v="0"/>
    <n v="0"/>
    <n v="0"/>
    <n v="-75.06"/>
    <n v="-122.82"/>
    <n v="-73.180000000000007"/>
    <n v="-7.62"/>
    <n v="-73.180000000000007"/>
    <n v="-93.96"/>
    <n v="-167.3"/>
    <n v="0"/>
    <n v="0"/>
    <n v="0"/>
    <n v="0"/>
    <n v="-29.3"/>
    <n v="-29.27"/>
    <n v="0"/>
    <n v="0"/>
    <n v="-13.25"/>
    <n v="0"/>
    <n v="0"/>
    <n v="0"/>
    <n v="0"/>
    <n v="0"/>
    <m/>
    <n v="0"/>
    <n v="0"/>
    <n v="0"/>
    <x v="11"/>
    <x v="4"/>
  </r>
  <r>
    <s v="CG&amp;E "/>
    <s v="E"/>
    <x v="1"/>
    <s v="EH      04/01/2008N"/>
    <n v="1840"/>
    <n v="182.09"/>
    <n v="0"/>
    <n v="182.09"/>
    <n v="49.1"/>
    <n v="0"/>
    <n v="43.4"/>
    <n v="2.2400000000000002"/>
    <n v="0.18"/>
    <n v="0"/>
    <n v="0"/>
    <n v="8.56"/>
    <n v="12.36"/>
    <n v="6.73"/>
    <n v="0.77"/>
    <n v="0"/>
    <n v="10.96"/>
    <n v="40.200000000000003"/>
    <n v="0"/>
    <n v="0"/>
    <n v="0"/>
    <n v="0"/>
    <n v="3.32"/>
    <n v="2.94"/>
    <n v="0"/>
    <n v="0"/>
    <n v="1.33"/>
    <n v="0"/>
    <n v="0"/>
    <n v="0"/>
    <n v="0"/>
    <n v="0"/>
    <m/>
    <n v="0"/>
    <n v="0"/>
    <n v="0"/>
    <x v="11"/>
    <x v="4"/>
  </r>
  <r>
    <s v="CG&amp;E "/>
    <s v="E"/>
    <x v="2"/>
    <s v="EH      04/01/2008N"/>
    <n v="1845139"/>
    <n v="163771.03"/>
    <n v="0"/>
    <n v="163771.03"/>
    <n v="49075.23"/>
    <n v="0"/>
    <n v="25882.26"/>
    <n v="2246.69"/>
    <n v="40.74"/>
    <n v="0"/>
    <n v="0"/>
    <n v="7645.51"/>
    <n v="12392.1"/>
    <n v="6723.22"/>
    <n v="768.82"/>
    <n v="0"/>
    <n v="10967.83"/>
    <n v="40409.96"/>
    <n v="0"/>
    <n v="0"/>
    <n v="0"/>
    <n v="0"/>
    <n v="3336.57"/>
    <n v="2944.16"/>
    <n v="0"/>
    <n v="0"/>
    <n v="1337.94"/>
    <n v="0"/>
    <n v="0"/>
    <n v="0"/>
    <n v="0"/>
    <n v="0"/>
    <m/>
    <n v="0"/>
    <n v="0"/>
    <n v="0"/>
    <x v="11"/>
    <x v="4"/>
  </r>
  <r>
    <s v="CG&amp;E "/>
    <s v="E"/>
    <x v="3"/>
    <s v="EH      04/01/2008N"/>
    <n v="3440"/>
    <n v="376.3"/>
    <n v="0"/>
    <n v="376.3"/>
    <n v="91.8"/>
    <n v="0"/>
    <n v="116.92"/>
    <n v="4.1900000000000004"/>
    <n v="0.51"/>
    <n v="0"/>
    <n v="0"/>
    <n v="15.89"/>
    <n v="23.11"/>
    <n v="12.58"/>
    <n v="1.43"/>
    <n v="0"/>
    <n v="20.49"/>
    <n v="75.16"/>
    <n v="0"/>
    <n v="0"/>
    <n v="0"/>
    <n v="0"/>
    <n v="6.22"/>
    <n v="5.51"/>
    <n v="0"/>
    <n v="0"/>
    <n v="2.4900000000000002"/>
    <n v="0"/>
    <n v="0"/>
    <n v="0"/>
    <n v="0"/>
    <n v="0"/>
    <m/>
    <n v="0"/>
    <n v="0"/>
    <n v="0"/>
    <x v="11"/>
    <x v="4"/>
  </r>
  <r>
    <s v="CG&amp;E "/>
    <s v="E"/>
    <x v="4"/>
    <s v="EH      04/01/2008N"/>
    <n v="866211"/>
    <n v="75592.02"/>
    <n v="0"/>
    <n v="75592.02"/>
    <n v="23115.69"/>
    <n v="0"/>
    <n v="10886.69"/>
    <n v="1054.71"/>
    <n v="8.19"/>
    <n v="0"/>
    <n v="0"/>
    <n v="3515.92"/>
    <n v="5820.07"/>
    <n v="3166.86"/>
    <n v="357.95"/>
    <n v="0"/>
    <n v="5160.01"/>
    <n v="18924.12"/>
    <n v="0"/>
    <n v="0"/>
    <n v="0"/>
    <n v="0"/>
    <n v="1566.93"/>
    <n v="1386.84"/>
    <n v="0"/>
    <n v="0"/>
    <n v="628.04"/>
    <n v="0"/>
    <n v="0"/>
    <n v="0"/>
    <n v="0"/>
    <n v="0"/>
    <m/>
    <n v="0"/>
    <n v="0"/>
    <n v="0"/>
    <x v="11"/>
    <x v="4"/>
  </r>
  <r>
    <s v="CG&amp;E "/>
    <s v="E"/>
    <x v="5"/>
    <s v="EH      04/01/2008N"/>
    <n v="382"/>
    <n v="38.93"/>
    <n v="0"/>
    <n v="38.93"/>
    <n v="10.19"/>
    <n v="0"/>
    <n v="11.84"/>
    <n v="0.47"/>
    <n v="0.09"/>
    <n v="0"/>
    <n v="0"/>
    <n v="0"/>
    <n v="2.57"/>
    <n v="1.4"/>
    <n v="0.16"/>
    <n v="0"/>
    <n v="2.2799999999999998"/>
    <n v="8.35"/>
    <n v="0"/>
    <n v="0"/>
    <n v="0"/>
    <n v="0"/>
    <n v="0.69"/>
    <n v="0.61"/>
    <n v="0"/>
    <n v="0"/>
    <n v="0.28000000000000003"/>
    <n v="0"/>
    <n v="0"/>
    <n v="0"/>
    <n v="0"/>
    <n v="0"/>
    <m/>
    <n v="0"/>
    <n v="0"/>
    <n v="0"/>
    <x v="11"/>
    <x v="4"/>
  </r>
  <r>
    <s v="CG&amp;E "/>
    <s v="E"/>
    <x v="14"/>
    <s v="EH      04/01/2008N"/>
    <n v="549196"/>
    <n v="47244.57"/>
    <n v="0"/>
    <n v="47244.57"/>
    <n v="14655.83"/>
    <n v="0"/>
    <n v="6386.66"/>
    <n v="668.69"/>
    <n v="0.9"/>
    <n v="0"/>
    <n v="0"/>
    <n v="2064.77"/>
    <n v="3690.04"/>
    <n v="2007.85"/>
    <n v="229.03"/>
    <n v="0"/>
    <n v="3271.57"/>
    <n v="11998.28"/>
    <n v="0"/>
    <n v="0"/>
    <n v="0"/>
    <n v="0"/>
    <n v="993.51"/>
    <n v="879.26"/>
    <n v="0"/>
    <n v="0"/>
    <n v="398.18"/>
    <n v="0"/>
    <n v="0"/>
    <n v="0"/>
    <n v="0"/>
    <n v="0"/>
    <m/>
    <n v="0"/>
    <n v="0"/>
    <n v="0"/>
    <x v="11"/>
    <x v="4"/>
  </r>
  <r>
    <s v="CG&amp;E "/>
    <s v="E"/>
    <x v="12"/>
    <s v="EH      04/01/2008N"/>
    <n v="3259154"/>
    <n v="279695.39"/>
    <n v="0"/>
    <n v="279695.39"/>
    <n v="86973.78"/>
    <n v="0"/>
    <n v="37490.959999999999"/>
    <n v="3968.37"/>
    <n v="2.88"/>
    <n v="0"/>
    <n v="0"/>
    <n v="12128.98"/>
    <n v="21898.27"/>
    <n v="11915.46"/>
    <n v="1222.53"/>
    <n v="0"/>
    <n v="19414.8"/>
    <n v="71202.73"/>
    <n v="0"/>
    <n v="0"/>
    <n v="0"/>
    <n v="0"/>
    <n v="5895.82"/>
    <n v="5217.91"/>
    <n v="0"/>
    <n v="0"/>
    <n v="2362.9"/>
    <n v="0"/>
    <n v="0"/>
    <n v="0"/>
    <n v="0"/>
    <n v="0"/>
    <m/>
    <n v="0"/>
    <n v="0"/>
    <n v="0"/>
    <x v="11"/>
    <x v="4"/>
  </r>
  <r>
    <s v="CG&amp;E "/>
    <s v="E"/>
    <x v="6"/>
    <s v="EH      04/01/2008N"/>
    <n v="19945"/>
    <n v="576.30999999999995"/>
    <n v="0"/>
    <n v="576.30999999999995"/>
    <n v="0"/>
    <n v="0"/>
    <n v="278.99"/>
    <n v="24.28"/>
    <n v="0.36"/>
    <n v="0"/>
    <n v="0"/>
    <n v="86.83"/>
    <n v="134.02000000000001"/>
    <n v="0"/>
    <n v="8.31"/>
    <n v="0"/>
    <n v="0"/>
    <n v="0"/>
    <n v="0"/>
    <n v="0"/>
    <n v="0"/>
    <n v="0"/>
    <n v="15.41"/>
    <n v="13.64"/>
    <n v="0"/>
    <n v="0"/>
    <n v="14.47"/>
    <n v="0"/>
    <n v="0"/>
    <n v="0"/>
    <n v="0"/>
    <n v="0"/>
    <m/>
    <n v="0"/>
    <n v="0"/>
    <n v="0"/>
    <x v="11"/>
    <x v="4"/>
  </r>
  <r>
    <s v="CG&amp;E "/>
    <s v="E"/>
    <x v="10"/>
    <s v="EH      04/01/2008N"/>
    <n v="23912"/>
    <n v="715.49"/>
    <n v="0"/>
    <n v="715.49"/>
    <n v="0"/>
    <n v="0"/>
    <n v="391.54"/>
    <n v="29.1"/>
    <n v="1.35"/>
    <n v="0"/>
    <n v="0"/>
    <n v="107.51"/>
    <n v="160.68"/>
    <n v="0"/>
    <n v="7.99"/>
    <n v="0"/>
    <n v="0"/>
    <n v="0"/>
    <n v="0"/>
    <n v="0"/>
    <n v="0"/>
    <n v="0"/>
    <n v="0"/>
    <n v="0"/>
    <n v="0"/>
    <n v="0"/>
    <n v="17.32"/>
    <n v="0"/>
    <n v="0"/>
    <n v="0"/>
    <n v="0"/>
    <n v="0"/>
    <m/>
    <n v="0"/>
    <n v="0"/>
    <n v="0"/>
    <x v="11"/>
    <x v="4"/>
  </r>
  <r>
    <s v="CG&amp;E "/>
    <s v="E"/>
    <x v="11"/>
    <s v="EH      04/01/2008N"/>
    <n v="34664"/>
    <n v="877.87"/>
    <n v="0"/>
    <n v="877.87"/>
    <n v="0"/>
    <n v="0"/>
    <n v="423.65"/>
    <n v="42.21"/>
    <n v="0.18"/>
    <n v="0"/>
    <n v="0"/>
    <n v="139.35"/>
    <n v="232.9"/>
    <n v="0"/>
    <n v="14.45"/>
    <n v="0"/>
    <n v="0"/>
    <n v="0"/>
    <n v="0"/>
    <n v="0"/>
    <n v="0"/>
    <n v="0"/>
    <n v="0"/>
    <n v="0"/>
    <n v="0"/>
    <n v="0"/>
    <n v="25.13"/>
    <n v="0"/>
    <n v="0"/>
    <n v="0"/>
    <n v="0"/>
    <n v="0"/>
    <m/>
    <n v="0"/>
    <n v="0"/>
    <n v="0"/>
    <x v="11"/>
    <x v="4"/>
  </r>
  <r>
    <s v="CG&amp;E "/>
    <s v="E"/>
    <x v="13"/>
    <s v="EH      04/01/2008N"/>
    <n v="581531"/>
    <n v="14116.35"/>
    <n v="0"/>
    <n v="14116.35"/>
    <n v="0"/>
    <n v="0"/>
    <n v="6678.87"/>
    <n v="708.07"/>
    <n v="0.45"/>
    <n v="0"/>
    <n v="0"/>
    <n v="2157.5500000000002"/>
    <n v="3907.3"/>
    <n v="0"/>
    <n v="242.5"/>
    <n v="0"/>
    <n v="0"/>
    <n v="0"/>
    <n v="0"/>
    <n v="0"/>
    <n v="0"/>
    <n v="0"/>
    <n v="0"/>
    <n v="0"/>
    <n v="0"/>
    <n v="0"/>
    <n v="421.61"/>
    <n v="0"/>
    <n v="0"/>
    <n v="0"/>
    <n v="0"/>
    <n v="0"/>
    <m/>
    <n v="0"/>
    <n v="0"/>
    <n v="0"/>
    <x v="11"/>
    <x v="4"/>
  </r>
  <r>
    <s v="CG&amp;E "/>
    <s v="E"/>
    <x v="2"/>
    <s v="GFL1    04/01/2008N"/>
    <n v="4693"/>
    <n v="701.97"/>
    <n v="0"/>
    <n v="701.97"/>
    <n v="351.06"/>
    <n v="0"/>
    <n v="82.56"/>
    <n v="5.86"/>
    <n v="0.27"/>
    <n v="0"/>
    <n v="0"/>
    <n v="21.66"/>
    <n v="31.6"/>
    <n v="48.29"/>
    <n v="1.83"/>
    <n v="0"/>
    <n v="25.27"/>
    <n v="102.44"/>
    <n v="0"/>
    <n v="0"/>
    <n v="0"/>
    <n v="0"/>
    <n v="5.86"/>
    <n v="21.19"/>
    <n v="0"/>
    <n v="0"/>
    <n v="4.08"/>
    <n v="0"/>
    <n v="0"/>
    <n v="0"/>
    <n v="0"/>
    <n v="0"/>
    <m/>
    <n v="0"/>
    <n v="0"/>
    <n v="0"/>
    <x v="11"/>
    <x v="5"/>
  </r>
  <r>
    <s v="CG&amp;E "/>
    <s v="E"/>
    <x v="4"/>
    <s v="GFL1    04/01/2008N"/>
    <n v="410"/>
    <n v="66.47"/>
    <n v="0"/>
    <n v="66.47"/>
    <n v="30.72"/>
    <n v="0"/>
    <n v="7.22"/>
    <n v="0.5"/>
    <n v="0.27"/>
    <n v="0"/>
    <n v="0"/>
    <n v="1.9"/>
    <n v="2.78"/>
    <n v="4.2300000000000004"/>
    <n v="0.18"/>
    <n v="0"/>
    <n v="2.2200000000000002"/>
    <n v="8.98"/>
    <n v="0"/>
    <n v="0"/>
    <n v="0"/>
    <n v="0"/>
    <n v="0.5"/>
    <n v="1.83"/>
    <n v="0"/>
    <n v="0"/>
    <n v="0.37"/>
    <n v="0"/>
    <n v="0"/>
    <n v="0"/>
    <n v="0"/>
    <n v="0"/>
    <m/>
    <n v="0"/>
    <n v="0"/>
    <n v="0"/>
    <x v="11"/>
    <x v="5"/>
  </r>
  <r>
    <s v="CG&amp;E "/>
    <s v="E"/>
    <x v="1"/>
    <s v="GFL2    04/01/2008N"/>
    <n v="3023"/>
    <n v="409.83"/>
    <n v="0"/>
    <n v="409.83"/>
    <n v="196.62"/>
    <n v="0"/>
    <n v="46.34"/>
    <n v="3.67"/>
    <n v="0"/>
    <n v="0"/>
    <n v="0"/>
    <n v="14.07"/>
    <n v="20.3"/>
    <n v="26.94"/>
    <n v="1.26"/>
    <n v="0"/>
    <n v="16.39"/>
    <n v="66.05"/>
    <n v="0"/>
    <n v="0"/>
    <n v="0"/>
    <n v="0"/>
    <n v="3.72"/>
    <n v="11.8"/>
    <n v="0"/>
    <n v="0"/>
    <n v="2.67"/>
    <n v="0"/>
    <n v="0"/>
    <n v="0"/>
    <n v="0"/>
    <n v="0"/>
    <m/>
    <n v="0"/>
    <n v="0"/>
    <n v="0"/>
    <x v="11"/>
    <x v="5"/>
  </r>
  <r>
    <s v="CG&amp;E "/>
    <s v="E"/>
    <x v="2"/>
    <s v="GFL2    04/01/2008N"/>
    <n v="2434298"/>
    <n v="330066.09999999998"/>
    <n v="0"/>
    <n v="330066.09999999998"/>
    <n v="158331.09"/>
    <n v="0"/>
    <n v="37317.14"/>
    <n v="2964.66"/>
    <n v="2.97"/>
    <n v="0"/>
    <n v="0"/>
    <n v="11320.38"/>
    <n v="16357.13"/>
    <n v="21687.51"/>
    <n v="1016.24"/>
    <n v="0"/>
    <n v="13194.52"/>
    <n v="53181.98"/>
    <n v="0"/>
    <n v="0"/>
    <n v="0"/>
    <n v="0"/>
    <n v="2989.67"/>
    <n v="9500.1"/>
    <n v="0"/>
    <n v="0"/>
    <n v="2149.38"/>
    <n v="0"/>
    <n v="0"/>
    <n v="0"/>
    <n v="0"/>
    <n v="0"/>
    <m/>
    <n v="0"/>
    <n v="0"/>
    <n v="0"/>
    <x v="11"/>
    <x v="5"/>
  </r>
  <r>
    <s v="CG&amp;E "/>
    <s v="E"/>
    <x v="3"/>
    <s v="GFL2    04/01/2008N"/>
    <n v="617"/>
    <n v="83.74"/>
    <n v="0"/>
    <n v="83.74"/>
    <n v="40.130000000000003"/>
    <n v="0"/>
    <n v="9.4600000000000009"/>
    <n v="0.75"/>
    <n v="0.09"/>
    <n v="0"/>
    <n v="0"/>
    <n v="2.87"/>
    <n v="4.1399999999999997"/>
    <n v="5.5"/>
    <n v="0.26"/>
    <n v="0"/>
    <n v="3.34"/>
    <n v="13.48"/>
    <n v="0"/>
    <n v="0"/>
    <n v="0"/>
    <n v="0"/>
    <n v="0.76"/>
    <n v="2.41"/>
    <n v="0"/>
    <n v="0"/>
    <n v="0.55000000000000004"/>
    <n v="0"/>
    <n v="0"/>
    <n v="0"/>
    <n v="0"/>
    <n v="0"/>
    <m/>
    <n v="0"/>
    <n v="0"/>
    <n v="0"/>
    <x v="11"/>
    <x v="5"/>
  </r>
  <r>
    <s v="CG&amp;E "/>
    <s v="E"/>
    <x v="7"/>
    <s v="GFL2    04/01/2008N"/>
    <n v="5876"/>
    <n v="822.86"/>
    <n v="0"/>
    <n v="822.86"/>
    <n v="382.68"/>
    <n v="0"/>
    <n v="90.21"/>
    <n v="7.07"/>
    <n v="1.35"/>
    <n v="0"/>
    <n v="0"/>
    <n v="27.41"/>
    <n v="39.6"/>
    <n v="52.5"/>
    <n v="2.37"/>
    <n v="0"/>
    <n v="31.78"/>
    <n v="128.57"/>
    <n v="0"/>
    <n v="0"/>
    <n v="0"/>
    <n v="0"/>
    <n v="7.08"/>
    <n v="23.09"/>
    <n v="0"/>
    <n v="0"/>
    <n v="5.12"/>
    <n v="0"/>
    <n v="0"/>
    <n v="0"/>
    <n v="0"/>
    <n v="0"/>
    <m/>
    <n v="0"/>
    <n v="0"/>
    <n v="0"/>
    <x v="11"/>
    <x v="5"/>
  </r>
  <r>
    <s v="CG&amp;E "/>
    <s v="E"/>
    <x v="4"/>
    <s v="GFL2    04/01/2008N"/>
    <n v="19700"/>
    <n v="4012.39"/>
    <n v="0"/>
    <n v="4012.39"/>
    <n v="1291.71"/>
    <n v="0"/>
    <n v="304.82"/>
    <n v="23.97"/>
    <n v="2.88"/>
    <n v="0"/>
    <n v="0"/>
    <n v="91.88"/>
    <n v="133.77000000000001"/>
    <n v="177.08"/>
    <n v="8.15"/>
    <n v="0"/>
    <n v="108.02"/>
    <n v="433.55"/>
    <n v="0"/>
    <n v="0"/>
    <n v="0"/>
    <n v="0"/>
    <n v="24.16"/>
    <n v="77.180000000000007"/>
    <n v="0"/>
    <n v="0"/>
    <n v="17.43"/>
    <n v="0"/>
    <n v="0"/>
    <n v="0"/>
    <n v="0"/>
    <n v="0"/>
    <m/>
    <n v="0"/>
    <n v="0"/>
    <n v="0"/>
    <x v="11"/>
    <x v="5"/>
  </r>
  <r>
    <s v="CG&amp;E "/>
    <s v="E"/>
    <x v="5"/>
    <s v="GFL2    04/01/2008N"/>
    <n v="0"/>
    <n v="5"/>
    <n v="0"/>
    <n v="5"/>
    <n v="7.0000000000000007E-2"/>
    <n v="0"/>
    <n v="0.02"/>
    <n v="0"/>
    <n v="0.09"/>
    <n v="0"/>
    <n v="0"/>
    <n v="0"/>
    <n v="0.01"/>
    <n v="0.01"/>
    <n v="0"/>
    <n v="0"/>
    <n v="0.01"/>
    <n v="0.02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5"/>
  </r>
  <r>
    <s v="CG&amp;E "/>
    <s v="E"/>
    <x v="2"/>
    <s v="MCEF    07/31/1998 "/>
    <n v="0"/>
    <n v="757.06"/>
    <n v="0"/>
    <n v="75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14"/>
    <s v="MCEF    07/31/1998 "/>
    <n v="0"/>
    <n v="2610.73"/>
    <n v="0"/>
    <n v="261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15"/>
    <s v="MCEF    07/31/1998 "/>
    <n v="0"/>
    <n v="83466.289999999994"/>
    <n v="0"/>
    <n v="83466.2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2"/>
    <s v="MCMP    07/31/1998 "/>
    <n v="0"/>
    <n v="691"/>
    <n v="0"/>
    <n v="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3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4"/>
    <s v="MCMP    07/31/1998 "/>
    <n v="0"/>
    <n v="319"/>
    <n v="0"/>
    <n v="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14"/>
    <s v="MCMP    07/31/1998 "/>
    <n v="0"/>
    <n v="1040"/>
    <n v="0"/>
    <n v="1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12"/>
    <s v="MCMP    07/31/1998 "/>
    <n v="0"/>
    <n v="481"/>
    <n v="0"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1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15"/>
    <s v="MCPC    07/31/1998 "/>
    <n v="0"/>
    <n v="7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14"/>
    <s v="MCRC    05/31/2001 "/>
    <n v="0"/>
    <n v="4405.5"/>
    <n v="0"/>
    <n v="44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6"/>
  </r>
  <r>
    <s v="CG&amp;E "/>
    <s v="E"/>
    <x v="19"/>
    <s v="NSOR    01/02/2007 "/>
    <n v="512"/>
    <n v="118.24"/>
    <n v="0"/>
    <n v="118.24"/>
    <n v="12.53"/>
    <n v="0"/>
    <n v="86.61"/>
    <n v="0.53"/>
    <n v="1.1499999999999999"/>
    <n v="0"/>
    <n v="0"/>
    <n v="2.4300000000000002"/>
    <n v="1.1499999999999999"/>
    <n v="1.21"/>
    <n v="0"/>
    <n v="2.1800000000000002"/>
    <n v="1.89"/>
    <n v="7.6"/>
    <n v="0"/>
    <n v="0"/>
    <n v="0"/>
    <n v="0"/>
    <n v="0.08"/>
    <n v="0.9"/>
    <n v="0"/>
    <n v="0"/>
    <n v="0"/>
    <n v="0"/>
    <n v="-0.01"/>
    <n v="-0.01"/>
    <n v="0"/>
    <n v="0"/>
    <m/>
    <n v="0"/>
    <n v="0"/>
    <n v="0"/>
    <x v="11"/>
    <x v="7"/>
  </r>
  <r>
    <s v="CG&amp;E "/>
    <s v="E"/>
    <x v="19"/>
    <s v="NSOR    02/15/2008 "/>
    <n v="40"/>
    <n v="9.14"/>
    <n v="0"/>
    <n v="9.14"/>
    <n v="0.98"/>
    <n v="0"/>
    <n v="6.77"/>
    <n v="0.05"/>
    <n v="0.09"/>
    <n v="0"/>
    <n v="0"/>
    <n v="0.19"/>
    <n v="0.09"/>
    <n v="0.17"/>
    <n v="0"/>
    <n v="0.17"/>
    <n v="0.15"/>
    <n v="0.37"/>
    <n v="0"/>
    <n v="0"/>
    <n v="0"/>
    <n v="0"/>
    <n v="0.04"/>
    <n v="7.0000000000000007E-2"/>
    <n v="0"/>
    <n v="0"/>
    <n v="0"/>
    <n v="0"/>
    <n v="0"/>
    <n v="0"/>
    <n v="0"/>
    <n v="0"/>
    <m/>
    <n v="0"/>
    <n v="0"/>
    <n v="0"/>
    <x v="11"/>
    <x v="7"/>
  </r>
  <r>
    <s v="CG&amp;E "/>
    <s v="E"/>
    <x v="19"/>
    <s v="NSOR    04/01/2008 "/>
    <n v="35849"/>
    <n v="8769.18"/>
    <n v="0"/>
    <n v="8769.18"/>
    <n v="1030.19"/>
    <n v="0"/>
    <n v="6253.48"/>
    <n v="44.7"/>
    <n v="73.53"/>
    <n v="0"/>
    <n v="0"/>
    <n v="169.96"/>
    <n v="80.55"/>
    <n v="143.15"/>
    <n v="0"/>
    <n v="0"/>
    <n v="98.46"/>
    <n v="776.75"/>
    <n v="0"/>
    <n v="0"/>
    <n v="0"/>
    <n v="0"/>
    <n v="35.74"/>
    <n v="62.67"/>
    <n v="0"/>
    <n v="0"/>
    <n v="0"/>
    <n v="0"/>
    <n v="0"/>
    <n v="0"/>
    <n v="0"/>
    <n v="0"/>
    <m/>
    <n v="0"/>
    <n v="0"/>
    <n v="0"/>
    <x v="11"/>
    <x v="7"/>
  </r>
  <r>
    <s v="CG&amp;E "/>
    <s v="E"/>
    <x v="24"/>
    <s v="NSOR    04/01/2008 "/>
    <n v="400"/>
    <n v="72.91"/>
    <n v="0"/>
    <n v="72.91"/>
    <n v="0"/>
    <n v="0"/>
    <n v="67.7"/>
    <n v="0.5"/>
    <n v="0.81"/>
    <n v="0"/>
    <n v="0"/>
    <n v="1.9"/>
    <n v="0.9"/>
    <n v="0"/>
    <n v="0"/>
    <n v="0"/>
    <n v="0"/>
    <n v="0"/>
    <n v="0"/>
    <n v="0"/>
    <n v="0"/>
    <n v="0"/>
    <n v="0.4"/>
    <n v="0.7"/>
    <n v="0"/>
    <n v="0"/>
    <n v="0"/>
    <n v="0"/>
    <n v="0"/>
    <n v="0"/>
    <n v="0"/>
    <n v="0"/>
    <m/>
    <n v="0"/>
    <n v="0"/>
    <n v="0"/>
    <x v="11"/>
    <x v="7"/>
  </r>
  <r>
    <s v="CG&amp;E "/>
    <s v="E"/>
    <x v="19"/>
    <s v="NSOR    04/01/2008N"/>
    <n v="0"/>
    <n v="-87.53"/>
    <n v="0"/>
    <n v="-8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7"/>
  </r>
  <r>
    <s v="CG&amp;E "/>
    <s v="E"/>
    <x v="2"/>
    <s v="NSPF    04/01/2008 "/>
    <n v="0"/>
    <n v="1.08"/>
    <n v="0"/>
    <n v="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7"/>
  </r>
  <r>
    <s v="CG&amp;E "/>
    <s v="E"/>
    <x v="3"/>
    <s v="NSPF    04/01/2008 "/>
    <n v="764"/>
    <n v="63.76"/>
    <n v="0"/>
    <n v="63.76"/>
    <n v="22"/>
    <n v="0"/>
    <n v="9.4600000000000009"/>
    <n v="0.94"/>
    <n v="0"/>
    <n v="0"/>
    <n v="0"/>
    <n v="3.56"/>
    <n v="1.74"/>
    <n v="3.02"/>
    <n v="0"/>
    <n v="0"/>
    <n v="2.02"/>
    <n v="16.7"/>
    <n v="0"/>
    <n v="0"/>
    <n v="0"/>
    <n v="0"/>
    <n v="0.7"/>
    <n v="1.32"/>
    <n v="0"/>
    <n v="0"/>
    <n v="1.94"/>
    <n v="0"/>
    <n v="0"/>
    <n v="0"/>
    <n v="0"/>
    <n v="0"/>
    <m/>
    <n v="0"/>
    <n v="0"/>
    <n v="0"/>
    <x v="11"/>
    <x v="7"/>
  </r>
  <r>
    <s v="CG&amp;E "/>
    <s v="E"/>
    <x v="4"/>
    <s v="NSPF    04/01/2008 "/>
    <n v="0"/>
    <n v="0.18"/>
    <n v="0"/>
    <n v="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7"/>
  </r>
  <r>
    <s v="CG&amp;E "/>
    <s v="E"/>
    <x v="6"/>
    <s v="NSPF    04/01/2008 "/>
    <n v="0"/>
    <n v="0.09"/>
    <n v="0"/>
    <n v="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7"/>
  </r>
  <r>
    <s v="CG&amp;E "/>
    <s v="E"/>
    <x v="10"/>
    <s v="NSPF    04/01/2008 "/>
    <n v="0"/>
    <n v="0.09"/>
    <n v="0"/>
    <n v="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7"/>
  </r>
  <r>
    <s v="CG&amp;E "/>
    <s v="E"/>
    <x v="19"/>
    <s v="NSPO    04/01/2008 "/>
    <n v="360"/>
    <n v="97.87"/>
    <n v="0"/>
    <n v="97.87"/>
    <n v="10.35"/>
    <n v="0"/>
    <n v="72.13"/>
    <n v="0.45"/>
    <n v="0.27"/>
    <n v="0"/>
    <n v="0"/>
    <n v="1.71"/>
    <n v="0.81"/>
    <n v="1.44"/>
    <n v="0"/>
    <n v="0"/>
    <n v="0.99"/>
    <n v="7.83"/>
    <n v="0"/>
    <n v="0"/>
    <n v="0"/>
    <n v="0"/>
    <n v="0.36"/>
    <n v="0.63"/>
    <n v="0"/>
    <n v="0"/>
    <n v="0.9"/>
    <n v="0"/>
    <n v="0"/>
    <n v="0"/>
    <n v="0"/>
    <n v="0"/>
    <m/>
    <n v="0"/>
    <n v="0"/>
    <n v="0"/>
    <x v="11"/>
    <x v="7"/>
  </r>
  <r>
    <s v="CG&amp;E "/>
    <s v="E"/>
    <x v="1"/>
    <s v="NSPO    04/01/2008 "/>
    <n v="6750"/>
    <n v="1873.76"/>
    <n v="0"/>
    <n v="1873.76"/>
    <n v="193.3"/>
    <n v="0"/>
    <n v="1393.38"/>
    <n v="8.33"/>
    <n v="4.5999999999999996"/>
    <n v="0"/>
    <n v="0"/>
    <n v="31.64"/>
    <n v="15"/>
    <n v="26.65"/>
    <n v="0"/>
    <n v="0"/>
    <n v="18.32"/>
    <n v="147.55000000000001"/>
    <n v="0"/>
    <n v="0"/>
    <n v="0"/>
    <n v="0"/>
    <n v="6.66"/>
    <n v="11.66"/>
    <n v="0"/>
    <n v="0"/>
    <n v="16.670000000000002"/>
    <n v="0"/>
    <n v="0"/>
    <n v="0"/>
    <n v="0"/>
    <n v="0"/>
    <m/>
    <n v="0"/>
    <n v="0"/>
    <n v="0"/>
    <x v="11"/>
    <x v="7"/>
  </r>
  <r>
    <s v="CG&amp;E "/>
    <s v="E"/>
    <x v="2"/>
    <s v="NSPO    04/01/2008 "/>
    <n v="18647"/>
    <n v="5131.82"/>
    <n v="0"/>
    <n v="5131.82"/>
    <n v="534.54"/>
    <n v="0"/>
    <n v="3804.4"/>
    <n v="23.08"/>
    <n v="11.88"/>
    <n v="0"/>
    <n v="0"/>
    <n v="87.72"/>
    <n v="41.56"/>
    <n v="73.87"/>
    <n v="0"/>
    <n v="0"/>
    <n v="50.79"/>
    <n v="407.02"/>
    <n v="0"/>
    <n v="0"/>
    <n v="0"/>
    <n v="0"/>
    <n v="18.46"/>
    <n v="32.32"/>
    <n v="0"/>
    <n v="0"/>
    <n v="46.18"/>
    <n v="0"/>
    <n v="0"/>
    <n v="0"/>
    <n v="0"/>
    <n v="0"/>
    <m/>
    <n v="0"/>
    <n v="0"/>
    <n v="0"/>
    <x v="11"/>
    <x v="7"/>
  </r>
  <r>
    <s v="CG&amp;E "/>
    <s v="E"/>
    <x v="3"/>
    <s v="NSPO    04/01/2008 "/>
    <n v="800"/>
    <n v="218.1"/>
    <n v="0"/>
    <n v="218.1"/>
    <n v="23"/>
    <n v="0"/>
    <n v="160.6"/>
    <n v="1"/>
    <n v="0.9"/>
    <n v="0"/>
    <n v="0"/>
    <n v="3.8"/>
    <n v="1.8"/>
    <n v="3.2"/>
    <n v="0"/>
    <n v="0"/>
    <n v="2.2000000000000002"/>
    <n v="17.399999999999999"/>
    <n v="0"/>
    <n v="0"/>
    <n v="0"/>
    <n v="0"/>
    <n v="0.8"/>
    <n v="1.4"/>
    <n v="0"/>
    <n v="0"/>
    <n v="2"/>
    <n v="0"/>
    <n v="0"/>
    <n v="0"/>
    <n v="0"/>
    <n v="0"/>
    <m/>
    <n v="0"/>
    <n v="0"/>
    <n v="0"/>
    <x v="11"/>
    <x v="7"/>
  </r>
  <r>
    <s v="CG&amp;E "/>
    <s v="E"/>
    <x v="4"/>
    <s v="NSPO    04/01/2008 "/>
    <n v="680"/>
    <n v="189.3"/>
    <n v="0"/>
    <n v="189.3"/>
    <n v="19.55"/>
    <n v="0"/>
    <n v="140.29"/>
    <n v="0.85"/>
    <n v="0.9"/>
    <n v="0"/>
    <n v="0"/>
    <n v="3.23"/>
    <n v="1.53"/>
    <n v="2.72"/>
    <n v="0"/>
    <n v="0"/>
    <n v="1.87"/>
    <n v="14.79"/>
    <n v="0"/>
    <n v="0"/>
    <n v="0"/>
    <n v="0"/>
    <n v="0.68"/>
    <n v="1.19"/>
    <n v="0"/>
    <n v="0"/>
    <n v="1.7"/>
    <n v="0"/>
    <n v="0"/>
    <n v="0"/>
    <n v="0"/>
    <n v="0"/>
    <m/>
    <n v="0"/>
    <n v="0"/>
    <n v="0"/>
    <x v="11"/>
    <x v="7"/>
  </r>
  <r>
    <s v="CG&amp;E "/>
    <s v="E"/>
    <x v="21"/>
    <s v="NSPO    04/01/2008 "/>
    <n v="240"/>
    <n v="60.84"/>
    <n v="0"/>
    <n v="60.84"/>
    <n v="0"/>
    <n v="0"/>
    <n v="57.42"/>
    <n v="0.3"/>
    <n v="0.18"/>
    <n v="0"/>
    <n v="0"/>
    <n v="1.1399999999999999"/>
    <n v="0.54"/>
    <n v="0"/>
    <n v="0"/>
    <n v="0"/>
    <n v="0"/>
    <n v="0"/>
    <n v="0"/>
    <n v="0"/>
    <n v="0"/>
    <n v="0"/>
    <n v="0.24"/>
    <n v="0.42"/>
    <n v="0"/>
    <n v="0"/>
    <n v="0.6"/>
    <n v="0"/>
    <n v="0"/>
    <n v="0"/>
    <n v="0"/>
    <n v="0"/>
    <m/>
    <n v="0"/>
    <n v="0"/>
    <n v="0"/>
    <x v="11"/>
    <x v="7"/>
  </r>
  <r>
    <s v="CG&amp;E "/>
    <s v="E"/>
    <x v="6"/>
    <s v="NSPO    04/01/2008 "/>
    <n v="320"/>
    <n v="61.05"/>
    <n v="0"/>
    <n v="61.05"/>
    <n v="0"/>
    <n v="0"/>
    <n v="56.96"/>
    <n v="0.4"/>
    <n v="0.54"/>
    <n v="0"/>
    <n v="0"/>
    <n v="1.52"/>
    <n v="0.72"/>
    <n v="0"/>
    <n v="0"/>
    <n v="0"/>
    <n v="0"/>
    <n v="0"/>
    <n v="0"/>
    <n v="0"/>
    <n v="0"/>
    <n v="0"/>
    <n v="0.04"/>
    <n v="7.0000000000000007E-2"/>
    <n v="0"/>
    <n v="0"/>
    <n v="0.8"/>
    <n v="0"/>
    <n v="0"/>
    <n v="0"/>
    <n v="0"/>
    <n v="0"/>
    <m/>
    <n v="0"/>
    <n v="0"/>
    <n v="0"/>
    <x v="11"/>
    <x v="7"/>
  </r>
  <r>
    <s v="CG&amp;E "/>
    <s v="E"/>
    <x v="9"/>
    <s v="NSPO    04/01/2008 "/>
    <n v="40"/>
    <n v="7.29"/>
    <n v="0"/>
    <n v="7.29"/>
    <n v="0"/>
    <n v="0"/>
    <n v="6.77"/>
    <n v="0.05"/>
    <n v="0.09"/>
    <n v="0"/>
    <n v="0"/>
    <n v="0.19"/>
    <n v="0.09"/>
    <n v="0"/>
    <n v="0"/>
    <n v="0"/>
    <n v="0"/>
    <n v="0"/>
    <n v="0"/>
    <n v="0"/>
    <n v="0"/>
    <n v="0"/>
    <n v="0"/>
    <n v="0"/>
    <n v="0"/>
    <n v="0"/>
    <n v="0.1"/>
    <n v="0"/>
    <n v="0"/>
    <n v="0"/>
    <n v="0"/>
    <n v="0"/>
    <m/>
    <n v="0"/>
    <n v="0"/>
    <n v="0"/>
    <x v="11"/>
    <x v="7"/>
  </r>
  <r>
    <s v="CG&amp;E "/>
    <s v="E"/>
    <x v="10"/>
    <s v="NSPO    04/01/2008 "/>
    <n v="120"/>
    <n v="24.67"/>
    <n v="0"/>
    <n v="24.67"/>
    <n v="0"/>
    <n v="0"/>
    <n v="23.11"/>
    <n v="0.15"/>
    <n v="0.27"/>
    <n v="0"/>
    <n v="0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m/>
    <n v="0"/>
    <n v="0"/>
    <n v="0"/>
    <x v="11"/>
    <x v="7"/>
  </r>
  <r>
    <s v="CG&amp;E "/>
    <s v="E"/>
    <x v="3"/>
    <s v="NSPO    04/01/2008N"/>
    <n v="0"/>
    <n v="-322.85000000000002"/>
    <n v="0"/>
    <n v="-322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7"/>
  </r>
  <r>
    <s v="CG&amp;E "/>
    <s v="E"/>
    <x v="1"/>
    <s v="NSPU    04/01/2008 "/>
    <n v="0"/>
    <n v="1.71"/>
    <n v="0"/>
    <n v="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7"/>
  </r>
  <r>
    <s v="CG&amp;E "/>
    <s v="E"/>
    <x v="2"/>
    <s v="NSPU    04/01/2008 "/>
    <n v="0"/>
    <n v="1.53"/>
    <n v="0"/>
    <n v="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7"/>
  </r>
  <r>
    <s v="CG&amp;E "/>
    <s v="E"/>
    <x v="19"/>
    <s v="NSUR    04/01/2008 "/>
    <n v="497"/>
    <n v="81"/>
    <n v="0"/>
    <n v="81"/>
    <n v="14.35"/>
    <n v="0"/>
    <n v="46.13"/>
    <n v="0.63"/>
    <n v="0.18"/>
    <n v="0"/>
    <n v="0"/>
    <n v="2.31"/>
    <n v="1.1200000000000001"/>
    <n v="1.96"/>
    <n v="0"/>
    <n v="0"/>
    <n v="1.33"/>
    <n v="10.85"/>
    <n v="0"/>
    <n v="0"/>
    <n v="0"/>
    <n v="0"/>
    <n v="0.49"/>
    <n v="0.84"/>
    <n v="0"/>
    <n v="0"/>
    <n v="0"/>
    <n v="0"/>
    <n v="0"/>
    <n v="0"/>
    <n v="0"/>
    <n v="0"/>
    <m/>
    <n v="0"/>
    <n v="0"/>
    <n v="0"/>
    <x v="11"/>
    <x v="7"/>
  </r>
  <r>
    <s v="CG&amp;E "/>
    <s v="E"/>
    <x v="7"/>
    <s v="NSU1    04/01/2008N"/>
    <n v="1146"/>
    <n v="186.19"/>
    <n v="0"/>
    <n v="186.19"/>
    <n v="33.020000000000003"/>
    <n v="0"/>
    <n v="105.01"/>
    <n v="1.4"/>
    <n v="0.27"/>
    <n v="0"/>
    <n v="0"/>
    <n v="5.33"/>
    <n v="2.62"/>
    <n v="4.5199999999999996"/>
    <n v="0"/>
    <n v="0"/>
    <n v="3.02"/>
    <n v="25.04"/>
    <n v="0"/>
    <n v="0"/>
    <n v="0"/>
    <n v="0"/>
    <n v="1.05"/>
    <n v="1.98"/>
    <n v="0"/>
    <n v="0"/>
    <n v="2.93"/>
    <n v="0"/>
    <n v="0"/>
    <n v="0"/>
    <n v="0"/>
    <n v="0"/>
    <m/>
    <n v="0"/>
    <n v="0"/>
    <n v="0"/>
    <x v="11"/>
    <x v="7"/>
  </r>
  <r>
    <s v="CG&amp;E "/>
    <s v="E"/>
    <x v="7"/>
    <s v="NSU2    04/01/2008N"/>
    <n v="67232"/>
    <n v="11354.45"/>
    <n v="0"/>
    <n v="11354.45"/>
    <n v="1935.05"/>
    <n v="0"/>
    <n v="6621.25"/>
    <n v="81.92"/>
    <n v="1.53"/>
    <n v="0"/>
    <n v="0"/>
    <n v="300.22000000000003"/>
    <n v="153.86000000000001"/>
    <n v="265.38"/>
    <n v="0"/>
    <n v="0"/>
    <n v="177.27"/>
    <n v="1468.77"/>
    <n v="0"/>
    <n v="0"/>
    <n v="0"/>
    <n v="0"/>
    <n v="61.64"/>
    <n v="116.2"/>
    <n v="0"/>
    <n v="0"/>
    <n v="171.36"/>
    <n v="0"/>
    <n v="0"/>
    <n v="0"/>
    <n v="0"/>
    <n v="0"/>
    <m/>
    <n v="0"/>
    <n v="0"/>
    <n v="0"/>
    <x v="11"/>
    <x v="7"/>
  </r>
  <r>
    <s v="CG&amp;E "/>
    <s v="E"/>
    <x v="7"/>
    <s v="NSU3    04/01/2008N"/>
    <n v="4146"/>
    <n v="294.95999999999998"/>
    <n v="0"/>
    <n v="294.95999999999998"/>
    <n v="119.44"/>
    <n v="0"/>
    <n v="3.3"/>
    <n v="5.05"/>
    <n v="0"/>
    <n v="0"/>
    <n v="0"/>
    <n v="18.29"/>
    <n v="9.49"/>
    <n v="16.36"/>
    <n v="0"/>
    <n v="0"/>
    <n v="10.92"/>
    <n v="90.58"/>
    <n v="0"/>
    <n v="0"/>
    <n v="0"/>
    <n v="0"/>
    <n v="3.8"/>
    <n v="7.16"/>
    <n v="0"/>
    <n v="0"/>
    <n v="10.57"/>
    <n v="0"/>
    <n v="0"/>
    <n v="0"/>
    <n v="0"/>
    <n v="0"/>
    <m/>
    <n v="0"/>
    <n v="0"/>
    <n v="0"/>
    <x v="11"/>
    <x v="7"/>
  </r>
  <r>
    <s v="CG&amp;E "/>
    <s v="E"/>
    <x v="7"/>
    <s v="NSU4    04/01/2008N"/>
    <n v="2232"/>
    <n v="159.43"/>
    <n v="0"/>
    <n v="159.43"/>
    <n v="64.319999999999993"/>
    <n v="0"/>
    <n v="1.78"/>
    <n v="2.72"/>
    <n v="0.09"/>
    <n v="0"/>
    <n v="0"/>
    <n v="10.38"/>
    <n v="5.12"/>
    <n v="8.8000000000000007"/>
    <n v="0"/>
    <n v="0"/>
    <n v="5.88"/>
    <n v="48.76"/>
    <n v="0"/>
    <n v="0"/>
    <n v="0"/>
    <n v="0"/>
    <n v="2.04"/>
    <n v="3.86"/>
    <n v="0"/>
    <n v="0"/>
    <n v="5.68"/>
    <n v="0"/>
    <n v="0"/>
    <n v="0"/>
    <n v="0"/>
    <n v="0"/>
    <m/>
    <n v="0"/>
    <n v="0"/>
    <n v="0"/>
    <x v="11"/>
    <x v="7"/>
  </r>
  <r>
    <s v="CG&amp;E "/>
    <s v="E"/>
    <x v="7"/>
    <s v="NSU5    04/01/2008N"/>
    <n v="2711"/>
    <n v="362.26"/>
    <n v="0"/>
    <n v="362.26"/>
    <n v="78.099999999999994"/>
    <n v="0"/>
    <n v="171.14"/>
    <n v="3.3"/>
    <n v="0.09"/>
    <n v="0"/>
    <n v="0"/>
    <n v="12.28"/>
    <n v="6.21"/>
    <n v="10.7"/>
    <n v="0"/>
    <n v="0"/>
    <n v="7.14"/>
    <n v="59.23"/>
    <n v="0"/>
    <n v="0"/>
    <n v="0"/>
    <n v="0"/>
    <n v="2.48"/>
    <n v="4.68"/>
    <n v="0"/>
    <n v="0"/>
    <n v="6.91"/>
    <n v="0"/>
    <n v="0"/>
    <n v="0"/>
    <n v="0"/>
    <n v="0"/>
    <m/>
    <n v="0"/>
    <n v="0"/>
    <n v="0"/>
    <x v="11"/>
    <x v="7"/>
  </r>
  <r>
    <s v="CG&amp;E "/>
    <s v="E"/>
    <x v="19"/>
    <s v="OLF     04/01/2008 "/>
    <n v="9418"/>
    <n v="1178.1400000000001"/>
    <n v="0"/>
    <n v="1178.1400000000001"/>
    <n v="271.87"/>
    <n v="0"/>
    <n v="510.57"/>
    <n v="11.3"/>
    <n v="1.98"/>
    <n v="0"/>
    <n v="0"/>
    <n v="43.78"/>
    <n v="21.46"/>
    <n v="37.44"/>
    <n v="0"/>
    <n v="0"/>
    <n v="24.88"/>
    <n v="205.87"/>
    <n v="0"/>
    <n v="0"/>
    <n v="0"/>
    <n v="0"/>
    <n v="8.6300000000000008"/>
    <n v="16.37"/>
    <n v="0"/>
    <n v="0"/>
    <n v="23.99"/>
    <n v="0"/>
    <n v="0"/>
    <n v="0"/>
    <n v="0"/>
    <n v="0"/>
    <m/>
    <n v="0"/>
    <n v="0"/>
    <n v="0"/>
    <x v="11"/>
    <x v="8"/>
  </r>
  <r>
    <s v="CG&amp;E "/>
    <s v="E"/>
    <x v="1"/>
    <s v="OLF     04/01/2008 "/>
    <n v="34810"/>
    <n v="4457.8500000000004"/>
    <n v="0"/>
    <n v="4457.8500000000004"/>
    <n v="1004.88"/>
    <n v="0"/>
    <n v="1990.1"/>
    <n v="41.75"/>
    <n v="8.56"/>
    <n v="0"/>
    <n v="0"/>
    <n v="161.93"/>
    <n v="79.22"/>
    <n v="138.44999999999999"/>
    <n v="0"/>
    <n v="0"/>
    <n v="91.85"/>
    <n v="759.94"/>
    <n v="0"/>
    <n v="0"/>
    <n v="0"/>
    <n v="0"/>
    <n v="31.84"/>
    <n v="60.8"/>
    <n v="0"/>
    <n v="0"/>
    <n v="88.53"/>
    <n v="0"/>
    <n v="0"/>
    <n v="0"/>
    <n v="0"/>
    <n v="0"/>
    <m/>
    <n v="0"/>
    <n v="0"/>
    <n v="0"/>
    <x v="11"/>
    <x v="8"/>
  </r>
  <r>
    <s v="CG&amp;E "/>
    <s v="E"/>
    <x v="2"/>
    <s v="OLF     04/01/2008 "/>
    <n v="644606"/>
    <n v="79929.240000000005"/>
    <n v="0"/>
    <n v="79929.240000000005"/>
    <n v="18603.150000000001"/>
    <n v="0"/>
    <n v="34283.93"/>
    <n v="774.53"/>
    <n v="146.74"/>
    <n v="0"/>
    <n v="0"/>
    <n v="2992.72"/>
    <n v="1470.46"/>
    <n v="2561.6999999999998"/>
    <n v="0"/>
    <n v="0"/>
    <n v="1704.28"/>
    <n v="14043.35"/>
    <n v="0"/>
    <n v="0"/>
    <n v="0"/>
    <n v="0"/>
    <n v="587.97"/>
    <n v="1122.28"/>
    <n v="0"/>
    <n v="0"/>
    <n v="1638.13"/>
    <n v="0"/>
    <n v="0"/>
    <n v="0"/>
    <n v="0"/>
    <n v="0"/>
    <m/>
    <n v="0"/>
    <n v="0"/>
    <n v="0"/>
    <x v="11"/>
    <x v="8"/>
  </r>
  <r>
    <s v="CG&amp;E "/>
    <s v="E"/>
    <x v="3"/>
    <s v="OLF     04/01/2008 "/>
    <n v="88357"/>
    <n v="10564.91"/>
    <n v="0"/>
    <n v="10564.91"/>
    <n v="2549.71"/>
    <n v="0"/>
    <n v="4311.58"/>
    <n v="106.37"/>
    <n v="11.7"/>
    <n v="0"/>
    <n v="0"/>
    <n v="410.04"/>
    <n v="202.09"/>
    <n v="351.27"/>
    <n v="0"/>
    <n v="0"/>
    <n v="234.03"/>
    <n v="1929.98"/>
    <n v="0"/>
    <n v="0"/>
    <n v="0"/>
    <n v="0"/>
    <n v="80.069999999999993"/>
    <n v="154.24"/>
    <n v="0"/>
    <n v="0"/>
    <n v="223.83"/>
    <n v="0"/>
    <n v="0"/>
    <n v="0"/>
    <n v="0"/>
    <n v="0"/>
    <m/>
    <n v="0"/>
    <n v="0"/>
    <n v="0"/>
    <x v="11"/>
    <x v="8"/>
  </r>
  <r>
    <s v="CG&amp;E "/>
    <s v="E"/>
    <x v="7"/>
    <s v="OLF     04/01/2008 "/>
    <n v="1660"/>
    <n v="196.27"/>
    <n v="0"/>
    <n v="196.27"/>
    <n v="47.9"/>
    <n v="0"/>
    <n v="78.7"/>
    <n v="2"/>
    <n v="0.27"/>
    <n v="0"/>
    <n v="0"/>
    <n v="7.7"/>
    <n v="3.8"/>
    <n v="6.6"/>
    <n v="0"/>
    <n v="0"/>
    <n v="4.4000000000000004"/>
    <n v="36.299999999999997"/>
    <n v="0"/>
    <n v="0"/>
    <n v="0"/>
    <n v="0"/>
    <n v="1.5"/>
    <n v="2.9"/>
    <n v="0"/>
    <n v="0"/>
    <n v="4.2"/>
    <n v="0"/>
    <n v="0"/>
    <n v="0"/>
    <n v="0"/>
    <n v="0"/>
    <m/>
    <n v="0"/>
    <n v="0"/>
    <n v="0"/>
    <x v="11"/>
    <x v="8"/>
  </r>
  <r>
    <s v="CG&amp;E "/>
    <s v="E"/>
    <x v="4"/>
    <s v="OLF     04/01/2008 "/>
    <n v="65798"/>
    <n v="8324.81"/>
    <n v="0"/>
    <n v="8324.81"/>
    <n v="1899.4"/>
    <n v="0"/>
    <n v="3659.98"/>
    <n v="78.92"/>
    <n v="16.03"/>
    <n v="0"/>
    <n v="0"/>
    <n v="304.51"/>
    <n v="149.82"/>
    <n v="261.64"/>
    <n v="0"/>
    <n v="0"/>
    <n v="173.72"/>
    <n v="1438.44"/>
    <n v="0"/>
    <n v="0"/>
    <n v="0"/>
    <n v="0"/>
    <n v="60.24"/>
    <n v="114.6"/>
    <n v="0"/>
    <n v="0"/>
    <n v="167.51"/>
    <n v="0"/>
    <n v="0"/>
    <n v="0"/>
    <n v="0"/>
    <n v="0"/>
    <m/>
    <n v="0"/>
    <n v="0"/>
    <n v="0"/>
    <x v="11"/>
    <x v="8"/>
  </r>
  <r>
    <s v="CG&amp;E "/>
    <s v="E"/>
    <x v="5"/>
    <s v="OLF     04/01/2008 "/>
    <n v="410"/>
    <n v="51.94"/>
    <n v="0"/>
    <n v="51.94"/>
    <n v="11.84"/>
    <n v="0"/>
    <n v="24.69"/>
    <n v="0.49"/>
    <n v="0.18"/>
    <n v="0"/>
    <n v="0"/>
    <n v="0"/>
    <n v="0.93"/>
    <n v="1.63"/>
    <n v="0"/>
    <n v="0"/>
    <n v="1.08"/>
    <n v="8.9600000000000009"/>
    <n v="0"/>
    <n v="0"/>
    <n v="0"/>
    <n v="0"/>
    <n v="0.38"/>
    <n v="0.71"/>
    <n v="0"/>
    <n v="0"/>
    <n v="1.05"/>
    <n v="0"/>
    <n v="0"/>
    <n v="0"/>
    <n v="0"/>
    <n v="0"/>
    <m/>
    <n v="0"/>
    <n v="0"/>
    <n v="0"/>
    <x v="11"/>
    <x v="8"/>
  </r>
  <r>
    <s v="CG&amp;E "/>
    <s v="E"/>
    <x v="24"/>
    <s v="OLF     04/01/2008 "/>
    <n v="207"/>
    <n v="17.11"/>
    <n v="0"/>
    <n v="17.11"/>
    <n v="0"/>
    <n v="0"/>
    <n v="14.62"/>
    <n v="0.25"/>
    <n v="0.18"/>
    <n v="0"/>
    <n v="0"/>
    <n v="0.96"/>
    <n v="0.47"/>
    <n v="0"/>
    <n v="0"/>
    <n v="0"/>
    <n v="0"/>
    <n v="0"/>
    <n v="0"/>
    <n v="0"/>
    <n v="0"/>
    <n v="0"/>
    <n v="0.04"/>
    <n v="7.0000000000000007E-2"/>
    <n v="0"/>
    <n v="0"/>
    <n v="0.52"/>
    <n v="0"/>
    <n v="0"/>
    <n v="0"/>
    <n v="0"/>
    <n v="0"/>
    <m/>
    <n v="0"/>
    <n v="0"/>
    <n v="0"/>
    <x v="11"/>
    <x v="8"/>
  </r>
  <r>
    <s v="CG&amp;E "/>
    <s v="E"/>
    <x v="21"/>
    <s v="OLF     04/01/2008 "/>
    <n v="1332"/>
    <n v="84.42"/>
    <n v="0"/>
    <n v="84.42"/>
    <n v="0"/>
    <n v="0"/>
    <n v="69.39"/>
    <n v="1.6"/>
    <n v="0.36"/>
    <n v="0"/>
    <n v="0"/>
    <n v="6.19"/>
    <n v="3.04"/>
    <n v="0"/>
    <n v="0"/>
    <n v="0"/>
    <n v="0"/>
    <n v="0"/>
    <n v="0"/>
    <n v="0"/>
    <n v="0"/>
    <n v="0"/>
    <n v="0.16"/>
    <n v="0.3"/>
    <n v="0"/>
    <n v="0"/>
    <n v="3.38"/>
    <n v="0"/>
    <n v="0"/>
    <n v="0"/>
    <n v="0"/>
    <n v="0"/>
    <m/>
    <n v="0"/>
    <n v="0"/>
    <n v="0"/>
    <x v="11"/>
    <x v="8"/>
  </r>
  <r>
    <s v="CG&amp;E "/>
    <s v="E"/>
    <x v="6"/>
    <s v="OLF     04/01/2008 "/>
    <n v="22797"/>
    <n v="1518.17"/>
    <n v="0"/>
    <n v="1518.17"/>
    <n v="0"/>
    <n v="0"/>
    <n v="1268.93"/>
    <n v="27.35"/>
    <n v="4.51"/>
    <n v="0"/>
    <n v="0"/>
    <n v="105.88"/>
    <n v="51.92"/>
    <n v="0"/>
    <n v="0"/>
    <n v="0"/>
    <n v="0"/>
    <n v="0"/>
    <n v="0"/>
    <n v="0"/>
    <n v="0"/>
    <n v="0"/>
    <n v="0.53"/>
    <n v="1"/>
    <n v="0"/>
    <n v="0"/>
    <n v="58.05"/>
    <n v="0"/>
    <n v="0"/>
    <n v="0"/>
    <n v="0"/>
    <n v="0"/>
    <m/>
    <n v="0"/>
    <n v="0"/>
    <n v="0"/>
    <x v="11"/>
    <x v="8"/>
  </r>
  <r>
    <s v="CG&amp;E "/>
    <s v="E"/>
    <x v="9"/>
    <s v="OLF     04/01/2008 "/>
    <n v="1159"/>
    <n v="76.14"/>
    <n v="0"/>
    <n v="76.14"/>
    <n v="0"/>
    <n v="0"/>
    <n v="63.32"/>
    <n v="1.39"/>
    <n v="0.45"/>
    <n v="0"/>
    <n v="0"/>
    <n v="5.39"/>
    <n v="2.64"/>
    <n v="0"/>
    <n v="0"/>
    <n v="0"/>
    <n v="0"/>
    <n v="0"/>
    <n v="0"/>
    <n v="0"/>
    <n v="0"/>
    <n v="0"/>
    <n v="0"/>
    <n v="0"/>
    <n v="0"/>
    <n v="0"/>
    <n v="2.95"/>
    <n v="0"/>
    <n v="0"/>
    <n v="0"/>
    <n v="0"/>
    <n v="0"/>
    <m/>
    <n v="0"/>
    <n v="0"/>
    <n v="0"/>
    <x v="11"/>
    <x v="8"/>
  </r>
  <r>
    <s v="CG&amp;E "/>
    <s v="E"/>
    <x v="10"/>
    <s v="OLF     04/01/2008 "/>
    <n v="7170"/>
    <n v="482.11"/>
    <n v="0"/>
    <n v="482.11"/>
    <n v="0"/>
    <n v="0"/>
    <n v="403.94"/>
    <n v="8.59"/>
    <n v="1.62"/>
    <n v="0"/>
    <n v="0"/>
    <n v="33.36"/>
    <n v="16.309999999999999"/>
    <n v="0"/>
    <n v="0"/>
    <n v="0"/>
    <n v="0"/>
    <n v="0"/>
    <n v="0"/>
    <n v="0"/>
    <n v="0"/>
    <n v="0"/>
    <n v="0"/>
    <n v="0"/>
    <n v="0"/>
    <n v="0"/>
    <n v="18.29"/>
    <n v="0"/>
    <n v="0"/>
    <n v="0"/>
    <n v="0"/>
    <n v="0"/>
    <m/>
    <n v="0"/>
    <n v="0"/>
    <n v="0"/>
    <x v="11"/>
    <x v="8"/>
  </r>
  <r>
    <s v="CG&amp;E "/>
    <s v="E"/>
    <x v="2"/>
    <s v="OLF     04/01/2008N"/>
    <n v="-340"/>
    <n v="-68.83"/>
    <n v="0"/>
    <n v="-68.83"/>
    <n v="-9.84"/>
    <n v="0"/>
    <n v="-28.6"/>
    <n v="-0.4"/>
    <n v="-0.18"/>
    <n v="0"/>
    <n v="0"/>
    <n v="-1.6"/>
    <n v="-0.76"/>
    <n v="-1.36"/>
    <n v="0"/>
    <n v="0"/>
    <n v="-0.88"/>
    <n v="-4.08"/>
    <n v="0"/>
    <n v="0"/>
    <n v="0"/>
    <n v="0"/>
    <n v="-0.32"/>
    <n v="-0.6"/>
    <n v="0"/>
    <n v="0"/>
    <n v="-0.88"/>
    <n v="0"/>
    <n v="0"/>
    <n v="0"/>
    <n v="0"/>
    <n v="0"/>
    <m/>
    <n v="0"/>
    <n v="0"/>
    <n v="0"/>
    <x v="11"/>
    <x v="8"/>
  </r>
  <r>
    <s v="CG&amp;E "/>
    <s v="E"/>
    <x v="3"/>
    <s v="OLF     04/01/2008N"/>
    <n v="-414"/>
    <n v="-48.79"/>
    <n v="0"/>
    <n v="-48.79"/>
    <n v="-11.91"/>
    <n v="0"/>
    <n v="-19.53"/>
    <n v="-0.51"/>
    <n v="-7.0000000000000007E-2"/>
    <n v="0"/>
    <n v="0"/>
    <n v="-1.92"/>
    <n v="-0.96"/>
    <n v="-1.62"/>
    <n v="0"/>
    <n v="0"/>
    <n v="-1.08"/>
    <n v="-9.0299999999999994"/>
    <n v="0"/>
    <n v="0"/>
    <n v="0"/>
    <n v="0"/>
    <n v="-0.39"/>
    <n v="-0.72"/>
    <n v="0"/>
    <n v="0"/>
    <n v="-1.05"/>
    <n v="0"/>
    <n v="0"/>
    <n v="0"/>
    <n v="0"/>
    <n v="0"/>
    <m/>
    <n v="0"/>
    <n v="0"/>
    <n v="0"/>
    <x v="11"/>
    <x v="8"/>
  </r>
  <r>
    <s v="CG&amp;E "/>
    <s v="E"/>
    <x v="19"/>
    <s v="OLFR    04/01/2008 "/>
    <n v="19339"/>
    <n v="2607.4499999999998"/>
    <n v="0"/>
    <n v="2607.4499999999998"/>
    <n v="558.11"/>
    <n v="0"/>
    <n v="1280.1500000000001"/>
    <n v="23.18"/>
    <n v="11.89"/>
    <n v="0"/>
    <n v="0"/>
    <n v="90.02"/>
    <n v="43.86"/>
    <n v="76.87"/>
    <n v="0"/>
    <n v="0"/>
    <n v="50.96"/>
    <n v="420.85"/>
    <n v="0"/>
    <n v="0"/>
    <n v="0"/>
    <n v="0"/>
    <n v="17.88"/>
    <n v="33.68"/>
    <n v="0"/>
    <n v="0"/>
    <n v="0"/>
    <n v="0"/>
    <n v="0"/>
    <n v="0"/>
    <n v="0"/>
    <n v="0"/>
    <m/>
    <n v="0"/>
    <n v="0"/>
    <n v="0"/>
    <x v="11"/>
    <x v="8"/>
  </r>
  <r>
    <s v="CG&amp;E "/>
    <s v="E"/>
    <x v="24"/>
    <s v="OLFR    04/01/2008 "/>
    <n v="329"/>
    <n v="27.7"/>
    <n v="0"/>
    <n v="27.7"/>
    <n v="0"/>
    <n v="0"/>
    <n v="23.97"/>
    <n v="0.39"/>
    <n v="0.18"/>
    <n v="0"/>
    <n v="0"/>
    <n v="1.54"/>
    <n v="0.74"/>
    <n v="0"/>
    <n v="0"/>
    <n v="0"/>
    <n v="0"/>
    <n v="0"/>
    <n v="0"/>
    <n v="0"/>
    <n v="0"/>
    <n v="0"/>
    <n v="0.31"/>
    <n v="0.56999999999999995"/>
    <n v="0"/>
    <n v="0"/>
    <n v="0"/>
    <n v="0"/>
    <n v="0"/>
    <n v="0"/>
    <n v="0"/>
    <n v="0"/>
    <m/>
    <n v="0"/>
    <n v="0"/>
    <n v="0"/>
    <x v="11"/>
    <x v="8"/>
  </r>
  <r>
    <s v="CG&amp;E "/>
    <s v="E"/>
    <x v="19"/>
    <s v="OLFR    04/01/2008N"/>
    <n v="-332"/>
    <n v="-49.11"/>
    <n v="0"/>
    <n v="-49.11"/>
    <n v="-9.58"/>
    <n v="0"/>
    <n v="-15.74"/>
    <n v="-0.4"/>
    <n v="-0.18"/>
    <n v="0"/>
    <n v="0"/>
    <n v="-1.54"/>
    <n v="-0.76"/>
    <n v="-1.32"/>
    <n v="0"/>
    <n v="0"/>
    <n v="-0.88"/>
    <n v="-5.62"/>
    <n v="0"/>
    <n v="0"/>
    <n v="0"/>
    <n v="0"/>
    <n v="-0.31"/>
    <n v="-0.57999999999999996"/>
    <n v="0"/>
    <n v="0"/>
    <n v="0"/>
    <n v="0"/>
    <n v="0"/>
    <n v="0"/>
    <n v="0"/>
    <n v="0"/>
    <m/>
    <n v="0"/>
    <n v="0"/>
    <n v="0"/>
    <x v="11"/>
    <x v="8"/>
  </r>
  <r>
    <s v="CG&amp;E "/>
    <s v="E"/>
    <x v="19"/>
    <s v="OLO     04/01/2008 "/>
    <n v="11955"/>
    <n v="2152.27"/>
    <n v="0"/>
    <n v="2152.27"/>
    <n v="343.77"/>
    <n v="0"/>
    <n v="1302.72"/>
    <n v="14.76"/>
    <n v="6.21"/>
    <n v="0"/>
    <n v="0"/>
    <n v="55.59"/>
    <n v="26.93"/>
    <n v="46.99"/>
    <n v="0"/>
    <n v="0"/>
    <n v="31.76"/>
    <n v="261.36"/>
    <n v="0"/>
    <n v="0"/>
    <n v="0"/>
    <n v="0"/>
    <n v="11.41"/>
    <n v="20.54"/>
    <n v="0"/>
    <n v="0"/>
    <n v="30.23"/>
    <n v="0"/>
    <n v="0"/>
    <n v="0"/>
    <n v="0"/>
    <n v="0"/>
    <m/>
    <n v="0"/>
    <n v="0"/>
    <n v="0"/>
    <x v="11"/>
    <x v="8"/>
  </r>
  <r>
    <s v="CG&amp;E "/>
    <s v="E"/>
    <x v="1"/>
    <s v="OLO     04/01/2008 "/>
    <n v="121128"/>
    <n v="19195.87"/>
    <n v="0"/>
    <n v="19195.87"/>
    <n v="3491.54"/>
    <n v="0"/>
    <n v="10606.67"/>
    <n v="149.13999999999999"/>
    <n v="33.83"/>
    <n v="0"/>
    <n v="0"/>
    <n v="564.03"/>
    <n v="275.12"/>
    <n v="476.75"/>
    <n v="0"/>
    <n v="0"/>
    <n v="321.2"/>
    <n v="2646.88"/>
    <n v="0"/>
    <n v="0"/>
    <n v="0"/>
    <n v="0"/>
    <n v="112.78"/>
    <n v="208.6"/>
    <n v="0"/>
    <n v="0"/>
    <n v="309.33"/>
    <n v="0"/>
    <n v="0"/>
    <n v="0"/>
    <n v="0"/>
    <n v="0"/>
    <m/>
    <n v="0"/>
    <n v="0"/>
    <n v="0"/>
    <x v="11"/>
    <x v="8"/>
  </r>
  <r>
    <s v="CG&amp;E "/>
    <s v="E"/>
    <x v="2"/>
    <s v="OLO     04/01/2008 "/>
    <n v="419608"/>
    <n v="65108.13"/>
    <n v="0"/>
    <n v="65108.13"/>
    <n v="12094.28"/>
    <n v="0"/>
    <n v="35325"/>
    <n v="513.49"/>
    <n v="161.27000000000001"/>
    <n v="0"/>
    <n v="0"/>
    <n v="1953.4"/>
    <n v="950.36"/>
    <n v="1652.55"/>
    <n v="0"/>
    <n v="0"/>
    <n v="1112.51"/>
    <n v="9161.9"/>
    <n v="0"/>
    <n v="0"/>
    <n v="0"/>
    <n v="0"/>
    <n v="391.91"/>
    <n v="719.93"/>
    <n v="0"/>
    <n v="0"/>
    <n v="1071.53"/>
    <n v="0"/>
    <n v="0"/>
    <n v="0"/>
    <n v="0"/>
    <n v="0"/>
    <m/>
    <n v="0"/>
    <n v="0"/>
    <n v="0"/>
    <x v="11"/>
    <x v="8"/>
  </r>
  <r>
    <s v="CG&amp;E "/>
    <s v="E"/>
    <x v="3"/>
    <s v="OLO     04/01/2008 "/>
    <n v="68214"/>
    <n v="9339.19"/>
    <n v="0"/>
    <n v="9339.19"/>
    <n v="1967.93"/>
    <n v="0"/>
    <n v="4512.24"/>
    <n v="82.78"/>
    <n v="12.45"/>
    <n v="0"/>
    <n v="0"/>
    <n v="314.01"/>
    <n v="154.85"/>
    <n v="269.26"/>
    <n v="0"/>
    <n v="0"/>
    <n v="180.2"/>
    <n v="1489.49"/>
    <n v="0"/>
    <n v="0"/>
    <n v="0"/>
    <n v="0"/>
    <n v="63.57"/>
    <n v="116.83"/>
    <n v="0"/>
    <n v="0"/>
    <n v="175.58"/>
    <n v="0"/>
    <n v="0"/>
    <n v="0"/>
    <n v="0"/>
    <n v="0"/>
    <m/>
    <n v="0"/>
    <n v="0"/>
    <n v="0"/>
    <x v="11"/>
    <x v="8"/>
  </r>
  <r>
    <s v="CG&amp;E "/>
    <s v="E"/>
    <x v="7"/>
    <s v="OLO     04/01/2008 "/>
    <n v="327"/>
    <n v="59.67"/>
    <n v="0"/>
    <n v="59.67"/>
    <n v="9.3800000000000008"/>
    <n v="0"/>
    <n v="36.369999999999997"/>
    <n v="0.4"/>
    <n v="0.27"/>
    <n v="0"/>
    <n v="0"/>
    <n v="1.52"/>
    <n v="0.73"/>
    <n v="1.28"/>
    <n v="0"/>
    <n v="0"/>
    <n v="0.87"/>
    <n v="7.16"/>
    <n v="0"/>
    <n v="0"/>
    <n v="0"/>
    <n v="0"/>
    <n v="0.31"/>
    <n v="0.56000000000000005"/>
    <n v="0"/>
    <n v="0"/>
    <n v="0.82"/>
    <n v="0"/>
    <n v="0"/>
    <n v="0"/>
    <n v="0"/>
    <n v="0"/>
    <m/>
    <n v="0"/>
    <n v="0"/>
    <n v="0"/>
    <x v="11"/>
    <x v="8"/>
  </r>
  <r>
    <s v="CG&amp;E "/>
    <s v="E"/>
    <x v="4"/>
    <s v="OLO     04/01/2008 "/>
    <n v="40126"/>
    <n v="6359.04"/>
    <n v="0"/>
    <n v="6359.04"/>
    <n v="1156.77"/>
    <n v="0"/>
    <n v="3514.8"/>
    <n v="49.13"/>
    <n v="12.33"/>
    <n v="0"/>
    <n v="0"/>
    <n v="184.49"/>
    <n v="91.14"/>
    <n v="158.19"/>
    <n v="0"/>
    <n v="0"/>
    <n v="106.29"/>
    <n v="876.8"/>
    <n v="0"/>
    <n v="0"/>
    <n v="0"/>
    <n v="0"/>
    <n v="37.35"/>
    <n v="69.16"/>
    <n v="0"/>
    <n v="0"/>
    <n v="102.59"/>
    <n v="0"/>
    <n v="0"/>
    <n v="0"/>
    <n v="0"/>
    <n v="0"/>
    <m/>
    <n v="0"/>
    <n v="0"/>
    <n v="0"/>
    <x v="11"/>
    <x v="8"/>
  </r>
  <r>
    <s v="CG&amp;E "/>
    <s v="E"/>
    <x v="8"/>
    <s v="OLO     04/01/2008 "/>
    <n v="545"/>
    <n v="82.68"/>
    <n v="0"/>
    <n v="82.68"/>
    <n v="15.74"/>
    <n v="0"/>
    <n v="43.98"/>
    <n v="0.66"/>
    <n v="0.18"/>
    <n v="0"/>
    <n v="0"/>
    <n v="2.54"/>
    <n v="1.24"/>
    <n v="2.15"/>
    <n v="0"/>
    <n v="0"/>
    <n v="1.45"/>
    <n v="11.92"/>
    <n v="0"/>
    <n v="0"/>
    <n v="0"/>
    <n v="0"/>
    <n v="0.49"/>
    <n v="0.93"/>
    <n v="0"/>
    <n v="0"/>
    <n v="1.4"/>
    <n v="0"/>
    <n v="0"/>
    <n v="0"/>
    <n v="0"/>
    <n v="0"/>
    <m/>
    <n v="0"/>
    <n v="0"/>
    <n v="0"/>
    <x v="11"/>
    <x v="8"/>
  </r>
  <r>
    <s v="CG&amp;E "/>
    <s v="E"/>
    <x v="5"/>
    <s v="OLO     04/01/2008 "/>
    <n v="1805"/>
    <n v="257.20999999999998"/>
    <n v="0"/>
    <n v="257.20999999999998"/>
    <n v="52.09"/>
    <n v="0"/>
    <n v="137.55000000000001"/>
    <n v="2.1800000000000002"/>
    <n v="0.54"/>
    <n v="0"/>
    <n v="0"/>
    <n v="0"/>
    <n v="4.0999999999999996"/>
    <n v="7.15"/>
    <n v="0"/>
    <n v="0"/>
    <n v="4.7699999999999996"/>
    <n v="39.39"/>
    <n v="0"/>
    <n v="0"/>
    <n v="0"/>
    <n v="0"/>
    <n v="1.71"/>
    <n v="3.08"/>
    <n v="0"/>
    <n v="0"/>
    <n v="4.6500000000000004"/>
    <n v="0"/>
    <n v="0"/>
    <n v="0"/>
    <n v="0"/>
    <n v="0"/>
    <m/>
    <n v="0"/>
    <n v="0"/>
    <n v="0"/>
    <x v="11"/>
    <x v="8"/>
  </r>
  <r>
    <s v="CG&amp;E "/>
    <s v="E"/>
    <x v="24"/>
    <s v="OLO     04/01/2008 "/>
    <n v="464"/>
    <n v="39.21"/>
    <n v="0"/>
    <n v="39.21"/>
    <n v="0"/>
    <n v="0"/>
    <n v="32.85"/>
    <n v="0.56000000000000005"/>
    <n v="0.18"/>
    <n v="0"/>
    <n v="0"/>
    <n v="2.16"/>
    <n v="1.05"/>
    <n v="0"/>
    <n v="0"/>
    <n v="0"/>
    <n v="0"/>
    <n v="0"/>
    <n v="0"/>
    <n v="0"/>
    <n v="0"/>
    <n v="0"/>
    <n v="0.43"/>
    <n v="0.79"/>
    <n v="0"/>
    <n v="0"/>
    <n v="1.19"/>
    <n v="0"/>
    <n v="0"/>
    <n v="0"/>
    <n v="0"/>
    <n v="0"/>
    <m/>
    <n v="0"/>
    <n v="0"/>
    <n v="0"/>
    <x v="11"/>
    <x v="8"/>
  </r>
  <r>
    <s v="CG&amp;E "/>
    <s v="E"/>
    <x v="21"/>
    <s v="OLO     04/01/2008 "/>
    <n v="1908"/>
    <n v="218.1"/>
    <n v="0"/>
    <n v="218.1"/>
    <n v="0"/>
    <n v="0"/>
    <n v="192.93"/>
    <n v="2.38"/>
    <n v="0.36"/>
    <n v="0"/>
    <n v="0"/>
    <n v="8.89"/>
    <n v="4.33"/>
    <n v="0"/>
    <n v="0"/>
    <n v="0"/>
    <n v="0"/>
    <n v="0"/>
    <n v="0"/>
    <n v="0"/>
    <n v="0"/>
    <n v="0"/>
    <n v="1.54"/>
    <n v="2.82"/>
    <n v="0"/>
    <n v="0"/>
    <n v="4.8499999999999996"/>
    <n v="0"/>
    <n v="0"/>
    <n v="0"/>
    <n v="0"/>
    <n v="0"/>
    <m/>
    <n v="0"/>
    <n v="0"/>
    <n v="0"/>
    <x v="11"/>
    <x v="8"/>
  </r>
  <r>
    <s v="CG&amp;E "/>
    <s v="E"/>
    <x v="6"/>
    <s v="OLO     04/01/2008 "/>
    <n v="18222"/>
    <n v="1687"/>
    <n v="0"/>
    <n v="1687"/>
    <n v="0"/>
    <n v="0"/>
    <n v="1480.32"/>
    <n v="22.35"/>
    <n v="5.58"/>
    <n v="0"/>
    <n v="0"/>
    <n v="84.89"/>
    <n v="41.33"/>
    <n v="0"/>
    <n v="0"/>
    <n v="0"/>
    <n v="0"/>
    <n v="0"/>
    <n v="0"/>
    <n v="0"/>
    <n v="0"/>
    <n v="0"/>
    <n v="2.0699999999999998"/>
    <n v="3.91"/>
    <n v="0"/>
    <n v="0"/>
    <n v="46.55"/>
    <n v="0"/>
    <n v="0"/>
    <n v="0"/>
    <n v="0"/>
    <n v="0"/>
    <m/>
    <n v="0"/>
    <n v="0"/>
    <n v="0"/>
    <x v="11"/>
    <x v="8"/>
  </r>
  <r>
    <s v="CG&amp;E "/>
    <s v="E"/>
    <x v="9"/>
    <s v="OLO     04/01/2008 "/>
    <n v="1945"/>
    <n v="178.09"/>
    <n v="0"/>
    <n v="178.09"/>
    <n v="0"/>
    <n v="0"/>
    <n v="156.37"/>
    <n v="2.36"/>
    <n v="0.72"/>
    <n v="0"/>
    <n v="0"/>
    <n v="9.0500000000000007"/>
    <n v="4.4000000000000004"/>
    <n v="0"/>
    <n v="0"/>
    <n v="0"/>
    <n v="0"/>
    <n v="0"/>
    <n v="0"/>
    <n v="0"/>
    <n v="0"/>
    <n v="0"/>
    <n v="7.0000000000000007E-2"/>
    <n v="0.14000000000000001"/>
    <n v="0"/>
    <n v="0"/>
    <n v="4.9800000000000004"/>
    <n v="0"/>
    <n v="0"/>
    <n v="0"/>
    <n v="0"/>
    <n v="0"/>
    <m/>
    <n v="0"/>
    <n v="0"/>
    <n v="0"/>
    <x v="11"/>
    <x v="8"/>
  </r>
  <r>
    <s v="CG&amp;E "/>
    <s v="E"/>
    <x v="10"/>
    <s v="OLO     04/01/2008 "/>
    <n v="4751"/>
    <n v="447.78"/>
    <n v="0"/>
    <n v="447.78"/>
    <n v="0"/>
    <n v="0"/>
    <n v="394.66"/>
    <n v="5.84"/>
    <n v="1.8"/>
    <n v="0"/>
    <n v="0"/>
    <n v="22.13"/>
    <n v="10.79"/>
    <n v="0"/>
    <n v="0"/>
    <n v="0"/>
    <n v="0"/>
    <n v="0"/>
    <n v="0"/>
    <n v="0"/>
    <n v="0"/>
    <n v="0"/>
    <n v="0.14000000000000001"/>
    <n v="0.26"/>
    <n v="0"/>
    <n v="0"/>
    <n v="12.16"/>
    <n v="0"/>
    <n v="0"/>
    <n v="0"/>
    <n v="0"/>
    <n v="0"/>
    <m/>
    <n v="0"/>
    <n v="0"/>
    <n v="0"/>
    <x v="11"/>
    <x v="8"/>
  </r>
  <r>
    <s v="CG&amp;E "/>
    <s v="E"/>
    <x v="1"/>
    <s v="OLO     04/01/2008N"/>
    <n v="0"/>
    <n v="-52.16"/>
    <n v="0"/>
    <n v="-5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8"/>
  </r>
  <r>
    <s v="CG&amp;E "/>
    <s v="E"/>
    <x v="2"/>
    <s v="OLO     04/01/2008N"/>
    <n v="-110"/>
    <n v="-53.13"/>
    <n v="0"/>
    <n v="-53.13"/>
    <n v="-3.18"/>
    <n v="0"/>
    <n v="-8.19"/>
    <n v="-0.13"/>
    <n v="-0.09"/>
    <n v="0"/>
    <n v="0"/>
    <n v="-0.51"/>
    <n v="-0.25"/>
    <n v="-0.43"/>
    <n v="0"/>
    <n v="0"/>
    <n v="-0.28999999999999998"/>
    <n v="-1.32"/>
    <n v="0"/>
    <n v="0"/>
    <n v="0"/>
    <n v="0"/>
    <n v="-0.11"/>
    <n v="-0.19"/>
    <n v="0"/>
    <n v="0"/>
    <n v="-0.28000000000000003"/>
    <n v="0"/>
    <n v="0"/>
    <n v="0"/>
    <n v="0"/>
    <n v="0"/>
    <m/>
    <n v="0"/>
    <n v="0"/>
    <n v="0"/>
    <x v="11"/>
    <x v="8"/>
  </r>
  <r>
    <s v="CG&amp;E "/>
    <s v="E"/>
    <x v="3"/>
    <s v="OLO     04/01/2008N"/>
    <n v="-65"/>
    <n v="-11.38"/>
    <n v="0"/>
    <n v="-11.38"/>
    <n v="-1.88"/>
    <n v="0"/>
    <n v="-6.78"/>
    <n v="-0.08"/>
    <n v="0"/>
    <n v="0"/>
    <n v="0"/>
    <n v="-0.3"/>
    <n v="-0.15"/>
    <n v="-0.26"/>
    <n v="0"/>
    <n v="0"/>
    <n v="-0.17"/>
    <n v="-1.42"/>
    <n v="0"/>
    <n v="0"/>
    <n v="0"/>
    <n v="0"/>
    <n v="-0.06"/>
    <n v="-0.11"/>
    <n v="0"/>
    <n v="0"/>
    <n v="-0.17"/>
    <n v="0"/>
    <n v="0"/>
    <n v="0"/>
    <n v="0"/>
    <n v="0"/>
    <m/>
    <n v="0"/>
    <n v="0"/>
    <n v="0"/>
    <x v="11"/>
    <x v="8"/>
  </r>
  <r>
    <s v="CG&amp;E "/>
    <s v="E"/>
    <x v="19"/>
    <s v="OLOR    01/02/2007 "/>
    <n v="639"/>
    <n v="88.46"/>
    <n v="0"/>
    <n v="88.46"/>
    <n v="15.66"/>
    <n v="0"/>
    <n v="49.32"/>
    <n v="0.56999999999999995"/>
    <n v="0.81"/>
    <n v="0"/>
    <n v="0"/>
    <n v="2.97"/>
    <n v="1.44"/>
    <n v="1.49"/>
    <n v="0"/>
    <n v="2.79"/>
    <n v="2.12"/>
    <n v="10.14"/>
    <n v="0"/>
    <n v="0"/>
    <n v="0"/>
    <n v="0"/>
    <n v="7.0000000000000007E-2"/>
    <n v="1.08"/>
    <n v="0"/>
    <n v="0"/>
    <n v="0"/>
    <n v="0"/>
    <n v="0"/>
    <n v="0"/>
    <n v="0"/>
    <n v="0"/>
    <m/>
    <n v="0"/>
    <n v="0"/>
    <n v="0"/>
    <x v="11"/>
    <x v="8"/>
  </r>
  <r>
    <s v="CG&amp;E "/>
    <s v="E"/>
    <x v="19"/>
    <s v="OLOR    01/02/2007N"/>
    <n v="-38"/>
    <n v="-5.19"/>
    <n v="0"/>
    <n v="-5.19"/>
    <n v="-0.92"/>
    <n v="0"/>
    <n v="-2.91"/>
    <n v="-0.03"/>
    <n v="-0.05"/>
    <n v="0"/>
    <n v="0"/>
    <n v="-0.18"/>
    <n v="-0.09"/>
    <n v="-0.09"/>
    <n v="0"/>
    <n v="-0.16"/>
    <n v="-0.18"/>
    <n v="-0.51"/>
    <n v="0"/>
    <n v="0"/>
    <n v="0"/>
    <n v="0"/>
    <n v="0"/>
    <n v="-7.0000000000000007E-2"/>
    <n v="0"/>
    <n v="0"/>
    <n v="0"/>
    <n v="0"/>
    <n v="0"/>
    <n v="0"/>
    <n v="0"/>
    <n v="0"/>
    <m/>
    <n v="0"/>
    <n v="0"/>
    <n v="0"/>
    <x v="11"/>
    <x v="8"/>
  </r>
  <r>
    <s v="CG&amp;E "/>
    <s v="E"/>
    <x v="19"/>
    <s v="OLOR    02/15/2008 "/>
    <n v="142"/>
    <n v="19.22"/>
    <n v="0"/>
    <n v="19.22"/>
    <n v="3.48"/>
    <n v="0"/>
    <n v="10.96"/>
    <n v="0.18"/>
    <n v="0.18"/>
    <n v="0"/>
    <n v="0"/>
    <n v="0.66"/>
    <n v="0.32"/>
    <n v="0.62"/>
    <n v="0"/>
    <n v="0.62"/>
    <n v="0.52"/>
    <n v="1.3"/>
    <n v="0"/>
    <n v="0"/>
    <n v="0"/>
    <n v="0"/>
    <n v="0.14000000000000001"/>
    <n v="0.24"/>
    <n v="0"/>
    <n v="0"/>
    <n v="0"/>
    <n v="0"/>
    <n v="0"/>
    <n v="0"/>
    <n v="0"/>
    <n v="0"/>
    <m/>
    <n v="0"/>
    <n v="0"/>
    <n v="0"/>
    <x v="11"/>
    <x v="8"/>
  </r>
  <r>
    <s v="CG&amp;E "/>
    <s v="E"/>
    <x v="19"/>
    <s v="OLOR    04/01/2008 "/>
    <n v="280062"/>
    <n v="48958.879999999997"/>
    <n v="0"/>
    <n v="48958.879999999997"/>
    <n v="8048.94"/>
    <n v="0"/>
    <n v="29511.95"/>
    <n v="348.19"/>
    <n v="409.32"/>
    <n v="0"/>
    <n v="0"/>
    <n v="1300.1099999999999"/>
    <n v="626.27"/>
    <n v="1099.94"/>
    <n v="0"/>
    <n v="0"/>
    <n v="748.97"/>
    <n v="6115.89"/>
    <n v="0"/>
    <n v="0"/>
    <n v="0"/>
    <n v="0"/>
    <n v="272.39"/>
    <n v="476.91"/>
    <n v="0"/>
    <n v="0"/>
    <n v="0"/>
    <n v="0"/>
    <n v="0"/>
    <n v="0"/>
    <n v="0"/>
    <n v="0"/>
    <m/>
    <n v="0"/>
    <n v="0"/>
    <n v="0"/>
    <x v="11"/>
    <x v="8"/>
  </r>
  <r>
    <s v="CG&amp;E "/>
    <s v="E"/>
    <x v="24"/>
    <s v="OLOR    04/01/2008 "/>
    <n v="4782"/>
    <n v="547.61"/>
    <n v="0"/>
    <n v="547.61"/>
    <n v="0"/>
    <n v="0"/>
    <n v="488.36"/>
    <n v="5.98"/>
    <n v="7.59"/>
    <n v="0"/>
    <n v="0"/>
    <n v="22.2"/>
    <n v="10.68"/>
    <n v="0"/>
    <n v="0"/>
    <n v="0"/>
    <n v="0"/>
    <n v="0"/>
    <n v="0"/>
    <n v="0"/>
    <n v="0"/>
    <n v="0"/>
    <n v="4.67"/>
    <n v="8.1300000000000008"/>
    <n v="0"/>
    <n v="0"/>
    <n v="0"/>
    <n v="0"/>
    <n v="0"/>
    <n v="0"/>
    <n v="0"/>
    <n v="0"/>
    <m/>
    <n v="0"/>
    <n v="0"/>
    <n v="0"/>
    <x v="11"/>
    <x v="8"/>
  </r>
  <r>
    <s v="CG&amp;E "/>
    <s v="E"/>
    <x v="19"/>
    <s v="OLOR    04/01/2008N"/>
    <n v="0"/>
    <n v="-292.45"/>
    <n v="0"/>
    <n v="-29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8"/>
  </r>
  <r>
    <s v="CG&amp;E "/>
    <s v="E"/>
    <x v="24"/>
    <s v="OLOR    04/01/2008N"/>
    <n v="0"/>
    <n v="-18.559999999999999"/>
    <n v="0"/>
    <n v="-18.55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8"/>
  </r>
  <r>
    <s v="CG&amp;E "/>
    <s v="E"/>
    <x v="2"/>
    <s v="OLU     04/01/2008 "/>
    <n v="71"/>
    <n v="17.57"/>
    <n v="0"/>
    <n v="17.57"/>
    <n v="2.0499999999999998"/>
    <n v="0"/>
    <n v="12.46"/>
    <n v="0.09"/>
    <n v="0.09"/>
    <n v="0"/>
    <n v="0"/>
    <n v="0.33"/>
    <n v="0.16"/>
    <n v="0.28000000000000003"/>
    <n v="0"/>
    <n v="0"/>
    <n v="0.19"/>
    <n v="1.55"/>
    <n v="0"/>
    <n v="0"/>
    <n v="0"/>
    <n v="0"/>
    <n v="7.0000000000000007E-2"/>
    <n v="0.12"/>
    <n v="0"/>
    <n v="0"/>
    <n v="0.18"/>
    <n v="0"/>
    <n v="0"/>
    <n v="0"/>
    <n v="0"/>
    <n v="0"/>
    <m/>
    <n v="0"/>
    <n v="0"/>
    <n v="0"/>
    <x v="11"/>
    <x v="8"/>
  </r>
  <r>
    <s v="CG&amp;E "/>
    <s v="E"/>
    <x v="6"/>
    <s v="OLU     04/01/2008 "/>
    <n v="82"/>
    <n v="39.19"/>
    <n v="0"/>
    <n v="39.19"/>
    <n v="0"/>
    <n v="0"/>
    <n v="38.020000000000003"/>
    <n v="0.1"/>
    <n v="0.09"/>
    <n v="0"/>
    <n v="0"/>
    <n v="0.38"/>
    <n v="0.18"/>
    <n v="0"/>
    <n v="0"/>
    <n v="0"/>
    <n v="0"/>
    <n v="0"/>
    <n v="0"/>
    <n v="0"/>
    <n v="0"/>
    <n v="0"/>
    <n v="0.08"/>
    <n v="0.14000000000000001"/>
    <n v="0"/>
    <n v="0"/>
    <n v="0.2"/>
    <n v="0"/>
    <n v="0"/>
    <n v="0"/>
    <n v="0"/>
    <n v="0"/>
    <m/>
    <n v="0"/>
    <n v="0"/>
    <n v="0"/>
    <x v="11"/>
    <x v="8"/>
  </r>
  <r>
    <s v="CG&amp;E "/>
    <s v="E"/>
    <x v="19"/>
    <s v="OLUR    04/01/2008 "/>
    <n v="41"/>
    <n v="21.79"/>
    <n v="0"/>
    <n v="21.79"/>
    <n v="1.17"/>
    <n v="0"/>
    <n v="19.010000000000002"/>
    <n v="0.05"/>
    <n v="0"/>
    <n v="0"/>
    <n v="0"/>
    <n v="0.19"/>
    <n v="0.09"/>
    <n v="0.16"/>
    <n v="0"/>
    <n v="0"/>
    <n v="0.11"/>
    <n v="0.9"/>
    <n v="0"/>
    <n v="0"/>
    <n v="0"/>
    <n v="0"/>
    <n v="0.04"/>
    <n v="7.0000000000000007E-2"/>
    <n v="0"/>
    <n v="0"/>
    <n v="0"/>
    <n v="0"/>
    <n v="0"/>
    <n v="0"/>
    <n v="0"/>
    <n v="0"/>
    <m/>
    <n v="0"/>
    <n v="0"/>
    <n v="0"/>
    <x v="11"/>
    <x v="8"/>
  </r>
  <r>
    <s v="CG&amp;E "/>
    <s v="E"/>
    <x v="19"/>
    <s v="ORH S   04/01/2008N"/>
    <n v="-7849"/>
    <n v="-942.19"/>
    <n v="0"/>
    <n v="-942.19"/>
    <n v="-371"/>
    <n v="0"/>
    <n v="-217.8"/>
    <n v="-9.56"/>
    <n v="0"/>
    <n v="0"/>
    <n v="0"/>
    <n v="-33.69"/>
    <n v="-70.98"/>
    <n v="-56.03"/>
    <n v="-13.68"/>
    <n v="0"/>
    <n v="-44.51"/>
    <n v="-91.64"/>
    <n v="0"/>
    <n v="0"/>
    <n v="0"/>
    <n v="0"/>
    <n v="-11.04"/>
    <n v="-22.26"/>
    <n v="0"/>
    <n v="0"/>
    <n v="0"/>
    <n v="0"/>
    <n v="0"/>
    <n v="0"/>
    <n v="0"/>
    <n v="0"/>
    <m/>
    <n v="0"/>
    <n v="0"/>
    <n v="0"/>
    <x v="11"/>
    <x v="9"/>
  </r>
  <r>
    <s v="CG&amp;E "/>
    <s v="E"/>
    <x v="24"/>
    <s v="ORH S   04/01/2008N"/>
    <n v="0"/>
    <n v="-45.4"/>
    <n v="0"/>
    <n v="-4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9"/>
  </r>
  <r>
    <s v="CG&amp;E "/>
    <s v="E"/>
    <x v="19"/>
    <s v="ORH W   04/01/2008N"/>
    <n v="339722"/>
    <n v="33836.01"/>
    <n v="0"/>
    <n v="33836.01"/>
    <n v="10151.959999999999"/>
    <n v="0"/>
    <n v="7068.34"/>
    <n v="413.72"/>
    <n v="17.98"/>
    <n v="0"/>
    <n v="0"/>
    <n v="1547.07"/>
    <n v="2103.77"/>
    <n v="1533.66"/>
    <n v="592.16"/>
    <n v="0"/>
    <n v="1927.28"/>
    <n v="7387.6"/>
    <n v="0"/>
    <n v="0"/>
    <n v="0"/>
    <n v="0"/>
    <n v="482.83"/>
    <n v="609.64"/>
    <n v="0"/>
    <n v="0"/>
    <n v="0"/>
    <n v="0"/>
    <n v="0"/>
    <n v="0"/>
    <n v="0"/>
    <n v="0"/>
    <m/>
    <n v="0"/>
    <n v="0"/>
    <n v="0"/>
    <x v="11"/>
    <x v="9"/>
  </r>
  <r>
    <s v="CG&amp;E "/>
    <s v="E"/>
    <x v="24"/>
    <s v="ORH W   04/01/2008N"/>
    <n v="2821"/>
    <n v="115.73"/>
    <n v="0"/>
    <n v="115.73"/>
    <n v="0"/>
    <n v="0"/>
    <n v="65.430000000000007"/>
    <n v="3.44"/>
    <n v="0.18"/>
    <n v="0"/>
    <n v="0"/>
    <n v="13.11"/>
    <n v="19.010000000000002"/>
    <n v="0"/>
    <n v="4.92"/>
    <n v="0"/>
    <n v="0"/>
    <n v="0"/>
    <n v="0"/>
    <n v="0"/>
    <n v="0"/>
    <n v="0"/>
    <n v="4.01"/>
    <n v="5.63"/>
    <n v="0"/>
    <n v="0"/>
    <n v="0"/>
    <n v="0"/>
    <n v="0"/>
    <n v="0"/>
    <n v="0"/>
    <n v="0"/>
    <m/>
    <n v="0"/>
    <n v="0"/>
    <n v="0"/>
    <x v="11"/>
    <x v="9"/>
  </r>
  <r>
    <s v="CG&amp;E "/>
    <s v="E"/>
    <x v="19"/>
    <s v="RS  S   01/02/2007 "/>
    <n v="580"/>
    <n v="88.77"/>
    <n v="0"/>
    <n v="8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10"/>
  </r>
  <r>
    <s v="CG&amp;E "/>
    <s v="E"/>
    <x v="19"/>
    <s v="RS  S   01/02/2007N"/>
    <n v="-1191116"/>
    <n v="-119441.58"/>
    <n v="0"/>
    <n v="-119441.58"/>
    <n v="-37848.92"/>
    <n v="0"/>
    <n v="-30561.09"/>
    <n v="-1309.08"/>
    <n v="-135.99"/>
    <n v="0"/>
    <n v="0"/>
    <n v="-5488.96"/>
    <n v="-6954.45"/>
    <n v="-4663.7299999999996"/>
    <n v="-2054.9499999999998"/>
    <n v="-6680.69"/>
    <n v="-7317.75"/>
    <n v="-12679.12"/>
    <n v="0"/>
    <n v="0"/>
    <n v="0"/>
    <n v="0"/>
    <n v="-1075.06"/>
    <n v="-2671.79"/>
    <n v="0"/>
    <n v="0"/>
    <n v="0"/>
    <n v="0"/>
    <n v="0"/>
    <n v="0"/>
    <n v="0"/>
    <n v="0"/>
    <m/>
    <n v="0"/>
    <n v="0"/>
    <n v="0"/>
    <x v="11"/>
    <x v="10"/>
  </r>
  <r>
    <s v="CG&amp;E "/>
    <s v="E"/>
    <x v="1"/>
    <s v="RS  S   01/02/2007N"/>
    <n v="-6"/>
    <n v="-5.22"/>
    <n v="0"/>
    <n v="-5.22"/>
    <n v="-0.23"/>
    <n v="0"/>
    <n v="-4.62"/>
    <n v="-0.01"/>
    <n v="-0.09"/>
    <n v="0"/>
    <n v="0"/>
    <n v="-0.03"/>
    <n v="-0.04"/>
    <n v="-0.03"/>
    <n v="-0.01"/>
    <n v="-0.04"/>
    <n v="-0.04"/>
    <n v="-0.05"/>
    <n v="0"/>
    <n v="0"/>
    <n v="0"/>
    <n v="0"/>
    <n v="-0.01"/>
    <n v="-0.02"/>
    <n v="0"/>
    <n v="0"/>
    <n v="0"/>
    <n v="0"/>
    <n v="0"/>
    <n v="0"/>
    <n v="0"/>
    <n v="0"/>
    <m/>
    <n v="0"/>
    <n v="0"/>
    <n v="0"/>
    <x v="11"/>
    <x v="10"/>
  </r>
  <r>
    <s v="CG&amp;E "/>
    <s v="E"/>
    <x v="24"/>
    <s v="RS  S   01/02/2007N"/>
    <n v="-12713"/>
    <n v="-553.51"/>
    <n v="0"/>
    <n v="-553.51"/>
    <n v="0"/>
    <n v="0"/>
    <n v="-339.11"/>
    <n v="-14.66"/>
    <n v="-1.71"/>
    <n v="0"/>
    <n v="0"/>
    <n v="-58.83"/>
    <n v="-74.05"/>
    <n v="0"/>
    <n v="-22.17"/>
    <n v="0"/>
    <n v="0"/>
    <n v="0"/>
    <n v="0"/>
    <n v="0"/>
    <n v="0"/>
    <n v="0"/>
    <n v="-14.58"/>
    <n v="-28.4"/>
    <n v="0"/>
    <n v="0"/>
    <n v="0"/>
    <n v="0"/>
    <n v="0"/>
    <n v="0"/>
    <n v="0"/>
    <n v="0"/>
    <m/>
    <n v="0"/>
    <n v="0"/>
    <n v="0"/>
    <x v="11"/>
    <x v="10"/>
  </r>
  <r>
    <s v="CG&amp;E "/>
    <s v="E"/>
    <x v="19"/>
    <s v="RS  S   02/15/2008N"/>
    <n v="-479715"/>
    <n v="-48756.5"/>
    <n v="0"/>
    <n v="-48756.5"/>
    <n v="-15222.29"/>
    <n v="0"/>
    <n v="-12403.09"/>
    <n v="-584.04"/>
    <n v="-56.66"/>
    <n v="0"/>
    <n v="0"/>
    <n v="-2208.98"/>
    <n v="-2798.6"/>
    <n v="-2937.68"/>
    <n v="-836.18"/>
    <n v="-2687.01"/>
    <n v="-3069.3"/>
    <n v="-4192.78"/>
    <n v="0"/>
    <n v="0"/>
    <n v="0"/>
    <n v="0"/>
    <n v="-685.34"/>
    <n v="-1074.55"/>
    <n v="0"/>
    <n v="0"/>
    <n v="0"/>
    <n v="0"/>
    <n v="0"/>
    <n v="0"/>
    <n v="0"/>
    <n v="0"/>
    <m/>
    <n v="0"/>
    <n v="0"/>
    <n v="0"/>
    <x v="11"/>
    <x v="10"/>
  </r>
  <r>
    <s v="CG&amp;E "/>
    <s v="E"/>
    <x v="1"/>
    <s v="RS  S   02/15/2008N"/>
    <n v="-6"/>
    <n v="-5.23"/>
    <n v="0"/>
    <n v="-5.23"/>
    <n v="-0.23"/>
    <n v="0"/>
    <n v="-4.62"/>
    <n v="-0.01"/>
    <n v="-0.09"/>
    <n v="0"/>
    <n v="0"/>
    <n v="-0.03"/>
    <n v="-0.04"/>
    <n v="-0.04"/>
    <n v="-0.01"/>
    <n v="-0.04"/>
    <n v="-0.04"/>
    <n v="-0.05"/>
    <n v="0"/>
    <n v="0"/>
    <n v="0"/>
    <n v="0"/>
    <n v="-0.01"/>
    <n v="-0.02"/>
    <n v="0"/>
    <n v="0"/>
    <n v="0"/>
    <n v="0"/>
    <n v="0"/>
    <n v="0"/>
    <n v="0"/>
    <n v="0"/>
    <m/>
    <n v="0"/>
    <n v="0"/>
    <n v="0"/>
    <x v="11"/>
    <x v="10"/>
  </r>
  <r>
    <s v="CG&amp;E "/>
    <s v="E"/>
    <x v="24"/>
    <s v="RS  S   02/15/2008N"/>
    <n v="-6386"/>
    <n v="-271.92"/>
    <n v="0"/>
    <n v="-271.92"/>
    <n v="0"/>
    <n v="0"/>
    <n v="-163.4"/>
    <n v="-7.77"/>
    <n v="-0.72"/>
    <n v="0"/>
    <n v="0"/>
    <n v="-29.7"/>
    <n v="-36.35"/>
    <n v="0"/>
    <n v="-11.12"/>
    <n v="0"/>
    <n v="0"/>
    <n v="0"/>
    <n v="0"/>
    <n v="0"/>
    <n v="0"/>
    <n v="0"/>
    <n v="-9.1300000000000008"/>
    <n v="-13.73"/>
    <n v="0"/>
    <n v="0"/>
    <n v="0"/>
    <n v="0"/>
    <n v="0"/>
    <n v="0"/>
    <n v="0"/>
    <n v="0"/>
    <m/>
    <n v="0"/>
    <n v="0"/>
    <n v="0"/>
    <x v="11"/>
    <x v="10"/>
  </r>
  <r>
    <s v="CG&amp;E "/>
    <s v="E"/>
    <x v="19"/>
    <s v="RS  S   04/01/2008 "/>
    <n v="348104"/>
    <n v="38256.019999999997"/>
    <n v="0"/>
    <n v="38256.0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10"/>
  </r>
  <r>
    <s v="CG&amp;E "/>
    <s v="E"/>
    <x v="1"/>
    <s v="RS  S   04/01/2008 "/>
    <n v="2997"/>
    <n v="320.24"/>
    <n v="0"/>
    <n v="32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10"/>
  </r>
  <r>
    <s v="CG&amp;E "/>
    <s v="E"/>
    <x v="19"/>
    <s v="RS  S   04/01/2008N"/>
    <n v="-7252814"/>
    <n v="-796491.39"/>
    <n v="0"/>
    <n v="-796491.39"/>
    <n v="-313170.40000000002"/>
    <n v="0"/>
    <n v="-155170.91"/>
    <n v="-8766.94"/>
    <n v="-230.29"/>
    <n v="0"/>
    <n v="0"/>
    <n v="-32089.040000000001"/>
    <n v="-46068.15"/>
    <n v="-47295.07"/>
    <n v="-12550.22"/>
    <n v="-17.579999999999998"/>
    <n v="-41710.9"/>
    <n v="-105400.89"/>
    <n v="0"/>
    <n v="0"/>
    <n v="0"/>
    <n v="0"/>
    <n v="-10093.44"/>
    <n v="-18790.73"/>
    <n v="0"/>
    <n v="0"/>
    <n v="0"/>
    <n v="0"/>
    <n v="0"/>
    <n v="0"/>
    <n v="0"/>
    <n v="0"/>
    <m/>
    <n v="0"/>
    <n v="0"/>
    <n v="0"/>
    <x v="11"/>
    <x v="10"/>
  </r>
  <r>
    <s v="CG&amp;E "/>
    <s v="E"/>
    <x v="1"/>
    <s v="RS  S   04/01/2008N"/>
    <n v="-7763"/>
    <n v="-932.79"/>
    <n v="0"/>
    <n v="-932.79"/>
    <n v="-367.48"/>
    <n v="0"/>
    <n v="-224.7"/>
    <n v="-9.4600000000000009"/>
    <n v="-0.66"/>
    <n v="0"/>
    <n v="0"/>
    <n v="-36.1"/>
    <n v="-60.03"/>
    <n v="-52.93"/>
    <n v="-8.77"/>
    <n v="0"/>
    <n v="-43.69"/>
    <n v="-92.03"/>
    <n v="0"/>
    <n v="0"/>
    <n v="0"/>
    <n v="0"/>
    <n v="-10.86"/>
    <n v="-22.06"/>
    <n v="0"/>
    <n v="0"/>
    <n v="-4.0199999999999996"/>
    <n v="0"/>
    <n v="0"/>
    <n v="0"/>
    <n v="0"/>
    <n v="0"/>
    <m/>
    <n v="0"/>
    <n v="0"/>
    <n v="0"/>
    <x v="11"/>
    <x v="10"/>
  </r>
  <r>
    <s v="CG&amp;E "/>
    <s v="E"/>
    <x v="2"/>
    <s v="RS  S   04/01/2008N"/>
    <n v="-790"/>
    <n v="-112.9"/>
    <n v="0"/>
    <n v="-112.9"/>
    <n v="-36.72"/>
    <n v="0"/>
    <n v="-32.53"/>
    <n v="-0.96"/>
    <n v="-0.15"/>
    <n v="0"/>
    <n v="0"/>
    <n v="-3.67"/>
    <n v="-7.76"/>
    <n v="-5.03"/>
    <n v="-0.33"/>
    <n v="0"/>
    <n v="-4.29"/>
    <n v="-17.260000000000002"/>
    <n v="0"/>
    <n v="0"/>
    <n v="0"/>
    <n v="0"/>
    <n v="-1.0900000000000001"/>
    <n v="-2.2000000000000002"/>
    <n v="0"/>
    <n v="0"/>
    <n v="-0.91"/>
    <n v="0"/>
    <n v="0"/>
    <n v="0"/>
    <n v="0"/>
    <n v="0"/>
    <m/>
    <n v="0"/>
    <n v="0"/>
    <n v="0"/>
    <x v="11"/>
    <x v="10"/>
  </r>
  <r>
    <s v="CG&amp;E "/>
    <s v="E"/>
    <x v="24"/>
    <s v="RS  S   04/01/2008N"/>
    <n v="-92151"/>
    <n v="-44242.57"/>
    <n v="0"/>
    <n v="-44242.57"/>
    <n v="0"/>
    <n v="0"/>
    <n v="-2014.09"/>
    <n v="-112.33"/>
    <n v="-3.51"/>
    <n v="0"/>
    <n v="0"/>
    <n v="-420.15"/>
    <n v="-625.59"/>
    <n v="0"/>
    <n v="-160.74"/>
    <n v="0"/>
    <n v="0"/>
    <n v="0"/>
    <n v="0"/>
    <n v="0"/>
    <n v="0"/>
    <n v="0"/>
    <n v="-128.61000000000001"/>
    <n v="-263.58"/>
    <n v="0"/>
    <n v="0"/>
    <n v="0"/>
    <n v="0"/>
    <n v="0"/>
    <n v="0"/>
    <n v="0"/>
    <n v="0"/>
    <m/>
    <n v="0"/>
    <n v="0"/>
    <n v="0"/>
    <x v="11"/>
    <x v="10"/>
  </r>
  <r>
    <s v="CG&amp;E "/>
    <s v="E"/>
    <x v="19"/>
    <s v="RS  W   01/02/2007N"/>
    <n v="962103"/>
    <n v="96083.34"/>
    <n v="0"/>
    <n v="96083.34"/>
    <n v="30405.96"/>
    <n v="0"/>
    <n v="24829.51"/>
    <n v="1032.29"/>
    <n v="112.73"/>
    <n v="0"/>
    <n v="0"/>
    <n v="4432.78"/>
    <n v="5599.2"/>
    <n v="3276.47"/>
    <n v="1669.86"/>
    <n v="5367.2"/>
    <n v="5880.67"/>
    <n v="10571.82"/>
    <n v="0"/>
    <n v="0"/>
    <n v="0"/>
    <n v="0"/>
    <n v="758.43"/>
    <n v="2146.42"/>
    <n v="0"/>
    <n v="0"/>
    <n v="0"/>
    <n v="0"/>
    <n v="0"/>
    <n v="0"/>
    <n v="0"/>
    <n v="0"/>
    <m/>
    <n v="0"/>
    <n v="0"/>
    <n v="0"/>
    <x v="11"/>
    <x v="10"/>
  </r>
  <r>
    <s v="CG&amp;E "/>
    <s v="E"/>
    <x v="1"/>
    <s v="RS  W   01/02/2007N"/>
    <n v="3"/>
    <n v="4.9000000000000004"/>
    <n v="0"/>
    <n v="4.9000000000000004"/>
    <n v="0.11"/>
    <n v="0"/>
    <n v="4.5599999999999996"/>
    <n v="0"/>
    <n v="0.09"/>
    <n v="0"/>
    <n v="0"/>
    <n v="0.01"/>
    <n v="0.02"/>
    <n v="0.02"/>
    <n v="0.01"/>
    <n v="0.02"/>
    <n v="0.02"/>
    <n v="0.03"/>
    <n v="0"/>
    <n v="0"/>
    <n v="0"/>
    <n v="0"/>
    <n v="0"/>
    <n v="0.01"/>
    <n v="0"/>
    <n v="0"/>
    <n v="0"/>
    <n v="0"/>
    <n v="0"/>
    <n v="0"/>
    <n v="0"/>
    <n v="0"/>
    <m/>
    <n v="0"/>
    <n v="0"/>
    <n v="0"/>
    <x v="11"/>
    <x v="10"/>
  </r>
  <r>
    <s v="CG&amp;E "/>
    <s v="E"/>
    <x v="24"/>
    <s v="RS  W   01/02/2007N"/>
    <n v="9705"/>
    <n v="430.79"/>
    <n v="0"/>
    <n v="430.79"/>
    <n v="0"/>
    <n v="0"/>
    <n v="261.10000000000002"/>
    <n v="11.05"/>
    <n v="1.35"/>
    <n v="0"/>
    <n v="0"/>
    <n v="45.12"/>
    <n v="60.5"/>
    <n v="0"/>
    <n v="16.93"/>
    <n v="0"/>
    <n v="0"/>
    <n v="0"/>
    <n v="0"/>
    <n v="0"/>
    <n v="0"/>
    <n v="0"/>
    <n v="10.55"/>
    <n v="24.19"/>
    <n v="0"/>
    <n v="0"/>
    <n v="0"/>
    <n v="0"/>
    <n v="0"/>
    <n v="0"/>
    <n v="0"/>
    <n v="0"/>
    <m/>
    <n v="0"/>
    <n v="0"/>
    <n v="0"/>
    <x v="11"/>
    <x v="10"/>
  </r>
  <r>
    <s v="CG&amp;E "/>
    <s v="E"/>
    <x v="19"/>
    <s v="RS  W   02/15/2008N"/>
    <n v="662369"/>
    <n v="67394.960000000006"/>
    <n v="0"/>
    <n v="67394.960000000006"/>
    <n v="21078.27"/>
    <n v="0"/>
    <n v="17102.68"/>
    <n v="806.57"/>
    <n v="77.77"/>
    <n v="0"/>
    <n v="0"/>
    <n v="3054.56"/>
    <n v="3871"/>
    <n v="4067.83"/>
    <n v="1154.4000000000001"/>
    <n v="3720.64"/>
    <n v="4237.7299999999996"/>
    <n v="5789.17"/>
    <n v="0"/>
    <n v="0"/>
    <n v="0"/>
    <n v="0"/>
    <n v="946.56"/>
    <n v="1487.78"/>
    <n v="0"/>
    <n v="0"/>
    <n v="0"/>
    <n v="0"/>
    <n v="0"/>
    <n v="0"/>
    <n v="0"/>
    <n v="0"/>
    <m/>
    <n v="0"/>
    <n v="0"/>
    <n v="0"/>
    <x v="11"/>
    <x v="10"/>
  </r>
  <r>
    <s v="CG&amp;E "/>
    <s v="E"/>
    <x v="1"/>
    <s v="RS  W   02/15/2008N"/>
    <n v="3"/>
    <n v="4.9000000000000004"/>
    <n v="0"/>
    <n v="4.9000000000000004"/>
    <n v="0.11"/>
    <n v="0"/>
    <n v="4.5599999999999996"/>
    <n v="0"/>
    <n v="0.09"/>
    <n v="0"/>
    <n v="0"/>
    <n v="0.01"/>
    <n v="0.02"/>
    <n v="0.02"/>
    <n v="0.01"/>
    <n v="0.02"/>
    <n v="0.02"/>
    <n v="0.03"/>
    <n v="0"/>
    <n v="0"/>
    <n v="0"/>
    <n v="0"/>
    <n v="0"/>
    <n v="0.01"/>
    <n v="0"/>
    <n v="0"/>
    <n v="0"/>
    <n v="0"/>
    <n v="0"/>
    <n v="0"/>
    <n v="0"/>
    <n v="0"/>
    <m/>
    <n v="0"/>
    <n v="0"/>
    <n v="0"/>
    <x v="11"/>
    <x v="10"/>
  </r>
  <r>
    <s v="CG&amp;E "/>
    <s v="E"/>
    <x v="24"/>
    <s v="RS  W   02/15/2008N"/>
    <n v="6958"/>
    <n v="318.26"/>
    <n v="0"/>
    <n v="318.26"/>
    <n v="0"/>
    <n v="0"/>
    <n v="192.82"/>
    <n v="8.4700000000000006"/>
    <n v="1.08"/>
    <n v="0"/>
    <n v="0"/>
    <n v="32.35"/>
    <n v="43.84"/>
    <n v="0"/>
    <n v="12.13"/>
    <n v="0"/>
    <n v="0"/>
    <n v="0"/>
    <n v="0"/>
    <n v="0"/>
    <n v="0"/>
    <n v="0"/>
    <n v="9.9499999999999993"/>
    <n v="17.62"/>
    <n v="0"/>
    <n v="0"/>
    <n v="0"/>
    <n v="0"/>
    <n v="0"/>
    <n v="0"/>
    <n v="0"/>
    <n v="0"/>
    <m/>
    <n v="0"/>
    <n v="0"/>
    <n v="0"/>
    <x v="11"/>
    <x v="10"/>
  </r>
  <r>
    <s v="CG&amp;E "/>
    <s v="E"/>
    <x v="19"/>
    <s v="RS  W   04/01/2008 "/>
    <n v="-61918"/>
    <n v="-6921.71"/>
    <n v="0"/>
    <n v="-692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10"/>
  </r>
  <r>
    <s v="CG&amp;E "/>
    <s v="E"/>
    <x v="1"/>
    <s v="RS  W   04/01/2008 "/>
    <n v="-2403"/>
    <n v="-256.24"/>
    <n v="0"/>
    <n v="-25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10"/>
  </r>
  <r>
    <s v="CG&amp;E "/>
    <s v="E"/>
    <x v="19"/>
    <s v="RS  W   04/01/2008N"/>
    <n v="460862010"/>
    <n v="53653443.609999999"/>
    <n v="0"/>
    <n v="53653443.609999999"/>
    <n v="18241211.219999999"/>
    <n v="0"/>
    <n v="11945256.630000001"/>
    <n v="561139.35"/>
    <n v="55029.9"/>
    <n v="0"/>
    <n v="0"/>
    <n v="2136745.38"/>
    <n v="2786751.29"/>
    <n v="2754395.68"/>
    <n v="803277.6"/>
    <n v="0"/>
    <n v="2615326.15"/>
    <n v="10004908.439999999"/>
    <n v="0"/>
    <n v="0"/>
    <n v="0"/>
    <n v="0"/>
    <n v="654942.85"/>
    <n v="1094459.1200000001"/>
    <n v="0"/>
    <n v="0"/>
    <n v="0"/>
    <n v="0"/>
    <n v="0"/>
    <n v="0"/>
    <n v="0"/>
    <n v="0"/>
    <m/>
    <n v="0"/>
    <n v="0"/>
    <n v="0"/>
    <x v="11"/>
    <x v="10"/>
  </r>
  <r>
    <s v="CG&amp;E "/>
    <s v="E"/>
    <x v="1"/>
    <s v="RS  W   04/01/2008N"/>
    <n v="16786"/>
    <n v="2288.66"/>
    <n v="0"/>
    <n v="2288.66"/>
    <n v="707.24"/>
    <n v="0"/>
    <n v="709.08"/>
    <n v="20.38"/>
    <n v="7.48"/>
    <n v="0"/>
    <n v="0"/>
    <n v="77.959999999999994"/>
    <n v="105.59"/>
    <n v="106.77"/>
    <n v="29.24"/>
    <n v="0"/>
    <n v="95.26"/>
    <n v="363.35"/>
    <n v="0"/>
    <n v="0"/>
    <n v="0"/>
    <n v="0"/>
    <n v="23.85"/>
    <n v="42.46"/>
    <n v="0"/>
    <n v="0"/>
    <n v="0"/>
    <n v="0"/>
    <n v="0"/>
    <n v="0"/>
    <n v="0"/>
    <n v="0"/>
    <m/>
    <n v="0"/>
    <n v="0"/>
    <n v="0"/>
    <x v="11"/>
    <x v="10"/>
  </r>
  <r>
    <s v="CG&amp;E "/>
    <s v="E"/>
    <x v="4"/>
    <s v="RS  W   04/01/2008N"/>
    <n v="7132"/>
    <n v="828.86"/>
    <n v="0"/>
    <n v="828.86"/>
    <n v="265.26"/>
    <n v="0"/>
    <n v="205.27"/>
    <n v="8.68"/>
    <n v="1.26"/>
    <n v="0"/>
    <n v="0"/>
    <n v="32.79"/>
    <n v="41.51"/>
    <n v="40.049999999999997"/>
    <n v="12.42"/>
    <n v="0"/>
    <n v="40.46"/>
    <n v="155.11000000000001"/>
    <n v="0"/>
    <n v="0"/>
    <n v="0"/>
    <n v="0"/>
    <n v="10.14"/>
    <n v="15.91"/>
    <n v="0"/>
    <n v="0"/>
    <n v="0"/>
    <n v="0"/>
    <n v="0"/>
    <n v="0"/>
    <n v="0"/>
    <n v="0"/>
    <m/>
    <n v="0"/>
    <n v="0"/>
    <n v="0"/>
    <x v="11"/>
    <x v="10"/>
  </r>
  <r>
    <s v="CG&amp;E "/>
    <s v="E"/>
    <x v="24"/>
    <s v="RS  W   04/01/2008N"/>
    <n v="7807396"/>
    <n v="332862.23"/>
    <n v="0"/>
    <n v="332862.23"/>
    <n v="0"/>
    <n v="0"/>
    <n v="196397.89"/>
    <n v="9505.9599999999991"/>
    <n v="812.94"/>
    <n v="0"/>
    <n v="0"/>
    <n v="36200.730000000003"/>
    <n v="46897.5"/>
    <n v="0"/>
    <n v="13608.44"/>
    <n v="0"/>
    <n v="0"/>
    <n v="0"/>
    <n v="0"/>
    <n v="0"/>
    <n v="0"/>
    <n v="0"/>
    <n v="11095.25"/>
    <n v="18343.52"/>
    <n v="0"/>
    <n v="0"/>
    <n v="0"/>
    <n v="0"/>
    <n v="0"/>
    <n v="0"/>
    <n v="0"/>
    <n v="0"/>
    <m/>
    <n v="0"/>
    <n v="0"/>
    <n v="0"/>
    <x v="11"/>
    <x v="10"/>
  </r>
  <r>
    <s v="CG&amp;E "/>
    <s v="E"/>
    <x v="1"/>
    <s v="RS01S   01/02/2007N"/>
    <n v="-42762"/>
    <n v="-4436.96"/>
    <n v="0"/>
    <n v="-4436.96"/>
    <n v="-1456.81"/>
    <n v="0"/>
    <n v="-1122.07"/>
    <n v="-47"/>
    <n v="-5.38"/>
    <n v="0"/>
    <n v="0"/>
    <n v="-198.81"/>
    <n v="-260.64"/>
    <n v="-167.55"/>
    <n v="-17.95"/>
    <n v="-257.08"/>
    <n v="-263.95999999999998"/>
    <n v="-451.98"/>
    <n v="0"/>
    <n v="0"/>
    <n v="0"/>
    <n v="0"/>
    <n v="-38.49"/>
    <n v="-102.84"/>
    <n v="0"/>
    <n v="0"/>
    <n v="-46.4"/>
    <n v="0"/>
    <n v="0"/>
    <n v="0"/>
    <n v="0"/>
    <n v="0"/>
    <m/>
    <n v="0"/>
    <n v="0"/>
    <n v="0"/>
    <x v="11"/>
    <x v="10"/>
  </r>
  <r>
    <s v="CG&amp;E "/>
    <s v="E"/>
    <x v="1"/>
    <s v="RS01S   02/15/2008N"/>
    <n v="-15999"/>
    <n v="-1671.14"/>
    <n v="0"/>
    <n v="-1671.14"/>
    <n v="-528.22"/>
    <n v="0"/>
    <n v="-431.68"/>
    <n v="-19.47"/>
    <n v="-2.25"/>
    <n v="0"/>
    <n v="0"/>
    <n v="-74.41"/>
    <n v="-95.66"/>
    <n v="-93.22"/>
    <n v="-6.67"/>
    <n v="-93.25"/>
    <n v="-102.37"/>
    <n v="-146.41999999999999"/>
    <n v="0"/>
    <n v="0"/>
    <n v="0"/>
    <n v="0"/>
    <n v="-22.87"/>
    <n v="-37.28"/>
    <n v="0"/>
    <n v="0"/>
    <n v="-17.37"/>
    <n v="0"/>
    <n v="0"/>
    <n v="0"/>
    <n v="0"/>
    <n v="0"/>
    <m/>
    <n v="0"/>
    <n v="0"/>
    <n v="0"/>
    <x v="11"/>
    <x v="10"/>
  </r>
  <r>
    <s v="CG&amp;E "/>
    <s v="E"/>
    <x v="1"/>
    <s v="RS01S   04/01/2008 "/>
    <n v="9432"/>
    <n v="974.19"/>
    <n v="0"/>
    <n v="97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10"/>
  </r>
  <r>
    <s v="CG&amp;E "/>
    <s v="E"/>
    <x v="19"/>
    <s v="RS01S   04/01/2008N"/>
    <n v="-591"/>
    <n v="-72.83"/>
    <n v="0"/>
    <n v="-72.83"/>
    <n v="-26.12"/>
    <n v="0"/>
    <n v="-21.58"/>
    <n v="-0.72"/>
    <n v="-0.2"/>
    <n v="0"/>
    <n v="0"/>
    <n v="-2.75"/>
    <n v="-3.83"/>
    <n v="-3.94"/>
    <n v="-1.03"/>
    <n v="0"/>
    <n v="-3.35"/>
    <n v="-6.91"/>
    <n v="0"/>
    <n v="0"/>
    <n v="0"/>
    <n v="0"/>
    <n v="-0.83"/>
    <n v="-1.57"/>
    <n v="0"/>
    <n v="0"/>
    <n v="0"/>
    <n v="0"/>
    <n v="0"/>
    <n v="0"/>
    <n v="0"/>
    <n v="0"/>
    <m/>
    <n v="0"/>
    <n v="0"/>
    <n v="0"/>
    <x v="11"/>
    <x v="10"/>
  </r>
  <r>
    <s v="CG&amp;E "/>
    <s v="E"/>
    <x v="1"/>
    <s v="RS01S   04/01/2008N"/>
    <n v="-148063"/>
    <n v="-16862.990000000002"/>
    <n v="0"/>
    <n v="-16862.990000000002"/>
    <n v="-7281.94"/>
    <n v="0"/>
    <n v="-3075.63"/>
    <n v="-180.18"/>
    <n v="-2.5"/>
    <n v="0"/>
    <n v="0"/>
    <n v="-590.79999999999995"/>
    <n v="-1025.48"/>
    <n v="-998.45"/>
    <n v="-62.81"/>
    <n v="-1.1599999999999999"/>
    <n v="-863.29"/>
    <n v="-1962.4"/>
    <n v="0"/>
    <n v="0"/>
    <n v="0"/>
    <n v="0"/>
    <n v="-206.8"/>
    <n v="-437.05"/>
    <n v="0"/>
    <n v="0"/>
    <n v="-159.69"/>
    <n v="0"/>
    <n v="0"/>
    <n v="0"/>
    <n v="0"/>
    <n v="0"/>
    <m/>
    <n v="0"/>
    <n v="0"/>
    <n v="0"/>
    <x v="11"/>
    <x v="10"/>
  </r>
  <r>
    <s v="CG&amp;E "/>
    <s v="E"/>
    <x v="1"/>
    <s v="RS01W   01/02/2007N"/>
    <n v="80965"/>
    <n v="8519.2000000000007"/>
    <n v="0"/>
    <n v="8519.2000000000007"/>
    <n v="2892.37"/>
    <n v="0"/>
    <n v="2023.62"/>
    <n v="85.08"/>
    <n v="8.17"/>
    <n v="0"/>
    <n v="0"/>
    <n v="375.42"/>
    <n v="508.4"/>
    <n v="312.43"/>
    <n v="33.549999999999997"/>
    <n v="510.43"/>
    <n v="488.77"/>
    <n v="933.07"/>
    <n v="0"/>
    <n v="0"/>
    <n v="0"/>
    <n v="0"/>
    <n v="56.08"/>
    <n v="204.19"/>
    <n v="0"/>
    <n v="0"/>
    <n v="87.88"/>
    <n v="0"/>
    <n v="-0.13"/>
    <n v="-0.13"/>
    <n v="0"/>
    <n v="0"/>
    <m/>
    <n v="0"/>
    <n v="0"/>
    <n v="0"/>
    <x v="11"/>
    <x v="10"/>
  </r>
  <r>
    <s v="CG&amp;E "/>
    <s v="E"/>
    <x v="1"/>
    <s v="RS01W   01/03/2006N"/>
    <n v="160"/>
    <n v="20.18"/>
    <n v="0"/>
    <n v="20.18"/>
    <n v="6.01"/>
    <n v="0"/>
    <n v="7.69"/>
    <n v="0.14000000000000001"/>
    <n v="0.09"/>
    <n v="0"/>
    <n v="0"/>
    <n v="0.74"/>
    <n v="1.04"/>
    <n v="0.56999999999999995"/>
    <n v="0"/>
    <n v="1.06"/>
    <n v="0.37"/>
    <n v="2.11"/>
    <n v="0"/>
    <n v="0"/>
    <n v="0"/>
    <n v="0"/>
    <n v="-0.09"/>
    <n v="0.28000000000000003"/>
    <n v="0"/>
    <n v="0"/>
    <n v="0.17"/>
    <n v="0"/>
    <n v="0"/>
    <n v="0"/>
    <n v="0"/>
    <n v="0"/>
    <m/>
    <n v="0"/>
    <n v="0"/>
    <n v="0"/>
    <x v="11"/>
    <x v="10"/>
  </r>
  <r>
    <s v="CG&amp;E "/>
    <s v="E"/>
    <x v="1"/>
    <s v="RS01W   02/15/2008N"/>
    <n v="30255"/>
    <n v="3232.57"/>
    <n v="0"/>
    <n v="3232.57"/>
    <n v="1057.75"/>
    <n v="0"/>
    <n v="799.38"/>
    <n v="36.83"/>
    <n v="3.92"/>
    <n v="0"/>
    <n v="0"/>
    <n v="140.07"/>
    <n v="187.41"/>
    <n v="186.66"/>
    <n v="12.63"/>
    <n v="186.67"/>
    <n v="193.57"/>
    <n v="276.88"/>
    <n v="0"/>
    <n v="0"/>
    <n v="0"/>
    <n v="0"/>
    <n v="43.23"/>
    <n v="74.7"/>
    <n v="0"/>
    <n v="0"/>
    <n v="32.869999999999997"/>
    <n v="0"/>
    <n v="0"/>
    <n v="0"/>
    <n v="0"/>
    <n v="0"/>
    <m/>
    <n v="0"/>
    <n v="0"/>
    <n v="0"/>
    <x v="11"/>
    <x v="10"/>
  </r>
  <r>
    <s v="CG&amp;E "/>
    <s v="E"/>
    <x v="1"/>
    <s v="RS01W   04/01/2008 "/>
    <n v="-30624"/>
    <n v="-2826.04"/>
    <n v="0"/>
    <n v="-282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10"/>
  </r>
  <r>
    <s v="CG&amp;E "/>
    <s v="E"/>
    <x v="1"/>
    <s v="RS01W   04/01/2008N"/>
    <n v="6251683"/>
    <n v="742708.47"/>
    <n v="0"/>
    <n v="742708.47"/>
    <n v="244244.55"/>
    <n v="0"/>
    <n v="185321.85"/>
    <n v="7611.88"/>
    <n v="1212.1600000000001"/>
    <n v="0"/>
    <n v="0"/>
    <n v="28810.77"/>
    <n v="37504.19"/>
    <n v="33456.47"/>
    <n v="2607.69"/>
    <n v="0"/>
    <n v="35498.39"/>
    <n v="136111.89000000001"/>
    <n v="0"/>
    <n v="0"/>
    <n v="0"/>
    <n v="0"/>
    <n v="8884.4699999999993"/>
    <n v="14655.11"/>
    <n v="0"/>
    <n v="0"/>
    <n v="6789.05"/>
    <n v="0"/>
    <n v="0"/>
    <n v="0"/>
    <n v="0"/>
    <n v="0"/>
    <m/>
    <n v="0"/>
    <n v="0"/>
    <n v="0"/>
    <x v="11"/>
    <x v="10"/>
  </r>
  <r>
    <s v="CG&amp;E "/>
    <s v="E"/>
    <x v="4"/>
    <s v="RS01W   04/01/2008N"/>
    <n v="1547"/>
    <n v="206.4"/>
    <n v="0"/>
    <n v="206.4"/>
    <n v="68.349999999999994"/>
    <n v="0"/>
    <n v="57.86"/>
    <n v="1.88"/>
    <n v="0.54"/>
    <n v="0"/>
    <n v="0"/>
    <n v="7.19"/>
    <n v="10.029999999999999"/>
    <n v="9.36"/>
    <n v="0.65"/>
    <n v="0"/>
    <n v="8.77"/>
    <n v="33.79"/>
    <n v="0"/>
    <n v="0"/>
    <n v="0"/>
    <n v="0"/>
    <n v="2.2000000000000002"/>
    <n v="4.0999999999999996"/>
    <n v="0"/>
    <n v="0"/>
    <n v="1.68"/>
    <n v="0"/>
    <n v="0"/>
    <n v="0"/>
    <n v="0"/>
    <n v="0"/>
    <m/>
    <n v="0"/>
    <n v="0"/>
    <n v="0"/>
    <x v="11"/>
    <x v="10"/>
  </r>
  <r>
    <s v="CG&amp;E "/>
    <s v="E"/>
    <x v="21"/>
    <s v="RS01W   04/01/2008N"/>
    <n v="43764"/>
    <n v="2116.7600000000002"/>
    <n v="0"/>
    <n v="2116.7600000000002"/>
    <n v="0"/>
    <n v="0"/>
    <n v="1341.08"/>
    <n v="53.26"/>
    <n v="9.36"/>
    <n v="0"/>
    <n v="0"/>
    <n v="203.02"/>
    <n v="272.83999999999997"/>
    <n v="0"/>
    <n v="18.32"/>
    <n v="0"/>
    <n v="0"/>
    <n v="0"/>
    <n v="0"/>
    <n v="0"/>
    <n v="0"/>
    <n v="0"/>
    <n v="62.2"/>
    <n v="109.14"/>
    <n v="0"/>
    <n v="0"/>
    <n v="47.54"/>
    <n v="0"/>
    <n v="0"/>
    <n v="0"/>
    <n v="0"/>
    <n v="0"/>
    <m/>
    <n v="0"/>
    <n v="0"/>
    <n v="0"/>
    <x v="11"/>
    <x v="10"/>
  </r>
  <r>
    <s v="CG&amp;E "/>
    <s v="E"/>
    <x v="19"/>
    <s v="RS3PW   04/01/2008N"/>
    <n v="26192"/>
    <n v="3263.97"/>
    <n v="0"/>
    <n v="3263.97"/>
    <n v="1109.74"/>
    <n v="0"/>
    <n v="796.19"/>
    <n v="31.89"/>
    <n v="3.79"/>
    <n v="0"/>
    <n v="0"/>
    <n v="121.8"/>
    <n v="165.31"/>
    <n v="167.59"/>
    <n v="45.66"/>
    <n v="0"/>
    <n v="148.59"/>
    <n v="569.59"/>
    <n v="0"/>
    <n v="0"/>
    <n v="0"/>
    <n v="0"/>
    <n v="37.24"/>
    <n v="66.58"/>
    <n v="0"/>
    <n v="0"/>
    <n v="0"/>
    <n v="0"/>
    <n v="0"/>
    <n v="0"/>
    <n v="0"/>
    <n v="0"/>
    <m/>
    <n v="0"/>
    <n v="0"/>
    <n v="0"/>
    <x v="11"/>
    <x v="10"/>
  </r>
  <r>
    <s v="CG&amp;E "/>
    <s v="E"/>
    <x v="7"/>
    <s v="SC01    04/01/2008N"/>
    <n v="81"/>
    <n v="17.23"/>
    <n v="0"/>
    <n v="17.23"/>
    <n v="2.34"/>
    <n v="0"/>
    <n v="11.5"/>
    <n v="0.1"/>
    <n v="0"/>
    <n v="0"/>
    <n v="0"/>
    <n v="0.38"/>
    <n v="0.19"/>
    <n v="0.32"/>
    <n v="0"/>
    <n v="0"/>
    <n v="0.21"/>
    <n v="1.77"/>
    <n v="0"/>
    <n v="0"/>
    <n v="0"/>
    <n v="0"/>
    <n v="7.0000000000000007E-2"/>
    <n v="0.14000000000000001"/>
    <n v="0"/>
    <n v="0"/>
    <n v="0.21"/>
    <n v="0"/>
    <n v="0"/>
    <n v="0"/>
    <n v="0"/>
    <n v="0"/>
    <m/>
    <n v="0"/>
    <n v="0"/>
    <n v="0"/>
    <x v="11"/>
    <x v="11"/>
  </r>
  <r>
    <s v="CG&amp;E "/>
    <s v="E"/>
    <x v="7"/>
    <s v="SC02    04/01/2008N"/>
    <n v="1161192"/>
    <n v="103059.71"/>
    <n v="0"/>
    <n v="103059.71"/>
    <n v="33450.639999999999"/>
    <n v="0"/>
    <n v="22196.16"/>
    <n v="1413.92"/>
    <n v="0.36"/>
    <n v="0"/>
    <n v="0"/>
    <n v="4299.07"/>
    <n v="2659.12"/>
    <n v="4582.0600000000004"/>
    <n v="0"/>
    <n v="0"/>
    <n v="3059.77"/>
    <n v="25368.61"/>
    <n v="0"/>
    <n v="0"/>
    <n v="0"/>
    <n v="0"/>
    <n v="1063.6099999999999"/>
    <n v="2006.55"/>
    <n v="0"/>
    <n v="0"/>
    <n v="2959.84"/>
    <n v="0"/>
    <n v="0"/>
    <n v="0"/>
    <n v="0"/>
    <n v="0"/>
    <m/>
    <n v="0"/>
    <n v="0"/>
    <n v="0"/>
    <x v="11"/>
    <x v="11"/>
  </r>
  <r>
    <s v="CG&amp;E "/>
    <s v="E"/>
    <x v="2"/>
    <s v="SC03    04/01/2008N"/>
    <n v="399"/>
    <n v="21.67"/>
    <n v="0"/>
    <n v="21.67"/>
    <n v="4.58"/>
    <n v="0"/>
    <n v="1.71"/>
    <n v="0.48"/>
    <n v="0.09"/>
    <n v="0"/>
    <n v="0"/>
    <n v="1.85"/>
    <n v="0.91"/>
    <n v="0.62"/>
    <n v="0"/>
    <n v="0"/>
    <n v="1.05"/>
    <n v="8.7200000000000006"/>
    <n v="0"/>
    <n v="0"/>
    <n v="0"/>
    <n v="0"/>
    <n v="0.37"/>
    <n v="0.28000000000000003"/>
    <n v="0"/>
    <n v="0"/>
    <n v="1.01"/>
    <n v="0"/>
    <n v="0"/>
    <n v="0"/>
    <n v="0"/>
    <n v="0"/>
    <m/>
    <n v="0"/>
    <n v="0"/>
    <n v="0"/>
    <x v="11"/>
    <x v="11"/>
  </r>
  <r>
    <s v="CG&amp;E "/>
    <s v="E"/>
    <x v="7"/>
    <s v="SC03    04/01/2008N"/>
    <n v="1637838"/>
    <n v="87693.89"/>
    <n v="0"/>
    <n v="87693.89"/>
    <n v="18768.099999999999"/>
    <n v="0"/>
    <n v="7026.37"/>
    <n v="1994.35"/>
    <n v="2.52"/>
    <n v="0"/>
    <n v="0"/>
    <n v="6680.93"/>
    <n v="3750.65"/>
    <n v="2571.4299999999998"/>
    <n v="0"/>
    <n v="0"/>
    <n v="4315.7"/>
    <n v="35781.86"/>
    <n v="0"/>
    <n v="0"/>
    <n v="0"/>
    <n v="0"/>
    <n v="1500.26"/>
    <n v="1126.8900000000001"/>
    <n v="0"/>
    <n v="0"/>
    <n v="4174.83"/>
    <n v="0"/>
    <n v="0"/>
    <n v="0"/>
    <n v="0"/>
    <n v="0"/>
    <m/>
    <n v="0"/>
    <n v="0"/>
    <n v="0"/>
    <x v="11"/>
    <x v="11"/>
  </r>
  <r>
    <s v="CG&amp;E "/>
    <s v="E"/>
    <x v="7"/>
    <s v="SC04    04/01/2008N"/>
    <n v="14245"/>
    <n v="768.02"/>
    <n v="0"/>
    <n v="768.02"/>
    <n v="163.24"/>
    <n v="0"/>
    <n v="61.11"/>
    <n v="17.34"/>
    <n v="0.09"/>
    <n v="0"/>
    <n v="0"/>
    <n v="63.38"/>
    <n v="32.619999999999997"/>
    <n v="22.36"/>
    <n v="0"/>
    <n v="0"/>
    <n v="37.520000000000003"/>
    <n v="311.20999999999998"/>
    <n v="0"/>
    <n v="0"/>
    <n v="0"/>
    <n v="0"/>
    <n v="13.03"/>
    <n v="9.8000000000000007"/>
    <n v="0"/>
    <n v="0"/>
    <n v="36.32"/>
    <n v="0"/>
    <n v="0"/>
    <n v="0"/>
    <n v="0"/>
    <n v="0"/>
    <m/>
    <n v="0"/>
    <n v="0"/>
    <n v="0"/>
    <x v="11"/>
    <x v="11"/>
  </r>
  <r>
    <s v="CG&amp;E "/>
    <s v="E"/>
    <x v="7"/>
    <s v="SC05    04/01/2008N"/>
    <n v="5883"/>
    <n v="317.45999999999998"/>
    <n v="0"/>
    <n v="317.45999999999998"/>
    <n v="67.41"/>
    <n v="0"/>
    <n v="25.24"/>
    <n v="7.16"/>
    <n v="0"/>
    <n v="0"/>
    <n v="0"/>
    <n v="26.49"/>
    <n v="13.47"/>
    <n v="9.23"/>
    <n v="0"/>
    <n v="0"/>
    <n v="15.5"/>
    <n v="128.53"/>
    <n v="0"/>
    <n v="0"/>
    <n v="0"/>
    <n v="0"/>
    <n v="5.39"/>
    <n v="4.05"/>
    <n v="0"/>
    <n v="0"/>
    <n v="14.99"/>
    <n v="0"/>
    <n v="0"/>
    <n v="0"/>
    <n v="0"/>
    <n v="0"/>
    <m/>
    <n v="0"/>
    <n v="0"/>
    <n v="0"/>
    <x v="11"/>
    <x v="11"/>
  </r>
  <r>
    <s v="CG&amp;E "/>
    <s v="E"/>
    <x v="7"/>
    <s v="SC06    04/01/2008N"/>
    <n v="774"/>
    <n v="41.88"/>
    <n v="0"/>
    <n v="41.88"/>
    <n v="8.8699999999999992"/>
    <n v="0"/>
    <n v="3.32"/>
    <n v="0.94"/>
    <n v="0"/>
    <n v="0"/>
    <n v="0"/>
    <n v="3.6"/>
    <n v="1.77"/>
    <n v="1.22"/>
    <n v="0"/>
    <n v="0"/>
    <n v="2.04"/>
    <n v="16.91"/>
    <n v="0"/>
    <n v="0"/>
    <n v="0"/>
    <n v="0"/>
    <n v="0.71"/>
    <n v="0.53"/>
    <n v="0"/>
    <n v="0"/>
    <n v="1.97"/>
    <n v="0"/>
    <n v="0"/>
    <n v="0"/>
    <n v="0"/>
    <n v="0"/>
    <m/>
    <n v="0"/>
    <n v="0"/>
    <n v="0"/>
    <x v="11"/>
    <x v="11"/>
  </r>
  <r>
    <s v="CG&amp;E "/>
    <s v="E"/>
    <x v="2"/>
    <s v="SC07    04/01/2008N"/>
    <n v="980"/>
    <n v="120.97"/>
    <n v="0"/>
    <n v="120.97"/>
    <n v="28.21"/>
    <n v="0"/>
    <n v="51.41"/>
    <n v="1.2"/>
    <n v="0.36"/>
    <n v="0"/>
    <n v="0"/>
    <n v="4.57"/>
    <n v="2.2400000000000002"/>
    <n v="3.88"/>
    <n v="0"/>
    <n v="0"/>
    <n v="2.59"/>
    <n v="21.41"/>
    <n v="0"/>
    <n v="0"/>
    <n v="0"/>
    <n v="0"/>
    <n v="0.9"/>
    <n v="1.7"/>
    <n v="0"/>
    <n v="0"/>
    <n v="2.5"/>
    <n v="0"/>
    <n v="0"/>
    <n v="0"/>
    <n v="0"/>
    <n v="0"/>
    <m/>
    <n v="0"/>
    <n v="0"/>
    <n v="0"/>
    <x v="11"/>
    <x v="11"/>
  </r>
  <r>
    <s v="CG&amp;E "/>
    <s v="E"/>
    <x v="7"/>
    <s v="SC07    04/01/2008N"/>
    <n v="328"/>
    <n v="37.369999999999997"/>
    <n v="0"/>
    <n v="37.369999999999997"/>
    <n v="9.44"/>
    <n v="0"/>
    <n v="14.15"/>
    <n v="0.4"/>
    <n v="0.09"/>
    <n v="0"/>
    <n v="0"/>
    <n v="1.53"/>
    <n v="0.75"/>
    <n v="1.29"/>
    <n v="0"/>
    <n v="0"/>
    <n v="0.86"/>
    <n v="7.16"/>
    <n v="0"/>
    <n v="0"/>
    <n v="0"/>
    <n v="0"/>
    <n v="0.3"/>
    <n v="0.56000000000000005"/>
    <n v="0"/>
    <n v="0"/>
    <n v="0.84"/>
    <n v="0"/>
    <n v="0"/>
    <n v="0"/>
    <n v="0"/>
    <n v="0"/>
    <m/>
    <n v="0"/>
    <n v="0"/>
    <n v="0"/>
    <x v="11"/>
    <x v="11"/>
  </r>
  <r>
    <s v="CG&amp;E "/>
    <s v="E"/>
    <x v="7"/>
    <s v="SC08    04/01/2008N"/>
    <n v="6596"/>
    <n v="484.45"/>
    <n v="0"/>
    <n v="484.45"/>
    <n v="189.92"/>
    <n v="0"/>
    <n v="49.64"/>
    <n v="8.0299999999999994"/>
    <n v="0"/>
    <n v="0"/>
    <n v="0"/>
    <n v="0"/>
    <n v="15.1"/>
    <n v="26.03"/>
    <n v="0"/>
    <n v="0"/>
    <n v="17.38"/>
    <n v="144.1"/>
    <n v="0"/>
    <n v="0"/>
    <n v="0"/>
    <n v="0"/>
    <n v="6.04"/>
    <n v="11.4"/>
    <n v="0"/>
    <n v="0"/>
    <n v="16.809999999999999"/>
    <n v="0"/>
    <n v="0"/>
    <n v="0"/>
    <n v="0"/>
    <n v="0"/>
    <m/>
    <n v="0"/>
    <n v="0"/>
    <n v="0"/>
    <x v="11"/>
    <x v="11"/>
  </r>
  <r>
    <s v="CG&amp;E "/>
    <s v="E"/>
    <x v="7"/>
    <s v="SC09    04/01/2008N"/>
    <n v="296"/>
    <n v="24.41"/>
    <n v="0"/>
    <n v="24.41"/>
    <n v="8.5399999999999991"/>
    <n v="0"/>
    <n v="3.41"/>
    <n v="0.36"/>
    <n v="0.09"/>
    <n v="0"/>
    <n v="0"/>
    <n v="1.38"/>
    <n v="0.68"/>
    <n v="1.17"/>
    <n v="0"/>
    <n v="0"/>
    <n v="0.78"/>
    <n v="6.47"/>
    <n v="0"/>
    <n v="0"/>
    <n v="0"/>
    <n v="0"/>
    <n v="0.27"/>
    <n v="0.51"/>
    <n v="0"/>
    <n v="0"/>
    <n v="0.75"/>
    <n v="0"/>
    <n v="0"/>
    <n v="0"/>
    <n v="0"/>
    <n v="0"/>
    <m/>
    <n v="0"/>
    <n v="0"/>
    <n v="0"/>
    <x v="11"/>
    <x v="11"/>
  </r>
  <r>
    <s v="CG&amp;E "/>
    <s v="E"/>
    <x v="7"/>
    <s v="SC10    04/01/2008N"/>
    <n v="6126"/>
    <n v="474.45"/>
    <n v="0"/>
    <n v="474.45"/>
    <n v="176.51"/>
    <n v="0"/>
    <n v="70.489999999999995"/>
    <n v="7.46"/>
    <n v="0"/>
    <n v="0"/>
    <n v="0"/>
    <n v="0"/>
    <n v="14.03"/>
    <n v="24.17"/>
    <n v="0"/>
    <n v="0"/>
    <n v="16.14"/>
    <n v="133.83000000000001"/>
    <n v="0"/>
    <n v="0"/>
    <n v="0"/>
    <n v="0"/>
    <n v="5.61"/>
    <n v="10.59"/>
    <n v="0"/>
    <n v="0"/>
    <n v="15.62"/>
    <n v="0"/>
    <n v="0"/>
    <n v="0"/>
    <n v="0"/>
    <n v="0"/>
    <m/>
    <n v="0"/>
    <n v="0"/>
    <n v="0"/>
    <x v="11"/>
    <x v="11"/>
  </r>
  <r>
    <s v="CG&amp;E "/>
    <s v="E"/>
    <x v="2"/>
    <s v="SE      04/01/2008N"/>
    <n v="40409"/>
    <n v="5603.18"/>
    <n v="0"/>
    <n v="5603.18"/>
    <n v="1164.32"/>
    <n v="0"/>
    <n v="2745.17"/>
    <n v="49.25"/>
    <n v="6.12"/>
    <n v="0"/>
    <n v="0"/>
    <n v="187.11"/>
    <n v="92.55"/>
    <n v="159.46"/>
    <n v="0"/>
    <n v="0"/>
    <n v="106.51"/>
    <n v="882.86"/>
    <n v="0"/>
    <n v="0"/>
    <n v="0"/>
    <n v="0"/>
    <n v="37.06"/>
    <n v="69.819999999999993"/>
    <n v="0"/>
    <n v="0"/>
    <n v="102.95"/>
    <n v="0"/>
    <n v="0"/>
    <n v="0"/>
    <n v="0"/>
    <n v="0"/>
    <m/>
    <n v="0"/>
    <n v="0"/>
    <n v="0"/>
    <x v="11"/>
    <x v="12"/>
  </r>
  <r>
    <s v="CG&amp;E "/>
    <s v="E"/>
    <x v="7"/>
    <s v="SE      04/01/2008N"/>
    <n v="363722"/>
    <n v="49487.46"/>
    <n v="0"/>
    <n v="49487.46"/>
    <n v="10478.42"/>
    <n v="0"/>
    <n v="23816.99"/>
    <n v="443.09"/>
    <n v="29.79"/>
    <n v="0"/>
    <n v="0"/>
    <n v="1657.32"/>
    <n v="833.08"/>
    <n v="1435.24"/>
    <n v="0"/>
    <n v="0"/>
    <n v="958.47"/>
    <n v="7946.17"/>
    <n v="0"/>
    <n v="0"/>
    <n v="0"/>
    <n v="0"/>
    <n v="333.42"/>
    <n v="628.52"/>
    <n v="0"/>
    <n v="0"/>
    <n v="926.95"/>
    <n v="0"/>
    <n v="0"/>
    <n v="0"/>
    <n v="0"/>
    <n v="0"/>
    <m/>
    <n v="0"/>
    <n v="0"/>
    <n v="0"/>
    <x v="11"/>
    <x v="12"/>
  </r>
  <r>
    <s v="CG&amp;E "/>
    <s v="E"/>
    <x v="1"/>
    <s v="SFL2    04/01/2008N"/>
    <n v="45"/>
    <n v="6.12"/>
    <n v="0"/>
    <n v="6.12"/>
    <n v="2.97"/>
    <n v="0"/>
    <n v="0.72"/>
    <n v="0.09"/>
    <n v="0"/>
    <n v="0"/>
    <n v="0"/>
    <n v="0.18"/>
    <n v="0.27"/>
    <n v="0.36"/>
    <n v="0"/>
    <n v="0"/>
    <n v="0.27"/>
    <n v="0.99"/>
    <n v="0"/>
    <n v="0"/>
    <n v="0"/>
    <n v="0"/>
    <n v="0.09"/>
    <n v="0.18"/>
    <n v="0"/>
    <n v="0"/>
    <n v="0"/>
    <n v="0"/>
    <n v="0"/>
    <n v="0"/>
    <n v="0"/>
    <n v="0"/>
    <m/>
    <n v="0"/>
    <n v="0"/>
    <n v="0"/>
    <x v="11"/>
    <x v="13"/>
  </r>
  <r>
    <s v="CG&amp;E "/>
    <s v="E"/>
    <x v="2"/>
    <s v="SFL2    04/01/2008N"/>
    <n v="49032"/>
    <n v="6668.43"/>
    <n v="0"/>
    <n v="6668.43"/>
    <n v="3236.24"/>
    <n v="0"/>
    <n v="784.64"/>
    <n v="98"/>
    <n v="0.27"/>
    <n v="0"/>
    <n v="0"/>
    <n v="196"/>
    <n v="294.32"/>
    <n v="392.32"/>
    <n v="0"/>
    <n v="0"/>
    <n v="294.32"/>
    <n v="1078.32"/>
    <n v="0"/>
    <n v="0"/>
    <n v="0"/>
    <n v="0"/>
    <n v="98"/>
    <n v="196"/>
    <n v="0"/>
    <n v="0"/>
    <n v="0"/>
    <n v="0"/>
    <n v="0"/>
    <n v="0"/>
    <n v="0"/>
    <n v="0"/>
    <m/>
    <n v="0"/>
    <n v="0"/>
    <n v="0"/>
    <x v="11"/>
    <x v="13"/>
  </r>
  <r>
    <s v="CG&amp;E "/>
    <s v="E"/>
    <x v="7"/>
    <s v="SL01    04/01/2008N"/>
    <n v="2879"/>
    <n v="639.22"/>
    <n v="0"/>
    <n v="639.22"/>
    <n v="82.82"/>
    <n v="0"/>
    <n v="436.08"/>
    <n v="3.5"/>
    <n v="0.09"/>
    <n v="0"/>
    <n v="0"/>
    <n v="13.37"/>
    <n v="6.57"/>
    <n v="11.34"/>
    <n v="0"/>
    <n v="0"/>
    <n v="7.58"/>
    <n v="62.92"/>
    <n v="0"/>
    <n v="0"/>
    <n v="0"/>
    <n v="0"/>
    <n v="2.64"/>
    <n v="4.99"/>
    <n v="0"/>
    <n v="0"/>
    <n v="7.32"/>
    <n v="0"/>
    <n v="0"/>
    <n v="0"/>
    <n v="0"/>
    <n v="0"/>
    <m/>
    <n v="0"/>
    <n v="0"/>
    <n v="0"/>
    <x v="11"/>
    <x v="14"/>
  </r>
  <r>
    <s v="CG&amp;E "/>
    <s v="E"/>
    <x v="2"/>
    <s v="SL02    04/01/2008N"/>
    <n v="41"/>
    <n v="8.66"/>
    <n v="0"/>
    <n v="8.66"/>
    <n v="1.17"/>
    <n v="0"/>
    <n v="5.69"/>
    <n v="0.05"/>
    <n v="0.09"/>
    <n v="0"/>
    <n v="0"/>
    <n v="0.19"/>
    <n v="0.09"/>
    <n v="0.16"/>
    <n v="0"/>
    <n v="0"/>
    <n v="0.11"/>
    <n v="0.9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11"/>
    <x v="14"/>
  </r>
  <r>
    <s v="CG&amp;E "/>
    <s v="E"/>
    <x v="7"/>
    <s v="SL02    04/01/2008N"/>
    <n v="13354"/>
    <n v="1932.49"/>
    <n v="0"/>
    <n v="1932.49"/>
    <n v="384.61"/>
    <n v="0"/>
    <n v="989.23"/>
    <n v="16.350000000000001"/>
    <n v="0.63"/>
    <n v="0"/>
    <n v="0"/>
    <n v="62.15"/>
    <n v="30.48"/>
    <n v="52.59"/>
    <n v="0"/>
    <n v="0"/>
    <n v="35.229999999999997"/>
    <n v="291.89999999999998"/>
    <n v="0"/>
    <n v="0"/>
    <n v="0"/>
    <n v="0"/>
    <n v="12.19"/>
    <n v="23.16"/>
    <n v="0"/>
    <n v="0"/>
    <n v="33.97"/>
    <n v="0"/>
    <n v="0"/>
    <n v="0"/>
    <n v="0"/>
    <n v="0"/>
    <m/>
    <n v="0"/>
    <n v="0"/>
    <n v="0"/>
    <x v="11"/>
    <x v="14"/>
  </r>
  <r>
    <s v="CG&amp;E "/>
    <s v="E"/>
    <x v="2"/>
    <s v="SL03    04/01/2008N"/>
    <n v="449"/>
    <n v="84.99"/>
    <n v="0"/>
    <n v="84.99"/>
    <n v="12.91"/>
    <n v="0"/>
    <n v="53.23"/>
    <n v="0.55000000000000004"/>
    <n v="0.09"/>
    <n v="0"/>
    <n v="0"/>
    <n v="2.09"/>
    <n v="1.03"/>
    <n v="1.77"/>
    <n v="0"/>
    <n v="0"/>
    <n v="1.18"/>
    <n v="9.81"/>
    <n v="0"/>
    <n v="0"/>
    <n v="0"/>
    <n v="0"/>
    <n v="0.41"/>
    <n v="0.78"/>
    <n v="0"/>
    <n v="0"/>
    <n v="1.1399999999999999"/>
    <n v="0"/>
    <n v="0"/>
    <n v="0"/>
    <n v="0"/>
    <n v="0"/>
    <m/>
    <n v="0"/>
    <n v="0"/>
    <n v="0"/>
    <x v="11"/>
    <x v="14"/>
  </r>
  <r>
    <s v="CG&amp;E "/>
    <s v="E"/>
    <x v="7"/>
    <s v="SL03    04/01/2008N"/>
    <n v="46516"/>
    <n v="8178.29"/>
    <n v="0"/>
    <n v="8178.29"/>
    <n v="1339.75"/>
    <n v="0"/>
    <n v="4896.68"/>
    <n v="56.72"/>
    <n v="0.81"/>
    <n v="0"/>
    <n v="0"/>
    <n v="214.15"/>
    <n v="106.29"/>
    <n v="183.31"/>
    <n v="0"/>
    <n v="0"/>
    <n v="122.67"/>
    <n v="1016.42"/>
    <n v="0"/>
    <n v="0"/>
    <n v="0"/>
    <n v="0"/>
    <n v="42.63"/>
    <n v="80.42"/>
    <n v="0"/>
    <n v="0"/>
    <n v="118.44"/>
    <n v="0"/>
    <n v="0"/>
    <n v="0"/>
    <n v="0"/>
    <n v="0"/>
    <m/>
    <n v="0"/>
    <n v="0"/>
    <n v="0"/>
    <x v="11"/>
    <x v="14"/>
  </r>
  <r>
    <s v="CG&amp;E "/>
    <s v="E"/>
    <x v="2"/>
    <s v="SL04    04/01/2008N"/>
    <n v="1644"/>
    <n v="245.2"/>
    <n v="0"/>
    <n v="245.2"/>
    <n v="47.3"/>
    <n v="0"/>
    <n v="128.52000000000001"/>
    <n v="2.0099999999999998"/>
    <n v="0.72"/>
    <n v="0"/>
    <n v="0"/>
    <n v="7.64"/>
    <n v="3.74"/>
    <n v="6.46"/>
    <n v="0"/>
    <n v="0"/>
    <n v="4.3499999999999996"/>
    <n v="35.950000000000003"/>
    <n v="0"/>
    <n v="0"/>
    <n v="0"/>
    <n v="0"/>
    <n v="1.51"/>
    <n v="2.84"/>
    <n v="0"/>
    <n v="0"/>
    <n v="4.16"/>
    <n v="0"/>
    <n v="0"/>
    <n v="0"/>
    <n v="0"/>
    <n v="0"/>
    <m/>
    <n v="0"/>
    <n v="0"/>
    <n v="0"/>
    <x v="11"/>
    <x v="14"/>
  </r>
  <r>
    <s v="CG&amp;E "/>
    <s v="E"/>
    <x v="7"/>
    <s v="SL04    04/01/2008N"/>
    <n v="2213653"/>
    <n v="256811.25"/>
    <n v="0"/>
    <n v="256811.25"/>
    <n v="63762.86"/>
    <n v="0"/>
    <n v="101484.03"/>
    <n v="2695.52"/>
    <n v="23.13"/>
    <n v="0"/>
    <n v="0"/>
    <n v="9352.89"/>
    <n v="5068.32"/>
    <n v="8733.77"/>
    <n v="0"/>
    <n v="0"/>
    <n v="5833.45"/>
    <n v="48362.43"/>
    <n v="0"/>
    <n v="0"/>
    <n v="0"/>
    <n v="0"/>
    <n v="2027.81"/>
    <n v="3825.21"/>
    <n v="0"/>
    <n v="0"/>
    <n v="5641.83"/>
    <n v="0"/>
    <n v="0"/>
    <n v="0"/>
    <n v="0"/>
    <n v="0"/>
    <m/>
    <n v="0"/>
    <n v="0"/>
    <n v="0"/>
    <x v="11"/>
    <x v="14"/>
  </r>
  <r>
    <s v="CG&amp;E "/>
    <s v="E"/>
    <x v="2"/>
    <s v="SL05    04/01/2008N"/>
    <n v="55081"/>
    <n v="24014.44"/>
    <n v="0"/>
    <n v="24014.44"/>
    <n v="1586.86"/>
    <n v="0"/>
    <n v="20145.52"/>
    <n v="67.08"/>
    <n v="6.3"/>
    <n v="0"/>
    <n v="0"/>
    <n v="254.04"/>
    <n v="126.11"/>
    <n v="217.25"/>
    <n v="0"/>
    <n v="0"/>
    <n v="145.16999999999999"/>
    <n v="1179.96"/>
    <n v="0"/>
    <n v="0"/>
    <n v="0"/>
    <n v="0"/>
    <n v="50.6"/>
    <n v="95.23"/>
    <n v="0"/>
    <n v="0"/>
    <n v="140.32"/>
    <n v="0"/>
    <n v="0"/>
    <n v="0"/>
    <n v="0"/>
    <n v="0"/>
    <m/>
    <n v="0"/>
    <n v="0"/>
    <n v="0"/>
    <x v="11"/>
    <x v="14"/>
  </r>
  <r>
    <s v="CG&amp;E "/>
    <s v="E"/>
    <x v="7"/>
    <s v="SL05    04/01/2008N"/>
    <n v="131668"/>
    <n v="62220.43"/>
    <n v="0"/>
    <n v="62220.43"/>
    <n v="3792.69"/>
    <n v="0"/>
    <n v="52918.33"/>
    <n v="160.58000000000001"/>
    <n v="13.05"/>
    <n v="0"/>
    <n v="0"/>
    <n v="607.88"/>
    <n v="301.17"/>
    <n v="519.37"/>
    <n v="0"/>
    <n v="0"/>
    <n v="346.87"/>
    <n v="2876.49"/>
    <n v="0"/>
    <n v="0"/>
    <n v="0"/>
    <n v="0"/>
    <n v="120.79"/>
    <n v="227.64"/>
    <n v="0"/>
    <n v="0"/>
    <n v="335.57"/>
    <n v="0"/>
    <n v="0"/>
    <n v="0"/>
    <n v="0"/>
    <n v="0"/>
    <m/>
    <n v="0"/>
    <n v="0"/>
    <n v="0"/>
    <x v="11"/>
    <x v="14"/>
  </r>
  <r>
    <s v="CG&amp;E "/>
    <s v="E"/>
    <x v="7"/>
    <s v="SL06    04/01/2008N"/>
    <n v="112"/>
    <n v="24.73"/>
    <n v="0"/>
    <n v="24.73"/>
    <n v="3.22"/>
    <n v="0"/>
    <n v="16.829999999999998"/>
    <n v="0.14000000000000001"/>
    <n v="0"/>
    <n v="0"/>
    <n v="0"/>
    <n v="0.52"/>
    <n v="0.25"/>
    <n v="0.44"/>
    <n v="0"/>
    <n v="0"/>
    <n v="0.3"/>
    <n v="2.4500000000000002"/>
    <n v="0"/>
    <n v="0"/>
    <n v="0"/>
    <n v="0"/>
    <n v="0.11"/>
    <n v="0.19"/>
    <n v="0"/>
    <n v="0"/>
    <n v="0.28000000000000003"/>
    <n v="0"/>
    <n v="0"/>
    <n v="0"/>
    <n v="0"/>
    <n v="0"/>
    <m/>
    <n v="0"/>
    <n v="0"/>
    <n v="0"/>
    <x v="11"/>
    <x v="14"/>
  </r>
  <r>
    <s v="CG&amp;E "/>
    <s v="E"/>
    <x v="2"/>
    <s v="SL07    04/01/2008N"/>
    <n v="79025"/>
    <n v="33013.71"/>
    <n v="0"/>
    <n v="33013.71"/>
    <n v="2276.4699999999998"/>
    <n v="0"/>
    <n v="27424.06"/>
    <n v="96.35"/>
    <n v="12.78"/>
    <n v="0"/>
    <n v="0"/>
    <n v="366.15"/>
    <n v="180.95"/>
    <n v="311.81"/>
    <n v="0"/>
    <n v="0"/>
    <n v="208.14"/>
    <n v="1726.48"/>
    <n v="0"/>
    <n v="0"/>
    <n v="0"/>
    <n v="0"/>
    <n v="72.459999999999994"/>
    <n v="136.54"/>
    <n v="0"/>
    <n v="0"/>
    <n v="201.52"/>
    <n v="0"/>
    <n v="0"/>
    <n v="0"/>
    <n v="0"/>
    <n v="0"/>
    <m/>
    <n v="0"/>
    <n v="0"/>
    <n v="0"/>
    <x v="11"/>
    <x v="14"/>
  </r>
  <r>
    <s v="CG&amp;E "/>
    <s v="E"/>
    <x v="7"/>
    <s v="SL07    04/01/2008N"/>
    <n v="400205"/>
    <n v="144301.62"/>
    <n v="0"/>
    <n v="144301.62"/>
    <n v="11528.55"/>
    <n v="0"/>
    <n v="116030.7"/>
    <n v="487.66"/>
    <n v="45.45"/>
    <n v="0"/>
    <n v="0"/>
    <n v="1837.59"/>
    <n v="916.36"/>
    <n v="1579.2"/>
    <n v="0"/>
    <n v="0"/>
    <n v="1054.3800000000001"/>
    <n v="8743.24"/>
    <n v="0"/>
    <n v="0"/>
    <n v="0"/>
    <n v="0"/>
    <n v="366.78"/>
    <n v="691.57"/>
    <n v="0"/>
    <n v="0"/>
    <n v="1020.14"/>
    <n v="0"/>
    <n v="0"/>
    <n v="0"/>
    <n v="0"/>
    <n v="0"/>
    <m/>
    <n v="0"/>
    <n v="0"/>
    <n v="0"/>
    <x v="11"/>
    <x v="14"/>
  </r>
  <r>
    <s v="CG&amp;E "/>
    <s v="E"/>
    <x v="2"/>
    <s v="SL08    04/01/2008N"/>
    <n v="3628"/>
    <n v="621.51"/>
    <n v="0"/>
    <n v="621.51"/>
    <n v="104.22"/>
    <n v="0"/>
    <n v="367.67"/>
    <n v="4.4400000000000004"/>
    <n v="0.54"/>
    <n v="0"/>
    <n v="0"/>
    <n v="16.86"/>
    <n v="8.2899999999999991"/>
    <n v="14.31"/>
    <n v="0"/>
    <n v="0"/>
    <n v="9.56"/>
    <n v="76.760000000000005"/>
    <n v="0"/>
    <n v="0"/>
    <n v="0"/>
    <n v="0"/>
    <n v="3.35"/>
    <n v="6.27"/>
    <n v="0"/>
    <n v="0"/>
    <n v="9.24"/>
    <n v="0"/>
    <n v="0"/>
    <n v="0"/>
    <n v="0"/>
    <n v="0"/>
    <m/>
    <n v="0"/>
    <n v="0"/>
    <n v="0"/>
    <x v="11"/>
    <x v="14"/>
  </r>
  <r>
    <s v="CG&amp;E "/>
    <s v="E"/>
    <x v="7"/>
    <s v="SL08    04/01/2008N"/>
    <n v="203283"/>
    <n v="29620.11"/>
    <n v="0"/>
    <n v="29620.11"/>
    <n v="5856.04"/>
    <n v="0"/>
    <n v="15308.76"/>
    <n v="247.61"/>
    <n v="1.62"/>
    <n v="0"/>
    <n v="0"/>
    <n v="906.03"/>
    <n v="465.49"/>
    <n v="802.17"/>
    <n v="0"/>
    <n v="0"/>
    <n v="535.58000000000004"/>
    <n v="4441.1400000000003"/>
    <n v="0"/>
    <n v="0"/>
    <n v="0"/>
    <n v="0"/>
    <n v="186.27"/>
    <n v="351.23"/>
    <n v="0"/>
    <n v="0"/>
    <n v="518.16999999999996"/>
    <n v="0"/>
    <n v="0"/>
    <n v="0"/>
    <n v="0"/>
    <n v="0"/>
    <m/>
    <n v="0"/>
    <n v="0"/>
    <n v="0"/>
    <x v="11"/>
    <x v="14"/>
  </r>
  <r>
    <s v="CG&amp;E "/>
    <s v="E"/>
    <x v="19"/>
    <s v="SOLU    04/01/2008 "/>
    <n v="151"/>
    <n v="14.58"/>
    <n v="0"/>
    <n v="14.58"/>
    <n v="1.79"/>
    <n v="0"/>
    <n v="0.64"/>
    <n v="0.18"/>
    <n v="0.18"/>
    <n v="0"/>
    <n v="0"/>
    <n v="0.7"/>
    <n v="0.35"/>
    <n v="0.25"/>
    <n v="0"/>
    <n v="0"/>
    <n v="0.39"/>
    <n v="3.3"/>
    <n v="0"/>
    <n v="0"/>
    <n v="0"/>
    <n v="0"/>
    <n v="0.14000000000000001"/>
    <n v="0.11"/>
    <n v="0"/>
    <n v="0"/>
    <n v="0.39"/>
    <n v="0"/>
    <n v="0"/>
    <n v="0"/>
    <n v="0"/>
    <n v="0"/>
    <m/>
    <n v="0"/>
    <n v="0"/>
    <n v="0"/>
    <x v="11"/>
    <x v="15"/>
  </r>
  <r>
    <s v="CG&amp;E "/>
    <s v="E"/>
    <x v="2"/>
    <s v="SOLU    04/01/2008 "/>
    <n v="592"/>
    <n v="48.59"/>
    <n v="0"/>
    <n v="48.59"/>
    <n v="7.02"/>
    <n v="0"/>
    <n v="2.56"/>
    <n v="0.73"/>
    <n v="0.27"/>
    <n v="0"/>
    <n v="0"/>
    <n v="2.74"/>
    <n v="1.35"/>
    <n v="0.95"/>
    <n v="0"/>
    <n v="0"/>
    <n v="1.57"/>
    <n v="12.94"/>
    <n v="0"/>
    <n v="0"/>
    <n v="0"/>
    <n v="0"/>
    <n v="0.55000000000000004"/>
    <n v="0.44"/>
    <n v="0"/>
    <n v="0"/>
    <n v="1.5"/>
    <n v="0"/>
    <n v="0"/>
    <n v="0"/>
    <n v="0"/>
    <n v="0"/>
    <m/>
    <n v="0"/>
    <n v="0"/>
    <n v="0"/>
    <x v="11"/>
    <x v="15"/>
  </r>
  <r>
    <s v="CG&amp;E "/>
    <s v="E"/>
    <x v="3"/>
    <s v="SOLU    04/01/2008 "/>
    <n v="4330"/>
    <n v="288.13"/>
    <n v="0"/>
    <n v="288.13"/>
    <n v="51.3"/>
    <n v="0"/>
    <n v="18.7"/>
    <n v="5.35"/>
    <n v="0.48"/>
    <n v="0"/>
    <n v="0"/>
    <n v="20.05"/>
    <n v="9.9"/>
    <n v="6.95"/>
    <n v="0"/>
    <n v="0"/>
    <n v="11.8"/>
    <n v="59.8"/>
    <n v="0"/>
    <n v="0"/>
    <n v="0"/>
    <n v="0"/>
    <n v="4.1500000000000004"/>
    <n v="3.2"/>
    <n v="0"/>
    <n v="0"/>
    <n v="10.95"/>
    <n v="0"/>
    <n v="0"/>
    <n v="0"/>
    <n v="0"/>
    <n v="0"/>
    <m/>
    <n v="0"/>
    <n v="0"/>
    <n v="0"/>
    <x v="11"/>
    <x v="15"/>
  </r>
  <r>
    <s v="CG&amp;E "/>
    <s v="E"/>
    <x v="7"/>
    <s v="SSLU    04/01/2008N"/>
    <n v="622"/>
    <n v="74.55"/>
    <n v="0"/>
    <n v="74.55"/>
    <n v="7.38"/>
    <n v="0"/>
    <n v="2.63"/>
    <n v="0.74"/>
    <n v="0"/>
    <n v="0"/>
    <n v="0"/>
    <n v="2.9"/>
    <n v="1.43"/>
    <n v="1.02"/>
    <n v="0"/>
    <n v="0"/>
    <n v="1.61"/>
    <n v="13.6"/>
    <n v="0"/>
    <n v="0"/>
    <n v="0"/>
    <n v="0"/>
    <n v="0.57999999999999996"/>
    <n v="0.44"/>
    <n v="0"/>
    <n v="0"/>
    <n v="1.6"/>
    <n v="0"/>
    <n v="0"/>
    <n v="0"/>
    <n v="0"/>
    <n v="0"/>
    <m/>
    <n v="0"/>
    <n v="0"/>
    <n v="0"/>
    <x v="11"/>
    <x v="16"/>
  </r>
  <r>
    <s v="CG&amp;E "/>
    <s v="E"/>
    <x v="7"/>
    <s v="SXLU    04/01/2008N"/>
    <n v="309"/>
    <n v="37.33"/>
    <n v="0"/>
    <n v="37.33"/>
    <n v="3.66"/>
    <n v="0"/>
    <n v="1.31"/>
    <n v="0.37"/>
    <n v="0"/>
    <n v="0"/>
    <n v="0"/>
    <n v="1.43"/>
    <n v="0.71"/>
    <n v="0.51"/>
    <n v="0"/>
    <n v="0"/>
    <n v="0.8"/>
    <n v="6.75"/>
    <n v="0"/>
    <n v="0"/>
    <n v="0"/>
    <n v="0"/>
    <n v="0.28999999999999998"/>
    <n v="0.22"/>
    <n v="0"/>
    <n v="0"/>
    <n v="0.79"/>
    <n v="0"/>
    <n v="0"/>
    <n v="0"/>
    <n v="0"/>
    <n v="0"/>
    <m/>
    <n v="0"/>
    <n v="0"/>
    <n v="0"/>
    <x v="11"/>
    <x v="17"/>
  </r>
  <r>
    <s v="CG&amp;E "/>
    <s v="E"/>
    <x v="19"/>
    <s v="TD  SOFF04/01/2008N"/>
    <n v="2753"/>
    <n v="75.42"/>
    <n v="0"/>
    <n v="75.42"/>
    <n v="36.22"/>
    <n v="0"/>
    <n v="17.84"/>
    <n v="0"/>
    <n v="0"/>
    <n v="0"/>
    <n v="0"/>
    <n v="0"/>
    <n v="9.85"/>
    <n v="5.47"/>
    <n v="0"/>
    <n v="0"/>
    <n v="0"/>
    <n v="0"/>
    <n v="0"/>
    <n v="0"/>
    <n v="0"/>
    <n v="0"/>
    <n v="3.87"/>
    <n v="2.17"/>
    <n v="0"/>
    <n v="0"/>
    <n v="0"/>
    <n v="0"/>
    <n v="0"/>
    <n v="0"/>
    <n v="0"/>
    <n v="0"/>
    <m/>
    <n v="0"/>
    <n v="0"/>
    <n v="0"/>
    <x v="11"/>
    <x v="18"/>
  </r>
  <r>
    <s v="CG&amp;E "/>
    <s v="E"/>
    <x v="19"/>
    <s v="TD  SON 04/01/2008N"/>
    <n v="1251"/>
    <n v="331.21"/>
    <n v="0"/>
    <n v="331.21"/>
    <n v="112.69"/>
    <n v="0"/>
    <n v="72.47"/>
    <n v="4.87"/>
    <n v="0.18"/>
    <n v="0"/>
    <n v="0"/>
    <n v="18.399999999999999"/>
    <n v="20.63"/>
    <n v="17.02"/>
    <n v="6.98"/>
    <n v="0"/>
    <n v="22.71"/>
    <n v="46.75"/>
    <n v="0"/>
    <n v="0"/>
    <n v="0"/>
    <n v="0"/>
    <n v="1.75"/>
    <n v="6.76"/>
    <n v="0"/>
    <n v="0"/>
    <n v="0"/>
    <n v="0"/>
    <n v="0"/>
    <n v="0"/>
    <n v="0"/>
    <n v="0"/>
    <m/>
    <n v="0"/>
    <n v="0"/>
    <n v="0"/>
    <x v="11"/>
    <x v="18"/>
  </r>
  <r>
    <s v="CG&amp;E "/>
    <s v="E"/>
    <x v="19"/>
    <s v="TD  WOFF04/01/2008N"/>
    <n v="12998"/>
    <n v="356.32"/>
    <n v="0"/>
    <n v="356.32"/>
    <n v="171.07"/>
    <n v="0"/>
    <n v="84.17"/>
    <n v="0"/>
    <n v="0"/>
    <n v="0"/>
    <n v="0"/>
    <n v="0"/>
    <n v="46.52"/>
    <n v="25.83"/>
    <n v="0"/>
    <n v="0"/>
    <n v="0"/>
    <n v="0"/>
    <n v="0"/>
    <n v="0"/>
    <n v="0"/>
    <n v="0"/>
    <n v="18.45"/>
    <n v="10.28"/>
    <n v="0"/>
    <n v="0"/>
    <n v="0"/>
    <n v="0"/>
    <n v="0"/>
    <n v="0"/>
    <n v="0"/>
    <n v="0"/>
    <m/>
    <n v="0"/>
    <n v="0"/>
    <n v="0"/>
    <x v="11"/>
    <x v="18"/>
  </r>
  <r>
    <s v="CG&amp;E "/>
    <s v="E"/>
    <x v="19"/>
    <s v="TD  WON 04/01/2008N"/>
    <n v="4165"/>
    <n v="1363.35"/>
    <n v="0"/>
    <n v="1363.35"/>
    <n v="294.91000000000003"/>
    <n v="0"/>
    <n v="345.6"/>
    <n v="20.89"/>
    <n v="1.55"/>
    <n v="0"/>
    <n v="0"/>
    <n v="79.75"/>
    <n v="55.23"/>
    <n v="44.55"/>
    <n v="29.92"/>
    <n v="0"/>
    <n v="97.35"/>
    <n v="369.99"/>
    <n v="0"/>
    <n v="0"/>
    <n v="0"/>
    <n v="0"/>
    <n v="5.92"/>
    <n v="17.690000000000001"/>
    <n v="0"/>
    <n v="0"/>
    <n v="0"/>
    <n v="0"/>
    <n v="0"/>
    <n v="0"/>
    <n v="0"/>
    <n v="0"/>
    <m/>
    <n v="0"/>
    <n v="0"/>
    <n v="0"/>
    <x v="11"/>
    <x v="18"/>
  </r>
  <r>
    <s v="CG&amp;E "/>
    <s v="E"/>
    <x v="2"/>
    <s v="TL01    04/01/2008N"/>
    <n v="6020"/>
    <n v="360.63"/>
    <n v="0"/>
    <n v="360.63"/>
    <n v="101.3"/>
    <n v="0"/>
    <n v="21.89"/>
    <n v="7.21"/>
    <n v="0.63"/>
    <n v="0"/>
    <n v="0"/>
    <n v="27.89"/>
    <n v="13.57"/>
    <n v="13.69"/>
    <n v="0"/>
    <n v="0"/>
    <n v="15.89"/>
    <n v="131.41999999999999"/>
    <n v="0"/>
    <n v="0"/>
    <n v="0"/>
    <n v="0"/>
    <n v="5.63"/>
    <n v="6.1"/>
    <n v="0"/>
    <n v="0"/>
    <n v="15.41"/>
    <n v="0"/>
    <n v="0"/>
    <n v="0"/>
    <n v="0"/>
    <n v="0"/>
    <m/>
    <n v="0"/>
    <n v="0"/>
    <n v="0"/>
    <x v="11"/>
    <x v="19"/>
  </r>
  <r>
    <s v="CG&amp;E "/>
    <s v="E"/>
    <x v="7"/>
    <s v="TL01    04/01/2008N"/>
    <n v="1315146"/>
    <n v="78797.399999999994"/>
    <n v="0"/>
    <n v="78797.399999999994"/>
    <n v="22138.59"/>
    <n v="0"/>
    <n v="4790.3599999999997"/>
    <n v="1587.39"/>
    <n v="4.59"/>
    <n v="0"/>
    <n v="0"/>
    <n v="6112.21"/>
    <n v="2986.51"/>
    <n v="3019.07"/>
    <n v="0"/>
    <n v="0"/>
    <n v="3472.5"/>
    <n v="28801.1"/>
    <n v="0"/>
    <n v="0"/>
    <n v="0"/>
    <n v="0"/>
    <n v="1209.07"/>
    <n v="1334.89"/>
    <n v="0"/>
    <n v="0"/>
    <n v="3341.12"/>
    <n v="0"/>
    <n v="0"/>
    <n v="0"/>
    <n v="0"/>
    <n v="0"/>
    <m/>
    <n v="0"/>
    <n v="0"/>
    <n v="0"/>
    <x v="11"/>
    <x v="19"/>
  </r>
  <r>
    <s v="CG&amp;E "/>
    <s v="E"/>
    <x v="4"/>
    <s v="TL01    04/01/2008N"/>
    <n v="89"/>
    <n v="5.54"/>
    <n v="0"/>
    <n v="5.54"/>
    <n v="1.49"/>
    <n v="0"/>
    <n v="0.31"/>
    <n v="0.1"/>
    <n v="0.27"/>
    <n v="0"/>
    <n v="0"/>
    <n v="0.4"/>
    <n v="0.2"/>
    <n v="0.2"/>
    <n v="0"/>
    <n v="0"/>
    <n v="0.22"/>
    <n v="1.96"/>
    <n v="0"/>
    <n v="0"/>
    <n v="0"/>
    <n v="0"/>
    <n v="0.09"/>
    <n v="0.09"/>
    <n v="0"/>
    <n v="0"/>
    <n v="0.21"/>
    <n v="0"/>
    <n v="0"/>
    <n v="0"/>
    <n v="0"/>
    <n v="0"/>
    <m/>
    <n v="0"/>
    <n v="0"/>
    <n v="0"/>
    <x v="11"/>
    <x v="19"/>
  </r>
  <r>
    <s v="CG&amp;E "/>
    <s v="E"/>
    <x v="2"/>
    <s v="TL03    04/01/2008N"/>
    <n v="253"/>
    <n v="20.92"/>
    <n v="0"/>
    <n v="20.92"/>
    <n v="4.28"/>
    <n v="0"/>
    <n v="6.51"/>
    <n v="0.3"/>
    <n v="0.09"/>
    <n v="0"/>
    <n v="0"/>
    <n v="1.2"/>
    <n v="0.6"/>
    <n v="0.6"/>
    <n v="0"/>
    <n v="0"/>
    <n v="0.66"/>
    <n v="5.54"/>
    <n v="0"/>
    <n v="0"/>
    <n v="0"/>
    <n v="0"/>
    <n v="0.24"/>
    <n v="0.24"/>
    <n v="0"/>
    <n v="0"/>
    <n v="0.66"/>
    <n v="0"/>
    <n v="0"/>
    <n v="0"/>
    <n v="0"/>
    <n v="0"/>
    <m/>
    <n v="0"/>
    <n v="0"/>
    <n v="0"/>
    <x v="11"/>
    <x v="19"/>
  </r>
  <r>
    <s v="CG&amp;E "/>
    <s v="E"/>
    <x v="7"/>
    <s v="TL03    04/01/2008N"/>
    <n v="305937"/>
    <n v="25049.040000000001"/>
    <n v="0"/>
    <n v="25049.040000000001"/>
    <n v="5148.0200000000004"/>
    <n v="0"/>
    <n v="7837.55"/>
    <n v="367"/>
    <n v="3.06"/>
    <n v="0"/>
    <n v="0"/>
    <n v="1421.44"/>
    <n v="690.34"/>
    <n v="709.86"/>
    <n v="0"/>
    <n v="0"/>
    <n v="804.17"/>
    <n v="6681.13"/>
    <n v="0"/>
    <n v="0"/>
    <n v="0"/>
    <n v="0"/>
    <n v="290.60000000000002"/>
    <n v="310.17"/>
    <n v="0"/>
    <n v="0"/>
    <n v="785.7"/>
    <n v="0"/>
    <n v="0"/>
    <n v="0"/>
    <n v="0"/>
    <n v="0"/>
    <m/>
    <n v="0"/>
    <n v="0"/>
    <n v="0"/>
    <x v="11"/>
    <x v="19"/>
  </r>
  <r>
    <s v="CG&amp;E "/>
    <s v="E"/>
    <x v="15"/>
    <s v="TSGE    04/01/2008 "/>
    <n v="14357768"/>
    <n v="955329.56"/>
    <n v="0"/>
    <n v="955329.56"/>
    <n v="430019.99"/>
    <n v="0"/>
    <n v="5201.96"/>
    <n v="7357.38"/>
    <n v="0.09"/>
    <n v="0"/>
    <n v="0"/>
    <n v="0"/>
    <n v="42627.25"/>
    <n v="58900.14"/>
    <n v="0"/>
    <n v="0"/>
    <n v="60031.5"/>
    <n v="311132.83"/>
    <n v="0"/>
    <n v="0"/>
    <n v="0"/>
    <n v="0"/>
    <n v="14257.56"/>
    <n v="25800.86"/>
    <n v="0"/>
    <n v="0"/>
    <n v="0"/>
    <n v="0"/>
    <n v="0"/>
    <n v="0"/>
    <n v="0"/>
    <n v="0"/>
    <m/>
    <n v="0"/>
    <n v="0"/>
    <n v="0"/>
    <x v="11"/>
    <x v="20"/>
  </r>
  <r>
    <s v="CG&amp;E "/>
    <s v="E"/>
    <x v="12"/>
    <s v="TSGS    04/01/2008 "/>
    <n v="7459704"/>
    <n v="444627.67"/>
    <n v="0"/>
    <n v="444627.67"/>
    <n v="194717.15"/>
    <n v="0"/>
    <n v="3256.2"/>
    <n v="4122.18"/>
    <n v="0.09"/>
    <n v="0"/>
    <n v="0"/>
    <n v="0"/>
    <n v="15566.82"/>
    <n v="26290.5"/>
    <n v="0"/>
    <n v="0"/>
    <n v="21602.7"/>
    <n v="161185.95000000001"/>
    <n v="0"/>
    <n v="0"/>
    <n v="0"/>
    <n v="0"/>
    <n v="6368.62"/>
    <n v="11517.46"/>
    <n v="0"/>
    <n v="0"/>
    <n v="0"/>
    <n v="0"/>
    <n v="0"/>
    <n v="0"/>
    <n v="0"/>
    <n v="0"/>
    <m/>
    <n v="0"/>
    <n v="0"/>
    <n v="0"/>
    <x v="11"/>
    <x v="20"/>
  </r>
  <r>
    <s v="CG&amp;E "/>
    <s v="E"/>
    <x v="15"/>
    <s v="TS01    04/01/2008 "/>
    <n v="878028"/>
    <n v="70685.919999999998"/>
    <n v="0"/>
    <n v="70685.919999999998"/>
    <n v="28833.25"/>
    <n v="0"/>
    <n v="696.58"/>
    <n v="1031.26"/>
    <n v="0.09"/>
    <n v="0"/>
    <n v="0"/>
    <n v="3164.67"/>
    <n v="4859.07"/>
    <n v="5132.66"/>
    <n v="0"/>
    <n v="0"/>
    <n v="4452.5600000000004"/>
    <n v="19026.87"/>
    <n v="0"/>
    <n v="0"/>
    <n v="0"/>
    <n v="0"/>
    <n v="1240.95"/>
    <n v="2247.96"/>
    <n v="0"/>
    <n v="0"/>
    <n v="0"/>
    <n v="0"/>
    <n v="0"/>
    <n v="0"/>
    <n v="0"/>
    <n v="0"/>
    <m/>
    <n v="0"/>
    <n v="0"/>
    <n v="0"/>
    <x v="11"/>
    <x v="20"/>
  </r>
  <r>
    <s v="CG&amp;E "/>
    <s v="E"/>
    <x v="15"/>
    <s v="TS01    04/01/2008N"/>
    <n v="6775405"/>
    <n v="513195.71"/>
    <n v="0"/>
    <n v="513195.71"/>
    <n v="223308.14"/>
    <n v="0"/>
    <n v="3276.06"/>
    <n v="4744.26"/>
    <n v="0.27"/>
    <n v="0"/>
    <n v="0"/>
    <n v="24622.68"/>
    <n v="24425.14"/>
    <n v="30587.75"/>
    <n v="0"/>
    <n v="0"/>
    <n v="34609.21"/>
    <n v="146823.01999999999"/>
    <n v="0"/>
    <n v="0"/>
    <n v="0"/>
    <n v="0"/>
    <n v="7401.1"/>
    <n v="13398.08"/>
    <n v="0"/>
    <n v="0"/>
    <n v="0"/>
    <n v="0"/>
    <n v="0"/>
    <n v="0"/>
    <n v="0"/>
    <n v="0"/>
    <m/>
    <n v="0"/>
    <n v="0"/>
    <n v="0"/>
    <x v="11"/>
    <x v="20"/>
  </r>
  <r>
    <s v="CG&amp;E "/>
    <s v="E"/>
    <x v="12"/>
    <s v="TS01    04/01/2008N"/>
    <n v="737219"/>
    <n v="52254.77"/>
    <n v="0"/>
    <n v="52254.77"/>
    <n v="22002.27"/>
    <n v="0"/>
    <n v="399.74"/>
    <n v="897.64"/>
    <n v="0.09"/>
    <n v="0"/>
    <n v="0"/>
    <n v="2685.42"/>
    <n v="2172.33"/>
    <n v="3013.66"/>
    <n v="0"/>
    <n v="0"/>
    <n v="3058.46"/>
    <n v="15975.54"/>
    <n v="0"/>
    <n v="0"/>
    <n v="0"/>
    <n v="0"/>
    <n v="729.51"/>
    <n v="1320.11"/>
    <n v="0"/>
    <n v="0"/>
    <n v="0"/>
    <n v="0"/>
    <n v="0"/>
    <n v="0"/>
    <n v="0"/>
    <n v="0"/>
    <m/>
    <n v="0"/>
    <n v="0"/>
    <n v="0"/>
    <x v="11"/>
    <x v="20"/>
  </r>
  <r>
    <s v="CG&amp;E "/>
    <s v="E"/>
    <x v="14"/>
    <s v="TS02    04/01/2008N"/>
    <n v="1037238"/>
    <n v="82694.75"/>
    <n v="0"/>
    <n v="82694.75"/>
    <n v="36248.400000000001"/>
    <n v="0"/>
    <n v="634.53"/>
    <n v="1110.05"/>
    <n v="0.09"/>
    <n v="0"/>
    <n v="0"/>
    <n v="3774.49"/>
    <n v="4175.2700000000004"/>
    <n v="4965.25"/>
    <n v="0"/>
    <n v="0"/>
    <n v="5933.78"/>
    <n v="22476.95"/>
    <n v="0"/>
    <n v="0"/>
    <n v="0"/>
    <n v="0"/>
    <n v="1201.1199999999999"/>
    <n v="2174.8200000000002"/>
    <n v="0"/>
    <n v="0"/>
    <n v="0"/>
    <n v="0"/>
    <n v="0"/>
    <n v="0"/>
    <n v="0"/>
    <n v="0"/>
    <m/>
    <n v="0"/>
    <n v="0"/>
    <n v="0"/>
    <x v="11"/>
    <x v="20"/>
  </r>
  <r>
    <s v="CG&amp;E "/>
    <s v="E"/>
    <x v="15"/>
    <s v="TS05    04/01/2008 "/>
    <n v="-8785"/>
    <n v="2632.65"/>
    <n v="0"/>
    <n v="263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20"/>
  </r>
  <r>
    <s v="CG&amp;E "/>
    <s v="E"/>
    <x v="15"/>
    <s v="TS07    04/01/2008 "/>
    <n v="5468708"/>
    <n v="437013.38"/>
    <n v="0"/>
    <n v="437013.38"/>
    <n v="148465.51"/>
    <n v="0"/>
    <n v="2407.98"/>
    <n v="5423.19"/>
    <n v="0.18"/>
    <n v="0"/>
    <n v="0"/>
    <n v="32340.52"/>
    <n v="38008.85"/>
    <n v="44027.89"/>
    <n v="0"/>
    <n v="0"/>
    <n v="17659.009999999998"/>
    <n v="118506.9"/>
    <n v="0"/>
    <n v="0"/>
    <n v="0"/>
    <n v="0"/>
    <n v="10889.07"/>
    <n v="19284.28"/>
    <n v="0"/>
    <n v="0"/>
    <n v="0"/>
    <n v="0"/>
    <n v="0"/>
    <n v="0"/>
    <n v="0"/>
    <n v="0"/>
    <m/>
    <n v="0"/>
    <n v="0"/>
    <n v="0"/>
    <x v="11"/>
    <x v="20"/>
  </r>
  <r>
    <s v="CG&amp;E "/>
    <s v="E"/>
    <x v="14"/>
    <s v="TS07    04/01/2008N"/>
    <n v="134303"/>
    <n v="19910.77"/>
    <n v="0"/>
    <n v="19910.77"/>
    <n v="10317.5"/>
    <n v="0"/>
    <n v="496"/>
    <n v="163.53"/>
    <n v="0.09"/>
    <n v="0"/>
    <n v="0"/>
    <n v="496.84"/>
    <n v="750.75"/>
    <n v="1413.38"/>
    <n v="0"/>
    <n v="0"/>
    <n v="2400.3000000000002"/>
    <n v="2910.35"/>
    <n v="0"/>
    <n v="0"/>
    <n v="0"/>
    <n v="0"/>
    <n v="342.99"/>
    <n v="619.04"/>
    <n v="0"/>
    <n v="0"/>
    <n v="0"/>
    <n v="0"/>
    <n v="0"/>
    <n v="0"/>
    <n v="0"/>
    <n v="0"/>
    <m/>
    <n v="0"/>
    <n v="0"/>
    <n v="0"/>
    <x v="11"/>
    <x v="20"/>
  </r>
  <r>
    <s v="CG&amp;E "/>
    <s v="E"/>
    <x v="15"/>
    <s v="TS07    04/01/2008N"/>
    <n v="28319456"/>
    <n v="1906935.86"/>
    <n v="0"/>
    <n v="1906935.86"/>
    <n v="836178.4"/>
    <n v="0"/>
    <n v="11180.8"/>
    <n v="17464.580000000002"/>
    <n v="0.54"/>
    <n v="0"/>
    <n v="0"/>
    <n v="37926.050000000003"/>
    <n v="83206.05"/>
    <n v="114531.57"/>
    <n v="0"/>
    <n v="0"/>
    <n v="114881.36"/>
    <n v="613682.61"/>
    <n v="0"/>
    <n v="0"/>
    <n v="0"/>
    <n v="0"/>
    <n v="27713.83"/>
    <n v="50170.07"/>
    <n v="0"/>
    <n v="0"/>
    <n v="0"/>
    <n v="0"/>
    <n v="0"/>
    <n v="0"/>
    <n v="0"/>
    <n v="0"/>
    <m/>
    <n v="0"/>
    <n v="0"/>
    <n v="0"/>
    <x v="11"/>
    <x v="20"/>
  </r>
  <r>
    <s v="CG&amp;E "/>
    <s v="E"/>
    <x v="18"/>
    <s v="TS07    04/01/2008N"/>
    <n v="147031"/>
    <n v="2102.65"/>
    <n v="0"/>
    <n v="2102.65"/>
    <n v="0"/>
    <n v="0"/>
    <n v="558.6"/>
    <n v="179.02"/>
    <n v="0.09"/>
    <n v="0"/>
    <n v="0"/>
    <n v="543.04"/>
    <n v="821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20"/>
  </r>
  <r>
    <s v="CG&amp;E "/>
    <s v="E"/>
    <x v="15"/>
    <s v="TS08    04/01/2008 "/>
    <n v="0"/>
    <n v="179859.07"/>
    <n v="0"/>
    <n v="179859.07"/>
    <n v="51136.3"/>
    <n v="0"/>
    <n v="1678.6"/>
    <n v="2407.71"/>
    <n v="0.09"/>
    <n v="0"/>
    <n v="0"/>
    <n v="0"/>
    <n v="21264.98"/>
    <n v="52785.77"/>
    <n v="0"/>
    <n v="0"/>
    <n v="14641.83"/>
    <n v="0"/>
    <n v="0"/>
    <n v="0"/>
    <n v="0"/>
    <n v="0"/>
    <n v="12824.25"/>
    <n v="23119.54"/>
    <n v="0"/>
    <n v="0"/>
    <n v="0"/>
    <n v="0"/>
    <n v="0"/>
    <n v="0"/>
    <n v="0"/>
    <n v="0"/>
    <m/>
    <n v="0"/>
    <n v="0"/>
    <n v="0"/>
    <x v="11"/>
    <x v="20"/>
  </r>
  <r>
    <s v="CG&amp;E "/>
    <s v="E"/>
    <x v="15"/>
    <s v="TS08    04/01/2008N"/>
    <n v="47405573"/>
    <n v="3159388.22"/>
    <n v="0"/>
    <n v="3159388.22"/>
    <n v="1406057.18"/>
    <n v="0"/>
    <n v="16738.88"/>
    <n v="24103.97"/>
    <n v="0.27"/>
    <n v="0"/>
    <n v="0"/>
    <n v="29832.94"/>
    <n v="137835.62"/>
    <n v="192587.94"/>
    <n v="0"/>
    <n v="0"/>
    <n v="193969.68"/>
    <n v="1027278.77"/>
    <n v="0"/>
    <n v="0"/>
    <n v="0"/>
    <n v="0"/>
    <n v="46620.51"/>
    <n v="84362.46"/>
    <n v="0"/>
    <n v="0"/>
    <n v="0"/>
    <n v="0"/>
    <n v="0"/>
    <n v="0"/>
    <n v="0"/>
    <n v="0"/>
    <m/>
    <n v="0"/>
    <n v="0"/>
    <n v="0"/>
    <x v="11"/>
    <x v="20"/>
  </r>
  <r>
    <s v="CG&amp;E "/>
    <s v="E"/>
    <x v="17"/>
    <s v="TS08    04/01/2008N"/>
    <n v="3640476"/>
    <n v="181131.06"/>
    <n v="0"/>
    <n v="181131.06"/>
    <n v="66792"/>
    <n v="0"/>
    <n v="480.08"/>
    <n v="2330.9699999999998"/>
    <n v="0.09"/>
    <n v="0"/>
    <n v="0"/>
    <n v="13224.25"/>
    <n v="1877.31"/>
    <n v="9146.32"/>
    <n v="0"/>
    <n v="0"/>
    <n v="2205.39"/>
    <n v="78889.11"/>
    <n v="0"/>
    <n v="0"/>
    <n v="0"/>
    <n v="0"/>
    <n v="2177.59"/>
    <n v="4007.95"/>
    <n v="0"/>
    <n v="0"/>
    <n v="0"/>
    <n v="0"/>
    <n v="0"/>
    <n v="0"/>
    <n v="0"/>
    <n v="0"/>
    <m/>
    <n v="0"/>
    <n v="0"/>
    <n v="0"/>
    <x v="11"/>
    <x v="20"/>
  </r>
  <r>
    <s v="CG&amp;E "/>
    <s v="E"/>
    <x v="15"/>
    <s v="TS09    04/01/2008N"/>
    <n v="25608955"/>
    <n v="1758119.85"/>
    <n v="0"/>
    <n v="1758119.85"/>
    <n v="808852.05"/>
    <n v="0"/>
    <n v="10535.44"/>
    <n v="13881.35"/>
    <n v="0.27"/>
    <n v="0"/>
    <n v="0"/>
    <n v="0"/>
    <n v="65764.77"/>
    <n v="110788.37"/>
    <n v="0"/>
    <n v="0"/>
    <n v="117999.82"/>
    <n v="554946.06000000006"/>
    <n v="0"/>
    <n v="0"/>
    <n v="0"/>
    <n v="0"/>
    <n v="26820.41"/>
    <n v="48531.31"/>
    <n v="0"/>
    <n v="0"/>
    <n v="0"/>
    <n v="0"/>
    <n v="0"/>
    <n v="0"/>
    <n v="0"/>
    <n v="0"/>
    <m/>
    <n v="0"/>
    <n v="0"/>
    <n v="0"/>
    <x v="11"/>
    <x v="20"/>
  </r>
  <r>
    <s v="CG&amp;E "/>
    <s v="E"/>
    <x v="12"/>
    <s v="TS09    04/01/2008N"/>
    <n v="4788459"/>
    <n v="345265.98"/>
    <n v="0"/>
    <n v="345265.98"/>
    <n v="158087.57999999999"/>
    <n v="0"/>
    <n v="2304"/>
    <n v="2869.37"/>
    <n v="0.09"/>
    <n v="0"/>
    <n v="0"/>
    <n v="0"/>
    <n v="17318.599999999999"/>
    <n v="21654.15"/>
    <n v="0"/>
    <n v="0"/>
    <n v="24541.87"/>
    <n v="103765.91"/>
    <n v="0"/>
    <n v="0"/>
    <n v="0"/>
    <n v="0"/>
    <n v="5239.45"/>
    <n v="9484.9599999999991"/>
    <n v="0"/>
    <n v="0"/>
    <n v="0"/>
    <n v="0"/>
    <n v="0"/>
    <n v="0"/>
    <n v="0"/>
    <n v="0"/>
    <m/>
    <n v="0"/>
    <n v="0"/>
    <n v="0"/>
    <x v="11"/>
    <x v="20"/>
  </r>
  <r>
    <s v="CG&amp;E "/>
    <s v="E"/>
    <x v="15"/>
    <s v="TS10    04/01/2008N"/>
    <n v="101740032"/>
    <n v="6589728.2599999998"/>
    <n v="0"/>
    <n v="6589728.2599999998"/>
    <n v="2845725.75"/>
    <n v="0"/>
    <n v="38498.129999999997"/>
    <n v="48339.66"/>
    <n v="0.09"/>
    <n v="0"/>
    <n v="0"/>
    <n v="0"/>
    <n v="331155.20000000001"/>
    <n v="389775.55"/>
    <n v="0"/>
    <n v="0"/>
    <n v="467790.63"/>
    <n v="2204706.4900000002"/>
    <n v="0"/>
    <n v="0"/>
    <n v="0"/>
    <n v="0"/>
    <n v="92997.3"/>
    <n v="170739.46"/>
    <n v="0"/>
    <n v="0"/>
    <n v="0"/>
    <n v="0"/>
    <n v="0"/>
    <n v="0"/>
    <n v="0"/>
    <n v="0"/>
    <m/>
    <n v="0"/>
    <n v="0"/>
    <n v="0"/>
    <x v="11"/>
    <x v="20"/>
  </r>
  <r>
    <s v="CG&amp;E "/>
    <s v="E"/>
    <x v="15"/>
    <s v="TS12    04/01/2008 "/>
    <n v="3435391"/>
    <n v="208421.48"/>
    <n v="0"/>
    <n v="20842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20"/>
  </r>
  <r>
    <s v="CG&amp;E "/>
    <s v="E"/>
    <x v="15"/>
    <s v="TS13    04/01/2008 "/>
    <n v="3804111"/>
    <n v="201752.15"/>
    <n v="0"/>
    <n v="201752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20"/>
  </r>
  <r>
    <s v="CG&amp;E "/>
    <s v="E"/>
    <x v="7"/>
    <s v="UOLC    04/01/2008N"/>
    <n v="23603"/>
    <n v="1280.72"/>
    <n v="0"/>
    <n v="1280.72"/>
    <n v="279.89"/>
    <n v="0"/>
    <n v="101.33"/>
    <n v="28.74"/>
    <n v="0.09"/>
    <n v="0"/>
    <n v="0"/>
    <n v="101.85"/>
    <n v="54.05"/>
    <n v="38.35"/>
    <n v="0"/>
    <n v="0"/>
    <n v="62.19"/>
    <n v="515.66"/>
    <n v="0"/>
    <n v="0"/>
    <n v="0"/>
    <n v="0"/>
    <n v="21.61"/>
    <n v="16.8"/>
    <n v="0"/>
    <n v="0"/>
    <n v="60.16"/>
    <n v="0"/>
    <n v="0"/>
    <n v="0"/>
    <n v="0"/>
    <n v="0"/>
    <m/>
    <n v="0"/>
    <n v="0"/>
    <n v="0"/>
    <x v="11"/>
    <x v="21"/>
  </r>
  <r>
    <s v="CG&amp;E "/>
    <s v="E"/>
    <x v="7"/>
    <s v="UOLP    01/31/2007N"/>
    <n v="-973"/>
    <n v="-41.72"/>
    <n v="0"/>
    <n v="-41.72"/>
    <n v="-9.81"/>
    <n v="0"/>
    <n v="-4.18"/>
    <n v="-1.24"/>
    <n v="0"/>
    <n v="0"/>
    <n v="0"/>
    <n v="-4.51"/>
    <n v="-2.2400000000000002"/>
    <n v="-2"/>
    <n v="0"/>
    <n v="-1.73"/>
    <n v="-3.65"/>
    <n v="-8.07"/>
    <n v="0"/>
    <n v="0"/>
    <n v="0"/>
    <n v="0"/>
    <n v="-1.1200000000000001"/>
    <n v="-0.7"/>
    <n v="0"/>
    <n v="0"/>
    <n v="-2.4700000000000002"/>
    <n v="0"/>
    <n v="0"/>
    <n v="0"/>
    <n v="0"/>
    <n v="0"/>
    <m/>
    <n v="0"/>
    <n v="0"/>
    <n v="0"/>
    <x v="11"/>
    <x v="21"/>
  </r>
  <r>
    <s v="CG&amp;E "/>
    <s v="E"/>
    <x v="2"/>
    <s v="UOLP    02/15/2008 "/>
    <n v="68"/>
    <n v="2.98"/>
    <n v="0"/>
    <n v="2.98"/>
    <n v="0.69"/>
    <n v="0"/>
    <n v="0.28999999999999998"/>
    <n v="0.08"/>
    <n v="0.04"/>
    <n v="0"/>
    <n v="0"/>
    <n v="0.32"/>
    <n v="0.16"/>
    <n v="0.12"/>
    <n v="0"/>
    <n v="0.12"/>
    <n v="0.25"/>
    <n v="0.62"/>
    <n v="0"/>
    <n v="0"/>
    <n v="0"/>
    <n v="0"/>
    <n v="7.0000000000000007E-2"/>
    <n v="0.05"/>
    <n v="0"/>
    <n v="0"/>
    <n v="0.17"/>
    <n v="0"/>
    <n v="0"/>
    <n v="0"/>
    <n v="0"/>
    <n v="0"/>
    <m/>
    <n v="0"/>
    <n v="0"/>
    <n v="0"/>
    <x v="11"/>
    <x v="21"/>
  </r>
  <r>
    <s v="CG&amp;E "/>
    <s v="E"/>
    <x v="2"/>
    <s v="UOLP    02/15/2008N"/>
    <n v="62"/>
    <n v="2.68"/>
    <n v="0"/>
    <n v="2.68"/>
    <n v="0.62"/>
    <n v="0"/>
    <n v="0.27"/>
    <n v="0.08"/>
    <n v="0"/>
    <n v="0"/>
    <n v="0"/>
    <n v="0.28999999999999998"/>
    <n v="0.14000000000000001"/>
    <n v="0.11"/>
    <n v="0"/>
    <n v="0.11"/>
    <n v="0.23"/>
    <n v="0.56999999999999995"/>
    <n v="0"/>
    <n v="0"/>
    <n v="0"/>
    <n v="0"/>
    <n v="0.06"/>
    <n v="0.04"/>
    <n v="0"/>
    <n v="0"/>
    <n v="0.16"/>
    <n v="0"/>
    <n v="0"/>
    <n v="0"/>
    <n v="0"/>
    <n v="0"/>
    <m/>
    <n v="0"/>
    <n v="0"/>
    <n v="0"/>
    <x v="11"/>
    <x v="21"/>
  </r>
  <r>
    <s v="CG&amp;E "/>
    <s v="E"/>
    <x v="7"/>
    <s v="UOLP    02/15/2008N"/>
    <n v="3561"/>
    <n v="153.75"/>
    <n v="0"/>
    <n v="153.75"/>
    <n v="35.9"/>
    <n v="0"/>
    <n v="15.28"/>
    <n v="4.3600000000000003"/>
    <n v="0"/>
    <n v="0"/>
    <n v="0"/>
    <n v="16.559999999999999"/>
    <n v="8.1300000000000008"/>
    <n v="6.34"/>
    <n v="0"/>
    <n v="6.34"/>
    <n v="13.19"/>
    <n v="32.6"/>
    <n v="0"/>
    <n v="0"/>
    <n v="0"/>
    <n v="0"/>
    <n v="3.43"/>
    <n v="2.54"/>
    <n v="0"/>
    <n v="0"/>
    <n v="9.08"/>
    <n v="0"/>
    <n v="0"/>
    <n v="0"/>
    <n v="0"/>
    <n v="0"/>
    <m/>
    <n v="0"/>
    <n v="0"/>
    <n v="0"/>
    <x v="11"/>
    <x v="21"/>
  </r>
  <r>
    <s v="CG&amp;E "/>
    <s v="E"/>
    <x v="19"/>
    <s v="UOLP    04/01/2008 "/>
    <n v="2428"/>
    <n v="135.65"/>
    <n v="0"/>
    <n v="135.65"/>
    <n v="28.79"/>
    <n v="0"/>
    <n v="10.25"/>
    <n v="2.87"/>
    <n v="3.76"/>
    <n v="0"/>
    <n v="0"/>
    <n v="11.27"/>
    <n v="5.6"/>
    <n v="3.96"/>
    <n v="0"/>
    <n v="0"/>
    <n v="6.27"/>
    <n v="52.71"/>
    <n v="0"/>
    <n v="0"/>
    <n v="0"/>
    <n v="0"/>
    <n v="2.2599999999999998"/>
    <n v="1.72"/>
    <n v="0"/>
    <n v="0"/>
    <n v="6.19"/>
    <n v="0"/>
    <n v="0"/>
    <n v="0"/>
    <n v="0"/>
    <n v="0"/>
    <m/>
    <n v="0"/>
    <n v="0"/>
    <n v="0"/>
    <x v="11"/>
    <x v="21"/>
  </r>
  <r>
    <s v="CG&amp;E "/>
    <s v="E"/>
    <x v="2"/>
    <s v="UOLP    04/01/2008 "/>
    <n v="28249"/>
    <n v="1535.8"/>
    <n v="0"/>
    <n v="1535.8"/>
    <n v="334.5"/>
    <n v="0"/>
    <n v="121.58"/>
    <n v="34.200000000000003"/>
    <n v="6.17"/>
    <n v="0"/>
    <n v="0"/>
    <n v="130.68"/>
    <n v="64.489999999999995"/>
    <n v="46.26"/>
    <n v="0"/>
    <n v="0"/>
    <n v="75.27"/>
    <n v="605.55999999999995"/>
    <n v="0"/>
    <n v="0"/>
    <n v="0"/>
    <n v="0"/>
    <n v="25.45"/>
    <n v="20.02"/>
    <n v="0"/>
    <n v="0"/>
    <n v="71.62"/>
    <n v="0"/>
    <n v="0"/>
    <n v="0"/>
    <n v="0"/>
    <n v="0"/>
    <m/>
    <n v="0"/>
    <n v="0"/>
    <n v="0"/>
    <x v="11"/>
    <x v="21"/>
  </r>
  <r>
    <s v="CG&amp;E "/>
    <s v="E"/>
    <x v="3"/>
    <s v="UOLP    04/01/2008 "/>
    <n v="910"/>
    <n v="50.03"/>
    <n v="0"/>
    <n v="50.03"/>
    <n v="10.78"/>
    <n v="0"/>
    <n v="3.92"/>
    <n v="1.1100000000000001"/>
    <n v="0.36"/>
    <n v="0"/>
    <n v="0"/>
    <n v="4.21"/>
    <n v="2.08"/>
    <n v="1.48"/>
    <n v="0"/>
    <n v="0"/>
    <n v="2.41"/>
    <n v="19.88"/>
    <n v="0"/>
    <n v="0"/>
    <n v="0"/>
    <n v="0"/>
    <n v="0.83"/>
    <n v="0.66"/>
    <n v="0"/>
    <n v="0"/>
    <n v="2.31"/>
    <n v="0"/>
    <n v="0"/>
    <n v="0"/>
    <n v="0"/>
    <n v="0"/>
    <m/>
    <n v="0"/>
    <n v="0"/>
    <n v="0"/>
    <x v="11"/>
    <x v="21"/>
  </r>
  <r>
    <s v="CG&amp;E "/>
    <s v="E"/>
    <x v="4"/>
    <s v="UOLP    04/01/2008 "/>
    <n v="1208"/>
    <n v="64.099999999999994"/>
    <n v="0"/>
    <n v="64.099999999999994"/>
    <n v="14.31"/>
    <n v="0"/>
    <n v="5.19"/>
    <n v="1.47"/>
    <n v="0.49"/>
    <n v="0"/>
    <n v="0"/>
    <n v="5.59"/>
    <n v="2.77"/>
    <n v="1.97"/>
    <n v="0"/>
    <n v="0"/>
    <n v="3.19"/>
    <n v="24.02"/>
    <n v="0"/>
    <n v="0"/>
    <n v="0"/>
    <n v="0"/>
    <n v="1.1299999999999999"/>
    <n v="0.89"/>
    <n v="0"/>
    <n v="0"/>
    <n v="3.08"/>
    <n v="0"/>
    <n v="0"/>
    <n v="0"/>
    <n v="0"/>
    <n v="0"/>
    <m/>
    <n v="0"/>
    <n v="0"/>
    <n v="0"/>
    <x v="11"/>
    <x v="21"/>
  </r>
  <r>
    <s v="CG&amp;E "/>
    <s v="E"/>
    <x v="2"/>
    <s v="UOLP    04/01/2008N"/>
    <n v="11818"/>
    <n v="639.4"/>
    <n v="0"/>
    <n v="639.4"/>
    <n v="140.16"/>
    <n v="0"/>
    <n v="50.71"/>
    <n v="14.4"/>
    <n v="2.52"/>
    <n v="0"/>
    <n v="0"/>
    <n v="54.92"/>
    <n v="27.07"/>
    <n v="19.2"/>
    <n v="0"/>
    <n v="0"/>
    <n v="31.42"/>
    <n v="249.61"/>
    <n v="0"/>
    <n v="0"/>
    <n v="0"/>
    <n v="0"/>
    <n v="10.85"/>
    <n v="8.3699999999999992"/>
    <n v="0"/>
    <n v="0"/>
    <n v="30.17"/>
    <n v="0"/>
    <n v="0"/>
    <n v="0"/>
    <n v="0"/>
    <n v="0"/>
    <m/>
    <n v="0"/>
    <n v="0"/>
    <n v="0"/>
    <x v="11"/>
    <x v="21"/>
  </r>
  <r>
    <s v="CG&amp;E "/>
    <s v="E"/>
    <x v="7"/>
    <s v="UOLP    04/01/2008N"/>
    <n v="26196"/>
    <n v="1360.13"/>
    <n v="0"/>
    <n v="1360.13"/>
    <n v="310.63"/>
    <n v="0"/>
    <n v="112.27"/>
    <n v="31.93"/>
    <n v="2.2200000000000002"/>
    <n v="0"/>
    <n v="0"/>
    <n v="121.89"/>
    <n v="59.93"/>
    <n v="42.58"/>
    <n v="0"/>
    <n v="0"/>
    <n v="71.58"/>
    <n v="497.35"/>
    <n v="0"/>
    <n v="0"/>
    <n v="0"/>
    <n v="0"/>
    <n v="24.33"/>
    <n v="18.61"/>
    <n v="0"/>
    <n v="0"/>
    <n v="66.81"/>
    <n v="0"/>
    <n v="0"/>
    <n v="0"/>
    <n v="0"/>
    <n v="0"/>
    <m/>
    <n v="0"/>
    <n v="0"/>
    <n v="0"/>
    <x v="11"/>
    <x v="21"/>
  </r>
  <r>
    <s v="CG&amp;E "/>
    <s v="E"/>
    <x v="19"/>
    <s v="UORP    04/01/2008 "/>
    <n v="86"/>
    <n v="4.6399999999999997"/>
    <n v="0"/>
    <n v="4.6399999999999997"/>
    <n v="1.02"/>
    <n v="0"/>
    <n v="0.36"/>
    <n v="0.1"/>
    <n v="0.18"/>
    <n v="0"/>
    <n v="0"/>
    <n v="0.4"/>
    <n v="0.2"/>
    <n v="0.14000000000000001"/>
    <n v="0"/>
    <n v="0"/>
    <n v="0.22"/>
    <n v="1.88"/>
    <n v="0"/>
    <n v="0"/>
    <n v="0"/>
    <n v="0"/>
    <n v="0.08"/>
    <n v="0.06"/>
    <n v="0"/>
    <n v="0"/>
    <n v="0"/>
    <n v="0"/>
    <n v="0"/>
    <n v="0"/>
    <n v="0"/>
    <n v="0"/>
    <m/>
    <n v="0"/>
    <n v="0"/>
    <n v="0"/>
    <x v="11"/>
    <x v="21"/>
  </r>
  <r>
    <s v="CG&amp;E "/>
    <s v="E"/>
    <x v="12"/>
    <s v="WS02    08/31/1993N"/>
    <n v="41234"/>
    <n v="1527.3"/>
    <n v="527.29999999999995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527.29999999999995"/>
    <n v="0"/>
    <n v="0"/>
    <n v="0"/>
    <n v="0"/>
    <n v="0"/>
    <n v="0"/>
    <n v="0"/>
    <n v="0"/>
    <n v="0"/>
    <n v="0"/>
    <m/>
    <n v="0"/>
    <n v="0"/>
    <n v="0"/>
    <x v="11"/>
    <x v="22"/>
  </r>
  <r>
    <s v="CG&amp;E "/>
    <s v="E"/>
    <x v="4"/>
    <s v="WS04    08/31/1993N"/>
    <n v="0"/>
    <n v="1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1"/>
    <x v="22"/>
  </r>
  <r>
    <s v="CG&amp;E "/>
    <s v="E"/>
    <x v="0"/>
    <s v="ID        01/01/2001 "/>
    <n v="343084"/>
    <n v="28697.95"/>
    <n v="0"/>
    <n v="2869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0"/>
  </r>
  <r>
    <s v="CG&amp;E "/>
    <s v="E"/>
    <x v="1"/>
    <s v="DM01S   01/02/2007N"/>
    <n v="-203"/>
    <n v="-31.02"/>
    <n v="0"/>
    <n v="-31.02"/>
    <n v="-8.02"/>
    <n v="0"/>
    <n v="-12.67"/>
    <n v="-0.25"/>
    <n v="-0.09"/>
    <n v="0"/>
    <n v="0"/>
    <n v="-0.94"/>
    <n v="-1.99"/>
    <n v="-1.42"/>
    <n v="-0.08"/>
    <n v="-1.42"/>
    <n v="-1.2"/>
    <n v="-1.86"/>
    <n v="0"/>
    <n v="0"/>
    <n v="0"/>
    <n v="0"/>
    <n v="-0.28000000000000003"/>
    <n v="-0.56999999999999995"/>
    <n v="0"/>
    <n v="0"/>
    <n v="-0.23"/>
    <n v="0"/>
    <n v="0"/>
    <n v="0"/>
    <n v="0"/>
    <n v="0"/>
    <m/>
    <n v="0"/>
    <n v="0"/>
    <n v="0"/>
    <x v="12"/>
    <x v="1"/>
  </r>
  <r>
    <s v="CG&amp;E "/>
    <s v="E"/>
    <x v="2"/>
    <s v="DM01S   01/02/2007N"/>
    <n v="-35166"/>
    <n v="-5286.05"/>
    <n v="0"/>
    <n v="-5286.05"/>
    <n v="-1614.97"/>
    <n v="0"/>
    <n v="-1836.53"/>
    <n v="-39.44"/>
    <n v="-7.17"/>
    <n v="0"/>
    <n v="0"/>
    <n v="-165.25"/>
    <n v="-399.65"/>
    <n v="-202.24"/>
    <n v="-15.26"/>
    <n v="-284.95"/>
    <n v="-207.36"/>
    <n v="-324.83"/>
    <n v="0"/>
    <n v="0"/>
    <n v="0"/>
    <n v="0"/>
    <n v="-33.82"/>
    <n v="-114"/>
    <n v="0"/>
    <n v="0"/>
    <n v="-40.58"/>
    <n v="0"/>
    <n v="0"/>
    <n v="0"/>
    <n v="0"/>
    <n v="0"/>
    <m/>
    <n v="0"/>
    <n v="0"/>
    <n v="0"/>
    <x v="12"/>
    <x v="1"/>
  </r>
  <r>
    <s v="CG&amp;E "/>
    <s v="E"/>
    <x v="3"/>
    <s v="DM01S   01/02/2007N"/>
    <n v="-12320"/>
    <n v="-1194.75"/>
    <n v="0"/>
    <n v="-1194.75"/>
    <n v="-381.74"/>
    <n v="0"/>
    <n v="-270.44"/>
    <n v="-13.71"/>
    <n v="-0.27"/>
    <n v="0"/>
    <n v="0"/>
    <n v="-54.38"/>
    <n v="-95.05"/>
    <n v="-49.97"/>
    <n v="-5.14"/>
    <n v="-67.349999999999994"/>
    <n v="-72.97"/>
    <n v="-131.19"/>
    <n v="0"/>
    <n v="0"/>
    <n v="0"/>
    <n v="0"/>
    <n v="-11.36"/>
    <n v="-26.95"/>
    <n v="0"/>
    <n v="0"/>
    <n v="-14.23"/>
    <n v="0"/>
    <n v="0"/>
    <n v="0"/>
    <n v="0"/>
    <n v="0"/>
    <m/>
    <n v="0"/>
    <n v="0"/>
    <n v="0"/>
    <x v="12"/>
    <x v="1"/>
  </r>
  <r>
    <s v="CG&amp;E "/>
    <s v="E"/>
    <x v="4"/>
    <s v="DM01S   01/02/2007N"/>
    <n v="-2016"/>
    <n v="-289.64999999999998"/>
    <n v="0"/>
    <n v="-289.64999999999998"/>
    <n v="-79.650000000000006"/>
    <n v="0"/>
    <n v="-111.34"/>
    <n v="-2.2000000000000002"/>
    <n v="-0.36"/>
    <n v="0"/>
    <n v="0"/>
    <n v="-9.3699999999999992"/>
    <n v="-19.8"/>
    <n v="-8.86"/>
    <n v="-0.84"/>
    <n v="-14.06"/>
    <n v="-11.45"/>
    <n v="-22.09"/>
    <n v="0"/>
    <n v="0"/>
    <n v="0"/>
    <n v="0"/>
    <n v="-1.68"/>
    <n v="-5.62"/>
    <n v="0"/>
    <n v="0"/>
    <n v="-2.33"/>
    <n v="0"/>
    <n v="0"/>
    <n v="0"/>
    <n v="0"/>
    <n v="0"/>
    <m/>
    <n v="0"/>
    <n v="0"/>
    <n v="0"/>
    <x v="12"/>
    <x v="1"/>
  </r>
  <r>
    <s v="CG&amp;E "/>
    <s v="E"/>
    <x v="1"/>
    <s v="DM01S   02/15/2008N"/>
    <n v="-213"/>
    <n v="-32.17"/>
    <n v="0"/>
    <n v="-32.17"/>
    <n v="-8.42"/>
    <n v="0"/>
    <n v="-12.92"/>
    <n v="-0.26"/>
    <n v="-0.09"/>
    <n v="0"/>
    <n v="0"/>
    <n v="-0.99"/>
    <n v="-2.09"/>
    <n v="-1.48"/>
    <n v="-0.09"/>
    <n v="-1.49"/>
    <n v="-1.26"/>
    <n v="-1.95"/>
    <n v="0"/>
    <n v="0"/>
    <n v="0"/>
    <n v="0"/>
    <n v="-0.28999999999999998"/>
    <n v="-0.59"/>
    <n v="0"/>
    <n v="0"/>
    <n v="-0.25"/>
    <n v="0"/>
    <n v="0"/>
    <n v="0"/>
    <n v="0"/>
    <n v="0"/>
    <m/>
    <n v="0"/>
    <n v="0"/>
    <n v="0"/>
    <x v="12"/>
    <x v="1"/>
  </r>
  <r>
    <s v="CG&amp;E "/>
    <s v="E"/>
    <x v="2"/>
    <s v="DM01S   02/15/2008N"/>
    <n v="-18995"/>
    <n v="-2354.7399999999998"/>
    <n v="0"/>
    <n v="-2354.7399999999998"/>
    <n v="-702.76"/>
    <n v="0"/>
    <n v="-724.67"/>
    <n v="-23.14"/>
    <n v="-2.54"/>
    <n v="0"/>
    <n v="0"/>
    <n v="-87.05"/>
    <n v="-174.77"/>
    <n v="-124.01"/>
    <n v="-7.92"/>
    <n v="-124.04"/>
    <n v="-112.53"/>
    <n v="-173.83"/>
    <n v="0"/>
    <n v="0"/>
    <n v="0"/>
    <n v="0"/>
    <n v="-25.95"/>
    <n v="-49.6"/>
    <n v="0"/>
    <n v="0"/>
    <n v="-21.93"/>
    <n v="0"/>
    <n v="0"/>
    <n v="0"/>
    <n v="0"/>
    <n v="0"/>
    <m/>
    <n v="0"/>
    <n v="0"/>
    <n v="0"/>
    <x v="12"/>
    <x v="1"/>
  </r>
  <r>
    <s v="CG&amp;E "/>
    <s v="E"/>
    <x v="3"/>
    <s v="DM01S   02/15/2008N"/>
    <n v="-4800"/>
    <n v="-433.21"/>
    <n v="0"/>
    <n v="-433.21"/>
    <n v="-136.07"/>
    <n v="0"/>
    <n v="-92.19"/>
    <n v="-5.84"/>
    <n v="-0.09"/>
    <n v="0"/>
    <n v="0"/>
    <n v="-21.03"/>
    <n v="-33.909999999999997"/>
    <n v="-24.01"/>
    <n v="-2"/>
    <n v="-24.01"/>
    <n v="-28.43"/>
    <n v="-43.93"/>
    <n v="0"/>
    <n v="0"/>
    <n v="0"/>
    <n v="0"/>
    <n v="-6.55"/>
    <n v="-9.61"/>
    <n v="0"/>
    <n v="0"/>
    <n v="-5.54"/>
    <n v="0"/>
    <n v="0"/>
    <n v="0"/>
    <n v="0"/>
    <n v="0"/>
    <m/>
    <n v="0"/>
    <n v="0"/>
    <n v="0"/>
    <x v="12"/>
    <x v="1"/>
  </r>
  <r>
    <s v="CG&amp;E "/>
    <s v="E"/>
    <x v="4"/>
    <s v="DM01S   02/15/2008N"/>
    <n v="-552"/>
    <n v="-78.8"/>
    <n v="0"/>
    <n v="-78.8"/>
    <n v="-21.81"/>
    <n v="0"/>
    <n v="-29.06"/>
    <n v="-0.67"/>
    <n v="-0.09"/>
    <n v="0"/>
    <n v="0"/>
    <n v="-2.57"/>
    <n v="-5.42"/>
    <n v="-3.85"/>
    <n v="-0.23"/>
    <n v="-3.85"/>
    <n v="-3.27"/>
    <n v="-5.05"/>
    <n v="0"/>
    <n v="0"/>
    <n v="0"/>
    <n v="0"/>
    <n v="-0.75"/>
    <n v="-1.54"/>
    <n v="0"/>
    <n v="0"/>
    <n v="-0.64"/>
    <n v="0"/>
    <n v="0"/>
    <n v="0"/>
    <n v="0"/>
    <n v="0"/>
    <m/>
    <n v="0"/>
    <n v="0"/>
    <n v="0"/>
    <x v="12"/>
    <x v="1"/>
  </r>
  <r>
    <s v="CG&amp;E "/>
    <s v="E"/>
    <x v="2"/>
    <s v="DM01S   04/01/2008 "/>
    <n v="25025"/>
    <n v="3245.17"/>
    <n v="0"/>
    <n v="324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1"/>
  </r>
  <r>
    <s v="CG&amp;E "/>
    <s v="E"/>
    <x v="3"/>
    <s v="DM01S   04/01/2008 "/>
    <n v="255"/>
    <n v="32.369999999999997"/>
    <n v="0"/>
    <n v="32.36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1"/>
  </r>
  <r>
    <s v="CG&amp;E "/>
    <s v="E"/>
    <x v="4"/>
    <s v="DM01S   04/01/2008 "/>
    <n v="3911"/>
    <n v="540.30999999999995"/>
    <n v="0"/>
    <n v="540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1"/>
  </r>
  <r>
    <s v="CG&amp;E "/>
    <s v="E"/>
    <x v="1"/>
    <s v="DM01S   04/01/2008N"/>
    <n v="-25077"/>
    <n v="-3196.61"/>
    <n v="0"/>
    <n v="-3196.61"/>
    <n v="-1122.3900000000001"/>
    <n v="0"/>
    <n v="-843.76"/>
    <n v="-30.53"/>
    <n v="-2.12"/>
    <n v="0"/>
    <n v="0"/>
    <n v="-114.26"/>
    <n v="-236.31"/>
    <n v="-153.77000000000001"/>
    <n v="-10.51"/>
    <n v="0"/>
    <n v="-139.84"/>
    <n v="-413.09"/>
    <n v="0"/>
    <n v="0"/>
    <n v="0"/>
    <n v="0"/>
    <n v="-33.76"/>
    <n v="-67.33"/>
    <n v="0"/>
    <n v="0"/>
    <n v="-28.94"/>
    <n v="0"/>
    <n v="0"/>
    <n v="0"/>
    <n v="0"/>
    <n v="0"/>
    <m/>
    <n v="0"/>
    <n v="0"/>
    <n v="0"/>
    <x v="12"/>
    <x v="1"/>
  </r>
  <r>
    <s v="CG&amp;E "/>
    <s v="E"/>
    <x v="2"/>
    <s v="DM01S   04/01/2008N"/>
    <n v="-927994"/>
    <n v="-112207.75"/>
    <n v="0"/>
    <n v="-112207.75"/>
    <n v="-38669.06"/>
    <n v="0"/>
    <n v="-27127.86"/>
    <n v="-1128.9100000000001"/>
    <n v="-59.49"/>
    <n v="0"/>
    <n v="0"/>
    <n v="-4169.47"/>
    <n v="-8131.83"/>
    <n v="-5297.32"/>
    <n v="-386.88"/>
    <n v="0"/>
    <n v="-5139.3900000000003"/>
    <n v="-17345.060000000001"/>
    <n v="0"/>
    <n v="0"/>
    <n v="0"/>
    <n v="0"/>
    <n v="-1280.57"/>
    <n v="-2320.2800000000002"/>
    <n v="0"/>
    <n v="0"/>
    <n v="-1067.8800000000001"/>
    <n v="0"/>
    <n v="0"/>
    <n v="0"/>
    <n v="0"/>
    <n v="0"/>
    <m/>
    <n v="0"/>
    <n v="0"/>
    <n v="0"/>
    <x v="12"/>
    <x v="1"/>
  </r>
  <r>
    <s v="CG&amp;E "/>
    <s v="E"/>
    <x v="3"/>
    <s v="DM01S   04/01/2008N"/>
    <n v="-19001"/>
    <n v="-1955.43"/>
    <n v="0"/>
    <n v="-1955.43"/>
    <n v="-556.04"/>
    <n v="0"/>
    <n v="-464.46"/>
    <n v="-23.13"/>
    <n v="-2.0699999999999998"/>
    <n v="0"/>
    <n v="0"/>
    <n v="-86.76"/>
    <n v="-125.17"/>
    <n v="-76.27"/>
    <n v="-7.88"/>
    <n v="0"/>
    <n v="-109.01"/>
    <n v="-423.87"/>
    <n v="0"/>
    <n v="0"/>
    <n v="0"/>
    <n v="0"/>
    <n v="-25.47"/>
    <n v="-33.39"/>
    <n v="0"/>
    <n v="0"/>
    <n v="-21.91"/>
    <n v="0"/>
    <n v="0"/>
    <n v="0"/>
    <n v="0"/>
    <n v="0"/>
    <m/>
    <n v="0"/>
    <n v="0"/>
    <n v="0"/>
    <x v="12"/>
    <x v="1"/>
  </r>
  <r>
    <s v="CG&amp;E "/>
    <s v="E"/>
    <x v="4"/>
    <s v="DM01S   04/01/2008N"/>
    <n v="-36909"/>
    <n v="-4680.7700000000004"/>
    <n v="0"/>
    <n v="-4680.7700000000004"/>
    <n v="-1528.98"/>
    <n v="0"/>
    <n v="-1218.48"/>
    <n v="-44.95"/>
    <n v="-3.6"/>
    <n v="0"/>
    <n v="0"/>
    <n v="-167.64"/>
    <n v="-324.16000000000003"/>
    <n v="-209.46"/>
    <n v="-15.37"/>
    <n v="0"/>
    <n v="-200.59"/>
    <n v="-782.24"/>
    <n v="0"/>
    <n v="0"/>
    <n v="0"/>
    <n v="0"/>
    <n v="-50.86"/>
    <n v="-91.76"/>
    <n v="0"/>
    <n v="0"/>
    <n v="-42.68"/>
    <n v="0"/>
    <n v="0"/>
    <n v="0"/>
    <n v="0"/>
    <n v="0"/>
    <m/>
    <n v="0"/>
    <n v="0"/>
    <n v="0"/>
    <x v="12"/>
    <x v="1"/>
  </r>
  <r>
    <s v="CG&amp;E "/>
    <s v="E"/>
    <x v="8"/>
    <s v="DM01S   04/01/2008N"/>
    <n v="-9118"/>
    <n v="-916.74"/>
    <n v="0"/>
    <n v="-916.74"/>
    <n v="-283.49"/>
    <n v="0"/>
    <n v="-188.9"/>
    <n v="-11.09"/>
    <n v="-0.63"/>
    <n v="0"/>
    <n v="0"/>
    <n v="-40.11"/>
    <n v="-61.14"/>
    <n v="-38.85"/>
    <n v="-3.79"/>
    <n v="0"/>
    <n v="-49.44"/>
    <n v="-199.2"/>
    <n v="0"/>
    <n v="0"/>
    <n v="0"/>
    <n v="0"/>
    <n v="-12.58"/>
    <n v="-17"/>
    <n v="0"/>
    <n v="0"/>
    <n v="-10.52"/>
    <n v="0"/>
    <n v="0"/>
    <n v="0"/>
    <n v="0"/>
    <n v="0"/>
    <m/>
    <n v="0"/>
    <n v="0"/>
    <n v="0"/>
    <x v="12"/>
    <x v="1"/>
  </r>
  <r>
    <s v="CG&amp;E "/>
    <s v="E"/>
    <x v="5"/>
    <s v="DM01S   04/01/2008N"/>
    <n v="-10285"/>
    <n v="-1151.5899999999999"/>
    <n v="0"/>
    <n v="-1151.5899999999999"/>
    <n v="-479.77"/>
    <n v="0"/>
    <n v="-309.02"/>
    <n v="-12.53"/>
    <n v="-0.54"/>
    <n v="0"/>
    <n v="0"/>
    <n v="100.44"/>
    <n v="-101.28"/>
    <n v="-65.73"/>
    <n v="-4.29"/>
    <n v="0"/>
    <n v="-58.31"/>
    <n v="-166.21"/>
    <n v="0"/>
    <n v="0"/>
    <n v="0"/>
    <n v="0"/>
    <n v="-13.73"/>
    <n v="-28.77"/>
    <n v="0"/>
    <n v="0"/>
    <n v="-11.85"/>
    <n v="0"/>
    <n v="0"/>
    <n v="0"/>
    <n v="0"/>
    <n v="0"/>
    <m/>
    <n v="0"/>
    <n v="0"/>
    <n v="0"/>
    <x v="12"/>
    <x v="1"/>
  </r>
  <r>
    <s v="CG&amp;E "/>
    <s v="E"/>
    <x v="24"/>
    <s v="DM01S   04/01/2008N"/>
    <n v="0"/>
    <n v="-2.21"/>
    <n v="0"/>
    <n v="-2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1"/>
  </r>
  <r>
    <s v="CG&amp;E "/>
    <s v="E"/>
    <x v="6"/>
    <s v="DM01S   04/01/2008N"/>
    <n v="-1464"/>
    <n v="-113.29"/>
    <n v="0"/>
    <n v="-113.29"/>
    <n v="0"/>
    <n v="0"/>
    <n v="-86.18"/>
    <n v="-1.78"/>
    <n v="-0.33"/>
    <n v="0"/>
    <n v="0"/>
    <n v="-6.81"/>
    <n v="-15.88"/>
    <n v="0"/>
    <n v="-0.62"/>
    <n v="0"/>
    <n v="0"/>
    <n v="0"/>
    <n v="0"/>
    <n v="0"/>
    <n v="0"/>
    <n v="0"/>
    <n v="0"/>
    <n v="0"/>
    <n v="0"/>
    <n v="0"/>
    <n v="-1.69"/>
    <n v="0"/>
    <n v="0"/>
    <n v="0"/>
    <n v="0"/>
    <n v="0"/>
    <m/>
    <n v="0"/>
    <n v="0"/>
    <n v="0"/>
    <x v="12"/>
    <x v="1"/>
  </r>
  <r>
    <s v="CG&amp;E "/>
    <s v="E"/>
    <x v="10"/>
    <s v="DM01S   04/01/2008N"/>
    <n v="-2400"/>
    <n v="-117.44"/>
    <n v="0"/>
    <n v="-117.44"/>
    <n v="0"/>
    <n v="0"/>
    <n v="-76.11"/>
    <n v="-2.92"/>
    <n v="-0.09"/>
    <n v="0"/>
    <n v="0"/>
    <n v="-10.98"/>
    <n v="-23.57"/>
    <n v="0"/>
    <n v="-1"/>
    <n v="0"/>
    <n v="0"/>
    <n v="0"/>
    <n v="0"/>
    <n v="0"/>
    <n v="0"/>
    <n v="0"/>
    <n v="0"/>
    <n v="0"/>
    <n v="0"/>
    <n v="0"/>
    <n v="-2.77"/>
    <n v="0"/>
    <n v="0"/>
    <n v="0"/>
    <n v="0"/>
    <n v="0"/>
    <m/>
    <n v="0"/>
    <n v="0"/>
    <n v="0"/>
    <x v="12"/>
    <x v="1"/>
  </r>
  <r>
    <s v="CG&amp;E "/>
    <s v="E"/>
    <x v="2"/>
    <s v="DM01W   01/02/2007N"/>
    <n v="37411"/>
    <n v="4262"/>
    <n v="0"/>
    <n v="4262"/>
    <n v="1225.3599999999999"/>
    <n v="0"/>
    <n v="1358.77"/>
    <n v="38.75"/>
    <n v="6.17"/>
    <n v="0"/>
    <n v="0"/>
    <n v="167.96"/>
    <n v="305.08999999999997"/>
    <n v="131.01"/>
    <n v="15.57"/>
    <n v="216.27"/>
    <n v="205.43"/>
    <n v="439.74"/>
    <n v="0"/>
    <n v="0"/>
    <n v="0"/>
    <n v="0"/>
    <n v="22.23"/>
    <n v="86.49"/>
    <n v="0"/>
    <n v="0"/>
    <n v="43.16"/>
    <n v="0"/>
    <n v="0"/>
    <n v="0"/>
    <n v="0"/>
    <n v="0"/>
    <m/>
    <n v="0"/>
    <n v="0"/>
    <n v="0"/>
    <x v="12"/>
    <x v="1"/>
  </r>
  <r>
    <s v="CG&amp;E "/>
    <s v="E"/>
    <x v="3"/>
    <s v="DM01W   01/02/2007N"/>
    <n v="28320"/>
    <n v="2754.79"/>
    <n v="0"/>
    <n v="2754.79"/>
    <n v="885.3"/>
    <n v="0"/>
    <n v="629.76"/>
    <n v="29.4"/>
    <n v="0.63"/>
    <n v="0"/>
    <n v="0"/>
    <n v="125.09"/>
    <n v="220.42"/>
    <n v="94.17"/>
    <n v="11.82"/>
    <n v="156.22"/>
    <n v="157.86000000000001"/>
    <n v="331.81"/>
    <n v="0"/>
    <n v="0"/>
    <n v="0"/>
    <n v="0"/>
    <n v="17.14"/>
    <n v="62.49"/>
    <n v="0"/>
    <n v="0"/>
    <n v="32.68"/>
    <n v="0"/>
    <n v="0"/>
    <n v="0"/>
    <n v="0"/>
    <n v="0"/>
    <m/>
    <n v="0"/>
    <n v="0"/>
    <n v="0"/>
    <x v="12"/>
    <x v="1"/>
  </r>
  <r>
    <s v="CG&amp;E "/>
    <s v="E"/>
    <x v="4"/>
    <s v="DM01W   01/02/2007N"/>
    <n v="1776"/>
    <n v="262.47000000000003"/>
    <n v="0"/>
    <n v="262.47000000000003"/>
    <n v="70.17"/>
    <n v="0"/>
    <n v="105.22"/>
    <n v="1.9"/>
    <n v="0.36"/>
    <n v="0"/>
    <n v="0"/>
    <n v="8.26"/>
    <n v="17.440000000000001"/>
    <n v="7.65"/>
    <n v="0.74"/>
    <n v="12.38"/>
    <n v="9.9600000000000009"/>
    <n v="20.11"/>
    <n v="0"/>
    <n v="0"/>
    <n v="0"/>
    <n v="0"/>
    <n v="1.28"/>
    <n v="4.95"/>
    <n v="0"/>
    <n v="0"/>
    <n v="2.0499999999999998"/>
    <n v="0"/>
    <n v="0"/>
    <n v="0"/>
    <n v="0"/>
    <n v="0"/>
    <m/>
    <n v="0"/>
    <n v="0"/>
    <n v="0"/>
    <x v="12"/>
    <x v="1"/>
  </r>
  <r>
    <s v="CG&amp;E "/>
    <s v="E"/>
    <x v="1"/>
    <s v="DM01W   02/15/2008N"/>
    <n v="216"/>
    <n v="40.08"/>
    <n v="0"/>
    <n v="40.08"/>
    <n v="8.5299999999999994"/>
    <n v="0"/>
    <n v="20.5"/>
    <n v="0.26"/>
    <n v="0.18"/>
    <n v="0"/>
    <n v="0"/>
    <n v="1"/>
    <n v="2.12"/>
    <n v="1.5"/>
    <n v="0.09"/>
    <n v="1.5"/>
    <n v="1.28"/>
    <n v="1.97"/>
    <n v="0"/>
    <n v="0"/>
    <n v="0"/>
    <n v="0"/>
    <n v="0.3"/>
    <n v="0.6"/>
    <n v="0"/>
    <n v="0"/>
    <n v="0.25"/>
    <n v="0"/>
    <n v="0"/>
    <n v="0"/>
    <n v="0"/>
    <n v="0"/>
    <m/>
    <n v="0"/>
    <n v="0"/>
    <n v="0"/>
    <x v="12"/>
    <x v="1"/>
  </r>
  <r>
    <s v="CG&amp;E "/>
    <s v="E"/>
    <x v="2"/>
    <s v="DM01W   02/15/2008N"/>
    <n v="17682"/>
    <n v="2398.11"/>
    <n v="0"/>
    <n v="2398.11"/>
    <n v="698.6"/>
    <n v="0"/>
    <n v="805.38"/>
    <n v="21.53"/>
    <n v="3.16"/>
    <n v="0"/>
    <n v="0"/>
    <n v="81.42"/>
    <n v="173.67"/>
    <n v="123.24"/>
    <n v="7.37"/>
    <n v="123.28"/>
    <n v="104.76"/>
    <n v="161.81"/>
    <n v="0"/>
    <n v="0"/>
    <n v="0"/>
    <n v="0"/>
    <n v="24.14"/>
    <n v="49.32"/>
    <n v="0"/>
    <n v="0"/>
    <n v="20.43"/>
    <n v="0"/>
    <n v="0"/>
    <n v="0"/>
    <n v="0"/>
    <n v="0"/>
    <m/>
    <n v="0"/>
    <n v="0"/>
    <n v="0"/>
    <x v="12"/>
    <x v="1"/>
  </r>
  <r>
    <s v="CG&amp;E "/>
    <s v="E"/>
    <x v="3"/>
    <s v="DM01W   02/15/2008N"/>
    <n v="13020"/>
    <n v="1233.8399999999999"/>
    <n v="0"/>
    <n v="1233.8399999999999"/>
    <n v="390.65"/>
    <n v="0"/>
    <n v="272.5"/>
    <n v="15.84"/>
    <n v="0.27"/>
    <n v="0"/>
    <n v="0"/>
    <n v="57.31"/>
    <n v="97.31"/>
    <n v="68.930000000000007"/>
    <n v="5.43"/>
    <n v="68.930000000000007"/>
    <n v="77.12"/>
    <n v="119.16"/>
    <n v="0"/>
    <n v="0"/>
    <n v="0"/>
    <n v="0"/>
    <n v="17.77"/>
    <n v="27.59"/>
    <n v="0"/>
    <n v="0"/>
    <n v="15.03"/>
    <n v="0"/>
    <n v="0"/>
    <n v="0"/>
    <n v="0"/>
    <n v="0"/>
    <m/>
    <n v="0"/>
    <n v="0"/>
    <n v="0"/>
    <x v="12"/>
    <x v="1"/>
  </r>
  <r>
    <s v="CG&amp;E "/>
    <s v="E"/>
    <x v="4"/>
    <s v="DM01W   02/15/2008N"/>
    <n v="432"/>
    <n v="64.94"/>
    <n v="0"/>
    <n v="64.94"/>
    <n v="17.07"/>
    <n v="0"/>
    <n v="26"/>
    <n v="0.53"/>
    <n v="0.09"/>
    <n v="0"/>
    <n v="0"/>
    <n v="2.0099999999999998"/>
    <n v="4.24"/>
    <n v="3.01"/>
    <n v="0.18"/>
    <n v="3.01"/>
    <n v="2.56"/>
    <n v="3.95"/>
    <n v="0"/>
    <n v="0"/>
    <n v="0"/>
    <n v="0"/>
    <n v="0.59"/>
    <n v="1.2"/>
    <n v="0"/>
    <n v="0"/>
    <n v="0.5"/>
    <n v="0"/>
    <n v="0"/>
    <n v="0"/>
    <n v="0"/>
    <n v="0"/>
    <m/>
    <n v="0"/>
    <n v="0"/>
    <n v="0"/>
    <x v="12"/>
    <x v="1"/>
  </r>
  <r>
    <s v="CG&amp;E "/>
    <s v="E"/>
    <x v="2"/>
    <s v="DM01W   04/01/2008 "/>
    <n v="-10304"/>
    <n v="-1409.75"/>
    <n v="0"/>
    <n v="-140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1"/>
  </r>
  <r>
    <s v="CG&amp;E "/>
    <s v="E"/>
    <x v="1"/>
    <s v="DM01W   04/01/2008N"/>
    <n v="483830"/>
    <n v="62303.58"/>
    <n v="0"/>
    <n v="62303.58"/>
    <n v="20520.86"/>
    <n v="0"/>
    <n v="15951.57"/>
    <n v="589.14"/>
    <n v="47.88"/>
    <n v="0"/>
    <n v="0"/>
    <n v="2205.25"/>
    <n v="4359.17"/>
    <n v="2817.76"/>
    <n v="201.94"/>
    <n v="0"/>
    <n v="2626.1"/>
    <n v="10524.18"/>
    <n v="0"/>
    <n v="0"/>
    <n v="0"/>
    <n v="0"/>
    <n v="667.1"/>
    <n v="1234.1600000000001"/>
    <n v="0"/>
    <n v="0"/>
    <n v="558.47"/>
    <n v="0"/>
    <n v="0"/>
    <n v="0"/>
    <n v="0"/>
    <n v="0"/>
    <m/>
    <n v="0"/>
    <n v="0"/>
    <n v="0"/>
    <x v="12"/>
    <x v="1"/>
  </r>
  <r>
    <s v="CG&amp;E "/>
    <s v="E"/>
    <x v="2"/>
    <s v="DM01W   04/01/2008N"/>
    <n v="35712834"/>
    <n v="4599119.75"/>
    <n v="0"/>
    <n v="4599119.75"/>
    <n v="1522964.26"/>
    <n v="0"/>
    <n v="1165006.1000000001"/>
    <n v="43482.84"/>
    <n v="3288.88"/>
    <n v="0"/>
    <n v="0"/>
    <n v="162549.68"/>
    <n v="322831.57"/>
    <n v="208653.15"/>
    <n v="14891.71"/>
    <n v="0"/>
    <n v="193688.92"/>
    <n v="779887.23"/>
    <n v="0"/>
    <n v="0"/>
    <n v="0"/>
    <n v="0"/>
    <n v="49269.38"/>
    <n v="91393.25"/>
    <n v="0"/>
    <n v="0"/>
    <n v="41212.78"/>
    <n v="0"/>
    <n v="0"/>
    <n v="0"/>
    <n v="0"/>
    <n v="0"/>
    <m/>
    <n v="0"/>
    <n v="0"/>
    <n v="0"/>
    <x v="12"/>
    <x v="1"/>
  </r>
  <r>
    <s v="CG&amp;E "/>
    <s v="E"/>
    <x v="3"/>
    <s v="DM01W   04/01/2008N"/>
    <n v="808127"/>
    <n v="106457.02"/>
    <n v="0"/>
    <n v="106457.02"/>
    <n v="35163.54"/>
    <n v="0"/>
    <n v="27908.55"/>
    <n v="984.05"/>
    <n v="72.849999999999994"/>
    <n v="0"/>
    <n v="0"/>
    <n v="3687.35"/>
    <n v="7449.23"/>
    <n v="4817.07"/>
    <n v="337.17"/>
    <n v="0"/>
    <n v="4390.6499999999996"/>
    <n v="17490.259999999998"/>
    <n v="0"/>
    <n v="0"/>
    <n v="0"/>
    <n v="0"/>
    <n v="1113.6199999999999"/>
    <n v="2110"/>
    <n v="0"/>
    <n v="0"/>
    <n v="932.68"/>
    <n v="0"/>
    <n v="0"/>
    <n v="0"/>
    <n v="0"/>
    <n v="0"/>
    <m/>
    <n v="0"/>
    <n v="0"/>
    <n v="0"/>
    <x v="12"/>
    <x v="1"/>
  </r>
  <r>
    <s v="CG&amp;E "/>
    <s v="E"/>
    <x v="7"/>
    <s v="DM01W   04/01/2008N"/>
    <n v="4845"/>
    <n v="743.85"/>
    <n v="0"/>
    <n v="743.85"/>
    <n v="225.2"/>
    <n v="0"/>
    <n v="250.86"/>
    <n v="5.91"/>
    <n v="0.99"/>
    <n v="0"/>
    <n v="0"/>
    <n v="22.53"/>
    <n v="47.59"/>
    <n v="30.84"/>
    <n v="2.02"/>
    <n v="0"/>
    <n v="26.28"/>
    <n v="105.85"/>
    <n v="0"/>
    <n v="0"/>
    <n v="0"/>
    <n v="0"/>
    <n v="6.68"/>
    <n v="13.51"/>
    <n v="0"/>
    <n v="0"/>
    <n v="5.59"/>
    <n v="0"/>
    <n v="0"/>
    <n v="0"/>
    <n v="0"/>
    <n v="0"/>
    <m/>
    <n v="0"/>
    <n v="0"/>
    <n v="0"/>
    <x v="12"/>
    <x v="1"/>
  </r>
  <r>
    <s v="CG&amp;E "/>
    <s v="E"/>
    <x v="4"/>
    <s v="DM01W   04/01/2008N"/>
    <n v="1578970"/>
    <n v="206109.51"/>
    <n v="0"/>
    <n v="206109.51"/>
    <n v="67934.58"/>
    <n v="0"/>
    <n v="53432.32"/>
    <n v="1922.34"/>
    <n v="163.9"/>
    <n v="0"/>
    <n v="0"/>
    <n v="7187.96"/>
    <n v="14375.42"/>
    <n v="9306.5"/>
    <n v="658.4"/>
    <n v="0"/>
    <n v="8563.32"/>
    <n v="34487.629999999997"/>
    <n v="0"/>
    <n v="0"/>
    <n v="0"/>
    <n v="0"/>
    <n v="2178.4499999999998"/>
    <n v="4076.37"/>
    <n v="0"/>
    <n v="0"/>
    <n v="1822.32"/>
    <n v="0"/>
    <n v="0"/>
    <n v="0"/>
    <n v="0"/>
    <n v="0"/>
    <m/>
    <n v="0"/>
    <n v="0"/>
    <n v="0"/>
    <x v="12"/>
    <x v="1"/>
  </r>
  <r>
    <s v="CG&amp;E "/>
    <s v="E"/>
    <x v="8"/>
    <s v="DM01W   04/01/2008N"/>
    <n v="35856"/>
    <n v="4356.05"/>
    <n v="0"/>
    <n v="4356.05"/>
    <n v="1359.28"/>
    <n v="0"/>
    <n v="1147.8699999999999"/>
    <n v="43.62"/>
    <n v="4.05"/>
    <n v="0"/>
    <n v="0"/>
    <n v="161.24"/>
    <n v="288.67"/>
    <n v="186.23"/>
    <n v="14.92"/>
    <n v="0"/>
    <n v="194.44"/>
    <n v="783.36"/>
    <n v="0"/>
    <n v="0"/>
    <n v="0"/>
    <n v="0"/>
    <n v="49.47"/>
    <n v="81.540000000000006"/>
    <n v="0"/>
    <n v="0"/>
    <n v="41.36"/>
    <n v="0"/>
    <n v="0"/>
    <n v="0"/>
    <n v="0"/>
    <n v="0"/>
    <m/>
    <n v="0"/>
    <n v="0"/>
    <n v="0"/>
    <x v="12"/>
    <x v="1"/>
  </r>
  <r>
    <s v="CG&amp;E "/>
    <s v="E"/>
    <x v="5"/>
    <s v="DM01W   04/01/2008N"/>
    <n v="104901"/>
    <n v="13338.54"/>
    <n v="0"/>
    <n v="13338.54"/>
    <n v="4755.1000000000004"/>
    <n v="0"/>
    <n v="3289.74"/>
    <n v="127.75"/>
    <n v="7.11"/>
    <n v="0"/>
    <n v="0"/>
    <n v="89.81"/>
    <n v="1004.96"/>
    <n v="651.41"/>
    <n v="43.75"/>
    <n v="0"/>
    <n v="571.16999999999996"/>
    <n v="2246.96"/>
    <n v="0"/>
    <n v="0"/>
    <n v="0"/>
    <n v="0"/>
    <n v="144.37"/>
    <n v="285.35000000000002"/>
    <n v="0"/>
    <n v="0"/>
    <n v="121.06"/>
    <n v="0"/>
    <n v="0"/>
    <n v="0"/>
    <n v="0"/>
    <n v="0"/>
    <m/>
    <n v="0"/>
    <n v="0"/>
    <n v="0"/>
    <x v="12"/>
    <x v="1"/>
  </r>
  <r>
    <s v="CG&amp;E "/>
    <s v="E"/>
    <x v="14"/>
    <s v="DM01W   04/01/2008N"/>
    <n v="1282"/>
    <n v="177.91"/>
    <n v="0"/>
    <n v="177.91"/>
    <n v="59.59"/>
    <n v="0"/>
    <n v="47.64"/>
    <n v="1.56"/>
    <n v="0.09"/>
    <n v="0"/>
    <n v="0"/>
    <n v="5.96"/>
    <n v="12.59"/>
    <n v="8.16"/>
    <n v="0.53"/>
    <n v="0"/>
    <n v="6.95"/>
    <n v="28.01"/>
    <n v="0"/>
    <n v="0"/>
    <n v="0"/>
    <n v="0"/>
    <n v="1.77"/>
    <n v="3.58"/>
    <n v="0"/>
    <n v="0"/>
    <n v="1.48"/>
    <n v="0"/>
    <n v="0"/>
    <n v="0"/>
    <n v="0"/>
    <n v="0"/>
    <m/>
    <n v="0"/>
    <n v="0"/>
    <n v="0"/>
    <x v="12"/>
    <x v="1"/>
  </r>
  <r>
    <s v="CG&amp;E "/>
    <s v="E"/>
    <x v="6"/>
    <s v="DM01W   04/01/2008N"/>
    <n v="220627"/>
    <n v="10423.16"/>
    <n v="0"/>
    <n v="10423.16"/>
    <n v="0"/>
    <n v="0"/>
    <n v="6707.97"/>
    <n v="268.64"/>
    <n v="15.18"/>
    <n v="0"/>
    <n v="0"/>
    <n v="1004.03"/>
    <n v="2003.11"/>
    <n v="0"/>
    <n v="73.86"/>
    <n v="0"/>
    <n v="0"/>
    <n v="0"/>
    <n v="0"/>
    <n v="0"/>
    <n v="0"/>
    <n v="0"/>
    <n v="31.7"/>
    <n v="64.06"/>
    <n v="0"/>
    <n v="0"/>
    <n v="254.61"/>
    <n v="0"/>
    <n v="0"/>
    <n v="0"/>
    <n v="0"/>
    <n v="0"/>
    <m/>
    <n v="0"/>
    <n v="0"/>
    <n v="0"/>
    <x v="12"/>
    <x v="1"/>
  </r>
  <r>
    <s v="CG&amp;E "/>
    <s v="E"/>
    <x v="9"/>
    <s v="DM01W   04/01/2008N"/>
    <n v="13072"/>
    <n v="707.95"/>
    <n v="0"/>
    <n v="707.95"/>
    <n v="0"/>
    <n v="0"/>
    <n v="475.33"/>
    <n v="15.91"/>
    <n v="1.35"/>
    <n v="0"/>
    <n v="0"/>
    <n v="60.53"/>
    <n v="128.38999999999999"/>
    <n v="0"/>
    <n v="5.46"/>
    <n v="0"/>
    <n v="0"/>
    <n v="0"/>
    <n v="0"/>
    <n v="0"/>
    <n v="0"/>
    <n v="0"/>
    <n v="1.96"/>
    <n v="3.95"/>
    <n v="0"/>
    <n v="0"/>
    <n v="15.07"/>
    <n v="0"/>
    <n v="0"/>
    <n v="0"/>
    <n v="0"/>
    <n v="0"/>
    <m/>
    <n v="0"/>
    <n v="0"/>
    <n v="0"/>
    <x v="12"/>
    <x v="1"/>
  </r>
  <r>
    <s v="CG&amp;E "/>
    <s v="E"/>
    <x v="10"/>
    <s v="DM01W   04/01/2008N"/>
    <n v="95749"/>
    <n v="3879.81"/>
    <n v="0"/>
    <n v="3879.81"/>
    <n v="0"/>
    <n v="0"/>
    <n v="2283.71"/>
    <n v="116.56"/>
    <n v="3.53"/>
    <n v="0"/>
    <n v="0"/>
    <n v="427.9"/>
    <n v="776.49"/>
    <n v="0"/>
    <n v="39.94"/>
    <n v="0"/>
    <n v="0"/>
    <n v="0"/>
    <n v="0"/>
    <n v="0"/>
    <n v="0"/>
    <n v="0"/>
    <n v="53.01"/>
    <n v="68.16"/>
    <n v="0"/>
    <n v="0"/>
    <n v="110.51"/>
    <n v="0"/>
    <n v="0"/>
    <n v="0"/>
    <n v="0"/>
    <n v="0"/>
    <m/>
    <n v="0"/>
    <n v="0"/>
    <n v="0"/>
    <x v="12"/>
    <x v="1"/>
  </r>
  <r>
    <s v="CG&amp;E "/>
    <s v="E"/>
    <x v="11"/>
    <s v="DM01W   04/01/2008N"/>
    <n v="17556"/>
    <n v="298.27"/>
    <n v="0"/>
    <n v="298.27"/>
    <n v="0"/>
    <n v="0"/>
    <n v="110.2"/>
    <n v="21.38"/>
    <n v="0.09"/>
    <n v="0"/>
    <n v="0"/>
    <n v="73.05"/>
    <n v="65.97"/>
    <n v="0"/>
    <n v="7.32"/>
    <n v="0"/>
    <n v="0"/>
    <n v="0"/>
    <n v="0"/>
    <n v="0"/>
    <n v="0"/>
    <n v="0"/>
    <n v="0"/>
    <n v="0"/>
    <n v="0"/>
    <n v="0"/>
    <n v="20.260000000000002"/>
    <n v="0"/>
    <n v="0"/>
    <n v="0"/>
    <n v="0"/>
    <n v="0"/>
    <m/>
    <n v="0"/>
    <n v="0"/>
    <n v="0"/>
    <x v="12"/>
    <x v="1"/>
  </r>
  <r>
    <s v="CG&amp;E "/>
    <s v="E"/>
    <x v="2"/>
    <s v="DM02S   04/01/2008N"/>
    <n v="-101"/>
    <n v="-20.41"/>
    <n v="0"/>
    <n v="-20.41"/>
    <n v="-4.6900000000000004"/>
    <n v="0"/>
    <n v="-10.07"/>
    <n v="-0.12"/>
    <n v="-0.09"/>
    <n v="0"/>
    <n v="0"/>
    <n v="-0.47"/>
    <n v="-0.99"/>
    <n v="-0.64"/>
    <n v="-0.04"/>
    <n v="0"/>
    <n v="-0.55000000000000004"/>
    <n v="-2.21"/>
    <n v="0"/>
    <n v="0"/>
    <n v="0"/>
    <n v="0"/>
    <n v="-0.14000000000000001"/>
    <n v="-0.28000000000000003"/>
    <n v="0"/>
    <n v="0"/>
    <n v="-0.12"/>
    <n v="0"/>
    <n v="0"/>
    <n v="0"/>
    <n v="0"/>
    <n v="0"/>
    <m/>
    <n v="0"/>
    <n v="0"/>
    <n v="0"/>
    <x v="12"/>
    <x v="1"/>
  </r>
  <r>
    <s v="CG&amp;E "/>
    <s v="E"/>
    <x v="4"/>
    <s v="DM02S   04/01/2008N"/>
    <n v="-26400"/>
    <n v="-1378.14"/>
    <n v="0"/>
    <n v="-1378.14"/>
    <n v="-307.86"/>
    <n v="0"/>
    <n v="-91.26"/>
    <n v="-32.15"/>
    <n v="0.27"/>
    <n v="0"/>
    <n v="0"/>
    <n v="-106.61"/>
    <n v="-88.01"/>
    <n v="-42.19"/>
    <n v="-11.02"/>
    <n v="0"/>
    <n v="-143.16999999999999"/>
    <n v="-470.93"/>
    <n v="0"/>
    <n v="0"/>
    <n v="0"/>
    <n v="0"/>
    <n v="-36.270000000000003"/>
    <n v="-18.47"/>
    <n v="0"/>
    <n v="0"/>
    <n v="-30.47"/>
    <n v="0"/>
    <n v="0"/>
    <n v="0"/>
    <n v="0"/>
    <n v="0"/>
    <m/>
    <n v="0"/>
    <n v="0"/>
    <n v="0"/>
    <x v="12"/>
    <x v="1"/>
  </r>
  <r>
    <s v="CG&amp;E "/>
    <s v="E"/>
    <x v="1"/>
    <s v="DM02W   04/01/2008N"/>
    <n v="6009"/>
    <n v="841.59"/>
    <n v="0"/>
    <n v="841.59"/>
    <n v="268.79000000000002"/>
    <n v="0"/>
    <n v="245.67"/>
    <n v="7.33"/>
    <n v="1.02"/>
    <n v="0"/>
    <n v="0"/>
    <n v="27.42"/>
    <n v="56.82"/>
    <n v="36.82"/>
    <n v="2.5099999999999998"/>
    <n v="0"/>
    <n v="32.590000000000003"/>
    <n v="131.28"/>
    <n v="0"/>
    <n v="0"/>
    <n v="0"/>
    <n v="0"/>
    <n v="8.2799999999999994"/>
    <n v="16.12"/>
    <n v="0"/>
    <n v="0"/>
    <n v="6.94"/>
    <n v="0"/>
    <n v="0"/>
    <n v="0"/>
    <n v="0"/>
    <n v="0"/>
    <m/>
    <n v="0"/>
    <n v="0"/>
    <n v="0"/>
    <x v="12"/>
    <x v="1"/>
  </r>
  <r>
    <s v="CG&amp;E "/>
    <s v="E"/>
    <x v="2"/>
    <s v="DM02W   04/01/2008N"/>
    <n v="303934"/>
    <n v="30585.86"/>
    <n v="0"/>
    <n v="30585.86"/>
    <n v="9516.43"/>
    <n v="0"/>
    <n v="6200.59"/>
    <n v="370.11"/>
    <n v="12.51"/>
    <n v="0"/>
    <n v="0"/>
    <n v="1336.65"/>
    <n v="2089.79"/>
    <n v="1303.8"/>
    <n v="126.72"/>
    <n v="0"/>
    <n v="1648.21"/>
    <n v="6640.05"/>
    <n v="0"/>
    <n v="0"/>
    <n v="0"/>
    <n v="0"/>
    <n v="419.34"/>
    <n v="570.94000000000005"/>
    <n v="0"/>
    <n v="0"/>
    <n v="350.72"/>
    <n v="0"/>
    <n v="0"/>
    <n v="0"/>
    <n v="0"/>
    <n v="0"/>
    <m/>
    <n v="0"/>
    <n v="0"/>
    <n v="0"/>
    <x v="12"/>
    <x v="1"/>
  </r>
  <r>
    <s v="CG&amp;E "/>
    <s v="E"/>
    <x v="7"/>
    <s v="DM02W   04/01/2008N"/>
    <n v="1360"/>
    <n v="180.33"/>
    <n v="0"/>
    <n v="180.33"/>
    <n v="63.21"/>
    <n v="0"/>
    <n v="42.13"/>
    <n v="1.66"/>
    <n v="0.09"/>
    <n v="0"/>
    <n v="0"/>
    <n v="6.32"/>
    <n v="13.36"/>
    <n v="8.66"/>
    <n v="0.56999999999999995"/>
    <n v="0"/>
    <n v="7.38"/>
    <n v="29.71"/>
    <n v="0"/>
    <n v="0"/>
    <n v="0"/>
    <n v="0"/>
    <n v="1.88"/>
    <n v="3.79"/>
    <n v="0"/>
    <n v="0"/>
    <n v="1.57"/>
    <n v="0"/>
    <n v="0"/>
    <n v="0"/>
    <n v="0"/>
    <n v="0"/>
    <m/>
    <n v="0"/>
    <n v="0"/>
    <n v="0"/>
    <x v="12"/>
    <x v="1"/>
  </r>
  <r>
    <s v="CG&amp;E "/>
    <s v="E"/>
    <x v="4"/>
    <s v="DM02W   04/01/2008N"/>
    <n v="332737"/>
    <n v="31908.959999999999"/>
    <n v="0"/>
    <n v="31908.959999999999"/>
    <n v="9752.59"/>
    <n v="0"/>
    <n v="6159.25"/>
    <n v="405.17"/>
    <n v="12.1"/>
    <n v="0"/>
    <n v="0"/>
    <n v="1456.46"/>
    <n v="2153.9699999999998"/>
    <n v="1336.25"/>
    <n v="131.27000000000001"/>
    <n v="0"/>
    <n v="1804.44"/>
    <n v="7269.26"/>
    <n v="0"/>
    <n v="0"/>
    <n v="0"/>
    <n v="0"/>
    <n v="459.09"/>
    <n v="585.11"/>
    <n v="0"/>
    <n v="0"/>
    <n v="384"/>
    <n v="0"/>
    <n v="0"/>
    <n v="0"/>
    <n v="0"/>
    <n v="0"/>
    <m/>
    <n v="0"/>
    <n v="0"/>
    <n v="0"/>
    <x v="12"/>
    <x v="1"/>
  </r>
  <r>
    <s v="CG&amp;E "/>
    <s v="E"/>
    <x v="12"/>
    <s v="DM02W   04/01/2008N"/>
    <n v="9571"/>
    <n v="970.24"/>
    <n v="0"/>
    <n v="970.24"/>
    <n v="319.72000000000003"/>
    <n v="0"/>
    <n v="176.79"/>
    <n v="11.66"/>
    <n v="0.18"/>
    <n v="0"/>
    <n v="0"/>
    <n v="41.94"/>
    <n v="67.72"/>
    <n v="43.81"/>
    <n v="3.99"/>
    <n v="0"/>
    <n v="51.9"/>
    <n v="209.1"/>
    <n v="0"/>
    <n v="0"/>
    <n v="0"/>
    <n v="0"/>
    <n v="13.2"/>
    <n v="19.190000000000001"/>
    <n v="0"/>
    <n v="0"/>
    <n v="11.04"/>
    <n v="0"/>
    <n v="0"/>
    <n v="0"/>
    <n v="0"/>
    <n v="0"/>
    <m/>
    <n v="0"/>
    <n v="0"/>
    <n v="0"/>
    <x v="12"/>
    <x v="1"/>
  </r>
  <r>
    <s v="CG&amp;E "/>
    <s v="E"/>
    <x v="6"/>
    <s v="DM02W   04/01/2008N"/>
    <n v="14962"/>
    <n v="554.51"/>
    <n v="0"/>
    <n v="554.51"/>
    <n v="0"/>
    <n v="0"/>
    <n v="334.61"/>
    <n v="18.22"/>
    <n v="0.63"/>
    <n v="0"/>
    <n v="0"/>
    <n v="66.39"/>
    <n v="111.17"/>
    <n v="0"/>
    <n v="6.23"/>
    <n v="0"/>
    <n v="0"/>
    <n v="0"/>
    <n v="0"/>
    <n v="0"/>
    <n v="0"/>
    <n v="0"/>
    <n v="0"/>
    <n v="0"/>
    <n v="0"/>
    <n v="0"/>
    <n v="17.260000000000002"/>
    <n v="0"/>
    <n v="0"/>
    <n v="0"/>
    <n v="0"/>
    <n v="0"/>
    <m/>
    <n v="0"/>
    <n v="0"/>
    <n v="0"/>
    <x v="12"/>
    <x v="1"/>
  </r>
  <r>
    <s v="CG&amp;E "/>
    <s v="E"/>
    <x v="10"/>
    <s v="DM02W   04/01/2008N"/>
    <n v="8400"/>
    <n v="258.27"/>
    <n v="0"/>
    <n v="258.27"/>
    <n v="0"/>
    <n v="0"/>
    <n v="144.72"/>
    <n v="10.23"/>
    <n v="0.36"/>
    <n v="0"/>
    <n v="0"/>
    <n v="36.700000000000003"/>
    <n v="53.06"/>
    <n v="0"/>
    <n v="3.5"/>
    <n v="0"/>
    <n v="0"/>
    <n v="0"/>
    <n v="0"/>
    <n v="0"/>
    <n v="0"/>
    <n v="0"/>
    <n v="0"/>
    <n v="0"/>
    <n v="0"/>
    <n v="0"/>
    <n v="9.6999999999999993"/>
    <n v="0"/>
    <n v="0"/>
    <n v="0"/>
    <n v="0"/>
    <n v="0"/>
    <m/>
    <n v="0"/>
    <n v="0"/>
    <n v="0"/>
    <x v="12"/>
    <x v="1"/>
  </r>
  <r>
    <s v="CG&amp;E "/>
    <s v="E"/>
    <x v="11"/>
    <s v="DM02W   04/01/2008N"/>
    <n v="5255"/>
    <n v="183.83"/>
    <n v="0"/>
    <n v="183.83"/>
    <n v="0"/>
    <n v="0"/>
    <n v="93.53"/>
    <n v="6.4"/>
    <n v="0.09"/>
    <n v="0"/>
    <n v="0"/>
    <n v="22.94"/>
    <n v="35.36"/>
    <n v="0"/>
    <n v="2.19"/>
    <n v="0"/>
    <n v="0"/>
    <n v="0"/>
    <n v="0"/>
    <n v="0"/>
    <n v="0"/>
    <n v="0"/>
    <n v="7.25"/>
    <n v="10.01"/>
    <n v="0"/>
    <n v="0"/>
    <n v="6.06"/>
    <n v="0"/>
    <n v="0"/>
    <n v="0"/>
    <n v="0"/>
    <n v="0"/>
    <m/>
    <n v="0"/>
    <n v="0"/>
    <n v="0"/>
    <x v="12"/>
    <x v="1"/>
  </r>
  <r>
    <s v="CG&amp;E "/>
    <s v="E"/>
    <x v="13"/>
    <s v="DM02W   04/01/2008N"/>
    <n v="50113"/>
    <n v="1177.5999999999999"/>
    <n v="0"/>
    <n v="1177.5999999999999"/>
    <n v="0"/>
    <n v="0"/>
    <n v="569.41"/>
    <n v="61.03"/>
    <n v="0.54"/>
    <n v="0"/>
    <n v="0"/>
    <n v="215.49"/>
    <n v="257.54000000000002"/>
    <n v="0"/>
    <n v="15.76"/>
    <n v="0"/>
    <n v="0"/>
    <n v="0"/>
    <n v="0"/>
    <n v="0"/>
    <n v="0"/>
    <n v="0"/>
    <n v="0"/>
    <n v="0"/>
    <n v="0"/>
    <n v="0"/>
    <n v="57.83"/>
    <n v="0"/>
    <n v="0"/>
    <n v="0"/>
    <n v="0"/>
    <n v="0"/>
    <m/>
    <n v="0"/>
    <n v="0"/>
    <n v="0"/>
    <x v="12"/>
    <x v="1"/>
  </r>
  <r>
    <s v="CG&amp;E "/>
    <s v="E"/>
    <x v="4"/>
    <s v="DM51W   04/01/2008 "/>
    <n v="3545"/>
    <n v="415.26"/>
    <n v="0"/>
    <n v="415.26"/>
    <n v="141.44999999999999"/>
    <n v="0"/>
    <n v="88.6"/>
    <n v="4.32"/>
    <n v="0.18"/>
    <n v="0"/>
    <n v="0"/>
    <n v="15.77"/>
    <n v="29.92"/>
    <n v="19.38"/>
    <n v="1.48"/>
    <n v="0"/>
    <n v="19.23"/>
    <n v="77.45"/>
    <n v="0"/>
    <n v="0"/>
    <n v="0"/>
    <n v="0"/>
    <n v="4.9000000000000004"/>
    <n v="8.48"/>
    <n v="0"/>
    <n v="0"/>
    <n v="4.0999999999999996"/>
    <n v="0"/>
    <n v="0"/>
    <n v="0"/>
    <n v="0"/>
    <n v="0"/>
    <m/>
    <n v="0"/>
    <n v="0"/>
    <n v="0"/>
    <x v="12"/>
    <x v="1"/>
  </r>
  <r>
    <s v="CG&amp;E "/>
    <s v="E"/>
    <x v="2"/>
    <s v="DP01    04/01/2008N"/>
    <n v="140640"/>
    <n v="14902.02"/>
    <n v="0"/>
    <n v="14902.02"/>
    <n v="6027.79"/>
    <n v="0"/>
    <n v="1717.73"/>
    <n v="171.24"/>
    <n v="0.27"/>
    <n v="0"/>
    <n v="0"/>
    <n v="529.16999999999996"/>
    <n v="873.96"/>
    <n v="825.89"/>
    <n v="58.65"/>
    <n v="0"/>
    <n v="1017.68"/>
    <n v="3072.56"/>
    <n v="0"/>
    <n v="0"/>
    <n v="0"/>
    <n v="0"/>
    <n v="176.49"/>
    <n v="361.68"/>
    <n v="0"/>
    <n v="0"/>
    <n v="68.91"/>
    <n v="0"/>
    <n v="0"/>
    <n v="0"/>
    <n v="0"/>
    <n v="0"/>
    <m/>
    <n v="0"/>
    <n v="0"/>
    <n v="0"/>
    <x v="12"/>
    <x v="2"/>
  </r>
  <r>
    <s v="CG&amp;E "/>
    <s v="E"/>
    <x v="5"/>
    <s v="DP01    04/01/2008N"/>
    <n v="0"/>
    <n v="218.98"/>
    <n v="0"/>
    <n v="218.98"/>
    <n v="34.58"/>
    <n v="0"/>
    <n v="164.69"/>
    <n v="0"/>
    <n v="0.09"/>
    <n v="0"/>
    <n v="0"/>
    <n v="0"/>
    <n v="0"/>
    <n v="4.74"/>
    <n v="0"/>
    <n v="0"/>
    <n v="11.79"/>
    <n v="0"/>
    <n v="0"/>
    <n v="0"/>
    <n v="0"/>
    <n v="0"/>
    <n v="1.02"/>
    <n v="2.0699999999999998"/>
    <n v="0"/>
    <n v="0"/>
    <n v="0"/>
    <n v="0"/>
    <n v="0"/>
    <n v="0"/>
    <n v="0"/>
    <n v="0"/>
    <m/>
    <n v="0"/>
    <n v="0"/>
    <n v="0"/>
    <x v="12"/>
    <x v="2"/>
  </r>
  <r>
    <s v="CG&amp;E "/>
    <s v="E"/>
    <x v="14"/>
    <s v="DP01    04/01/2008N"/>
    <n v="736634"/>
    <n v="75123.539999999994"/>
    <n v="0"/>
    <n v="75123.539999999994"/>
    <n v="30881.360000000001"/>
    <n v="0"/>
    <n v="7276.29"/>
    <n v="896.93"/>
    <n v="0.54"/>
    <n v="0"/>
    <n v="0"/>
    <n v="2729.89"/>
    <n v="4469.99"/>
    <n v="4231.18"/>
    <n v="307.18"/>
    <n v="0"/>
    <n v="5118.62"/>
    <n v="16093.24"/>
    <n v="0"/>
    <n v="0"/>
    <n v="0"/>
    <n v="0"/>
    <n v="904.41"/>
    <n v="1852.96"/>
    <n v="0"/>
    <n v="0"/>
    <n v="360.95"/>
    <n v="0"/>
    <n v="0"/>
    <n v="0"/>
    <n v="0"/>
    <n v="0"/>
    <m/>
    <n v="0"/>
    <n v="0"/>
    <n v="0"/>
    <x v="12"/>
    <x v="2"/>
  </r>
  <r>
    <s v="CG&amp;E "/>
    <s v="E"/>
    <x v="15"/>
    <s v="DP01    04/01/2008N"/>
    <n v="2113973"/>
    <n v="172589.52"/>
    <n v="0"/>
    <n v="172589.52"/>
    <n v="68525.89"/>
    <n v="0"/>
    <n v="12926.61"/>
    <n v="1834.12"/>
    <n v="0.27"/>
    <n v="0"/>
    <n v="0"/>
    <n v="7695.03"/>
    <n v="7975.11"/>
    <n v="9389.09"/>
    <n v="881.53"/>
    <n v="0"/>
    <n v="10015.69"/>
    <n v="46183.97"/>
    <n v="0"/>
    <n v="0"/>
    <n v="0"/>
    <n v="0"/>
    <n v="2014.59"/>
    <n v="4111.7700000000004"/>
    <n v="0"/>
    <n v="0"/>
    <n v="1035.8499999999999"/>
    <n v="0"/>
    <n v="0"/>
    <n v="0"/>
    <n v="0"/>
    <n v="0"/>
    <m/>
    <n v="0"/>
    <n v="0"/>
    <n v="0"/>
    <x v="12"/>
    <x v="2"/>
  </r>
  <r>
    <s v="CG&amp;E "/>
    <s v="E"/>
    <x v="12"/>
    <s v="DP01    04/01/2008N"/>
    <n v="71954"/>
    <n v="8676.9"/>
    <n v="0"/>
    <n v="8676.9"/>
    <n v="3641.3"/>
    <n v="0"/>
    <n v="1022.76"/>
    <n v="87.61"/>
    <n v="0.09"/>
    <n v="0"/>
    <n v="0"/>
    <n v="270.51"/>
    <n v="492.88"/>
    <n v="498.9"/>
    <n v="30"/>
    <n v="0"/>
    <n v="700.61"/>
    <n v="1571.98"/>
    <n v="0"/>
    <n v="0"/>
    <n v="0"/>
    <n v="0"/>
    <n v="106.51"/>
    <n v="218.49"/>
    <n v="0"/>
    <n v="0"/>
    <n v="35.26"/>
    <n v="0"/>
    <n v="0"/>
    <n v="0"/>
    <n v="0"/>
    <n v="0"/>
    <m/>
    <n v="0"/>
    <n v="0"/>
    <n v="0"/>
    <x v="12"/>
    <x v="2"/>
  </r>
  <r>
    <s v="CG&amp;E "/>
    <s v="E"/>
    <x v="16"/>
    <s v="DP01    04/01/2008N"/>
    <n v="1830632"/>
    <n v="149436.73000000001"/>
    <n v="0"/>
    <n v="149436.73000000001"/>
    <n v="62495.53"/>
    <n v="0"/>
    <n v="11885.27"/>
    <n v="2228.98"/>
    <n v="0.36"/>
    <n v="0"/>
    <n v="0"/>
    <n v="0"/>
    <n v="7964.02"/>
    <n v="8562.86"/>
    <n v="763.37"/>
    <n v="0"/>
    <n v="9059.35"/>
    <n v="39993.82"/>
    <n v="0"/>
    <n v="0"/>
    <n v="0"/>
    <n v="0"/>
    <n v="1836.23"/>
    <n v="3749.93"/>
    <n v="0"/>
    <n v="0"/>
    <n v="897.01"/>
    <n v="0"/>
    <n v="0"/>
    <n v="0"/>
    <n v="0"/>
    <n v="0"/>
    <m/>
    <n v="0"/>
    <n v="0"/>
    <n v="0"/>
    <x v="12"/>
    <x v="2"/>
  </r>
  <r>
    <s v="CG&amp;E "/>
    <s v="E"/>
    <x v="11"/>
    <s v="DP01    04/01/2008N"/>
    <n v="7154789"/>
    <n v="116584.14"/>
    <n v="0"/>
    <n v="116584.14"/>
    <n v="0"/>
    <n v="0"/>
    <n v="47316.480000000003"/>
    <n v="8711.67"/>
    <n v="2.79"/>
    <n v="0"/>
    <n v="0"/>
    <n v="26260.78"/>
    <n v="30133.17"/>
    <n v="0"/>
    <n v="0"/>
    <n v="0"/>
    <n v="0"/>
    <n v="0"/>
    <n v="0"/>
    <n v="0"/>
    <n v="0"/>
    <n v="0"/>
    <n v="215.06"/>
    <n v="438.3"/>
    <n v="0"/>
    <n v="0"/>
    <n v="3505.89"/>
    <n v="0"/>
    <n v="0"/>
    <n v="0"/>
    <n v="0"/>
    <n v="0"/>
    <m/>
    <n v="0"/>
    <n v="0"/>
    <n v="0"/>
    <x v="12"/>
    <x v="2"/>
  </r>
  <r>
    <s v="CG&amp;E "/>
    <s v="E"/>
    <x v="14"/>
    <s v="DP02    04/01/2008 "/>
    <n v="4890346"/>
    <n v="479699.34"/>
    <n v="0"/>
    <n v="479699.34"/>
    <n v="164478.35"/>
    <n v="0"/>
    <n v="32985.870000000003"/>
    <n v="7061.26"/>
    <n v="0.27"/>
    <n v="0"/>
    <n v="0"/>
    <n v="6924.93"/>
    <n v="45551"/>
    <n v="48370.66"/>
    <n v="4722.9799999999996"/>
    <n v="0"/>
    <n v="25677.72"/>
    <n v="106839.39"/>
    <n v="0"/>
    <n v="0"/>
    <n v="0"/>
    <n v="0"/>
    <n v="10353.879999999999"/>
    <n v="21183.24"/>
    <n v="0"/>
    <n v="0"/>
    <n v="5549.79"/>
    <n v="0"/>
    <n v="0"/>
    <n v="0"/>
    <n v="0"/>
    <n v="0"/>
    <m/>
    <n v="0"/>
    <n v="0"/>
    <n v="0"/>
    <x v="12"/>
    <x v="2"/>
  </r>
  <r>
    <s v="CG&amp;E "/>
    <s v="E"/>
    <x v="15"/>
    <s v="DP02    04/01/2008 "/>
    <n v="5034083"/>
    <n v="455296.83"/>
    <n v="0"/>
    <n v="455296.83"/>
    <n v="166328.89000000001"/>
    <n v="0"/>
    <n v="33012.31"/>
    <n v="4383.97"/>
    <n v="0.27"/>
    <n v="0"/>
    <n v="0"/>
    <n v="12232.03"/>
    <n v="38997.040000000001"/>
    <n v="35646.79"/>
    <n v="2681.58"/>
    <n v="0"/>
    <n v="25698.94"/>
    <n v="109979.61"/>
    <n v="0"/>
    <n v="0"/>
    <n v="0"/>
    <n v="0"/>
    <n v="7572.93"/>
    <n v="15611.46"/>
    <n v="0"/>
    <n v="0"/>
    <n v="3151.01"/>
    <n v="0"/>
    <n v="0"/>
    <n v="0"/>
    <n v="0"/>
    <n v="0"/>
    <m/>
    <n v="0"/>
    <n v="0"/>
    <n v="0"/>
    <x v="12"/>
    <x v="2"/>
  </r>
  <r>
    <s v="CG&amp;E "/>
    <s v="E"/>
    <x v="12"/>
    <s v="DP02    04/01/2008 "/>
    <n v="504806"/>
    <n v="59054.64"/>
    <n v="0"/>
    <n v="59054.64"/>
    <n v="21131.59"/>
    <n v="0"/>
    <n v="5357.51"/>
    <n v="1143.32"/>
    <n v="0.27"/>
    <n v="0"/>
    <n v="0"/>
    <n v="3436.51"/>
    <n v="4700.79"/>
    <n v="4785.22"/>
    <n v="391.56"/>
    <n v="0"/>
    <n v="3498.83"/>
    <n v="11028.49"/>
    <n v="0"/>
    <n v="0"/>
    <n v="0"/>
    <n v="0"/>
    <n v="1024.8699999999999"/>
    <n v="2095.5700000000002"/>
    <n v="0"/>
    <n v="0"/>
    <n v="460.11"/>
    <n v="0"/>
    <n v="0"/>
    <n v="0"/>
    <n v="0"/>
    <n v="0"/>
    <m/>
    <n v="0"/>
    <n v="0"/>
    <n v="0"/>
    <x v="12"/>
    <x v="2"/>
  </r>
  <r>
    <s v="CG&amp;E "/>
    <s v="E"/>
    <x v="2"/>
    <s v="DP02    04/01/2008N"/>
    <n v="66192"/>
    <n v="11986.64"/>
    <n v="0"/>
    <n v="11986.64"/>
    <n v="5193.51"/>
    <n v="0"/>
    <n v="2035.99"/>
    <n v="80.599999999999994"/>
    <n v="0.27"/>
    <n v="0"/>
    <n v="0"/>
    <n v="268.24"/>
    <n v="453.41"/>
    <n v="711.57"/>
    <n v="27.61"/>
    <n v="0"/>
    <n v="1273.1600000000001"/>
    <n v="1446.11"/>
    <n v="0"/>
    <n v="0"/>
    <n v="0"/>
    <n v="0"/>
    <n v="152.11000000000001"/>
    <n v="311.62"/>
    <n v="0"/>
    <n v="0"/>
    <n v="32.44"/>
    <n v="0"/>
    <n v="0"/>
    <n v="0"/>
    <n v="0"/>
    <n v="0"/>
    <m/>
    <n v="0"/>
    <n v="0"/>
    <n v="0"/>
    <x v="12"/>
    <x v="2"/>
  </r>
  <r>
    <s v="CG&amp;E "/>
    <s v="E"/>
    <x v="3"/>
    <s v="DP02    04/01/2008N"/>
    <n v="481665"/>
    <n v="40343.360000000001"/>
    <n v="0"/>
    <n v="40343.360000000001"/>
    <n v="16037.56"/>
    <n v="0"/>
    <n v="3285.59"/>
    <n v="586.47"/>
    <n v="0.36"/>
    <n v="0"/>
    <n v="0"/>
    <n v="1785.72"/>
    <n v="1899.82"/>
    <n v="2197.39"/>
    <n v="200.85"/>
    <n v="0"/>
    <n v="2155.88"/>
    <n v="10522.94"/>
    <n v="0"/>
    <n v="0"/>
    <n v="0"/>
    <n v="0"/>
    <n v="472.47"/>
    <n v="962.29"/>
    <n v="0"/>
    <n v="0"/>
    <n v="236.02"/>
    <n v="0"/>
    <n v="0"/>
    <n v="0"/>
    <n v="0"/>
    <n v="0"/>
    <m/>
    <n v="0"/>
    <n v="0"/>
    <n v="0"/>
    <x v="12"/>
    <x v="2"/>
  </r>
  <r>
    <s v="CG&amp;E "/>
    <s v="E"/>
    <x v="4"/>
    <s v="DP02    04/01/2008N"/>
    <n v="72693"/>
    <n v="7508.98"/>
    <n v="0"/>
    <n v="7508.98"/>
    <n v="3061.91"/>
    <n v="0"/>
    <n v="784.39"/>
    <n v="88.51"/>
    <n v="0.09"/>
    <n v="0"/>
    <n v="0"/>
    <n v="273.2"/>
    <n v="444.67"/>
    <n v="419.52"/>
    <n v="30.31"/>
    <n v="0"/>
    <n v="509.26"/>
    <n v="1588.12"/>
    <n v="0"/>
    <n v="0"/>
    <n v="0"/>
    <n v="0"/>
    <n v="89.66"/>
    <n v="183.72"/>
    <n v="0"/>
    <n v="0"/>
    <n v="35.619999999999997"/>
    <n v="0"/>
    <n v="0"/>
    <n v="0"/>
    <n v="0"/>
    <n v="0"/>
    <m/>
    <n v="0"/>
    <n v="0"/>
    <n v="0"/>
    <x v="12"/>
    <x v="2"/>
  </r>
  <r>
    <s v="CG&amp;E "/>
    <s v="E"/>
    <x v="14"/>
    <s v="DP02    04/01/2008N"/>
    <n v="32916814"/>
    <n v="2981106.36"/>
    <n v="0"/>
    <n v="2981106.36"/>
    <n v="1206650.07"/>
    <n v="0"/>
    <n v="253188.65"/>
    <n v="35973.19"/>
    <n v="5.29"/>
    <n v="0"/>
    <n v="0"/>
    <n v="120024.54"/>
    <n v="159603.54"/>
    <n v="165327.34"/>
    <n v="13726.32"/>
    <n v="0"/>
    <n v="196172.81"/>
    <n v="719133.61"/>
    <n v="0"/>
    <n v="0"/>
    <n v="0"/>
    <n v="0"/>
    <n v="35442.910000000003"/>
    <n v="72402.600000000006"/>
    <n v="0"/>
    <n v="0"/>
    <n v="16129.21"/>
    <n v="0"/>
    <n v="0"/>
    <n v="0"/>
    <n v="0"/>
    <n v="0"/>
    <m/>
    <n v="0"/>
    <n v="0"/>
    <n v="0"/>
    <x v="12"/>
    <x v="2"/>
  </r>
  <r>
    <s v="CG&amp;E "/>
    <s v="E"/>
    <x v="15"/>
    <s v="DP02    04/01/2008N"/>
    <n v="45432934"/>
    <n v="3827332.28"/>
    <n v="0"/>
    <n v="3827332.28"/>
    <n v="1519297.03"/>
    <n v="0"/>
    <n v="294082.55"/>
    <n v="41285.58"/>
    <n v="4.6399999999999997"/>
    <n v="0"/>
    <n v="0"/>
    <n v="165389.92000000001"/>
    <n v="199739.76"/>
    <n v="208165.09"/>
    <n v="18945.53"/>
    <n v="0"/>
    <n v="229869.55"/>
    <n v="992573.3"/>
    <n v="0"/>
    <n v="0"/>
    <n v="0"/>
    <n v="0"/>
    <n v="44554.55"/>
    <n v="91162.66"/>
    <n v="0"/>
    <n v="0"/>
    <n v="22262.12"/>
    <n v="0"/>
    <n v="0"/>
    <n v="0"/>
    <n v="0"/>
    <n v="0"/>
    <m/>
    <n v="0"/>
    <n v="0"/>
    <n v="0"/>
    <x v="12"/>
    <x v="2"/>
  </r>
  <r>
    <s v="CG&amp;E "/>
    <s v="E"/>
    <x v="12"/>
    <s v="DP02    04/01/2008N"/>
    <n v="8092621"/>
    <n v="723191.33"/>
    <n v="0"/>
    <n v="723191.33"/>
    <n v="291555.87"/>
    <n v="0"/>
    <n v="58512.42"/>
    <n v="9349.99"/>
    <n v="1.62"/>
    <n v="0"/>
    <n v="0"/>
    <n v="29543.97"/>
    <n v="39290.769999999997"/>
    <n v="39947.370000000003"/>
    <n v="3374.64"/>
    <n v="0"/>
    <n v="44803.88"/>
    <n v="176799.5"/>
    <n v="0"/>
    <n v="0"/>
    <n v="0"/>
    <n v="0"/>
    <n v="8551.7000000000007"/>
    <n v="17494.22"/>
    <n v="0"/>
    <n v="0"/>
    <n v="3965.38"/>
    <n v="0"/>
    <n v="0"/>
    <n v="0"/>
    <n v="0"/>
    <n v="0"/>
    <m/>
    <n v="0"/>
    <n v="0"/>
    <n v="0"/>
    <x v="12"/>
    <x v="2"/>
  </r>
  <r>
    <s v="CG&amp;E "/>
    <s v="E"/>
    <x v="17"/>
    <s v="DP02    04/01/2008N"/>
    <n v="28603"/>
    <n v="24140.42"/>
    <n v="0"/>
    <n v="24140.42"/>
    <n v="11391.42"/>
    <n v="0"/>
    <n v="5157.59"/>
    <n v="34.83"/>
    <n v="0.09"/>
    <n v="0"/>
    <n v="0"/>
    <n v="113.15"/>
    <n v="195.93"/>
    <n v="1560.66"/>
    <n v="11.93"/>
    <n v="0"/>
    <n v="4019.88"/>
    <n v="624.89"/>
    <n v="0"/>
    <n v="0"/>
    <n v="0"/>
    <n v="0"/>
    <n v="332.54"/>
    <n v="683.49"/>
    <n v="0"/>
    <n v="0"/>
    <n v="14.02"/>
    <n v="0"/>
    <n v="0"/>
    <n v="0"/>
    <n v="0"/>
    <n v="0"/>
    <m/>
    <n v="0"/>
    <n v="0"/>
    <n v="0"/>
    <x v="12"/>
    <x v="2"/>
  </r>
  <r>
    <s v="CG&amp;E "/>
    <s v="E"/>
    <x v="16"/>
    <s v="DP02    04/01/2008N"/>
    <n v="2426084"/>
    <n v="209482.7"/>
    <n v="0"/>
    <n v="209482.7"/>
    <n v="87046.84"/>
    <n v="0"/>
    <n v="18199.87"/>
    <n v="2384.9899999999998"/>
    <n v="0.18"/>
    <n v="0"/>
    <n v="0"/>
    <n v="0"/>
    <n v="12584.19"/>
    <n v="11926.47"/>
    <n v="1011.67"/>
    <n v="0"/>
    <n v="14369.26"/>
    <n v="53002.66"/>
    <n v="0"/>
    <n v="0"/>
    <n v="0"/>
    <n v="0"/>
    <n v="2544.71"/>
    <n v="5223.08"/>
    <n v="0"/>
    <n v="0"/>
    <n v="1188.78"/>
    <n v="0"/>
    <n v="0"/>
    <n v="0"/>
    <n v="0"/>
    <n v="0"/>
    <m/>
    <n v="0"/>
    <n v="0"/>
    <n v="0"/>
    <x v="12"/>
    <x v="2"/>
  </r>
  <r>
    <s v="CG&amp;E "/>
    <s v="E"/>
    <x v="11"/>
    <s v="DP02    04/01/2008N"/>
    <n v="1409352"/>
    <n v="23734.68"/>
    <n v="0"/>
    <n v="23734.68"/>
    <n v="0"/>
    <n v="0"/>
    <n v="9323.7900000000009"/>
    <n v="1716.01"/>
    <n v="0.54"/>
    <n v="0"/>
    <n v="0"/>
    <n v="5165.13"/>
    <n v="5948.96"/>
    <n v="0"/>
    <n v="1.24"/>
    <n v="0"/>
    <n v="0"/>
    <n v="0"/>
    <n v="0"/>
    <n v="0"/>
    <n v="0"/>
    <n v="0"/>
    <n v="292.19"/>
    <n v="596.24"/>
    <n v="0"/>
    <n v="0"/>
    <n v="690.58"/>
    <n v="0"/>
    <n v="0"/>
    <n v="0"/>
    <n v="0"/>
    <n v="0"/>
    <m/>
    <n v="0"/>
    <n v="0"/>
    <n v="0"/>
    <x v="12"/>
    <x v="2"/>
  </r>
  <r>
    <s v="CG&amp;E "/>
    <s v="E"/>
    <x v="18"/>
    <s v="DP02    04/01/2008N"/>
    <n v="1208141"/>
    <n v="27474.51"/>
    <n v="0"/>
    <n v="27474.51"/>
    <n v="0"/>
    <n v="0"/>
    <n v="14753.99"/>
    <n v="1471.03"/>
    <n v="0.36"/>
    <n v="0"/>
    <n v="0"/>
    <n v="4422.83"/>
    <n v="6179.72"/>
    <n v="0"/>
    <n v="54.59"/>
    <n v="0"/>
    <n v="0"/>
    <n v="0"/>
    <n v="0"/>
    <n v="0"/>
    <n v="0"/>
    <n v="0"/>
    <n v="0"/>
    <n v="0"/>
    <n v="0"/>
    <n v="0"/>
    <n v="591.99"/>
    <n v="0"/>
    <n v="0"/>
    <n v="0"/>
    <n v="0"/>
    <n v="0"/>
    <m/>
    <n v="0"/>
    <n v="0"/>
    <n v="0"/>
    <x v="12"/>
    <x v="2"/>
  </r>
  <r>
    <s v="CG&amp;E "/>
    <s v="E"/>
    <x v="13"/>
    <s v="DP02    04/01/2008N"/>
    <n v="73102"/>
    <n v="1815.37"/>
    <n v="0"/>
    <n v="1815.37"/>
    <n v="0"/>
    <n v="0"/>
    <n v="884.54"/>
    <n v="89.01"/>
    <n v="0.09"/>
    <n v="0"/>
    <n v="0"/>
    <n v="274.68"/>
    <n v="500.75"/>
    <n v="0"/>
    <n v="30.48"/>
    <n v="0"/>
    <n v="0"/>
    <n v="0"/>
    <n v="0"/>
    <n v="0"/>
    <n v="0"/>
    <n v="0"/>
    <n v="0"/>
    <n v="0"/>
    <n v="0"/>
    <n v="0"/>
    <n v="35.82"/>
    <n v="0"/>
    <n v="0"/>
    <n v="0"/>
    <n v="0"/>
    <n v="0"/>
    <m/>
    <n v="0"/>
    <n v="0"/>
    <n v="0"/>
    <x v="12"/>
    <x v="2"/>
  </r>
  <r>
    <s v="CG&amp;E "/>
    <s v="E"/>
    <x v="3"/>
    <s v="DP03    04/01/2008N"/>
    <n v="25600"/>
    <n v="5480.24"/>
    <n v="0"/>
    <n v="5480.24"/>
    <n v="2445.31"/>
    <n v="0"/>
    <n v="948.86"/>
    <n v="31.17"/>
    <n v="0.09"/>
    <n v="0"/>
    <n v="0"/>
    <n v="102.25"/>
    <n v="175.36"/>
    <n v="335.03"/>
    <n v="10.68"/>
    <n v="0"/>
    <n v="641.29"/>
    <n v="559.28"/>
    <n v="0"/>
    <n v="0"/>
    <n v="0"/>
    <n v="0"/>
    <n v="71.66"/>
    <n v="146.72"/>
    <n v="0"/>
    <n v="0"/>
    <n v="12.54"/>
    <n v="0"/>
    <n v="0"/>
    <n v="0"/>
    <n v="0"/>
    <n v="0"/>
    <m/>
    <n v="0"/>
    <n v="0"/>
    <n v="0"/>
    <x v="12"/>
    <x v="2"/>
  </r>
  <r>
    <s v="CG&amp;E "/>
    <s v="E"/>
    <x v="14"/>
    <s v="DP03    04/01/2008N"/>
    <n v="2734841"/>
    <n v="216503.19"/>
    <n v="0"/>
    <n v="216503.19"/>
    <n v="85289.58"/>
    <n v="0"/>
    <n v="15066.67"/>
    <n v="2352.77"/>
    <n v="0.18"/>
    <n v="0"/>
    <n v="0"/>
    <n v="9946.11"/>
    <n v="10454.799999999999"/>
    <n v="11686"/>
    <n v="1140.43"/>
    <n v="0"/>
    <n v="11854.07"/>
    <n v="59748.07"/>
    <n v="0"/>
    <n v="0"/>
    <n v="0"/>
    <n v="0"/>
    <n v="2506.79"/>
    <n v="5117.6499999999996"/>
    <n v="0"/>
    <n v="0"/>
    <n v="1340.07"/>
    <n v="0"/>
    <n v="0"/>
    <n v="0"/>
    <n v="0"/>
    <n v="0"/>
    <m/>
    <n v="0"/>
    <n v="0"/>
    <n v="0"/>
    <x v="12"/>
    <x v="2"/>
  </r>
  <r>
    <s v="CG&amp;E "/>
    <s v="E"/>
    <x v="15"/>
    <s v="DP03    04/01/2008N"/>
    <n v="3428614"/>
    <n v="288206.98"/>
    <n v="0"/>
    <n v="288206.98"/>
    <n v="114547.35"/>
    <n v="0"/>
    <n v="21761.01"/>
    <n v="3551.12"/>
    <n v="0.36"/>
    <n v="0"/>
    <n v="0"/>
    <n v="12483.15"/>
    <n v="14932.93"/>
    <n v="15694.65"/>
    <n v="1429.73"/>
    <n v="0"/>
    <n v="16987.16"/>
    <n v="74904.929999999993"/>
    <n v="0"/>
    <n v="0"/>
    <n v="0"/>
    <n v="0"/>
    <n v="3361.35"/>
    <n v="6873.22"/>
    <n v="0"/>
    <n v="0"/>
    <n v="1680.02"/>
    <n v="0"/>
    <n v="0"/>
    <n v="0"/>
    <n v="0"/>
    <n v="0"/>
    <m/>
    <n v="0"/>
    <n v="0"/>
    <n v="0"/>
    <x v="12"/>
    <x v="2"/>
  </r>
  <r>
    <s v="CG&amp;E "/>
    <s v="E"/>
    <x v="12"/>
    <s v="DP03    04/01/2008N"/>
    <n v="34257"/>
    <n v="4601.97"/>
    <n v="0"/>
    <n v="4601.97"/>
    <n v="1928.08"/>
    <n v="0"/>
    <n v="648.12"/>
    <n v="41.71"/>
    <n v="0.09"/>
    <n v="0"/>
    <n v="0"/>
    <n v="133.66999999999999"/>
    <n v="234.66"/>
    <n v="264.17"/>
    <n v="14.29"/>
    <n v="0"/>
    <n v="399.87"/>
    <n v="748.41"/>
    <n v="0"/>
    <n v="0"/>
    <n v="0"/>
    <n v="0"/>
    <n v="56.42"/>
    <n v="115.69"/>
    <n v="0"/>
    <n v="0"/>
    <n v="16.79"/>
    <n v="0"/>
    <n v="0"/>
    <n v="0"/>
    <n v="0"/>
    <n v="0"/>
    <m/>
    <n v="0"/>
    <n v="0"/>
    <n v="0"/>
    <x v="12"/>
    <x v="2"/>
  </r>
  <r>
    <s v="CG&amp;E "/>
    <s v="E"/>
    <x v="17"/>
    <s v="DP03    04/01/2008N"/>
    <n v="7758"/>
    <n v="2053.9499999999998"/>
    <n v="0"/>
    <n v="2053.9499999999998"/>
    <n v="884.68"/>
    <n v="0"/>
    <n v="453.1"/>
    <n v="9.4499999999999993"/>
    <n v="0.09"/>
    <n v="0"/>
    <n v="0"/>
    <n v="33.43"/>
    <n v="53.14"/>
    <n v="121.21"/>
    <n v="3.24"/>
    <n v="0"/>
    <n v="243.31"/>
    <n v="169.49"/>
    <n v="0"/>
    <n v="0"/>
    <n v="0"/>
    <n v="0"/>
    <n v="25.93"/>
    <n v="53.08"/>
    <n v="0"/>
    <n v="0"/>
    <n v="3.8"/>
    <n v="0"/>
    <n v="0"/>
    <n v="0"/>
    <n v="0"/>
    <n v="0"/>
    <m/>
    <n v="0"/>
    <n v="0"/>
    <n v="0"/>
    <x v="12"/>
    <x v="2"/>
  </r>
  <r>
    <s v="CG&amp;E "/>
    <s v="E"/>
    <x v="6"/>
    <s v="DP03    04/01/2008N"/>
    <n v="14400"/>
    <n v="602.42999999999995"/>
    <n v="0"/>
    <n v="602.42999999999995"/>
    <n v="0"/>
    <n v="0"/>
    <n v="417.85"/>
    <n v="17.53"/>
    <n v="0.09"/>
    <n v="0"/>
    <n v="0"/>
    <n v="61.26"/>
    <n v="98.64"/>
    <n v="0"/>
    <n v="0"/>
    <n v="0"/>
    <n v="0"/>
    <n v="0"/>
    <n v="0"/>
    <n v="0"/>
    <n v="0"/>
    <n v="0"/>
    <n v="0"/>
    <n v="0"/>
    <n v="0"/>
    <n v="0"/>
    <n v="7.06"/>
    <n v="0"/>
    <n v="0"/>
    <n v="0"/>
    <n v="0"/>
    <n v="0"/>
    <m/>
    <n v="0"/>
    <n v="0"/>
    <n v="0"/>
    <x v="12"/>
    <x v="2"/>
  </r>
  <r>
    <s v="CG&amp;E "/>
    <s v="E"/>
    <x v="11"/>
    <s v="DP03    04/01/2008N"/>
    <n v="1643090"/>
    <n v="25922.77"/>
    <n v="0"/>
    <n v="25922.77"/>
    <n v="0"/>
    <n v="0"/>
    <n v="10444.870000000001"/>
    <n v="2000.62"/>
    <n v="0.63"/>
    <n v="0"/>
    <n v="0"/>
    <n v="6029.65"/>
    <n v="6641.89"/>
    <n v="0"/>
    <n v="0"/>
    <n v="0"/>
    <n v="0"/>
    <n v="0"/>
    <n v="0"/>
    <n v="0"/>
    <n v="0"/>
    <n v="0"/>
    <n v="0"/>
    <n v="0"/>
    <n v="0"/>
    <n v="0"/>
    <n v="805.11"/>
    <n v="0"/>
    <n v="0"/>
    <n v="0"/>
    <n v="0"/>
    <n v="0"/>
    <m/>
    <n v="0"/>
    <n v="0"/>
    <n v="0"/>
    <x v="12"/>
    <x v="2"/>
  </r>
  <r>
    <s v="CG&amp;E "/>
    <s v="E"/>
    <x v="14"/>
    <s v="DP04    04/01/2008 "/>
    <n v="4222"/>
    <n v="32039.48"/>
    <n v="0"/>
    <n v="32039.48"/>
    <n v="9080.99"/>
    <n v="0"/>
    <n v="4386.0600000000004"/>
    <n v="832.03"/>
    <n v="0.09"/>
    <n v="0"/>
    <n v="0"/>
    <n v="2489.83"/>
    <n v="4680.8500000000004"/>
    <n v="4001.19"/>
    <n v="284.95"/>
    <n v="0"/>
    <n v="3253.63"/>
    <n v="92.24"/>
    <n v="0"/>
    <n v="0"/>
    <n v="0"/>
    <n v="0"/>
    <n v="850.49"/>
    <n v="1752.3"/>
    <n v="0"/>
    <n v="0"/>
    <n v="334.83"/>
    <n v="0"/>
    <n v="0"/>
    <n v="0"/>
    <n v="0"/>
    <n v="0"/>
    <m/>
    <n v="0"/>
    <n v="0"/>
    <n v="0"/>
    <x v="12"/>
    <x v="2"/>
  </r>
  <r>
    <s v="CG&amp;E "/>
    <s v="E"/>
    <x v="14"/>
    <s v="DP04    04/01/2008N"/>
    <n v="190102"/>
    <n v="32306.16"/>
    <n v="0"/>
    <n v="32306.16"/>
    <n v="14305.94"/>
    <n v="0"/>
    <n v="4745.95"/>
    <n v="231.46"/>
    <n v="0.27"/>
    <n v="0"/>
    <n v="0"/>
    <n v="708.73"/>
    <n v="1302.2"/>
    <n v="1960.08"/>
    <n v="79.27"/>
    <n v="0"/>
    <n v="3448.6"/>
    <n v="4153.16"/>
    <n v="0"/>
    <n v="0"/>
    <n v="0"/>
    <n v="0"/>
    <n v="418.97"/>
    <n v="858.38"/>
    <n v="0"/>
    <n v="0"/>
    <n v="93.15"/>
    <n v="0"/>
    <n v="0"/>
    <n v="0"/>
    <n v="0"/>
    <n v="0"/>
    <m/>
    <n v="0"/>
    <n v="0"/>
    <n v="0"/>
    <x v="12"/>
    <x v="2"/>
  </r>
  <r>
    <s v="CG&amp;E "/>
    <s v="E"/>
    <x v="15"/>
    <s v="DP04    04/01/2008N"/>
    <n v="7265299"/>
    <n v="656342.94999999995"/>
    <n v="0"/>
    <n v="656342.94999999995"/>
    <n v="261793.12"/>
    <n v="0"/>
    <n v="55299.31"/>
    <n v="6817.92"/>
    <n v="0.72"/>
    <n v="0"/>
    <n v="0"/>
    <n v="26447.59"/>
    <n v="38011.870000000003"/>
    <n v="35868.82"/>
    <n v="3029.63"/>
    <n v="0"/>
    <n v="43428.65"/>
    <n v="158725"/>
    <n v="0"/>
    <n v="0"/>
    <n v="0"/>
    <n v="0"/>
    <n v="7651.93"/>
    <n v="15708.4"/>
    <n v="0"/>
    <n v="0"/>
    <n v="3559.99"/>
    <n v="0"/>
    <n v="0"/>
    <n v="0"/>
    <n v="0"/>
    <n v="0"/>
    <m/>
    <n v="0"/>
    <n v="0"/>
    <n v="0"/>
    <x v="12"/>
    <x v="2"/>
  </r>
  <r>
    <s v="CG&amp;E "/>
    <s v="E"/>
    <x v="11"/>
    <s v="DP04    04/01/2008N"/>
    <n v="81835"/>
    <n v="3395.94"/>
    <n v="0"/>
    <n v="3395.94"/>
    <n v="0"/>
    <n v="0"/>
    <n v="2345.62"/>
    <n v="99.64"/>
    <n v="0.18"/>
    <n v="0"/>
    <n v="0"/>
    <n v="315.7"/>
    <n v="560.57000000000005"/>
    <n v="0"/>
    <n v="34.130000000000003"/>
    <n v="0"/>
    <n v="0"/>
    <n v="0"/>
    <n v="0"/>
    <n v="0"/>
    <n v="0"/>
    <n v="0"/>
    <n v="0"/>
    <n v="0"/>
    <n v="0"/>
    <n v="0"/>
    <n v="40.1"/>
    <n v="0"/>
    <n v="0"/>
    <n v="0"/>
    <n v="0"/>
    <n v="0"/>
    <m/>
    <n v="0"/>
    <n v="0"/>
    <n v="0"/>
    <x v="12"/>
    <x v="2"/>
  </r>
  <r>
    <s v="CG&amp;E "/>
    <s v="E"/>
    <x v="14"/>
    <s v="DP06    04/01/2008 "/>
    <n v="6435771"/>
    <n v="322940.71999999997"/>
    <n v="0"/>
    <n v="322940.71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2"/>
  </r>
  <r>
    <s v="CG&amp;E "/>
    <s v="E"/>
    <x v="15"/>
    <s v="DP06    04/01/2008 "/>
    <n v="1396574"/>
    <n v="68535.02"/>
    <n v="0"/>
    <n v="6853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2"/>
  </r>
  <r>
    <s v="CG&amp;E "/>
    <s v="E"/>
    <x v="12"/>
    <s v="DP06    04/01/2008 "/>
    <n v="434189"/>
    <n v="22198.48"/>
    <n v="0"/>
    <n v="2219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2"/>
  </r>
  <r>
    <s v="CG&amp;E "/>
    <s v="E"/>
    <x v="14"/>
    <s v="DP08    04/01/2008 "/>
    <n v="679114"/>
    <n v="34236.18"/>
    <n v="0"/>
    <n v="3423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2"/>
  </r>
  <r>
    <s v="CG&amp;E "/>
    <s v="E"/>
    <x v="14"/>
    <s v="DP10    04/01/2008 "/>
    <n v="1514930"/>
    <n v="129814.19"/>
    <n v="0"/>
    <n v="129814.19"/>
    <n v="41776.589999999997"/>
    <n v="0"/>
    <n v="6357"/>
    <n v="1772.11"/>
    <n v="0.09"/>
    <n v="0"/>
    <n v="0"/>
    <n v="8898.76"/>
    <n v="11979.77"/>
    <n v="11503.97"/>
    <n v="1021.18"/>
    <n v="0"/>
    <n v="4715.3999999999996"/>
    <n v="33096.68"/>
    <n v="0"/>
    <n v="0"/>
    <n v="0"/>
    <n v="0"/>
    <n v="2454.63"/>
    <n v="5038.0600000000004"/>
    <n v="0"/>
    <n v="0"/>
    <n v="1199.95"/>
    <n v="0"/>
    <n v="0"/>
    <n v="0"/>
    <n v="0"/>
    <n v="0"/>
    <m/>
    <n v="0"/>
    <n v="0"/>
    <n v="0"/>
    <x v="12"/>
    <x v="2"/>
  </r>
  <r>
    <s v="CG&amp;E "/>
    <s v="E"/>
    <x v="15"/>
    <s v="DP10    04/01/2008 "/>
    <n v="3258280"/>
    <n v="281605.77"/>
    <n v="0"/>
    <n v="281605.77"/>
    <n v="109205.65"/>
    <n v="0"/>
    <n v="22097.71"/>
    <n v="2697.16"/>
    <n v="0.18"/>
    <n v="0"/>
    <n v="0"/>
    <n v="11241.44"/>
    <n v="18260.66"/>
    <n v="16448.8"/>
    <n v="1289.24"/>
    <n v="0"/>
    <n v="16963.66"/>
    <n v="71183.649999999994"/>
    <n v="0"/>
    <n v="0"/>
    <n v="0"/>
    <n v="0"/>
    <n v="3499.02"/>
    <n v="7203.68"/>
    <n v="0"/>
    <n v="0"/>
    <n v="1514.92"/>
    <n v="0"/>
    <n v="0"/>
    <n v="0"/>
    <n v="0"/>
    <n v="0"/>
    <m/>
    <n v="0"/>
    <n v="0"/>
    <n v="0"/>
    <x v="12"/>
    <x v="2"/>
  </r>
  <r>
    <s v="CG&amp;E "/>
    <s v="E"/>
    <x v="12"/>
    <s v="DP10    04/01/2008 "/>
    <n v="16679959"/>
    <n v="1126313.1299999999"/>
    <n v="0"/>
    <n v="1126313.1299999999"/>
    <n v="417038.48"/>
    <n v="0"/>
    <n v="52861.46"/>
    <n v="10141.01"/>
    <n v="0.09"/>
    <n v="0"/>
    <n v="0"/>
    <n v="0"/>
    <n v="80520.33"/>
    <n v="85289.89"/>
    <n v="8462.19"/>
    <n v="0"/>
    <n v="42047.22"/>
    <n v="364407.06"/>
    <n v="0"/>
    <n v="0"/>
    <n v="0"/>
    <n v="0"/>
    <n v="18250.240000000002"/>
    <n v="37351.58"/>
    <n v="0"/>
    <n v="0"/>
    <n v="9943.58"/>
    <n v="0"/>
    <n v="0"/>
    <n v="0"/>
    <n v="0"/>
    <n v="0"/>
    <m/>
    <n v="0"/>
    <n v="0"/>
    <n v="0"/>
    <x v="12"/>
    <x v="2"/>
  </r>
  <r>
    <s v="CG&amp;E "/>
    <s v="E"/>
    <x v="2"/>
    <s v="DP10    04/01/2008N"/>
    <n v="22458"/>
    <n v="3177.94"/>
    <n v="0"/>
    <n v="3177.94"/>
    <n v="1241.97"/>
    <n v="0"/>
    <n v="617.20000000000005"/>
    <n v="27.34"/>
    <n v="0.09"/>
    <n v="0"/>
    <n v="0"/>
    <n v="90.84"/>
    <n v="153.84"/>
    <n v="170.17"/>
    <n v="9.36"/>
    <n v="0"/>
    <n v="254.63"/>
    <n v="490.64"/>
    <n v="0"/>
    <n v="0"/>
    <n v="0"/>
    <n v="0"/>
    <n v="36.340000000000003"/>
    <n v="74.52"/>
    <n v="0"/>
    <n v="0"/>
    <n v="11"/>
    <n v="0"/>
    <n v="0"/>
    <n v="0"/>
    <n v="0"/>
    <n v="0"/>
    <m/>
    <n v="0"/>
    <n v="0"/>
    <n v="0"/>
    <x v="12"/>
    <x v="2"/>
  </r>
  <r>
    <s v="CG&amp;E "/>
    <s v="E"/>
    <x v="3"/>
    <s v="DP10    04/01/2008N"/>
    <n v="33096"/>
    <n v="5013.95"/>
    <n v="0"/>
    <n v="5013.95"/>
    <n v="2069.83"/>
    <n v="0"/>
    <n v="869.19"/>
    <n v="40.299999999999997"/>
    <n v="0.09"/>
    <n v="0"/>
    <n v="0"/>
    <n v="129.46"/>
    <n v="226.71"/>
    <n v="283.58999999999997"/>
    <n v="13.8"/>
    <n v="0"/>
    <n v="456.92"/>
    <n v="723.05"/>
    <n v="0"/>
    <n v="0"/>
    <n v="0"/>
    <n v="0"/>
    <n v="60.59"/>
    <n v="124.2"/>
    <n v="0"/>
    <n v="0"/>
    <n v="16.22"/>
    <n v="0"/>
    <n v="0"/>
    <n v="0"/>
    <n v="0"/>
    <n v="0"/>
    <m/>
    <n v="0"/>
    <n v="0"/>
    <n v="0"/>
    <x v="12"/>
    <x v="2"/>
  </r>
  <r>
    <s v="CG&amp;E "/>
    <s v="E"/>
    <x v="14"/>
    <s v="DP10    04/01/2008N"/>
    <n v="9496156"/>
    <n v="776586.68"/>
    <n v="0"/>
    <n v="776586.68"/>
    <n v="306138.77"/>
    <n v="0"/>
    <n v="58262.51"/>
    <n v="8051.24"/>
    <n v="0.72"/>
    <n v="0"/>
    <n v="0"/>
    <n v="34545.61"/>
    <n v="39369.769999999997"/>
    <n v="41945.440000000002"/>
    <n v="3959.9"/>
    <n v="0"/>
    <n v="44844.07"/>
    <n v="207462.51"/>
    <n v="0"/>
    <n v="0"/>
    <n v="0"/>
    <n v="0"/>
    <n v="8983.69"/>
    <n v="18369.330000000002"/>
    <n v="0"/>
    <n v="0"/>
    <n v="4653.12"/>
    <n v="0"/>
    <n v="0"/>
    <n v="0"/>
    <n v="0"/>
    <n v="0"/>
    <m/>
    <n v="0"/>
    <n v="0"/>
    <n v="0"/>
    <x v="12"/>
    <x v="2"/>
  </r>
  <r>
    <s v="CG&amp;E "/>
    <s v="E"/>
    <x v="15"/>
    <s v="DP10    04/01/2008N"/>
    <n v="13167579"/>
    <n v="1140130.8500000001"/>
    <n v="0"/>
    <n v="1140130.8500000001"/>
    <n v="454372.19"/>
    <n v="0"/>
    <n v="92139.58"/>
    <n v="13366.29"/>
    <n v="1.53"/>
    <n v="0"/>
    <n v="0"/>
    <n v="47956.74"/>
    <n v="60321.36"/>
    <n v="62255.360000000001"/>
    <n v="5135.33"/>
    <n v="0"/>
    <n v="69871.7"/>
    <n v="287672.08"/>
    <n v="0"/>
    <n v="0"/>
    <n v="0"/>
    <n v="0"/>
    <n v="13322.85"/>
    <n v="27263.73"/>
    <n v="0"/>
    <n v="0"/>
    <n v="6452.11"/>
    <n v="0"/>
    <n v="0"/>
    <n v="0"/>
    <n v="0"/>
    <n v="0"/>
    <m/>
    <n v="0"/>
    <n v="0"/>
    <n v="0"/>
    <x v="12"/>
    <x v="2"/>
  </r>
  <r>
    <s v="CG&amp;E "/>
    <s v="E"/>
    <x v="12"/>
    <s v="DP10    04/01/2008N"/>
    <n v="11732285"/>
    <n v="967621.32"/>
    <n v="0"/>
    <n v="967621.32"/>
    <n v="382426.58"/>
    <n v="0"/>
    <n v="73018.78"/>
    <n v="10748.62"/>
    <n v="0.99"/>
    <n v="0"/>
    <n v="0"/>
    <n v="42690.73"/>
    <n v="49242.86"/>
    <n v="52398.02"/>
    <n v="4892.3599999999997"/>
    <n v="0"/>
    <n v="55967.28"/>
    <n v="256315.22"/>
    <n v="0"/>
    <n v="0"/>
    <n v="0"/>
    <n v="0"/>
    <n v="11224.23"/>
    <n v="22946.83"/>
    <n v="0"/>
    <n v="0"/>
    <n v="5748.82"/>
    <n v="0"/>
    <n v="0"/>
    <n v="0"/>
    <n v="0"/>
    <n v="0"/>
    <m/>
    <n v="0"/>
    <n v="0"/>
    <n v="0"/>
    <x v="12"/>
    <x v="2"/>
  </r>
  <r>
    <s v="CG&amp;E "/>
    <s v="E"/>
    <x v="17"/>
    <s v="DP10    04/01/2008N"/>
    <n v="669306"/>
    <n v="52360.09"/>
    <n v="0"/>
    <n v="52360.09"/>
    <n v="20746.77"/>
    <n v="0"/>
    <n v="3535.4"/>
    <n v="814.95"/>
    <n v="0.09"/>
    <n v="0"/>
    <n v="0"/>
    <n v="2438.9"/>
    <n v="2297.67"/>
    <n v="2842.69"/>
    <n v="279.10000000000002"/>
    <n v="0"/>
    <n v="2597.2399999999998"/>
    <n v="14622.33"/>
    <n v="0"/>
    <n v="0"/>
    <n v="0"/>
    <n v="0"/>
    <n v="612.12"/>
    <n v="1244.8699999999999"/>
    <n v="0"/>
    <n v="0"/>
    <n v="327.96"/>
    <n v="0"/>
    <n v="0"/>
    <n v="0"/>
    <n v="0"/>
    <n v="0"/>
    <m/>
    <n v="0"/>
    <n v="0"/>
    <n v="0"/>
    <x v="12"/>
    <x v="2"/>
  </r>
  <r>
    <s v="CG&amp;E "/>
    <s v="E"/>
    <x v="16"/>
    <s v="DP10    04/01/2008N"/>
    <n v="1298208"/>
    <n v="100518.5"/>
    <n v="0"/>
    <n v="100518.5"/>
    <n v="41471.949999999997"/>
    <n v="0"/>
    <n v="7705.47"/>
    <n v="1232.44"/>
    <n v="0.09"/>
    <n v="0"/>
    <n v="0"/>
    <n v="0"/>
    <n v="5235.74"/>
    <n v="5682.27"/>
    <n v="541.35"/>
    <n v="0"/>
    <n v="5944.8"/>
    <n v="28361.95"/>
    <n v="0"/>
    <n v="0"/>
    <n v="0"/>
    <n v="0"/>
    <n v="1217.8699999999999"/>
    <n v="2488.4499999999998"/>
    <n v="0"/>
    <n v="0"/>
    <n v="636.12"/>
    <n v="0"/>
    <n v="0"/>
    <n v="0"/>
    <n v="0"/>
    <n v="0"/>
    <m/>
    <n v="0"/>
    <n v="0"/>
    <n v="0"/>
    <x v="12"/>
    <x v="2"/>
  </r>
  <r>
    <s v="CG&amp;E "/>
    <s v="E"/>
    <x v="11"/>
    <s v="DP10    04/01/2008N"/>
    <n v="1303323"/>
    <n v="33562.76"/>
    <n v="0"/>
    <n v="33562.76"/>
    <n v="0"/>
    <n v="0"/>
    <n v="17477.57"/>
    <n v="1234.8399999999999"/>
    <n v="0.09"/>
    <n v="0"/>
    <n v="0"/>
    <n v="4740.38"/>
    <n v="8927.76"/>
    <n v="0"/>
    <n v="543.49"/>
    <n v="0"/>
    <n v="0"/>
    <n v="0"/>
    <n v="0"/>
    <n v="0"/>
    <n v="0"/>
    <n v="0"/>
    <n v="0"/>
    <n v="0"/>
    <n v="0"/>
    <n v="0"/>
    <n v="638.63"/>
    <n v="0"/>
    <n v="0"/>
    <n v="0"/>
    <n v="0"/>
    <n v="0"/>
    <m/>
    <n v="0"/>
    <n v="0"/>
    <n v="0"/>
    <x v="12"/>
    <x v="2"/>
  </r>
  <r>
    <s v="CG&amp;E "/>
    <s v="E"/>
    <x v="18"/>
    <s v="DP10    04/01/2008N"/>
    <n v="342277"/>
    <n v="11034.69"/>
    <n v="0"/>
    <n v="11034.69"/>
    <n v="0"/>
    <n v="0"/>
    <n v="6701.62"/>
    <n v="416.75"/>
    <n v="0.18"/>
    <n v="0"/>
    <n v="0"/>
    <n v="1261.1099999999999"/>
    <n v="2344.59"/>
    <n v="0"/>
    <n v="142.72999999999999"/>
    <n v="0"/>
    <n v="0"/>
    <n v="0"/>
    <n v="0"/>
    <n v="0"/>
    <n v="0"/>
    <n v="0"/>
    <n v="0"/>
    <n v="0"/>
    <n v="0"/>
    <n v="0"/>
    <n v="167.71"/>
    <n v="0"/>
    <n v="0"/>
    <n v="0"/>
    <n v="0"/>
    <n v="0"/>
    <m/>
    <n v="0"/>
    <n v="0"/>
    <n v="0"/>
    <x v="12"/>
    <x v="2"/>
  </r>
  <r>
    <s v="CG&amp;E "/>
    <s v="E"/>
    <x v="14"/>
    <s v="DP11    04/01/2008 "/>
    <n v="584965"/>
    <n v="56099.4"/>
    <n v="0"/>
    <n v="56099.4"/>
    <n v="22167.02"/>
    <n v="0"/>
    <n v="4982.4799999999996"/>
    <n v="766.71"/>
    <n v="0.09"/>
    <n v="0"/>
    <n v="0"/>
    <n v="2295.08"/>
    <n v="3637.1"/>
    <n v="3361.45"/>
    <n v="0"/>
    <n v="0"/>
    <n v="3612"/>
    <n v="12779.73"/>
    <n v="0"/>
    <n v="0"/>
    <n v="0"/>
    <n v="0"/>
    <n v="717.08"/>
    <n v="1472.11"/>
    <n v="0"/>
    <n v="0"/>
    <n v="308.55"/>
    <n v="0"/>
    <n v="0"/>
    <n v="0"/>
    <n v="0"/>
    <n v="0"/>
    <m/>
    <n v="0"/>
    <n v="0"/>
    <n v="0"/>
    <x v="12"/>
    <x v="2"/>
  </r>
  <r>
    <s v="CG&amp;E "/>
    <s v="E"/>
    <x v="15"/>
    <s v="DP11    04/01/2008N"/>
    <n v="42629"/>
    <n v="7659.72"/>
    <n v="0"/>
    <n v="7659.72"/>
    <n v="3313.94"/>
    <n v="0"/>
    <n v="1308.33"/>
    <n v="51.91"/>
    <n v="0.09"/>
    <n v="0"/>
    <n v="0"/>
    <n v="164.06"/>
    <n v="292.01"/>
    <n v="454.04"/>
    <n v="17.78"/>
    <n v="0"/>
    <n v="809.45"/>
    <n v="931.32"/>
    <n v="0"/>
    <n v="0"/>
    <n v="0"/>
    <n v="0"/>
    <n v="97.06"/>
    <n v="198.84"/>
    <n v="0"/>
    <n v="0"/>
    <n v="20.89"/>
    <n v="0"/>
    <n v="0"/>
    <n v="0"/>
    <n v="0"/>
    <n v="0"/>
    <m/>
    <n v="0"/>
    <n v="0"/>
    <n v="0"/>
    <x v="12"/>
    <x v="2"/>
  </r>
  <r>
    <s v="CG&amp;E "/>
    <s v="E"/>
    <x v="17"/>
    <s v="DP11    04/01/2008N"/>
    <n v="1111180"/>
    <n v="88703.4"/>
    <n v="0"/>
    <n v="88703.4"/>
    <n v="34941.230000000003"/>
    <n v="0"/>
    <n v="6305.87"/>
    <n v="1144.73"/>
    <n v="0.09"/>
    <n v="0"/>
    <n v="0"/>
    <n v="4042.9"/>
    <n v="4252.04"/>
    <n v="4787.49"/>
    <n v="463.36"/>
    <n v="0"/>
    <n v="4821.26"/>
    <n v="24275.95"/>
    <n v="0"/>
    <n v="0"/>
    <n v="0"/>
    <n v="0"/>
    <n v="1027.4100000000001"/>
    <n v="2096.59"/>
    <n v="0"/>
    <n v="0"/>
    <n v="544.48"/>
    <n v="0"/>
    <n v="0"/>
    <n v="0"/>
    <n v="0"/>
    <n v="0"/>
    <m/>
    <n v="0"/>
    <n v="0"/>
    <n v="0"/>
    <x v="12"/>
    <x v="2"/>
  </r>
  <r>
    <s v="CG&amp;E "/>
    <s v="E"/>
    <x v="14"/>
    <s v="DP12    04/01/2008N"/>
    <n v="906689"/>
    <n v="79063.960000000006"/>
    <n v="0"/>
    <n v="79063.960000000006"/>
    <n v="31459.64"/>
    <n v="0"/>
    <n v="6364.14"/>
    <n v="1048.82"/>
    <n v="0.09"/>
    <n v="0"/>
    <n v="0"/>
    <n v="3300.6"/>
    <n v="4271.7700000000004"/>
    <n v="4310.3999999999996"/>
    <n v="378.09"/>
    <n v="0"/>
    <n v="4868.04"/>
    <n v="19808.43"/>
    <n v="0"/>
    <n v="0"/>
    <n v="0"/>
    <n v="0"/>
    <n v="921.98"/>
    <n v="1887.68"/>
    <n v="0"/>
    <n v="0"/>
    <n v="444.28"/>
    <n v="0"/>
    <n v="0"/>
    <n v="0"/>
    <n v="0"/>
    <n v="0"/>
    <m/>
    <n v="0"/>
    <n v="0"/>
    <n v="0"/>
    <x v="12"/>
    <x v="2"/>
  </r>
  <r>
    <s v="CG&amp;E "/>
    <s v="E"/>
    <x v="15"/>
    <s v="DP12    04/01/2008N"/>
    <n v="1506992"/>
    <n v="117995.01"/>
    <n v="0"/>
    <n v="117995.01"/>
    <n v="46243.03"/>
    <n v="0"/>
    <n v="8406.64"/>
    <n v="1353.59"/>
    <n v="0.18"/>
    <n v="0"/>
    <n v="0"/>
    <n v="5489.02"/>
    <n v="5474.47"/>
    <n v="6336.02"/>
    <n v="628.41999999999996"/>
    <n v="0"/>
    <n v="6266.84"/>
    <n v="32923.26"/>
    <n v="0"/>
    <n v="0"/>
    <n v="0"/>
    <n v="0"/>
    <n v="1360.38"/>
    <n v="2774.74"/>
    <n v="0"/>
    <n v="0"/>
    <n v="738.42"/>
    <n v="0"/>
    <n v="0"/>
    <n v="0"/>
    <n v="0"/>
    <n v="0"/>
    <m/>
    <n v="0"/>
    <n v="0"/>
    <n v="0"/>
    <x v="12"/>
    <x v="2"/>
  </r>
  <r>
    <s v="CG&amp;E "/>
    <s v="E"/>
    <x v="14"/>
    <s v="DP14    04/01/2008 "/>
    <n v="933952"/>
    <n v="42383.65"/>
    <n v="0"/>
    <n v="4238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2"/>
  </r>
  <r>
    <s v="CG&amp;E "/>
    <s v="E"/>
    <x v="15"/>
    <s v="DP14    04/01/2008 "/>
    <n v="-166599"/>
    <n v="-3412.22"/>
    <n v="0"/>
    <n v="-341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2"/>
  </r>
  <r>
    <s v="CG&amp;E "/>
    <s v="E"/>
    <x v="12"/>
    <s v="DP14    04/01/2008 "/>
    <n v="3613055"/>
    <n v="209367.32"/>
    <n v="0"/>
    <n v="20936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2"/>
  </r>
  <r>
    <s v="CG&amp;E "/>
    <s v="E"/>
    <x v="14"/>
    <s v="DP15    04/01/2008 "/>
    <n v="44721"/>
    <n v="2540.42"/>
    <n v="0"/>
    <n v="2540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2"/>
  </r>
  <r>
    <s v="CG&amp;E "/>
    <s v="E"/>
    <x v="1"/>
    <s v="DS01    01/02/2007N"/>
    <n v="-17531"/>
    <n v="-914.2"/>
    <n v="0"/>
    <n v="-914.2"/>
    <n v="-308.76"/>
    <n v="0"/>
    <n v="-20.02"/>
    <n v="-18.96"/>
    <n v="0"/>
    <n v="0"/>
    <n v="0"/>
    <n v="-80.38"/>
    <n v="-135.49"/>
    <n v="-37.74"/>
    <n v="-7.35"/>
    <n v="-56.3"/>
    <n v="-9.18"/>
    <n v="-198.54"/>
    <n v="0"/>
    <n v="0"/>
    <n v="0"/>
    <n v="0"/>
    <n v="-7.48"/>
    <n v="-22.53"/>
    <n v="0"/>
    <n v="0"/>
    <n v="-11.47"/>
    <n v="0"/>
    <n v="0"/>
    <n v="0"/>
    <n v="0"/>
    <n v="0"/>
    <m/>
    <n v="0"/>
    <n v="0"/>
    <n v="0"/>
    <x v="12"/>
    <x v="3"/>
  </r>
  <r>
    <s v="CG&amp;E "/>
    <s v="E"/>
    <x v="2"/>
    <s v="DS01    01/02/2007N"/>
    <n v="-67902"/>
    <n v="-5461.48"/>
    <n v="0"/>
    <n v="-5461.48"/>
    <n v="-2151.92"/>
    <n v="0"/>
    <n v="-571.16999999999996"/>
    <n v="-78.42"/>
    <n v="0.49"/>
    <n v="0"/>
    <n v="0"/>
    <n v="-253.04"/>
    <n v="-258.20999999999998"/>
    <n v="-407.9"/>
    <n v="-28.8"/>
    <n v="-379.74"/>
    <n v="-344.4"/>
    <n v="-701.97"/>
    <n v="0"/>
    <n v="0"/>
    <n v="0"/>
    <n v="0"/>
    <n v="-90.03"/>
    <n v="-151.91999999999999"/>
    <n v="0"/>
    <n v="0"/>
    <n v="-44.4"/>
    <n v="0"/>
    <n v="-0.03"/>
    <n v="-0.02"/>
    <n v="0"/>
    <n v="0"/>
    <m/>
    <n v="0"/>
    <n v="0"/>
    <n v="0"/>
    <x v="12"/>
    <x v="3"/>
  </r>
  <r>
    <s v="CG&amp;E "/>
    <s v="E"/>
    <x v="3"/>
    <s v="DS01    01/02/2007N"/>
    <n v="2240"/>
    <n v="86.35"/>
    <n v="0"/>
    <n v="86.35"/>
    <n v="30.97"/>
    <n v="0"/>
    <n v="0"/>
    <n v="2.0099999999999998"/>
    <n v="0"/>
    <n v="0"/>
    <n v="0"/>
    <n v="9.3800000000000008"/>
    <n v="0.22"/>
    <n v="2.91"/>
    <n v="0.94"/>
    <n v="5.46"/>
    <n v="0"/>
    <n v="30.82"/>
    <n v="0"/>
    <n v="0"/>
    <n v="0"/>
    <n v="0"/>
    <n v="0"/>
    <n v="2.1800000000000002"/>
    <n v="0"/>
    <n v="0"/>
    <n v="1.46"/>
    <n v="0"/>
    <n v="0"/>
    <n v="0"/>
    <n v="0"/>
    <n v="0"/>
    <m/>
    <n v="0"/>
    <n v="0"/>
    <n v="0"/>
    <x v="12"/>
    <x v="3"/>
  </r>
  <r>
    <s v="CG&amp;E "/>
    <s v="E"/>
    <x v="11"/>
    <s v="DS01    01/02/2007N"/>
    <n v="-478339"/>
    <n v="-6353.05"/>
    <n v="0"/>
    <n v="-6353.05"/>
    <n v="0"/>
    <n v="0"/>
    <n v="-2122.1799999999998"/>
    <n v="-441.63"/>
    <n v="-0.04"/>
    <n v="0"/>
    <n v="0"/>
    <n v="-1741.51"/>
    <n v="-1535.39"/>
    <n v="0"/>
    <n v="-199.46"/>
    <n v="0"/>
    <n v="0"/>
    <n v="0"/>
    <n v="0"/>
    <n v="0"/>
    <n v="0"/>
    <n v="0"/>
    <n v="0"/>
    <n v="0"/>
    <n v="0"/>
    <n v="0"/>
    <n v="-312.83999999999997"/>
    <n v="0"/>
    <n v="0"/>
    <n v="0"/>
    <n v="0"/>
    <n v="0"/>
    <m/>
    <n v="0"/>
    <n v="0"/>
    <n v="0"/>
    <x v="12"/>
    <x v="3"/>
  </r>
  <r>
    <s v="CG&amp;E "/>
    <s v="E"/>
    <x v="1"/>
    <s v="DS01    02/15/2008N"/>
    <n v="-6396"/>
    <n v="-382.86"/>
    <n v="0"/>
    <n v="-382.86"/>
    <n v="-133.16999999999999"/>
    <n v="0"/>
    <n v="-19.11"/>
    <n v="-7.79"/>
    <n v="0"/>
    <n v="0"/>
    <n v="0"/>
    <n v="-29.56"/>
    <n v="-53.99"/>
    <n v="-24.37"/>
    <n v="-2.67"/>
    <n v="-24.37"/>
    <n v="-9.73"/>
    <n v="-58.54"/>
    <n v="0"/>
    <n v="0"/>
    <n v="0"/>
    <n v="0"/>
    <n v="-5.63"/>
    <n v="-9.75"/>
    <n v="0"/>
    <n v="0"/>
    <n v="-4.18"/>
    <n v="0"/>
    <n v="0"/>
    <n v="0"/>
    <n v="0"/>
    <n v="0"/>
    <m/>
    <n v="0"/>
    <n v="0"/>
    <n v="0"/>
    <x v="12"/>
    <x v="3"/>
  </r>
  <r>
    <s v="CG&amp;E "/>
    <s v="E"/>
    <x v="2"/>
    <s v="DS01    02/15/2008N"/>
    <n v="73553"/>
    <n v="7432.54"/>
    <n v="0"/>
    <n v="7432.54"/>
    <n v="2816.5"/>
    <n v="0"/>
    <n v="1075.03"/>
    <n v="89.59"/>
    <n v="0.86"/>
    <n v="0"/>
    <n v="0"/>
    <n v="312.29000000000002"/>
    <n v="600.4"/>
    <n v="496.98"/>
    <n v="30.68"/>
    <n v="497"/>
    <n v="478.34"/>
    <n v="673.18"/>
    <n v="0"/>
    <n v="0"/>
    <n v="0"/>
    <n v="0"/>
    <n v="114.78"/>
    <n v="198.81"/>
    <n v="0"/>
    <n v="0"/>
    <n v="48.1"/>
    <n v="0"/>
    <n v="0"/>
    <n v="0"/>
    <n v="0"/>
    <n v="0"/>
    <m/>
    <n v="0"/>
    <n v="0"/>
    <n v="0"/>
    <x v="12"/>
    <x v="3"/>
  </r>
  <r>
    <s v="CG&amp;E "/>
    <s v="E"/>
    <x v="3"/>
    <s v="DS01    02/15/2008N"/>
    <n v="-3600"/>
    <n v="-680.11"/>
    <n v="0"/>
    <n v="-680.11"/>
    <n v="-274.83"/>
    <n v="0"/>
    <n v="-125.17"/>
    <n v="-4.38"/>
    <n v="0"/>
    <n v="0"/>
    <n v="0"/>
    <n v="-15.17"/>
    <n v="-32.369999999999997"/>
    <n v="-48.5"/>
    <n v="-1.5"/>
    <n v="-48.5"/>
    <n v="-63.77"/>
    <n v="-32.950000000000003"/>
    <n v="0"/>
    <n v="0"/>
    <n v="0"/>
    <n v="0"/>
    <n v="-11.21"/>
    <n v="-19.399999999999999"/>
    <n v="0"/>
    <n v="0"/>
    <n v="-2.36"/>
    <n v="0"/>
    <n v="0"/>
    <n v="0"/>
    <n v="0"/>
    <n v="0"/>
    <m/>
    <n v="0"/>
    <n v="0"/>
    <n v="0"/>
    <x v="12"/>
    <x v="3"/>
  </r>
  <r>
    <s v="CG&amp;E "/>
    <s v="E"/>
    <x v="11"/>
    <s v="DS01    02/15/2008N"/>
    <n v="478339"/>
    <n v="2574.94"/>
    <n v="0"/>
    <n v="2574.94"/>
    <n v="0"/>
    <n v="0"/>
    <n v="-707.64"/>
    <n v="441.63"/>
    <n v="-0.05"/>
    <n v="0"/>
    <n v="0"/>
    <n v="1732.18"/>
    <n v="596.52"/>
    <n v="0"/>
    <n v="199.46"/>
    <n v="0"/>
    <n v="0"/>
    <n v="0"/>
    <n v="0"/>
    <n v="0"/>
    <n v="0"/>
    <n v="0"/>
    <n v="0"/>
    <n v="0"/>
    <n v="0"/>
    <n v="0"/>
    <n v="312.83999999999997"/>
    <n v="0"/>
    <n v="0"/>
    <n v="0"/>
    <n v="0"/>
    <n v="0"/>
    <m/>
    <n v="0"/>
    <n v="0"/>
    <n v="0"/>
    <x v="12"/>
    <x v="3"/>
  </r>
  <r>
    <s v="CG&amp;E "/>
    <s v="E"/>
    <x v="14"/>
    <s v="DS01    04/01/2008 "/>
    <n v="45956"/>
    <n v="5268.99"/>
    <n v="0"/>
    <n v="5268.99"/>
    <n v="1429.14"/>
    <n v="0"/>
    <n v="801.62"/>
    <n v="82.66"/>
    <n v="0.18"/>
    <n v="0"/>
    <n v="0"/>
    <n v="263.91000000000003"/>
    <n v="610.42999999999995"/>
    <n v="648.92999999999995"/>
    <n v="28.31"/>
    <n v="0"/>
    <n v="199.4"/>
    <n v="721.67"/>
    <n v="0"/>
    <n v="0"/>
    <n v="0"/>
    <n v="0"/>
    <n v="154.13999999999999"/>
    <n v="284.2"/>
    <n v="0"/>
    <n v="0"/>
    <n v="44.4"/>
    <n v="0"/>
    <n v="0"/>
    <n v="0"/>
    <n v="0"/>
    <n v="0"/>
    <m/>
    <n v="0"/>
    <n v="0"/>
    <n v="0"/>
    <x v="12"/>
    <x v="3"/>
  </r>
  <r>
    <s v="CG&amp;E "/>
    <s v="E"/>
    <x v="15"/>
    <s v="DS01    04/01/2008 "/>
    <n v="1429125"/>
    <n v="136976.79"/>
    <n v="0"/>
    <n v="136976.79"/>
    <n v="53300.6"/>
    <n v="0"/>
    <n v="14307.08"/>
    <n v="1679.81"/>
    <n v="0.45"/>
    <n v="0"/>
    <n v="0"/>
    <n v="5054.57"/>
    <n v="10595"/>
    <n v="7630.74"/>
    <n v="575.29999999999995"/>
    <n v="0"/>
    <n v="6546.82"/>
    <n v="31222.080000000002"/>
    <n v="0"/>
    <n v="0"/>
    <n v="0"/>
    <n v="0"/>
    <n v="1819.85"/>
    <n v="3342.23"/>
    <n v="0"/>
    <n v="0"/>
    <n v="902.26"/>
    <n v="0"/>
    <n v="0"/>
    <n v="0"/>
    <n v="0"/>
    <n v="0"/>
    <m/>
    <n v="0"/>
    <n v="0"/>
    <n v="0"/>
    <x v="12"/>
    <x v="3"/>
  </r>
  <r>
    <s v="CG&amp;E "/>
    <s v="E"/>
    <x v="12"/>
    <s v="DS01    04/01/2008 "/>
    <n v="334877"/>
    <n v="33085.040000000001"/>
    <n v="0"/>
    <n v="33085.040000000001"/>
    <n v="12576.67"/>
    <n v="0"/>
    <n v="3595.44"/>
    <n v="486.76"/>
    <n v="0.18"/>
    <n v="0"/>
    <n v="0"/>
    <n v="1469.81"/>
    <n v="2223.42"/>
    <n v="2034.48"/>
    <n v="166.7"/>
    <n v="0"/>
    <n v="1572.88"/>
    <n v="7316.06"/>
    <n v="0"/>
    <n v="0"/>
    <n v="0"/>
    <n v="0"/>
    <n v="490.09"/>
    <n v="891.1"/>
    <n v="0"/>
    <n v="0"/>
    <n v="261.45"/>
    <n v="0"/>
    <n v="0"/>
    <n v="0"/>
    <n v="0"/>
    <n v="0"/>
    <m/>
    <n v="0"/>
    <n v="0"/>
    <n v="0"/>
    <x v="12"/>
    <x v="3"/>
  </r>
  <r>
    <s v="CG&amp;E "/>
    <s v="E"/>
    <x v="1"/>
    <s v="DS01    04/01/2008N"/>
    <n v="1022491"/>
    <n v="119690.26"/>
    <n v="0"/>
    <n v="119690.26"/>
    <n v="48568.2"/>
    <n v="0"/>
    <n v="15825.17"/>
    <n v="1245.03"/>
    <n v="11.19"/>
    <n v="0"/>
    <n v="0"/>
    <n v="4306.8"/>
    <n v="7915.63"/>
    <n v="6657.36"/>
    <n v="426.42"/>
    <n v="0"/>
    <n v="7070.67"/>
    <n v="22491.200000000001"/>
    <n v="0"/>
    <n v="0"/>
    <n v="0"/>
    <n v="0"/>
    <n v="1588"/>
    <n v="2915.94"/>
    <n v="0"/>
    <n v="0"/>
    <n v="668.65"/>
    <n v="0"/>
    <n v="0"/>
    <n v="0"/>
    <n v="0"/>
    <n v="0"/>
    <m/>
    <n v="0"/>
    <n v="0"/>
    <n v="0"/>
    <x v="12"/>
    <x v="3"/>
  </r>
  <r>
    <s v="CG&amp;E "/>
    <s v="E"/>
    <x v="2"/>
    <s v="DS01    04/01/2008N"/>
    <n v="181457500"/>
    <n v="21108267.190000001"/>
    <n v="0"/>
    <n v="21108267.190000001"/>
    <n v="8603509.1899999995"/>
    <n v="0"/>
    <n v="2733933.77"/>
    <n v="220944.96"/>
    <n v="1337.93"/>
    <n v="0"/>
    <n v="0"/>
    <n v="734298.79"/>
    <n v="1427574.72"/>
    <n v="1178708.3400000001"/>
    <n v="74620.509999999995"/>
    <n v="0"/>
    <n v="1247836.3500000001"/>
    <n v="3969828.23"/>
    <n v="0"/>
    <n v="0"/>
    <n v="0"/>
    <n v="0"/>
    <n v="281166.75"/>
    <n v="516253.82"/>
    <n v="0"/>
    <n v="0"/>
    <n v="118674.56"/>
    <n v="0"/>
    <n v="0"/>
    <n v="0"/>
    <n v="0"/>
    <n v="0"/>
    <m/>
    <n v="0"/>
    <n v="0"/>
    <n v="0"/>
    <x v="12"/>
    <x v="3"/>
  </r>
  <r>
    <s v="CG&amp;E "/>
    <s v="E"/>
    <x v="3"/>
    <s v="DS01    04/01/2008N"/>
    <n v="19486011"/>
    <n v="2389293.7400000002"/>
    <n v="0"/>
    <n v="2389293.7400000002"/>
    <n v="988276.21"/>
    <n v="0"/>
    <n v="316955.59999999998"/>
    <n v="23726.23"/>
    <n v="88.12"/>
    <n v="0"/>
    <n v="0"/>
    <n v="76649.31"/>
    <n v="160055.19"/>
    <n v="135429.88"/>
    <n v="8125.74"/>
    <n v="0"/>
    <n v="149046.41"/>
    <n v="426646.89"/>
    <n v="0"/>
    <n v="0"/>
    <n v="0"/>
    <n v="0"/>
    <n v="32248.93"/>
    <n v="59301.25"/>
    <n v="0"/>
    <n v="0"/>
    <n v="12743.98"/>
    <n v="0"/>
    <n v="0"/>
    <n v="0"/>
    <n v="0"/>
    <n v="0"/>
    <m/>
    <n v="0"/>
    <n v="0"/>
    <n v="0"/>
    <x v="12"/>
    <x v="3"/>
  </r>
  <r>
    <s v="CG&amp;E "/>
    <s v="E"/>
    <x v="7"/>
    <s v="DS01    04/01/2008N"/>
    <n v="104400"/>
    <n v="9209.2199999999993"/>
    <n v="0"/>
    <n v="9209.2199999999993"/>
    <n v="3608.17"/>
    <n v="0"/>
    <n v="852.01"/>
    <n v="127.12"/>
    <n v="0.09"/>
    <n v="0"/>
    <n v="0"/>
    <n v="388.29"/>
    <n v="599.45000000000005"/>
    <n v="494.32"/>
    <n v="43.53"/>
    <n v="0"/>
    <n v="411.48"/>
    <n v="2280.83"/>
    <n v="0"/>
    <n v="0"/>
    <n v="0"/>
    <n v="0"/>
    <n v="119.14"/>
    <n v="216.51"/>
    <n v="0"/>
    <n v="0"/>
    <n v="68.28"/>
    <n v="0"/>
    <n v="0"/>
    <n v="0"/>
    <n v="0"/>
    <n v="0"/>
    <m/>
    <n v="0"/>
    <n v="0"/>
    <n v="0"/>
    <x v="12"/>
    <x v="3"/>
  </r>
  <r>
    <s v="CG&amp;E "/>
    <s v="E"/>
    <x v="4"/>
    <s v="DS01    04/01/2008N"/>
    <n v="15622175"/>
    <n v="1848076.29"/>
    <n v="0"/>
    <n v="1848076.29"/>
    <n v="758257.82"/>
    <n v="0"/>
    <n v="238913.87"/>
    <n v="19021.57"/>
    <n v="82.02"/>
    <n v="0"/>
    <n v="0"/>
    <n v="62049.52"/>
    <n v="125625.72"/>
    <n v="103883.92"/>
    <n v="6504.35"/>
    <n v="0"/>
    <n v="111455.84"/>
    <n v="341807.5"/>
    <n v="0"/>
    <n v="0"/>
    <n v="0"/>
    <n v="0"/>
    <n v="24758.1"/>
    <n v="45499.06"/>
    <n v="0"/>
    <n v="0"/>
    <n v="10217"/>
    <n v="0"/>
    <n v="0"/>
    <n v="0"/>
    <n v="0"/>
    <n v="0"/>
    <m/>
    <n v="0"/>
    <n v="0"/>
    <n v="0"/>
    <x v="12"/>
    <x v="3"/>
  </r>
  <r>
    <s v="CG&amp;E "/>
    <s v="E"/>
    <x v="8"/>
    <s v="DS01    04/01/2008N"/>
    <n v="837036"/>
    <n v="92149.13"/>
    <n v="0"/>
    <n v="92149.13"/>
    <n v="37486.980000000003"/>
    <n v="0"/>
    <n v="11236.38"/>
    <n v="1019.19"/>
    <n v="3.24"/>
    <n v="0"/>
    <n v="0"/>
    <n v="3254.39"/>
    <n v="6087.16"/>
    <n v="5135.82"/>
    <n v="349.04"/>
    <n v="0"/>
    <n v="5265.82"/>
    <n v="18286.73"/>
    <n v="0"/>
    <n v="0"/>
    <n v="0"/>
    <n v="0"/>
    <n v="1227.5999999999999"/>
    <n v="2249.37"/>
    <n v="0"/>
    <n v="0"/>
    <n v="547.41"/>
    <n v="0"/>
    <n v="0"/>
    <n v="0"/>
    <n v="0"/>
    <n v="0"/>
    <m/>
    <n v="0"/>
    <n v="0"/>
    <n v="0"/>
    <x v="12"/>
    <x v="3"/>
  </r>
  <r>
    <s v="CG&amp;E "/>
    <s v="E"/>
    <x v="5"/>
    <s v="DS01    04/01/2008N"/>
    <n v="919937"/>
    <n v="101267.29"/>
    <n v="0"/>
    <n v="101267.29"/>
    <n v="42458.080000000002"/>
    <n v="0"/>
    <n v="13078.74"/>
    <n v="1120.1099999999999"/>
    <n v="5.4"/>
    <n v="0"/>
    <n v="0"/>
    <n v="177.7"/>
    <n v="7580.13"/>
    <n v="5816.89"/>
    <n v="383.6"/>
    <n v="0"/>
    <n v="6013.02"/>
    <n v="20097.89"/>
    <n v="0"/>
    <n v="0"/>
    <n v="0"/>
    <n v="0"/>
    <n v="1386.35"/>
    <n v="2547.7399999999998"/>
    <n v="0"/>
    <n v="0"/>
    <n v="601.64"/>
    <n v="0"/>
    <n v="0"/>
    <n v="0"/>
    <n v="0"/>
    <n v="0"/>
    <m/>
    <n v="0"/>
    <n v="0"/>
    <n v="0"/>
    <x v="12"/>
    <x v="3"/>
  </r>
  <r>
    <s v="CG&amp;E "/>
    <s v="E"/>
    <x v="20"/>
    <s v="DS01    04/01/2008N"/>
    <n v="133024"/>
    <n v="13708.55"/>
    <n v="0"/>
    <n v="13708.55"/>
    <n v="5501.95"/>
    <n v="0"/>
    <n v="1477.87"/>
    <n v="161.97"/>
    <n v="0.09"/>
    <n v="0"/>
    <n v="0"/>
    <n v="492.2"/>
    <n v="1042.73"/>
    <n v="753.79"/>
    <n v="55.47"/>
    <n v="0"/>
    <n v="719.16"/>
    <n v="2906.18"/>
    <n v="0"/>
    <n v="0"/>
    <n v="0"/>
    <n v="0"/>
    <n v="179.99"/>
    <n v="330.15"/>
    <n v="0"/>
    <n v="0"/>
    <n v="87"/>
    <n v="0"/>
    <n v="0"/>
    <n v="0"/>
    <n v="0"/>
    <n v="0"/>
    <m/>
    <n v="0"/>
    <n v="0"/>
    <n v="0"/>
    <x v="12"/>
    <x v="3"/>
  </r>
  <r>
    <s v="CG&amp;E "/>
    <s v="E"/>
    <x v="14"/>
    <s v="DS01    04/01/2008N"/>
    <n v="133783016"/>
    <n v="12783591.16"/>
    <n v="0"/>
    <n v="12783591.16"/>
    <n v="5077549.68"/>
    <n v="0"/>
    <n v="1313893.6599999999"/>
    <n v="158029.74"/>
    <n v="77"/>
    <n v="0"/>
    <n v="0"/>
    <n v="474097.88"/>
    <n v="887112.07"/>
    <n v="695629.68"/>
    <n v="55752.03"/>
    <n v="0"/>
    <n v="639635.25"/>
    <n v="2922986.03"/>
    <n v="0"/>
    <n v="0"/>
    <n v="0"/>
    <n v="0"/>
    <n v="166651.37"/>
    <n v="304682.65999999997"/>
    <n v="0"/>
    <n v="0"/>
    <n v="87494.11"/>
    <n v="0"/>
    <n v="0"/>
    <n v="0"/>
    <n v="0"/>
    <n v="0"/>
    <m/>
    <n v="0"/>
    <n v="0"/>
    <n v="0"/>
    <x v="12"/>
    <x v="3"/>
  </r>
  <r>
    <s v="CG&amp;E "/>
    <s v="E"/>
    <x v="15"/>
    <s v="DS01    04/01/2008N"/>
    <n v="70407405"/>
    <n v="6638865.5700000003"/>
    <n v="0"/>
    <n v="6638865.5700000003"/>
    <n v="2618696.09"/>
    <n v="0"/>
    <n v="675678.1"/>
    <n v="82243.28"/>
    <n v="26.18"/>
    <n v="0"/>
    <n v="0"/>
    <n v="257479.25"/>
    <n v="460061.54"/>
    <n v="358763.85"/>
    <n v="28614.76"/>
    <n v="0"/>
    <n v="330040.39"/>
    <n v="1538190.57"/>
    <n v="0"/>
    <n v="0"/>
    <n v="0"/>
    <n v="0"/>
    <n v="85887.92"/>
    <n v="157137.15"/>
    <n v="0"/>
    <n v="0"/>
    <n v="46046.49"/>
    <n v="0"/>
    <n v="0"/>
    <n v="0"/>
    <n v="0"/>
    <n v="0"/>
    <m/>
    <n v="0"/>
    <n v="0"/>
    <n v="0"/>
    <x v="12"/>
    <x v="3"/>
  </r>
  <r>
    <s v="CG&amp;E "/>
    <s v="E"/>
    <x v="12"/>
    <s v="DS01    04/01/2008N"/>
    <n v="16034972"/>
    <n v="1754176.38"/>
    <n v="0"/>
    <n v="1754176.38"/>
    <n v="712855.49"/>
    <n v="0"/>
    <n v="204120.71"/>
    <n v="19524.2"/>
    <n v="12.15"/>
    <n v="0"/>
    <n v="0"/>
    <n v="59459.42"/>
    <n v="126917.68"/>
    <n v="97663.5"/>
    <n v="6686.6"/>
    <n v="0"/>
    <n v="99359.74"/>
    <n v="351030.38"/>
    <n v="0"/>
    <n v="0"/>
    <n v="0"/>
    <n v="0"/>
    <n v="23284.37"/>
    <n v="42775.23"/>
    <n v="0"/>
    <n v="0"/>
    <n v="10486.91"/>
    <n v="0"/>
    <n v="0"/>
    <n v="0"/>
    <n v="0"/>
    <n v="0"/>
    <m/>
    <n v="0"/>
    <n v="0"/>
    <n v="0"/>
    <x v="12"/>
    <x v="3"/>
  </r>
  <r>
    <s v="CG&amp;E "/>
    <s v="E"/>
    <x v="17"/>
    <s v="DS01    04/01/2008N"/>
    <n v="1118519"/>
    <n v="98814.05"/>
    <n v="0"/>
    <n v="98814.05"/>
    <n v="38815.410000000003"/>
    <n v="0"/>
    <n v="9147.43"/>
    <n v="1361.91"/>
    <n v="0.54"/>
    <n v="0"/>
    <n v="0"/>
    <n v="4113.71"/>
    <n v="6359.43"/>
    <n v="5317.68"/>
    <n v="466.43"/>
    <n v="0"/>
    <n v="4452.72"/>
    <n v="24436.29"/>
    <n v="0"/>
    <n v="0"/>
    <n v="0"/>
    <n v="0"/>
    <n v="1281.8399999999999"/>
    <n v="2329.15"/>
    <n v="0"/>
    <n v="0"/>
    <n v="731.51"/>
    <n v="0"/>
    <n v="0"/>
    <n v="0"/>
    <n v="0"/>
    <n v="0"/>
    <m/>
    <n v="0"/>
    <n v="0"/>
    <n v="0"/>
    <x v="12"/>
    <x v="3"/>
  </r>
  <r>
    <s v="CG&amp;E "/>
    <s v="E"/>
    <x v="16"/>
    <s v="DS01    04/01/2008N"/>
    <n v="2060406"/>
    <n v="204666.3"/>
    <n v="0"/>
    <n v="204666.3"/>
    <n v="84547.17"/>
    <n v="0"/>
    <n v="23521.69"/>
    <n v="2508.75"/>
    <n v="0.54"/>
    <n v="0"/>
    <n v="0"/>
    <n v="292.17"/>
    <n v="15641.21"/>
    <n v="11583.19"/>
    <n v="859.19"/>
    <n v="0"/>
    <n v="11519.29"/>
    <n v="45013.68"/>
    <n v="0"/>
    <n v="0"/>
    <n v="0"/>
    <n v="0"/>
    <n v="2758.6"/>
    <n v="5073.32"/>
    <n v="0"/>
    <n v="0"/>
    <n v="1347.5"/>
    <n v="0"/>
    <n v="0"/>
    <n v="0"/>
    <n v="0"/>
    <n v="0"/>
    <m/>
    <n v="0"/>
    <n v="0"/>
    <n v="0"/>
    <x v="12"/>
    <x v="3"/>
  </r>
  <r>
    <s v="CG&amp;E "/>
    <s v="E"/>
    <x v="21"/>
    <s v="DS01    04/01/2008N"/>
    <n v="2878"/>
    <n v="173.65"/>
    <n v="0"/>
    <n v="173.65"/>
    <n v="0"/>
    <n v="0"/>
    <n v="127.8"/>
    <n v="3.5"/>
    <n v="0.18"/>
    <n v="0"/>
    <n v="0"/>
    <n v="13.2"/>
    <n v="25.88"/>
    <n v="0"/>
    <n v="1.2"/>
    <n v="0"/>
    <n v="0"/>
    <n v="0"/>
    <n v="0"/>
    <n v="0"/>
    <n v="0"/>
    <n v="0"/>
    <n v="0"/>
    <n v="0"/>
    <n v="0"/>
    <n v="0"/>
    <n v="1.89"/>
    <n v="0"/>
    <n v="0"/>
    <n v="0"/>
    <n v="0"/>
    <n v="0"/>
    <m/>
    <n v="0"/>
    <n v="0"/>
    <n v="0"/>
    <x v="12"/>
    <x v="3"/>
  </r>
  <r>
    <s v="CG&amp;E "/>
    <s v="E"/>
    <x v="6"/>
    <s v="DS01    04/01/2008N"/>
    <n v="3827521"/>
    <n v="154759.76"/>
    <n v="0"/>
    <n v="154759.76"/>
    <n v="0"/>
    <n v="0"/>
    <n v="95000.86"/>
    <n v="4660.42"/>
    <n v="50.91"/>
    <n v="0"/>
    <n v="0"/>
    <n v="16249.21"/>
    <n v="33520.1"/>
    <n v="0"/>
    <n v="1538.59"/>
    <n v="0"/>
    <n v="0"/>
    <n v="0"/>
    <n v="0"/>
    <n v="0"/>
    <n v="0"/>
    <n v="0"/>
    <n v="436"/>
    <n v="800.56"/>
    <n v="0"/>
    <n v="0"/>
    <n v="2503.11"/>
    <n v="0"/>
    <n v="0"/>
    <n v="0"/>
    <n v="0"/>
    <n v="0"/>
    <m/>
    <n v="0"/>
    <n v="0"/>
    <n v="0"/>
    <x v="12"/>
    <x v="3"/>
  </r>
  <r>
    <s v="CG&amp;E "/>
    <s v="E"/>
    <x v="9"/>
    <s v="DS01    04/01/2008N"/>
    <n v="514754"/>
    <n v="22951.9"/>
    <n v="0"/>
    <n v="22951.9"/>
    <n v="0"/>
    <n v="0"/>
    <n v="14906.65"/>
    <n v="626.76"/>
    <n v="6.61"/>
    <n v="0"/>
    <n v="0"/>
    <n v="2204.5500000000002"/>
    <n v="4623.71"/>
    <n v="0"/>
    <n v="214.64"/>
    <n v="0"/>
    <n v="0"/>
    <n v="0"/>
    <n v="0"/>
    <n v="0"/>
    <n v="0"/>
    <n v="0"/>
    <n v="11.38"/>
    <n v="20.98"/>
    <n v="0"/>
    <n v="0"/>
    <n v="336.62"/>
    <n v="0"/>
    <n v="0"/>
    <n v="0"/>
    <n v="0"/>
    <n v="0"/>
    <m/>
    <n v="0"/>
    <n v="0"/>
    <n v="0"/>
    <x v="12"/>
    <x v="3"/>
  </r>
  <r>
    <s v="CG&amp;E "/>
    <s v="E"/>
    <x v="10"/>
    <s v="DS01    04/01/2008N"/>
    <n v="1171040"/>
    <n v="39050.11"/>
    <n v="0"/>
    <n v="39050.11"/>
    <n v="0"/>
    <n v="0"/>
    <n v="20162.59"/>
    <n v="1425.87"/>
    <n v="8.44"/>
    <n v="0"/>
    <n v="0"/>
    <n v="4840.79"/>
    <n v="10024.5"/>
    <n v="0"/>
    <n v="442.88"/>
    <n v="0"/>
    <n v="0"/>
    <n v="0"/>
    <n v="0"/>
    <n v="0"/>
    <n v="0"/>
    <n v="0"/>
    <n v="485.75"/>
    <n v="893.36"/>
    <n v="0"/>
    <n v="0"/>
    <n v="765.93"/>
    <n v="0"/>
    <n v="0"/>
    <n v="0"/>
    <n v="0"/>
    <n v="0"/>
    <m/>
    <n v="0"/>
    <n v="0"/>
    <n v="0"/>
    <x v="12"/>
    <x v="3"/>
  </r>
  <r>
    <s v="CG&amp;E "/>
    <s v="E"/>
    <x v="22"/>
    <s v="DS01    04/01/2008N"/>
    <n v="3080"/>
    <n v="261.8"/>
    <n v="0"/>
    <n v="261.8"/>
    <n v="0"/>
    <n v="0"/>
    <n v="177.25"/>
    <n v="3.75"/>
    <n v="0.09"/>
    <n v="0"/>
    <n v="0"/>
    <n v="13.83"/>
    <n v="27.7"/>
    <n v="0"/>
    <n v="1.28"/>
    <n v="0"/>
    <n v="0"/>
    <n v="0"/>
    <n v="0"/>
    <n v="0"/>
    <n v="0"/>
    <n v="0"/>
    <n v="12.61"/>
    <n v="23.28"/>
    <n v="0"/>
    <n v="0"/>
    <n v="2.0099999999999998"/>
    <n v="0"/>
    <n v="0"/>
    <n v="0"/>
    <n v="0"/>
    <n v="0"/>
    <m/>
    <n v="0"/>
    <n v="0"/>
    <n v="0"/>
    <x v="12"/>
    <x v="3"/>
  </r>
  <r>
    <s v="CG&amp;E "/>
    <s v="E"/>
    <x v="11"/>
    <s v="DS01    04/01/2008N"/>
    <n v="11856269"/>
    <n v="318251.13"/>
    <n v="0"/>
    <n v="318251.13"/>
    <n v="0"/>
    <n v="0"/>
    <n v="147247.07999999999"/>
    <n v="14419.3"/>
    <n v="14.04"/>
    <n v="0"/>
    <n v="0"/>
    <n v="44389.91"/>
    <n v="89861.7"/>
    <n v="0"/>
    <n v="3348.22"/>
    <n v="0"/>
    <n v="0"/>
    <n v="0"/>
    <n v="0"/>
    <n v="0"/>
    <n v="0"/>
    <n v="0"/>
    <n v="3958.22"/>
    <n v="7258.57"/>
    <n v="0"/>
    <n v="0"/>
    <n v="7754.09"/>
    <n v="0"/>
    <n v="0"/>
    <n v="0"/>
    <n v="0"/>
    <n v="0"/>
    <m/>
    <n v="0"/>
    <n v="0"/>
    <n v="0"/>
    <x v="12"/>
    <x v="3"/>
  </r>
  <r>
    <s v="CG&amp;E "/>
    <s v="E"/>
    <x v="18"/>
    <s v="DS01    04/01/2008N"/>
    <n v="3986296"/>
    <n v="127536.33"/>
    <n v="0"/>
    <n v="127536.33"/>
    <n v="0"/>
    <n v="0"/>
    <n v="69506.850000000006"/>
    <n v="4853.7"/>
    <n v="5.22"/>
    <n v="0"/>
    <n v="0"/>
    <n v="14987.33"/>
    <n v="32808.22"/>
    <n v="0"/>
    <n v="1394.2"/>
    <n v="0"/>
    <n v="0"/>
    <n v="0"/>
    <n v="0"/>
    <n v="0"/>
    <n v="0"/>
    <n v="0"/>
    <n v="486.95"/>
    <n v="886.83"/>
    <n v="0"/>
    <n v="0"/>
    <n v="2607.0300000000002"/>
    <n v="0"/>
    <n v="0"/>
    <n v="0"/>
    <n v="0"/>
    <n v="0"/>
    <m/>
    <n v="0"/>
    <n v="0"/>
    <n v="0"/>
    <x v="12"/>
    <x v="3"/>
  </r>
  <r>
    <s v="CG&amp;E "/>
    <s v="E"/>
    <x v="13"/>
    <s v="DS01    04/01/2008N"/>
    <n v="6926234"/>
    <n v="192754.29"/>
    <n v="0"/>
    <n v="192754.29"/>
    <n v="0"/>
    <n v="0"/>
    <n v="94095.76"/>
    <n v="8433.36"/>
    <n v="7.11"/>
    <n v="0"/>
    <n v="0"/>
    <n v="25862.34"/>
    <n v="57704.59"/>
    <n v="0"/>
    <n v="2121.35"/>
    <n v="0"/>
    <n v="0"/>
    <n v="0"/>
    <n v="0"/>
    <n v="0"/>
    <n v="0"/>
    <n v="0"/>
    <n v="0"/>
    <n v="0"/>
    <n v="0"/>
    <n v="0"/>
    <n v="4529.78"/>
    <n v="0"/>
    <n v="0"/>
    <n v="0"/>
    <n v="0"/>
    <n v="0"/>
    <m/>
    <n v="0"/>
    <n v="0"/>
    <n v="0"/>
    <x v="12"/>
    <x v="3"/>
  </r>
  <r>
    <s v="CG&amp;E "/>
    <s v="E"/>
    <x v="23"/>
    <s v="DS01    04/01/2008N"/>
    <n v="3637"/>
    <n v="266.48"/>
    <n v="0"/>
    <n v="266.48"/>
    <n v="0"/>
    <n v="0"/>
    <n v="209.2"/>
    <n v="4.43"/>
    <n v="0.09"/>
    <n v="0"/>
    <n v="0"/>
    <n v="16.16"/>
    <n v="32.700000000000003"/>
    <n v="0"/>
    <n v="1.52"/>
    <n v="0"/>
    <n v="0"/>
    <n v="0"/>
    <n v="0"/>
    <n v="0"/>
    <n v="0"/>
    <n v="0"/>
    <n v="0"/>
    <n v="0"/>
    <n v="0"/>
    <n v="0"/>
    <n v="2.38"/>
    <n v="0"/>
    <n v="0"/>
    <n v="0"/>
    <n v="0"/>
    <n v="0"/>
    <m/>
    <n v="0"/>
    <n v="0"/>
    <n v="0"/>
    <x v="12"/>
    <x v="3"/>
  </r>
  <r>
    <s v="CG&amp;E "/>
    <s v="E"/>
    <x v="2"/>
    <s v="DS01    04/01/2008Y"/>
    <n v="207861"/>
    <n v="20674.36"/>
    <n v="0"/>
    <n v="206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3"/>
  </r>
  <r>
    <s v="CG&amp;E "/>
    <s v="E"/>
    <x v="4"/>
    <s v="DS01    04/01/2008Y"/>
    <n v="4510"/>
    <n v="811.23"/>
    <n v="0"/>
    <n v="81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3"/>
  </r>
  <r>
    <s v="CG&amp;E "/>
    <s v="E"/>
    <x v="6"/>
    <s v="DS01    04/01/2008Y"/>
    <n v="-39392"/>
    <n v="-4585.3599999999997"/>
    <n v="0"/>
    <n v="-4585.3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3"/>
  </r>
  <r>
    <s v="CG&amp;E "/>
    <s v="E"/>
    <x v="1"/>
    <s v="DS02    04/01/2008N"/>
    <n v="19327"/>
    <n v="2147.4"/>
    <n v="0"/>
    <n v="2147.4"/>
    <n v="837.96"/>
    <n v="0"/>
    <n v="308.05"/>
    <n v="23.53"/>
    <n v="0.45"/>
    <n v="0"/>
    <n v="0"/>
    <n v="83.61"/>
    <n v="143.79"/>
    <n v="114.82"/>
    <n v="8.06"/>
    <n v="0"/>
    <n v="114.57"/>
    <n v="422.23"/>
    <n v="0"/>
    <n v="0"/>
    <n v="0"/>
    <n v="0"/>
    <n v="27.43"/>
    <n v="50.26"/>
    <n v="0"/>
    <n v="0"/>
    <n v="12.64"/>
    <n v="0"/>
    <n v="0"/>
    <n v="0"/>
    <n v="0"/>
    <n v="0"/>
    <m/>
    <n v="0"/>
    <n v="0"/>
    <n v="0"/>
    <x v="12"/>
    <x v="3"/>
  </r>
  <r>
    <s v="CG&amp;E "/>
    <s v="E"/>
    <x v="2"/>
    <s v="DS02    04/01/2008N"/>
    <n v="782779"/>
    <n v="80307.19"/>
    <n v="0"/>
    <n v="80307.19"/>
    <n v="32365.93"/>
    <n v="0"/>
    <n v="9157.7999999999993"/>
    <n v="953.13"/>
    <n v="2.46"/>
    <n v="0"/>
    <n v="0"/>
    <n v="3029.31"/>
    <n v="5262.51"/>
    <n v="4434.18"/>
    <n v="326.42"/>
    <n v="0"/>
    <n v="4310.68"/>
    <n v="16945.7"/>
    <n v="0"/>
    <n v="0"/>
    <n v="0"/>
    <n v="0"/>
    <n v="1065.01"/>
    <n v="1942.13"/>
    <n v="0"/>
    <n v="0"/>
    <n v="511.93"/>
    <n v="0"/>
    <n v="0"/>
    <n v="0"/>
    <n v="0"/>
    <n v="0"/>
    <m/>
    <n v="0"/>
    <n v="0"/>
    <n v="0"/>
    <x v="12"/>
    <x v="3"/>
  </r>
  <r>
    <s v="CG&amp;E "/>
    <s v="E"/>
    <x v="3"/>
    <s v="DS02    04/01/2008N"/>
    <n v="64143"/>
    <n v="7575.31"/>
    <n v="0"/>
    <n v="7575.31"/>
    <n v="3082.3"/>
    <n v="0"/>
    <n v="964.49"/>
    <n v="78.099999999999994"/>
    <n v="0.36"/>
    <n v="0"/>
    <n v="0"/>
    <n v="252.07"/>
    <n v="575.63"/>
    <n v="422.29"/>
    <n v="26.75"/>
    <n v="0"/>
    <n v="444.66"/>
    <n v="1401.33"/>
    <n v="0"/>
    <n v="0"/>
    <n v="0"/>
    <n v="0"/>
    <n v="100.43"/>
    <n v="184.95"/>
    <n v="0"/>
    <n v="0"/>
    <n v="41.95"/>
    <n v="0"/>
    <n v="0"/>
    <n v="0"/>
    <n v="0"/>
    <n v="0"/>
    <m/>
    <n v="0"/>
    <n v="0"/>
    <n v="0"/>
    <x v="12"/>
    <x v="3"/>
  </r>
  <r>
    <s v="CG&amp;E "/>
    <s v="E"/>
    <x v="4"/>
    <s v="DS02    04/01/2008N"/>
    <n v="45940"/>
    <n v="5418.11"/>
    <n v="0"/>
    <n v="5418.11"/>
    <n v="2215.7199999999998"/>
    <n v="0"/>
    <n v="685.43"/>
    <n v="55.94"/>
    <n v="0.18"/>
    <n v="0"/>
    <n v="0"/>
    <n v="184.2"/>
    <n v="392.79"/>
    <n v="303.56"/>
    <n v="19.16"/>
    <n v="0"/>
    <n v="322.22000000000003"/>
    <n v="1003.65"/>
    <n v="0"/>
    <n v="0"/>
    <n v="0"/>
    <n v="0"/>
    <n v="72.260000000000005"/>
    <n v="132.96"/>
    <n v="0"/>
    <n v="0"/>
    <n v="30.04"/>
    <n v="0"/>
    <n v="0"/>
    <n v="0"/>
    <n v="0"/>
    <n v="0"/>
    <m/>
    <n v="0"/>
    <n v="0"/>
    <n v="0"/>
    <x v="12"/>
    <x v="3"/>
  </r>
  <r>
    <s v="CG&amp;E "/>
    <s v="E"/>
    <x v="8"/>
    <s v="DS02    04/01/2008N"/>
    <n v="22537"/>
    <n v="4612.88"/>
    <n v="0"/>
    <n v="4612.88"/>
    <n v="2076.19"/>
    <n v="0"/>
    <n v="824.41"/>
    <n v="27.44"/>
    <n v="0.09"/>
    <n v="0"/>
    <n v="0"/>
    <n v="91.13"/>
    <n v="202.65"/>
    <n v="284.44"/>
    <n v="9.4"/>
    <n v="0"/>
    <n v="397.92"/>
    <n v="492.37"/>
    <n v="0"/>
    <n v="0"/>
    <n v="0"/>
    <n v="0"/>
    <n v="67.53"/>
    <n v="124.57"/>
    <n v="0"/>
    <n v="0"/>
    <n v="14.74"/>
    <n v="0"/>
    <n v="0"/>
    <n v="0"/>
    <n v="0"/>
    <n v="0"/>
    <m/>
    <n v="0"/>
    <n v="0"/>
    <n v="0"/>
    <x v="12"/>
    <x v="3"/>
  </r>
  <r>
    <s v="CG&amp;E "/>
    <s v="E"/>
    <x v="14"/>
    <s v="DS02    04/01/2008N"/>
    <n v="3567400"/>
    <n v="339641.53"/>
    <n v="0"/>
    <n v="339641.53"/>
    <n v="135360.41"/>
    <n v="0"/>
    <n v="35521.53"/>
    <n v="4343.68"/>
    <n v="1.62"/>
    <n v="0"/>
    <n v="0"/>
    <n v="13110.33"/>
    <n v="21096.89"/>
    <n v="18544.38"/>
    <n v="1487.62"/>
    <n v="0"/>
    <n v="17330.04"/>
    <n v="77936.990000000005"/>
    <n v="0"/>
    <n v="0"/>
    <n v="0"/>
    <n v="0"/>
    <n v="4452.71"/>
    <n v="8122.27"/>
    <n v="0"/>
    <n v="0"/>
    <n v="2333.06"/>
    <n v="0"/>
    <n v="0"/>
    <n v="0"/>
    <n v="0"/>
    <n v="0"/>
    <m/>
    <n v="0"/>
    <n v="0"/>
    <n v="0"/>
    <x v="12"/>
    <x v="3"/>
  </r>
  <r>
    <s v="CG&amp;E "/>
    <s v="E"/>
    <x v="15"/>
    <s v="DS02    04/01/2008N"/>
    <n v="976348"/>
    <n v="85299.79"/>
    <n v="0"/>
    <n v="85299.79"/>
    <n v="33024.04"/>
    <n v="0"/>
    <n v="7968.99"/>
    <n v="1188.8"/>
    <n v="0.18"/>
    <n v="0"/>
    <n v="0"/>
    <n v="3562.78"/>
    <n v="5684.34"/>
    <n v="4524.2700000000004"/>
    <n v="407.13"/>
    <n v="0"/>
    <n v="3902.9"/>
    <n v="21330.27"/>
    <n v="0"/>
    <n v="0"/>
    <n v="0"/>
    <n v="0"/>
    <n v="1085.9100000000001"/>
    <n v="1981.65"/>
    <n v="0"/>
    <n v="0"/>
    <n v="638.53"/>
    <n v="0"/>
    <n v="0"/>
    <n v="0"/>
    <n v="0"/>
    <n v="0"/>
    <m/>
    <n v="0"/>
    <n v="0"/>
    <n v="0"/>
    <x v="12"/>
    <x v="3"/>
  </r>
  <r>
    <s v="CG&amp;E "/>
    <s v="E"/>
    <x v="12"/>
    <s v="DS02    04/01/2008N"/>
    <n v="66022"/>
    <n v="8645.69"/>
    <n v="0"/>
    <n v="8645.69"/>
    <n v="3632.55"/>
    <n v="0"/>
    <n v="1173.47"/>
    <n v="80.39"/>
    <n v="0.09"/>
    <n v="0"/>
    <n v="0"/>
    <n v="248.98"/>
    <n v="593.66999999999996"/>
    <n v="497.67"/>
    <n v="27.53"/>
    <n v="0"/>
    <n v="569.52"/>
    <n v="1442.38"/>
    <n v="0"/>
    <n v="0"/>
    <n v="0"/>
    <n v="0"/>
    <n v="118.29"/>
    <n v="217.97"/>
    <n v="0"/>
    <n v="0"/>
    <n v="43.18"/>
    <n v="0"/>
    <n v="0"/>
    <n v="0"/>
    <n v="0"/>
    <n v="0"/>
    <m/>
    <n v="0"/>
    <n v="0"/>
    <n v="0"/>
    <x v="12"/>
    <x v="3"/>
  </r>
  <r>
    <s v="CG&amp;E "/>
    <s v="E"/>
    <x v="6"/>
    <s v="DS02    04/01/2008N"/>
    <n v="8432"/>
    <n v="282.93"/>
    <n v="0"/>
    <n v="282.93"/>
    <n v="0"/>
    <n v="0"/>
    <n v="151.47"/>
    <n v="10.27"/>
    <n v="0.09"/>
    <n v="0"/>
    <n v="0"/>
    <n v="36.25"/>
    <n v="75.819999999999993"/>
    <n v="0"/>
    <n v="3.52"/>
    <n v="0"/>
    <n v="0"/>
    <n v="0"/>
    <n v="0"/>
    <n v="0"/>
    <n v="0"/>
    <n v="0"/>
    <n v="0"/>
    <n v="0"/>
    <n v="0"/>
    <n v="0"/>
    <n v="5.51"/>
    <n v="0"/>
    <n v="0"/>
    <n v="0"/>
    <n v="0"/>
    <n v="0"/>
    <m/>
    <n v="0"/>
    <n v="0"/>
    <n v="0"/>
    <x v="12"/>
    <x v="3"/>
  </r>
  <r>
    <s v="CG&amp;E "/>
    <s v="E"/>
    <x v="15"/>
    <s v="DS03 ON 04/01/2008 "/>
    <n v="66736"/>
    <n v="9598.0300000000007"/>
    <n v="0"/>
    <n v="9598.0300000000007"/>
    <n v="2841.56"/>
    <n v="0"/>
    <n v="1117.53"/>
    <n v="210.76"/>
    <n v="0.09"/>
    <n v="0"/>
    <n v="0"/>
    <n v="637.66"/>
    <n v="1223.07"/>
    <n v="921.41"/>
    <n v="72.180000000000007"/>
    <n v="0"/>
    <n v="378.31"/>
    <n v="1457.98"/>
    <n v="0"/>
    <n v="0"/>
    <n v="0"/>
    <n v="0"/>
    <n v="220.7"/>
    <n v="403.58"/>
    <n v="0"/>
    <n v="0"/>
    <n v="113.2"/>
    <n v="0"/>
    <n v="0"/>
    <n v="0"/>
    <n v="0"/>
    <n v="0"/>
    <m/>
    <n v="0"/>
    <n v="0"/>
    <n v="0"/>
    <x v="12"/>
    <x v="3"/>
  </r>
  <r>
    <s v="CG&amp;E "/>
    <s v="E"/>
    <x v="12"/>
    <s v="DS03 ON 04/01/2008 "/>
    <n v="124107"/>
    <n v="21194.07"/>
    <n v="0"/>
    <n v="21194.07"/>
    <n v="8149.6"/>
    <n v="0"/>
    <n v="3179.73"/>
    <n v="269.68"/>
    <n v="0.09"/>
    <n v="0"/>
    <n v="0"/>
    <n v="813.31"/>
    <n v="1991.6"/>
    <n v="1461.64"/>
    <n v="92.36"/>
    <n v="0"/>
    <n v="1392.11"/>
    <n v="2711.37"/>
    <n v="0"/>
    <n v="0"/>
    <n v="0"/>
    <n v="0"/>
    <n v="347.56"/>
    <n v="640.16999999999996"/>
    <n v="0"/>
    <n v="0"/>
    <n v="144.85"/>
    <n v="0"/>
    <n v="0"/>
    <n v="0"/>
    <n v="0"/>
    <n v="0"/>
    <m/>
    <n v="0"/>
    <n v="0"/>
    <n v="0"/>
    <x v="12"/>
    <x v="3"/>
  </r>
  <r>
    <s v="CG&amp;E "/>
    <s v="E"/>
    <x v="2"/>
    <s v="DS03 ON 04/01/2008N"/>
    <n v="202720"/>
    <n v="21914.25"/>
    <n v="0"/>
    <n v="21914.25"/>
    <n v="8568.02"/>
    <n v="0"/>
    <n v="2978.83"/>
    <n v="246.83"/>
    <n v="0.36"/>
    <n v="0"/>
    <n v="0"/>
    <n v="770.13"/>
    <n v="1595.97"/>
    <n v="1173.83"/>
    <n v="84.53"/>
    <n v="0"/>
    <n v="1139.97"/>
    <n v="4428.83"/>
    <n v="0"/>
    <n v="0"/>
    <n v="0"/>
    <n v="0"/>
    <n v="280.23"/>
    <n v="514.14"/>
    <n v="0"/>
    <n v="0"/>
    <n v="132.58000000000001"/>
    <n v="0"/>
    <n v="0"/>
    <n v="0"/>
    <n v="0"/>
    <n v="0"/>
    <m/>
    <n v="0"/>
    <n v="0"/>
    <n v="0"/>
    <x v="12"/>
    <x v="3"/>
  </r>
  <r>
    <s v="CG&amp;E "/>
    <s v="E"/>
    <x v="14"/>
    <s v="DS03 ON 04/01/2008N"/>
    <n v="11398838"/>
    <n v="1099707.1399999999"/>
    <n v="0"/>
    <n v="1099707.1399999999"/>
    <n v="428577.19"/>
    <n v="0"/>
    <n v="120173.4"/>
    <n v="12996.1"/>
    <n v="2.61"/>
    <n v="0"/>
    <n v="0"/>
    <n v="41644.339999999997"/>
    <n v="79935.34"/>
    <n v="58715.85"/>
    <n v="4753.3100000000004"/>
    <n v="0"/>
    <n v="56726.239999999998"/>
    <n v="249030.39999999999"/>
    <n v="0"/>
    <n v="0"/>
    <n v="0"/>
    <n v="0"/>
    <n v="13980.3"/>
    <n v="25717.23"/>
    <n v="0"/>
    <n v="0"/>
    <n v="7454.83"/>
    <n v="0"/>
    <n v="0"/>
    <n v="0"/>
    <n v="0"/>
    <n v="0"/>
    <m/>
    <n v="0"/>
    <n v="0"/>
    <n v="0"/>
    <x v="12"/>
    <x v="3"/>
  </r>
  <r>
    <s v="CG&amp;E "/>
    <s v="E"/>
    <x v="15"/>
    <s v="DS03 ON 04/01/2008N"/>
    <n v="9072683"/>
    <n v="857836.04"/>
    <n v="0"/>
    <n v="857836.04"/>
    <n v="335703.8"/>
    <n v="0"/>
    <n v="91946"/>
    <n v="10461.799999999999"/>
    <n v="2.34"/>
    <n v="0"/>
    <n v="0"/>
    <n v="33169.980000000003"/>
    <n v="58398.78"/>
    <n v="45991.69"/>
    <n v="3783.3"/>
    <n v="0"/>
    <n v="43092.67"/>
    <n v="198210.89"/>
    <n v="0"/>
    <n v="0"/>
    <n v="0"/>
    <n v="0"/>
    <n v="10997.13"/>
    <n v="20144.14"/>
    <n v="0"/>
    <n v="0"/>
    <n v="5933.52"/>
    <n v="0"/>
    <n v="0"/>
    <n v="0"/>
    <n v="0"/>
    <n v="0"/>
    <m/>
    <n v="0"/>
    <n v="0"/>
    <n v="0"/>
    <x v="12"/>
    <x v="3"/>
  </r>
  <r>
    <s v="CG&amp;E "/>
    <s v="E"/>
    <x v="12"/>
    <s v="DS03 ON 04/01/2008N"/>
    <n v="2845794"/>
    <n v="258811.22"/>
    <n v="0"/>
    <n v="258811.22"/>
    <n v="100979.59"/>
    <n v="0"/>
    <n v="26392.71"/>
    <n v="3465.03"/>
    <n v="1.08"/>
    <n v="0"/>
    <n v="0"/>
    <n v="10438.98"/>
    <n v="17093.34"/>
    <n v="13834.18"/>
    <n v="1186.68"/>
    <n v="0"/>
    <n v="12001.57"/>
    <n v="62172.05"/>
    <n v="0"/>
    <n v="0"/>
    <n v="0"/>
    <n v="0"/>
    <n v="3325.5"/>
    <n v="6059.36"/>
    <n v="0"/>
    <n v="0"/>
    <n v="1861.15"/>
    <n v="0"/>
    <n v="0"/>
    <n v="0"/>
    <n v="0"/>
    <n v="0"/>
    <m/>
    <n v="0"/>
    <n v="0"/>
    <n v="0"/>
    <x v="12"/>
    <x v="3"/>
  </r>
  <r>
    <s v="CG&amp;E "/>
    <s v="E"/>
    <x v="11"/>
    <s v="DS03 ON 04/01/2008N"/>
    <n v="862832"/>
    <n v="22010.73"/>
    <n v="0"/>
    <n v="22010.73"/>
    <n v="0"/>
    <n v="0"/>
    <n v="9419.2999999999993"/>
    <n v="1050.5899999999999"/>
    <n v="0.27"/>
    <n v="0"/>
    <n v="0"/>
    <n v="3160.04"/>
    <n v="5082.66"/>
    <n v="0"/>
    <n v="359.8"/>
    <n v="0"/>
    <n v="0"/>
    <n v="0"/>
    <n v="0"/>
    <n v="0"/>
    <n v="0"/>
    <n v="0"/>
    <n v="840.54"/>
    <n v="1533.24"/>
    <n v="0"/>
    <n v="0"/>
    <n v="564.29"/>
    <n v="0"/>
    <n v="0"/>
    <n v="0"/>
    <n v="0"/>
    <n v="0"/>
    <m/>
    <n v="0"/>
    <n v="0"/>
    <n v="0"/>
    <x v="12"/>
    <x v="3"/>
  </r>
  <r>
    <s v="CG&amp;E "/>
    <s v="E"/>
    <x v="13"/>
    <s v="DS03 ON 04/01/2008N"/>
    <n v="806280"/>
    <n v="20741.86"/>
    <n v="0"/>
    <n v="20741.86"/>
    <n v="0"/>
    <n v="0"/>
    <n v="9620.2099999999991"/>
    <n v="981.72"/>
    <n v="0.27"/>
    <n v="0"/>
    <n v="0"/>
    <n v="2954.75"/>
    <n v="6321.39"/>
    <n v="0"/>
    <n v="336.22"/>
    <n v="0"/>
    <n v="0"/>
    <n v="0"/>
    <n v="0"/>
    <n v="0"/>
    <n v="0"/>
    <n v="0"/>
    <n v="0"/>
    <n v="0"/>
    <n v="0"/>
    <n v="0"/>
    <n v="527.29999999999995"/>
    <n v="0"/>
    <n v="0"/>
    <n v="0"/>
    <n v="0"/>
    <n v="0"/>
    <m/>
    <n v="0"/>
    <n v="0"/>
    <n v="0"/>
    <x v="12"/>
    <x v="3"/>
  </r>
  <r>
    <s v="CG&amp;E "/>
    <s v="E"/>
    <x v="4"/>
    <s v="DS07 ON 02/15/2008N"/>
    <n v="-888"/>
    <n v="66.17"/>
    <n v="0"/>
    <n v="66.17"/>
    <n v="32.020000000000003"/>
    <n v="0"/>
    <n v="27.25"/>
    <n v="-1.08"/>
    <n v="0"/>
    <n v="0"/>
    <n v="0"/>
    <n v="-3.72"/>
    <n v="-7.98"/>
    <n v="5.65"/>
    <n v="-0.37"/>
    <n v="5.65"/>
    <n v="13.89"/>
    <n v="-8.1300000000000008"/>
    <n v="0"/>
    <n v="0"/>
    <n v="0"/>
    <n v="0"/>
    <n v="1.31"/>
    <n v="2.2599999999999998"/>
    <n v="0"/>
    <n v="0"/>
    <n v="-0.57999999999999996"/>
    <n v="0"/>
    <n v="0"/>
    <n v="0"/>
    <n v="0"/>
    <n v="0"/>
    <m/>
    <n v="0"/>
    <n v="0"/>
    <n v="0"/>
    <x v="12"/>
    <x v="3"/>
  </r>
  <r>
    <s v="CG&amp;E "/>
    <s v="E"/>
    <x v="2"/>
    <s v="DS07 ON 04/01/2008N"/>
    <n v="6264459"/>
    <n v="717355.03"/>
    <n v="0"/>
    <n v="717355.03"/>
    <n v="293248.83"/>
    <n v="0"/>
    <n v="92667.7"/>
    <n v="7627.61"/>
    <n v="27.2"/>
    <n v="0"/>
    <n v="0"/>
    <n v="24552.82"/>
    <n v="46320.26"/>
    <n v="40176.03"/>
    <n v="2612.36"/>
    <n v="0"/>
    <n v="42429.99"/>
    <n v="136398.12"/>
    <n v="0"/>
    <n v="0"/>
    <n v="0"/>
    <n v="0"/>
    <n v="9600.77"/>
    <n v="17596.37"/>
    <n v="0"/>
    <n v="0"/>
    <n v="4096.97"/>
    <n v="0"/>
    <n v="0"/>
    <n v="0"/>
    <n v="0"/>
    <n v="0"/>
    <m/>
    <n v="0"/>
    <n v="0"/>
    <n v="0"/>
    <x v="12"/>
    <x v="3"/>
  </r>
  <r>
    <s v="CG&amp;E "/>
    <s v="E"/>
    <x v="3"/>
    <s v="DS07 ON 04/01/2008N"/>
    <n v="1411852"/>
    <n v="162713.91"/>
    <n v="0"/>
    <n v="162713.91"/>
    <n v="66740.570000000007"/>
    <n v="0"/>
    <n v="20649.669999999998"/>
    <n v="1719.08"/>
    <n v="3.82"/>
    <n v="0"/>
    <n v="0"/>
    <n v="5428.06"/>
    <n v="10796.72"/>
    <n v="9143.6299999999992"/>
    <n v="588.74"/>
    <n v="0"/>
    <n v="9688.4"/>
    <n v="30844.720000000001"/>
    <n v="0"/>
    <n v="0"/>
    <n v="0"/>
    <n v="0"/>
    <n v="2182.4299999999998"/>
    <n v="4004.69"/>
    <n v="0"/>
    <n v="0"/>
    <n v="923.38"/>
    <n v="0"/>
    <n v="0"/>
    <n v="0"/>
    <n v="0"/>
    <n v="0"/>
    <m/>
    <n v="0"/>
    <n v="0"/>
    <n v="0"/>
    <x v="12"/>
    <x v="3"/>
  </r>
  <r>
    <s v="CG&amp;E "/>
    <s v="E"/>
    <x v="4"/>
    <s v="DS07 ON 04/01/2008N"/>
    <n v="779056"/>
    <n v="88608.43"/>
    <n v="0"/>
    <n v="88608.43"/>
    <n v="36796.97"/>
    <n v="0"/>
    <n v="11662.76"/>
    <n v="948.61"/>
    <n v="3.1"/>
    <n v="0"/>
    <n v="0"/>
    <n v="3057.7"/>
    <n v="5771.43"/>
    <n v="5041.3500000000004"/>
    <n v="324.86"/>
    <n v="0"/>
    <n v="5356.57"/>
    <n v="17015.61"/>
    <n v="0"/>
    <n v="0"/>
    <n v="0"/>
    <n v="0"/>
    <n v="1204.3599999999999"/>
    <n v="2207.94"/>
    <n v="0"/>
    <n v="0"/>
    <n v="509.52"/>
    <n v="0"/>
    <n v="0"/>
    <n v="0"/>
    <n v="0"/>
    <n v="0"/>
    <m/>
    <n v="0"/>
    <n v="0"/>
    <n v="0"/>
    <x v="12"/>
    <x v="3"/>
  </r>
  <r>
    <s v="CG&amp;E "/>
    <s v="E"/>
    <x v="8"/>
    <s v="DS07 ON 04/01/2008N"/>
    <n v="225040"/>
    <n v="21097.29"/>
    <n v="0"/>
    <n v="21097.29"/>
    <n v="8357.32"/>
    <n v="0"/>
    <n v="2142.7399999999998"/>
    <n v="274.02"/>
    <n v="0.27"/>
    <n v="0"/>
    <n v="0"/>
    <n v="844.86"/>
    <n v="1378.7"/>
    <n v="1144.96"/>
    <n v="93.84"/>
    <n v="0"/>
    <n v="1020.21"/>
    <n v="4916.45"/>
    <n v="0"/>
    <n v="0"/>
    <n v="0"/>
    <n v="0"/>
    <n v="275.26"/>
    <n v="501.49"/>
    <n v="0"/>
    <n v="0"/>
    <n v="147.16999999999999"/>
    <n v="0"/>
    <n v="0"/>
    <n v="0"/>
    <n v="0"/>
    <n v="0"/>
    <m/>
    <n v="0"/>
    <n v="0"/>
    <n v="0"/>
    <x v="12"/>
    <x v="3"/>
  </r>
  <r>
    <s v="CG&amp;E "/>
    <s v="E"/>
    <x v="14"/>
    <s v="DS07 ON 04/01/2008N"/>
    <n v="3566923"/>
    <n v="348805.64"/>
    <n v="0"/>
    <n v="348805.64"/>
    <n v="138755.22"/>
    <n v="0"/>
    <n v="37812.79"/>
    <n v="4096.2"/>
    <n v="4.43"/>
    <n v="0"/>
    <n v="0"/>
    <n v="13385.57"/>
    <n v="23077.86"/>
    <n v="19009.580000000002"/>
    <n v="1487.41"/>
    <n v="0"/>
    <n v="18037.68"/>
    <n v="77926.58"/>
    <n v="0"/>
    <n v="0"/>
    <n v="0"/>
    <n v="0"/>
    <n v="4553.42"/>
    <n v="8326.1"/>
    <n v="0"/>
    <n v="0"/>
    <n v="2332.8000000000002"/>
    <n v="0"/>
    <n v="0"/>
    <n v="0"/>
    <n v="0"/>
    <n v="0"/>
    <m/>
    <n v="0"/>
    <n v="0"/>
    <n v="0"/>
    <x v="12"/>
    <x v="3"/>
  </r>
  <r>
    <s v="CG&amp;E "/>
    <s v="E"/>
    <x v="12"/>
    <s v="DS07 ON 04/01/2008N"/>
    <n v="503156"/>
    <n v="60029.15"/>
    <n v="0"/>
    <n v="60029.15"/>
    <n v="24747.32"/>
    <n v="0"/>
    <n v="7572.3"/>
    <n v="612.65"/>
    <n v="0.63"/>
    <n v="0"/>
    <n v="0"/>
    <n v="1891.69"/>
    <n v="4349.3900000000003"/>
    <n v="3390.48"/>
    <n v="209.81"/>
    <n v="0"/>
    <n v="3641.51"/>
    <n v="10992.45"/>
    <n v="0"/>
    <n v="0"/>
    <n v="0"/>
    <n v="0"/>
    <n v="806.89"/>
    <n v="1484.97"/>
    <n v="0"/>
    <n v="0"/>
    <n v="329.06"/>
    <n v="0"/>
    <n v="0"/>
    <n v="0"/>
    <n v="0"/>
    <n v="0"/>
    <m/>
    <n v="0"/>
    <n v="0"/>
    <n v="0"/>
    <x v="12"/>
    <x v="3"/>
  </r>
  <r>
    <s v="CG&amp;E "/>
    <s v="E"/>
    <x v="6"/>
    <s v="DS07 ON 04/01/2008N"/>
    <n v="23701"/>
    <n v="1218.5899999999999"/>
    <n v="0"/>
    <n v="1218.5899999999999"/>
    <n v="0"/>
    <n v="0"/>
    <n v="845.19"/>
    <n v="28.85"/>
    <n v="0.65"/>
    <n v="0"/>
    <n v="0"/>
    <n v="105.38"/>
    <n v="213.13"/>
    <n v="0"/>
    <n v="9.8800000000000008"/>
    <n v="0"/>
    <n v="0"/>
    <n v="0"/>
    <n v="0"/>
    <n v="0"/>
    <n v="0"/>
    <n v="0"/>
    <n v="0"/>
    <n v="0"/>
    <n v="0"/>
    <n v="0"/>
    <n v="15.51"/>
    <n v="0"/>
    <n v="0"/>
    <n v="0"/>
    <n v="0"/>
    <n v="0"/>
    <m/>
    <n v="0"/>
    <n v="0"/>
    <n v="0"/>
    <x v="12"/>
    <x v="3"/>
  </r>
  <r>
    <s v="CG&amp;E "/>
    <s v="E"/>
    <x v="10"/>
    <s v="DS07 ON 04/01/2008N"/>
    <n v="10560"/>
    <n v="294.49"/>
    <n v="0"/>
    <n v="294.49"/>
    <n v="0"/>
    <n v="0"/>
    <n v="140.77000000000001"/>
    <n v="12.86"/>
    <n v="0.09"/>
    <n v="0"/>
    <n v="0"/>
    <n v="45.17"/>
    <n v="84.29"/>
    <n v="0"/>
    <n v="4.4000000000000004"/>
    <n v="0"/>
    <n v="0"/>
    <n v="0"/>
    <n v="0"/>
    <n v="0"/>
    <n v="0"/>
    <n v="0"/>
    <n v="0"/>
    <n v="0"/>
    <n v="0"/>
    <n v="0"/>
    <n v="6.91"/>
    <n v="0"/>
    <n v="0"/>
    <n v="0"/>
    <n v="0"/>
    <n v="0"/>
    <m/>
    <n v="0"/>
    <n v="0"/>
    <n v="0"/>
    <x v="12"/>
    <x v="3"/>
  </r>
  <r>
    <s v="CG&amp;E "/>
    <s v="E"/>
    <x v="11"/>
    <s v="DS07 ON 04/01/2008N"/>
    <n v="106507"/>
    <n v="2885.53"/>
    <n v="0"/>
    <n v="2885.53"/>
    <n v="0"/>
    <n v="0"/>
    <n v="1461.76"/>
    <n v="129.68"/>
    <n v="0.27"/>
    <n v="0"/>
    <n v="0"/>
    <n v="414.59"/>
    <n v="765.17"/>
    <n v="0"/>
    <n v="44.41"/>
    <n v="0"/>
    <n v="0"/>
    <n v="0"/>
    <n v="0"/>
    <n v="0"/>
    <n v="0"/>
    <n v="0"/>
    <n v="0"/>
    <n v="0"/>
    <n v="0"/>
    <n v="0"/>
    <n v="69.650000000000006"/>
    <n v="0"/>
    <n v="0"/>
    <n v="0"/>
    <n v="0"/>
    <n v="0"/>
    <m/>
    <n v="0"/>
    <n v="0"/>
    <n v="0"/>
    <x v="12"/>
    <x v="3"/>
  </r>
  <r>
    <s v="CG&amp;E "/>
    <s v="E"/>
    <x v="18"/>
    <s v="DS07 ON 04/01/2008N"/>
    <n v="62556"/>
    <n v="3731.68"/>
    <n v="0"/>
    <n v="3731.68"/>
    <n v="0"/>
    <n v="0"/>
    <n v="2780.1"/>
    <n v="76.17"/>
    <n v="0.18"/>
    <n v="0"/>
    <n v="0"/>
    <n v="245.72"/>
    <n v="562.5"/>
    <n v="0"/>
    <n v="26.09"/>
    <n v="0"/>
    <n v="0"/>
    <n v="0"/>
    <n v="0"/>
    <n v="0"/>
    <n v="0"/>
    <n v="0"/>
    <n v="0"/>
    <n v="0"/>
    <n v="0"/>
    <n v="0"/>
    <n v="40.92"/>
    <n v="0"/>
    <n v="0"/>
    <n v="0"/>
    <n v="0"/>
    <n v="0"/>
    <m/>
    <n v="0"/>
    <n v="0"/>
    <n v="0"/>
    <x v="12"/>
    <x v="3"/>
  </r>
  <r>
    <s v="CG&amp;E "/>
    <s v="E"/>
    <x v="13"/>
    <s v="DS07 ON 04/01/2008N"/>
    <n v="203199"/>
    <n v="5562.96"/>
    <n v="0"/>
    <n v="5562.96"/>
    <n v="0"/>
    <n v="0"/>
    <n v="2554.2600000000002"/>
    <n v="247.42"/>
    <n v="0.09"/>
    <n v="0"/>
    <n v="0"/>
    <n v="746.93"/>
    <n v="1796.64"/>
    <n v="0"/>
    <n v="84.73"/>
    <n v="0"/>
    <n v="0"/>
    <n v="0"/>
    <n v="0"/>
    <n v="0"/>
    <n v="0"/>
    <n v="0"/>
    <n v="0"/>
    <n v="0"/>
    <n v="0"/>
    <n v="0"/>
    <n v="132.88999999999999"/>
    <n v="0"/>
    <n v="0"/>
    <n v="0"/>
    <n v="0"/>
    <n v="0"/>
    <m/>
    <n v="0"/>
    <n v="0"/>
    <n v="0"/>
    <x v="12"/>
    <x v="3"/>
  </r>
  <r>
    <s v="CG&amp;E "/>
    <s v="E"/>
    <x v="2"/>
    <s v="DS08 ON 04/01/2008N"/>
    <n v="3497049"/>
    <n v="547699.94999999995"/>
    <n v="0"/>
    <n v="547699.94999999995"/>
    <n v="234406.28"/>
    <n v="0"/>
    <n v="91129.59"/>
    <n v="4257.93"/>
    <n v="37.86"/>
    <n v="0"/>
    <n v="0"/>
    <n v="14407.89"/>
    <n v="29565.71"/>
    <n v="32114.560000000001"/>
    <n v="1458.2"/>
    <n v="0"/>
    <n v="40557.39"/>
    <n v="75767.199999999997"/>
    <n v="0"/>
    <n v="0"/>
    <n v="0"/>
    <n v="0"/>
    <n v="7645.38"/>
    <n v="14064.91"/>
    <n v="0"/>
    <n v="0"/>
    <n v="2287.0500000000002"/>
    <n v="0"/>
    <n v="0"/>
    <n v="0"/>
    <n v="0"/>
    <n v="0"/>
    <m/>
    <n v="0"/>
    <n v="0"/>
    <n v="0"/>
    <x v="12"/>
    <x v="3"/>
  </r>
  <r>
    <s v="CG&amp;E "/>
    <s v="E"/>
    <x v="14"/>
    <s v="DS08 ON 04/01/2008N"/>
    <n v="518938"/>
    <n v="54849.79"/>
    <n v="0"/>
    <n v="54849.79"/>
    <n v="22166.76"/>
    <n v="0"/>
    <n v="6208.18"/>
    <n v="631.86"/>
    <n v="0.54"/>
    <n v="0"/>
    <n v="0"/>
    <n v="1939.67"/>
    <n v="3927.8"/>
    <n v="3036.9"/>
    <n v="216.39"/>
    <n v="0"/>
    <n v="2989.32"/>
    <n v="11337.24"/>
    <n v="0"/>
    <n v="0"/>
    <n v="0"/>
    <n v="0"/>
    <n v="725.59"/>
    <n v="1330.15"/>
    <n v="0"/>
    <n v="0"/>
    <n v="339.39"/>
    <n v="0"/>
    <n v="0"/>
    <n v="0"/>
    <n v="0"/>
    <n v="0"/>
    <m/>
    <n v="0"/>
    <n v="0"/>
    <n v="0"/>
    <x v="12"/>
    <x v="3"/>
  </r>
  <r>
    <s v="CG&amp;E "/>
    <s v="E"/>
    <x v="6"/>
    <s v="DS08 ON 04/01/2008N"/>
    <n v="243021"/>
    <n v="11683.81"/>
    <n v="0"/>
    <n v="11683.81"/>
    <n v="0"/>
    <n v="0"/>
    <n v="7751.55"/>
    <n v="295.89999999999998"/>
    <n v="3.78"/>
    <n v="0"/>
    <n v="0"/>
    <n v="1046.92"/>
    <n v="2172.4299999999998"/>
    <n v="0"/>
    <n v="101.33"/>
    <n v="0"/>
    <n v="0"/>
    <n v="0"/>
    <n v="0"/>
    <n v="0"/>
    <n v="0"/>
    <n v="0"/>
    <n v="53.81"/>
    <n v="99.14"/>
    <n v="0"/>
    <n v="0"/>
    <n v="158.94999999999999"/>
    <n v="0"/>
    <n v="0"/>
    <n v="0"/>
    <n v="0"/>
    <n v="0"/>
    <m/>
    <n v="0"/>
    <n v="0"/>
    <n v="0"/>
    <x v="12"/>
    <x v="3"/>
  </r>
  <r>
    <s v="CG&amp;E "/>
    <s v="E"/>
    <x v="11"/>
    <s v="DS08 ON 04/01/2008N"/>
    <n v="486306"/>
    <n v="17067.57"/>
    <n v="0"/>
    <n v="17067.57"/>
    <n v="0"/>
    <n v="0"/>
    <n v="9666.74"/>
    <n v="592.13"/>
    <n v="1.71"/>
    <n v="0"/>
    <n v="0"/>
    <n v="1935.97"/>
    <n v="4350.1899999999996"/>
    <n v="0"/>
    <n v="202.79"/>
    <n v="0"/>
    <n v="0"/>
    <n v="0"/>
    <n v="0"/>
    <n v="0"/>
    <n v="0"/>
    <n v="0"/>
    <n v="0"/>
    <n v="0"/>
    <n v="0"/>
    <n v="0"/>
    <n v="318.04000000000002"/>
    <n v="0"/>
    <n v="0"/>
    <n v="0"/>
    <n v="0"/>
    <n v="0"/>
    <m/>
    <n v="0"/>
    <n v="0"/>
    <n v="0"/>
    <x v="12"/>
    <x v="3"/>
  </r>
  <r>
    <s v="CG&amp;E "/>
    <s v="E"/>
    <x v="2"/>
    <s v="DS08 ON 04/01/2008Y"/>
    <n v="4119"/>
    <n v="848.86"/>
    <n v="0"/>
    <n v="848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3"/>
  </r>
  <r>
    <s v="CG&amp;E "/>
    <s v="E"/>
    <x v="14"/>
    <s v="DS12    04/01/2008 "/>
    <n v="21930"/>
    <n v="1920.16"/>
    <n v="0"/>
    <n v="192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3"/>
  </r>
  <r>
    <s v="CG&amp;E "/>
    <s v="E"/>
    <x v="15"/>
    <s v="DS12    04/01/2008 "/>
    <n v="-49521"/>
    <n v="-97.11"/>
    <n v="0"/>
    <n v="-9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3"/>
  </r>
  <r>
    <s v="CG&amp;E "/>
    <s v="E"/>
    <x v="12"/>
    <s v="DS12    04/01/2008 "/>
    <n v="64894"/>
    <n v="3975.26"/>
    <n v="0"/>
    <n v="3975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3"/>
  </r>
  <r>
    <s v="CG&amp;E "/>
    <s v="E"/>
    <x v="15"/>
    <s v="DS14    04/01/2008 "/>
    <n v="106360"/>
    <n v="6131.65"/>
    <n v="0"/>
    <n v="613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3"/>
  </r>
  <r>
    <s v="CG&amp;E "/>
    <s v="E"/>
    <x v="12"/>
    <s v="DS14    04/01/2008 "/>
    <n v="97379"/>
    <n v="6097.26"/>
    <n v="0"/>
    <n v="6097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3"/>
  </r>
  <r>
    <s v="CG&amp;E "/>
    <s v="E"/>
    <x v="2"/>
    <s v="DS51    04/01/2008 "/>
    <n v="21203"/>
    <n v="4499.8999999999996"/>
    <n v="0"/>
    <n v="4499.8999999999996"/>
    <n v="2011.03"/>
    <n v="0"/>
    <n v="842.57"/>
    <n v="25.81"/>
    <n v="0.45"/>
    <n v="0"/>
    <n v="0"/>
    <n v="93.44"/>
    <n v="190.66"/>
    <n v="275.52"/>
    <n v="8.84"/>
    <n v="0"/>
    <n v="388.41"/>
    <n v="463.22"/>
    <n v="0"/>
    <n v="0"/>
    <n v="0"/>
    <n v="0"/>
    <n v="65.42"/>
    <n v="120.67"/>
    <n v="0"/>
    <n v="0"/>
    <n v="13.86"/>
    <n v="0"/>
    <n v="0"/>
    <n v="0"/>
    <n v="0"/>
    <n v="0"/>
    <m/>
    <n v="0"/>
    <n v="0"/>
    <n v="0"/>
    <x v="12"/>
    <x v="3"/>
  </r>
  <r>
    <s v="CG&amp;E "/>
    <s v="E"/>
    <x v="14"/>
    <s v="DS51    04/01/2008 "/>
    <n v="26843"/>
    <n v="3773.78"/>
    <n v="0"/>
    <n v="3773.78"/>
    <n v="1589.86"/>
    <n v="0"/>
    <n v="556.91999999999996"/>
    <n v="32.68"/>
    <n v="0.18"/>
    <n v="0"/>
    <n v="0"/>
    <n v="113.57"/>
    <n v="241.37"/>
    <n v="217.82"/>
    <n v="11.19"/>
    <n v="0"/>
    <n v="259.04000000000002"/>
    <n v="586.44000000000005"/>
    <n v="0"/>
    <n v="0"/>
    <n v="0"/>
    <n v="0"/>
    <n v="51.75"/>
    <n v="95.4"/>
    <n v="0"/>
    <n v="0"/>
    <n v="17.559999999999999"/>
    <n v="0"/>
    <n v="0"/>
    <n v="0"/>
    <n v="0"/>
    <n v="0"/>
    <m/>
    <n v="0"/>
    <n v="0"/>
    <n v="0"/>
    <x v="12"/>
    <x v="3"/>
  </r>
  <r>
    <s v="CG&amp;E "/>
    <s v="E"/>
    <x v="12"/>
    <s v="DS51    04/01/2008 "/>
    <n v="144317"/>
    <n v="18079.599999999999"/>
    <n v="0"/>
    <n v="18079.599999999999"/>
    <n v="7510.45"/>
    <n v="0"/>
    <n v="2436.8200000000002"/>
    <n v="175.72"/>
    <n v="0.36"/>
    <n v="0"/>
    <n v="0"/>
    <n v="561.15"/>
    <n v="1297.69"/>
    <n v="1044.8399999999999"/>
    <n v="60.17"/>
    <n v="0"/>
    <n v="1168.47"/>
    <n v="3023.55"/>
    <n v="0"/>
    <n v="0"/>
    <n v="0"/>
    <n v="0"/>
    <n v="248.38"/>
    <n v="457.61"/>
    <n v="0"/>
    <n v="0"/>
    <n v="94.39"/>
    <n v="0"/>
    <n v="0"/>
    <n v="0"/>
    <n v="0"/>
    <n v="0"/>
    <m/>
    <n v="0"/>
    <n v="0"/>
    <n v="0"/>
    <x v="12"/>
    <x v="3"/>
  </r>
  <r>
    <s v="CG&amp;E "/>
    <s v="E"/>
    <x v="2"/>
    <s v="EH      02/15/2008N"/>
    <n v="-960"/>
    <n v="-69.900000000000006"/>
    <n v="0"/>
    <n v="-69.900000000000006"/>
    <n v="-21.78"/>
    <n v="0"/>
    <n v="-10.9"/>
    <n v="-1.17"/>
    <n v="0"/>
    <n v="0"/>
    <n v="0"/>
    <n v="-4.0199999999999996"/>
    <n v="-6.45"/>
    <n v="-3.84"/>
    <n v="-0.4"/>
    <n v="-3.84"/>
    <n v="-4.9400000000000004"/>
    <n v="-8.7799999999999994"/>
    <n v="0"/>
    <n v="0"/>
    <n v="0"/>
    <n v="0"/>
    <n v="-1.54"/>
    <n v="-1.54"/>
    <n v="0"/>
    <n v="0"/>
    <n v="-0.7"/>
    <n v="0"/>
    <n v="0"/>
    <n v="0"/>
    <n v="0"/>
    <n v="0"/>
    <m/>
    <n v="0"/>
    <n v="0"/>
    <n v="0"/>
    <x v="12"/>
    <x v="4"/>
  </r>
  <r>
    <s v="CG&amp;E "/>
    <s v="E"/>
    <x v="1"/>
    <s v="EH      04/01/2008N"/>
    <n v="2400"/>
    <n v="230.6"/>
    <n v="0"/>
    <n v="230.6"/>
    <n v="64.05"/>
    <n v="0"/>
    <n v="49.76"/>
    <n v="2.92"/>
    <n v="0.18"/>
    <n v="0"/>
    <n v="0"/>
    <n v="11.16"/>
    <n v="16.12"/>
    <n v="8.77"/>
    <n v="1"/>
    <n v="0"/>
    <n v="14.29"/>
    <n v="52.43"/>
    <n v="0"/>
    <n v="0"/>
    <n v="0"/>
    <n v="0"/>
    <n v="4.34"/>
    <n v="3.84"/>
    <n v="0"/>
    <n v="0"/>
    <n v="1.74"/>
    <n v="0"/>
    <n v="0"/>
    <n v="0"/>
    <n v="0"/>
    <n v="0"/>
    <m/>
    <n v="0"/>
    <n v="0"/>
    <n v="0"/>
    <x v="12"/>
    <x v="4"/>
  </r>
  <r>
    <s v="CG&amp;E "/>
    <s v="E"/>
    <x v="2"/>
    <s v="EH      04/01/2008N"/>
    <n v="2336815"/>
    <n v="206226.71"/>
    <n v="0"/>
    <n v="206226.71"/>
    <n v="62360.24"/>
    <n v="0"/>
    <n v="31504.27"/>
    <n v="2845.34"/>
    <n v="40.549999999999997"/>
    <n v="0"/>
    <n v="0"/>
    <n v="9685.16"/>
    <n v="15701.15"/>
    <n v="8543.2900000000009"/>
    <n v="972.24"/>
    <n v="0"/>
    <n v="13915.9"/>
    <n v="50997.39"/>
    <n v="0"/>
    <n v="0"/>
    <n v="0"/>
    <n v="0"/>
    <n v="4225.6499999999996"/>
    <n v="3741.26"/>
    <n v="0"/>
    <n v="0"/>
    <n v="1694.27"/>
    <n v="0"/>
    <n v="0"/>
    <n v="0"/>
    <n v="0"/>
    <n v="0"/>
    <m/>
    <n v="0"/>
    <n v="0"/>
    <n v="0"/>
    <x v="12"/>
    <x v="4"/>
  </r>
  <r>
    <s v="CG&amp;E "/>
    <s v="E"/>
    <x v="3"/>
    <s v="EH      04/01/2008N"/>
    <n v="6418"/>
    <n v="641.70000000000005"/>
    <n v="0"/>
    <n v="641.70000000000005"/>
    <n v="171.28"/>
    <n v="0"/>
    <n v="158.22999999999999"/>
    <n v="7.82"/>
    <n v="0.56000000000000005"/>
    <n v="0"/>
    <n v="0"/>
    <n v="29.56"/>
    <n v="43.13"/>
    <n v="23.46"/>
    <n v="2.67"/>
    <n v="0"/>
    <n v="38.229999999999997"/>
    <n v="140.22"/>
    <n v="0"/>
    <n v="0"/>
    <n v="0"/>
    <n v="0"/>
    <n v="11.61"/>
    <n v="10.28"/>
    <n v="0"/>
    <n v="0"/>
    <n v="4.6500000000000004"/>
    <n v="0"/>
    <n v="0"/>
    <n v="0"/>
    <n v="0"/>
    <n v="0"/>
    <m/>
    <n v="0"/>
    <n v="0"/>
    <n v="0"/>
    <x v="12"/>
    <x v="4"/>
  </r>
  <r>
    <s v="CG&amp;E "/>
    <s v="E"/>
    <x v="4"/>
    <s v="EH      04/01/2008N"/>
    <n v="1170200"/>
    <n v="101653.67"/>
    <n v="0"/>
    <n v="101653.67"/>
    <n v="31228"/>
    <n v="0"/>
    <n v="14323.84"/>
    <n v="1424.86"/>
    <n v="8.1"/>
    <n v="0"/>
    <n v="0"/>
    <n v="4670.24"/>
    <n v="7862.55"/>
    <n v="4278.2299999999996"/>
    <n v="482.81"/>
    <n v="0"/>
    <n v="6970.91"/>
    <n v="25565.33"/>
    <n v="0"/>
    <n v="0"/>
    <n v="0"/>
    <n v="0"/>
    <n v="2116.89"/>
    <n v="1873.5"/>
    <n v="0"/>
    <n v="0"/>
    <n v="848.41"/>
    <n v="0"/>
    <n v="0"/>
    <n v="0"/>
    <n v="0"/>
    <n v="0"/>
    <m/>
    <n v="0"/>
    <n v="0"/>
    <n v="0"/>
    <x v="12"/>
    <x v="4"/>
  </r>
  <r>
    <s v="CG&amp;E "/>
    <s v="E"/>
    <x v="5"/>
    <s v="EH      04/01/2008N"/>
    <n v="422"/>
    <n v="42.19"/>
    <n v="0"/>
    <n v="42.19"/>
    <n v="11.26"/>
    <n v="0"/>
    <n v="12.29"/>
    <n v="0.51"/>
    <n v="0.09"/>
    <n v="0"/>
    <n v="0"/>
    <n v="0"/>
    <n v="2.84"/>
    <n v="1.54"/>
    <n v="0.18"/>
    <n v="0"/>
    <n v="2.5099999999999998"/>
    <n v="9.2200000000000006"/>
    <n v="0"/>
    <n v="0"/>
    <n v="0"/>
    <n v="0"/>
    <n v="0.76"/>
    <n v="0.68"/>
    <n v="0"/>
    <n v="0"/>
    <n v="0.31"/>
    <n v="0"/>
    <n v="0"/>
    <n v="0"/>
    <n v="0"/>
    <n v="0"/>
    <m/>
    <n v="0"/>
    <n v="0"/>
    <n v="0"/>
    <x v="12"/>
    <x v="4"/>
  </r>
  <r>
    <s v="CG&amp;E "/>
    <s v="E"/>
    <x v="14"/>
    <s v="EH      04/01/2008N"/>
    <n v="573954"/>
    <n v="49369.01"/>
    <n v="0"/>
    <n v="49369.01"/>
    <n v="15316.53"/>
    <n v="0"/>
    <n v="6667.82"/>
    <n v="698.84"/>
    <n v="0.9"/>
    <n v="0"/>
    <n v="0"/>
    <n v="2159.29"/>
    <n v="3856.4"/>
    <n v="2098.38"/>
    <n v="239.34"/>
    <n v="0"/>
    <n v="3419.06"/>
    <n v="12539.16"/>
    <n v="0"/>
    <n v="0"/>
    <n v="0"/>
    <n v="0"/>
    <n v="1038.28"/>
    <n v="918.89"/>
    <n v="0"/>
    <n v="0"/>
    <n v="416.12"/>
    <n v="0"/>
    <n v="0"/>
    <n v="0"/>
    <n v="0"/>
    <n v="0"/>
    <m/>
    <n v="0"/>
    <n v="0"/>
    <n v="0"/>
    <x v="12"/>
    <x v="4"/>
  </r>
  <r>
    <s v="CG&amp;E "/>
    <s v="E"/>
    <x v="12"/>
    <s v="EH      04/01/2008N"/>
    <n v="3524468"/>
    <n v="302405.65999999997"/>
    <n v="0"/>
    <n v="302405.65999999997"/>
    <n v="94053.95"/>
    <n v="0"/>
    <n v="40503.85"/>
    <n v="4291.3999999999996"/>
    <n v="2.88"/>
    <n v="0"/>
    <n v="0"/>
    <n v="13092.06"/>
    <n v="23680.89"/>
    <n v="12885.47"/>
    <n v="1327.18"/>
    <n v="0"/>
    <n v="20995.25"/>
    <n v="76999.05"/>
    <n v="0"/>
    <n v="0"/>
    <n v="0"/>
    <n v="0"/>
    <n v="6375.79"/>
    <n v="5642.67"/>
    <n v="0"/>
    <n v="0"/>
    <n v="2555.2199999999998"/>
    <n v="0"/>
    <n v="0"/>
    <n v="0"/>
    <n v="0"/>
    <n v="0"/>
    <m/>
    <n v="0"/>
    <n v="0"/>
    <n v="0"/>
    <x v="12"/>
    <x v="4"/>
  </r>
  <r>
    <s v="CG&amp;E "/>
    <s v="E"/>
    <x v="6"/>
    <s v="EH      04/01/2008N"/>
    <n v="34047"/>
    <n v="920.7"/>
    <n v="0"/>
    <n v="920.7"/>
    <n v="0"/>
    <n v="0"/>
    <n v="439.13"/>
    <n v="41.45"/>
    <n v="0.36"/>
    <n v="0"/>
    <n v="0"/>
    <n v="146.34"/>
    <n v="228.76"/>
    <n v="0"/>
    <n v="14.19"/>
    <n v="0"/>
    <n v="0"/>
    <n v="0"/>
    <n v="0"/>
    <n v="0"/>
    <n v="0"/>
    <n v="0"/>
    <n v="13.68"/>
    <n v="12.1"/>
    <n v="0"/>
    <n v="0"/>
    <n v="24.69"/>
    <n v="0"/>
    <n v="0"/>
    <n v="0"/>
    <n v="0"/>
    <n v="0"/>
    <m/>
    <n v="0"/>
    <n v="0"/>
    <n v="0"/>
    <x v="12"/>
    <x v="4"/>
  </r>
  <r>
    <s v="CG&amp;E "/>
    <s v="E"/>
    <x v="10"/>
    <s v="EH      04/01/2008N"/>
    <n v="36023"/>
    <n v="1017.34"/>
    <n v="0"/>
    <n v="1017.34"/>
    <n v="0"/>
    <n v="0"/>
    <n v="529.07000000000005"/>
    <n v="43.86"/>
    <n v="1.35"/>
    <n v="0"/>
    <n v="0"/>
    <n v="162.28"/>
    <n v="242.04"/>
    <n v="0"/>
    <n v="12.62"/>
    <n v="0"/>
    <n v="0"/>
    <n v="0"/>
    <n v="0"/>
    <n v="0"/>
    <n v="0"/>
    <n v="0"/>
    <n v="0"/>
    <n v="0"/>
    <n v="0"/>
    <n v="0"/>
    <n v="26.12"/>
    <n v="0"/>
    <n v="0"/>
    <n v="0"/>
    <n v="0"/>
    <n v="0"/>
    <m/>
    <n v="0"/>
    <n v="0"/>
    <n v="0"/>
    <x v="12"/>
    <x v="4"/>
  </r>
  <r>
    <s v="CG&amp;E "/>
    <s v="E"/>
    <x v="11"/>
    <s v="EH      04/01/2008N"/>
    <n v="44506"/>
    <n v="1117.96"/>
    <n v="0"/>
    <n v="1117.96"/>
    <n v="0"/>
    <n v="0"/>
    <n v="535.41"/>
    <n v="54.19"/>
    <n v="0.18"/>
    <n v="0"/>
    <n v="0"/>
    <n v="178.31"/>
    <n v="299.04000000000002"/>
    <n v="0"/>
    <n v="18.559999999999999"/>
    <n v="0"/>
    <n v="0"/>
    <n v="0"/>
    <n v="0"/>
    <n v="0"/>
    <n v="0"/>
    <n v="0"/>
    <n v="0"/>
    <n v="0"/>
    <n v="0"/>
    <n v="0"/>
    <n v="32.270000000000003"/>
    <n v="0"/>
    <n v="0"/>
    <n v="0"/>
    <n v="0"/>
    <n v="0"/>
    <m/>
    <n v="0"/>
    <n v="0"/>
    <n v="0"/>
    <x v="12"/>
    <x v="4"/>
  </r>
  <r>
    <s v="CG&amp;E "/>
    <s v="E"/>
    <x v="13"/>
    <s v="EH      04/01/2008N"/>
    <n v="668055"/>
    <n v="16198.55"/>
    <n v="0"/>
    <n v="16198.55"/>
    <n v="0"/>
    <n v="0"/>
    <n v="7661.44"/>
    <n v="813.42"/>
    <n v="0.45"/>
    <n v="0"/>
    <n v="0"/>
    <n v="2471.65"/>
    <n v="4488.67"/>
    <n v="0"/>
    <n v="278.58"/>
    <n v="0"/>
    <n v="0"/>
    <n v="0"/>
    <n v="0"/>
    <n v="0"/>
    <n v="0"/>
    <n v="0"/>
    <n v="0"/>
    <n v="0"/>
    <n v="0"/>
    <n v="0"/>
    <n v="484.34"/>
    <n v="0"/>
    <n v="0"/>
    <n v="0"/>
    <n v="0"/>
    <n v="0"/>
    <m/>
    <n v="0"/>
    <n v="0"/>
    <n v="0"/>
    <x v="12"/>
    <x v="4"/>
  </r>
  <r>
    <s v="CG&amp;E "/>
    <s v="E"/>
    <x v="2"/>
    <s v="GFL1    04/01/2008N"/>
    <n v="4693"/>
    <n v="701.97"/>
    <n v="0"/>
    <n v="701.97"/>
    <n v="351.06"/>
    <n v="0"/>
    <n v="82.56"/>
    <n v="5.86"/>
    <n v="0.27"/>
    <n v="0"/>
    <n v="0"/>
    <n v="21.66"/>
    <n v="31.6"/>
    <n v="48.29"/>
    <n v="1.83"/>
    <n v="0"/>
    <n v="25.27"/>
    <n v="102.44"/>
    <n v="0"/>
    <n v="0"/>
    <n v="0"/>
    <n v="0"/>
    <n v="5.86"/>
    <n v="21.19"/>
    <n v="0"/>
    <n v="0"/>
    <n v="4.08"/>
    <n v="0"/>
    <n v="0"/>
    <n v="0"/>
    <n v="0"/>
    <n v="0"/>
    <m/>
    <n v="0"/>
    <n v="0"/>
    <n v="0"/>
    <x v="12"/>
    <x v="5"/>
  </r>
  <r>
    <s v="CG&amp;E "/>
    <s v="E"/>
    <x v="4"/>
    <s v="GFL1    04/01/2008N"/>
    <n v="410"/>
    <n v="66.47"/>
    <n v="0"/>
    <n v="66.47"/>
    <n v="30.72"/>
    <n v="0"/>
    <n v="7.22"/>
    <n v="0.5"/>
    <n v="0.27"/>
    <n v="0"/>
    <n v="0"/>
    <n v="1.9"/>
    <n v="2.78"/>
    <n v="4.2300000000000004"/>
    <n v="0.18"/>
    <n v="0"/>
    <n v="2.2200000000000002"/>
    <n v="8.98"/>
    <n v="0"/>
    <n v="0"/>
    <n v="0"/>
    <n v="0"/>
    <n v="0.5"/>
    <n v="1.83"/>
    <n v="0"/>
    <n v="0"/>
    <n v="0.37"/>
    <n v="0"/>
    <n v="0"/>
    <n v="0"/>
    <n v="0"/>
    <n v="0"/>
    <m/>
    <n v="0"/>
    <n v="0"/>
    <n v="0"/>
    <x v="12"/>
    <x v="5"/>
  </r>
  <r>
    <s v="CG&amp;E "/>
    <s v="E"/>
    <x v="1"/>
    <s v="GFL2    04/01/2008N"/>
    <n v="3023"/>
    <n v="409.83"/>
    <n v="0"/>
    <n v="409.83"/>
    <n v="196.62"/>
    <n v="0"/>
    <n v="46.34"/>
    <n v="3.67"/>
    <n v="0"/>
    <n v="0"/>
    <n v="0"/>
    <n v="14.07"/>
    <n v="20.3"/>
    <n v="26.94"/>
    <n v="1.26"/>
    <n v="0"/>
    <n v="16.39"/>
    <n v="66.05"/>
    <n v="0"/>
    <n v="0"/>
    <n v="0"/>
    <n v="0"/>
    <n v="3.72"/>
    <n v="11.8"/>
    <n v="0"/>
    <n v="0"/>
    <n v="2.67"/>
    <n v="0"/>
    <n v="0"/>
    <n v="0"/>
    <n v="0"/>
    <n v="0"/>
    <m/>
    <n v="0"/>
    <n v="0"/>
    <n v="0"/>
    <x v="12"/>
    <x v="5"/>
  </r>
  <r>
    <s v="CG&amp;E "/>
    <s v="E"/>
    <x v="2"/>
    <s v="GFL2    04/01/2008N"/>
    <n v="2435531"/>
    <n v="330233.23"/>
    <n v="0"/>
    <n v="330233.23"/>
    <n v="158411.29"/>
    <n v="0"/>
    <n v="37336.04"/>
    <n v="2966.16"/>
    <n v="2.97"/>
    <n v="0"/>
    <n v="0"/>
    <n v="11326.11"/>
    <n v="16365.42"/>
    <n v="21698.5"/>
    <n v="1016.75"/>
    <n v="0"/>
    <n v="13201.19"/>
    <n v="53208.91"/>
    <n v="0"/>
    <n v="0"/>
    <n v="0"/>
    <n v="0"/>
    <n v="2991.18"/>
    <n v="9504.91"/>
    <n v="0"/>
    <n v="0"/>
    <n v="2150.4699999999998"/>
    <n v="0"/>
    <n v="0"/>
    <n v="0"/>
    <n v="0"/>
    <n v="0"/>
    <m/>
    <n v="0"/>
    <n v="0"/>
    <n v="0"/>
    <x v="12"/>
    <x v="5"/>
  </r>
  <r>
    <s v="CG&amp;E "/>
    <s v="E"/>
    <x v="3"/>
    <s v="GFL2    04/01/2008N"/>
    <n v="617"/>
    <n v="83.74"/>
    <n v="0"/>
    <n v="83.74"/>
    <n v="40.130000000000003"/>
    <n v="0"/>
    <n v="9.4600000000000009"/>
    <n v="0.75"/>
    <n v="0.09"/>
    <n v="0"/>
    <n v="0"/>
    <n v="2.87"/>
    <n v="4.1399999999999997"/>
    <n v="5.5"/>
    <n v="0.26"/>
    <n v="0"/>
    <n v="3.34"/>
    <n v="13.48"/>
    <n v="0"/>
    <n v="0"/>
    <n v="0"/>
    <n v="0"/>
    <n v="0.76"/>
    <n v="2.41"/>
    <n v="0"/>
    <n v="0"/>
    <n v="0.55000000000000004"/>
    <n v="0"/>
    <n v="0"/>
    <n v="0"/>
    <n v="0"/>
    <n v="0"/>
    <m/>
    <n v="0"/>
    <n v="0"/>
    <n v="0"/>
    <x v="12"/>
    <x v="5"/>
  </r>
  <r>
    <s v="CG&amp;E "/>
    <s v="E"/>
    <x v="7"/>
    <s v="GFL2    04/01/2008N"/>
    <n v="5876"/>
    <n v="822.86"/>
    <n v="0"/>
    <n v="822.86"/>
    <n v="382.68"/>
    <n v="0"/>
    <n v="90.21"/>
    <n v="7.07"/>
    <n v="1.35"/>
    <n v="0"/>
    <n v="0"/>
    <n v="27.41"/>
    <n v="39.6"/>
    <n v="52.5"/>
    <n v="2.37"/>
    <n v="0"/>
    <n v="31.78"/>
    <n v="128.57"/>
    <n v="0"/>
    <n v="0"/>
    <n v="0"/>
    <n v="0"/>
    <n v="7.08"/>
    <n v="23.09"/>
    <n v="0"/>
    <n v="0"/>
    <n v="5.12"/>
    <n v="0"/>
    <n v="0"/>
    <n v="0"/>
    <n v="0"/>
    <n v="0"/>
    <m/>
    <n v="0"/>
    <n v="0"/>
    <n v="0"/>
    <x v="12"/>
    <x v="5"/>
  </r>
  <r>
    <s v="CG&amp;E "/>
    <s v="E"/>
    <x v="4"/>
    <s v="GFL2    04/01/2008N"/>
    <n v="19700"/>
    <n v="4012.39"/>
    <n v="0"/>
    <n v="4012.39"/>
    <n v="1291.71"/>
    <n v="0"/>
    <n v="304.82"/>
    <n v="23.97"/>
    <n v="2.88"/>
    <n v="0"/>
    <n v="0"/>
    <n v="91.88"/>
    <n v="133.77000000000001"/>
    <n v="177.08"/>
    <n v="8.15"/>
    <n v="0"/>
    <n v="108.02"/>
    <n v="433.55"/>
    <n v="0"/>
    <n v="0"/>
    <n v="0"/>
    <n v="0"/>
    <n v="24.16"/>
    <n v="77.180000000000007"/>
    <n v="0"/>
    <n v="0"/>
    <n v="17.43"/>
    <n v="0"/>
    <n v="0"/>
    <n v="0"/>
    <n v="0"/>
    <n v="0"/>
    <m/>
    <n v="0"/>
    <n v="0"/>
    <n v="0"/>
    <x v="12"/>
    <x v="5"/>
  </r>
  <r>
    <s v="CG&amp;E "/>
    <s v="E"/>
    <x v="5"/>
    <s v="GFL2    04/01/2008N"/>
    <n v="0"/>
    <n v="5"/>
    <n v="0"/>
    <n v="5"/>
    <n v="7.0000000000000007E-2"/>
    <n v="0"/>
    <n v="0.02"/>
    <n v="0"/>
    <n v="0.09"/>
    <n v="0"/>
    <n v="0"/>
    <n v="0"/>
    <n v="0.01"/>
    <n v="0.01"/>
    <n v="0"/>
    <n v="0"/>
    <n v="0.01"/>
    <n v="0.02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5"/>
  </r>
  <r>
    <s v="CG&amp;E "/>
    <s v="E"/>
    <x v="2"/>
    <s v="MCEF    07/31/1998 "/>
    <n v="0"/>
    <n v="757.06"/>
    <n v="0"/>
    <n v="75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14"/>
    <s v="MCEF    07/31/1998 "/>
    <n v="0"/>
    <n v="2610.73"/>
    <n v="0"/>
    <n v="261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15"/>
    <s v="MCEF    07/31/1998 "/>
    <n v="0"/>
    <n v="83466.289999999994"/>
    <n v="0"/>
    <n v="83466.2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2"/>
    <s v="MCMP    07/31/1998 "/>
    <n v="0"/>
    <n v="691"/>
    <n v="0"/>
    <n v="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3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4"/>
    <s v="MCMP    07/31/1998 "/>
    <n v="0"/>
    <n v="319"/>
    <n v="0"/>
    <n v="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14"/>
    <s v="MCMP    07/31/1998 "/>
    <n v="0"/>
    <n v="1066"/>
    <n v="0"/>
    <n v="10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12"/>
    <s v="MCMP    07/31/1998 "/>
    <n v="0"/>
    <n v="481"/>
    <n v="0"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1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15"/>
    <s v="MCPC    07/31/1998 "/>
    <n v="0"/>
    <n v="7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14"/>
    <s v="MCRC    05/31/2001 "/>
    <n v="0"/>
    <n v="4405.5"/>
    <n v="0"/>
    <n v="44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6"/>
  </r>
  <r>
    <s v="CG&amp;E "/>
    <s v="E"/>
    <x v="19"/>
    <s v="NSOR    04/01/2008 "/>
    <n v="35399"/>
    <n v="8665.2999999999993"/>
    <n v="0"/>
    <n v="8665.2999999999993"/>
    <n v="1017.19"/>
    <n v="0"/>
    <n v="6177.98"/>
    <n v="44.18"/>
    <n v="72.45"/>
    <n v="0"/>
    <n v="0"/>
    <n v="167.87"/>
    <n v="79.52"/>
    <n v="141.37"/>
    <n v="0"/>
    <n v="0"/>
    <n v="97.14"/>
    <n v="770.41"/>
    <n v="0"/>
    <n v="0"/>
    <n v="0"/>
    <n v="0"/>
    <n v="35.33"/>
    <n v="61.86"/>
    <n v="0"/>
    <n v="0"/>
    <n v="0"/>
    <n v="0"/>
    <n v="0"/>
    <n v="0"/>
    <n v="0"/>
    <n v="0"/>
    <m/>
    <n v="0"/>
    <n v="0"/>
    <n v="0"/>
    <x v="12"/>
    <x v="7"/>
  </r>
  <r>
    <s v="CG&amp;E "/>
    <s v="E"/>
    <x v="24"/>
    <s v="NSOR    04/01/2008 "/>
    <n v="402"/>
    <n v="73.31"/>
    <n v="0"/>
    <n v="73.31"/>
    <n v="0"/>
    <n v="0"/>
    <n v="68.099999999999994"/>
    <n v="0.5"/>
    <n v="0.81"/>
    <n v="0"/>
    <n v="0"/>
    <n v="1.9"/>
    <n v="0.9"/>
    <n v="0"/>
    <n v="0"/>
    <n v="0"/>
    <n v="0"/>
    <n v="0"/>
    <n v="0"/>
    <n v="0"/>
    <n v="0"/>
    <n v="0"/>
    <n v="0.4"/>
    <n v="0.7"/>
    <n v="0"/>
    <n v="0"/>
    <n v="0"/>
    <n v="0"/>
    <n v="0"/>
    <n v="0"/>
    <n v="0"/>
    <n v="0"/>
    <m/>
    <n v="0"/>
    <n v="0"/>
    <n v="0"/>
    <x v="12"/>
    <x v="7"/>
  </r>
  <r>
    <s v="CG&amp;E "/>
    <s v="E"/>
    <x v="19"/>
    <s v="NSOR    04/01/2008N"/>
    <n v="-120"/>
    <n v="-167.55"/>
    <n v="0"/>
    <n v="-167.55"/>
    <n v="-3.45"/>
    <n v="0"/>
    <n v="-20.309999999999999"/>
    <n v="-0.15"/>
    <n v="-0.27"/>
    <n v="0"/>
    <n v="0"/>
    <n v="-0.56999999999999995"/>
    <n v="-0.27"/>
    <n v="-0.48"/>
    <n v="0"/>
    <n v="0"/>
    <n v="-0.33"/>
    <n v="-2.61"/>
    <n v="0"/>
    <n v="0"/>
    <n v="0"/>
    <n v="0"/>
    <n v="-0.12"/>
    <n v="-0.21"/>
    <n v="0"/>
    <n v="0"/>
    <n v="0"/>
    <n v="0"/>
    <n v="0"/>
    <n v="0"/>
    <n v="0"/>
    <n v="0"/>
    <m/>
    <n v="0"/>
    <n v="0"/>
    <n v="0"/>
    <x v="12"/>
    <x v="7"/>
  </r>
  <r>
    <s v="CG&amp;E "/>
    <s v="E"/>
    <x v="2"/>
    <s v="NSPF    04/01/2008 "/>
    <n v="11460"/>
    <n v="1085.44"/>
    <n v="0"/>
    <n v="1085.44"/>
    <n v="330"/>
    <n v="0"/>
    <n v="281.7"/>
    <n v="14.1"/>
    <n v="1.17"/>
    <n v="0"/>
    <n v="0"/>
    <n v="53.4"/>
    <n v="26.1"/>
    <n v="45.3"/>
    <n v="0"/>
    <n v="0"/>
    <n v="30.3"/>
    <n v="242.94"/>
    <n v="0"/>
    <n v="0"/>
    <n v="0"/>
    <n v="0"/>
    <n v="10.54"/>
    <n v="19.8"/>
    <n v="0"/>
    <n v="0"/>
    <n v="29.1"/>
    <n v="0"/>
    <n v="0"/>
    <n v="0"/>
    <n v="0"/>
    <n v="0"/>
    <m/>
    <n v="0"/>
    <n v="0"/>
    <n v="0"/>
    <x v="12"/>
    <x v="7"/>
  </r>
  <r>
    <s v="CG&amp;E "/>
    <s v="E"/>
    <x v="3"/>
    <s v="NSPF    04/01/2008 "/>
    <n v="8404"/>
    <n v="765.74"/>
    <n v="0"/>
    <n v="765.74"/>
    <n v="242"/>
    <n v="0"/>
    <n v="178.62"/>
    <n v="10.34"/>
    <n v="0.9"/>
    <n v="0"/>
    <n v="0"/>
    <n v="32.04"/>
    <n v="19.14"/>
    <n v="33.22"/>
    <n v="0"/>
    <n v="0"/>
    <n v="22.22"/>
    <n v="183.7"/>
    <n v="0"/>
    <n v="0"/>
    <n v="0"/>
    <n v="0"/>
    <n v="7.7"/>
    <n v="14.52"/>
    <n v="0"/>
    <n v="0"/>
    <n v="21.34"/>
    <n v="0"/>
    <n v="0"/>
    <n v="0"/>
    <n v="0"/>
    <n v="0"/>
    <m/>
    <n v="0"/>
    <n v="0"/>
    <n v="0"/>
    <x v="12"/>
    <x v="7"/>
  </r>
  <r>
    <s v="CG&amp;E "/>
    <s v="E"/>
    <x v="4"/>
    <s v="NSPF    04/01/2008 "/>
    <n v="1528"/>
    <n v="146.25"/>
    <n v="0"/>
    <n v="146.25"/>
    <n v="44"/>
    <n v="0"/>
    <n v="37.56"/>
    <n v="1.88"/>
    <n v="0.18"/>
    <n v="0"/>
    <n v="0"/>
    <n v="7.12"/>
    <n v="3.48"/>
    <n v="6.04"/>
    <n v="0"/>
    <n v="0"/>
    <n v="4.04"/>
    <n v="33.4"/>
    <n v="0"/>
    <n v="0"/>
    <n v="0"/>
    <n v="0"/>
    <n v="1.4"/>
    <n v="2.64"/>
    <n v="0"/>
    <n v="0"/>
    <n v="3.88"/>
    <n v="0"/>
    <n v="0"/>
    <n v="0"/>
    <n v="0"/>
    <n v="0"/>
    <m/>
    <n v="0"/>
    <n v="0"/>
    <n v="0"/>
    <x v="12"/>
    <x v="7"/>
  </r>
  <r>
    <s v="CG&amp;E "/>
    <s v="E"/>
    <x v="5"/>
    <s v="NSPF    04/01/2008 "/>
    <n v="0"/>
    <n v="0.18"/>
    <n v="0"/>
    <n v="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7"/>
  </r>
  <r>
    <s v="CG&amp;E "/>
    <s v="E"/>
    <x v="6"/>
    <s v="NSPF    04/01/2008 "/>
    <n v="0"/>
    <n v="0.09"/>
    <n v="0"/>
    <n v="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7"/>
  </r>
  <r>
    <s v="CG&amp;E "/>
    <s v="E"/>
    <x v="10"/>
    <s v="NSPF    04/01/2008 "/>
    <n v="0"/>
    <n v="0.09"/>
    <n v="0"/>
    <n v="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7"/>
  </r>
  <r>
    <s v="CG&amp;E "/>
    <s v="E"/>
    <x v="2"/>
    <s v="NSPF    04/01/2008N"/>
    <n v="0"/>
    <n v="-0.81"/>
    <n v="0"/>
    <n v="-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7"/>
  </r>
  <r>
    <s v="CG&amp;E "/>
    <s v="E"/>
    <x v="3"/>
    <s v="NSPF    04/01/2008N"/>
    <n v="0"/>
    <n v="-0.36"/>
    <n v="0"/>
    <n v="-0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7"/>
  </r>
  <r>
    <s v="CG&amp;E "/>
    <s v="E"/>
    <x v="4"/>
    <s v="NSPF    04/01/2008N"/>
    <n v="0"/>
    <n v="-0.27"/>
    <n v="0"/>
    <n v="-0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7"/>
  </r>
  <r>
    <s v="CG&amp;E "/>
    <s v="E"/>
    <x v="10"/>
    <s v="NSPF    04/01/2008N"/>
    <n v="0"/>
    <n v="-0.18"/>
    <n v="0"/>
    <n v="-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7"/>
  </r>
  <r>
    <s v="CG&amp;E "/>
    <s v="E"/>
    <x v="19"/>
    <s v="NSPO    04/01/2008 "/>
    <n v="360"/>
    <n v="97.87"/>
    <n v="0"/>
    <n v="97.87"/>
    <n v="10.35"/>
    <n v="0"/>
    <n v="72.13"/>
    <n v="0.45"/>
    <n v="0.27"/>
    <n v="0"/>
    <n v="0"/>
    <n v="1.71"/>
    <n v="0.81"/>
    <n v="1.44"/>
    <n v="0"/>
    <n v="0"/>
    <n v="0.99"/>
    <n v="7.83"/>
    <n v="0"/>
    <n v="0"/>
    <n v="0"/>
    <n v="0"/>
    <n v="0.36"/>
    <n v="0.63"/>
    <n v="0"/>
    <n v="0"/>
    <n v="0.9"/>
    <n v="0"/>
    <n v="0"/>
    <n v="0"/>
    <n v="0"/>
    <n v="0"/>
    <m/>
    <n v="0"/>
    <n v="0"/>
    <n v="0"/>
    <x v="12"/>
    <x v="7"/>
  </r>
  <r>
    <s v="CG&amp;E "/>
    <s v="E"/>
    <x v="1"/>
    <s v="NSPO    04/01/2008 "/>
    <n v="6682"/>
    <n v="1857.25"/>
    <n v="0"/>
    <n v="1857.25"/>
    <n v="191.36"/>
    <n v="0"/>
    <n v="1381.76"/>
    <n v="8.24"/>
    <n v="4.55"/>
    <n v="0"/>
    <n v="0"/>
    <n v="31.32"/>
    <n v="14.84"/>
    <n v="26.38"/>
    <n v="0"/>
    <n v="0"/>
    <n v="18.13"/>
    <n v="146.06"/>
    <n v="0"/>
    <n v="0"/>
    <n v="0"/>
    <n v="0"/>
    <n v="6.58"/>
    <n v="11.54"/>
    <n v="0"/>
    <n v="0"/>
    <n v="16.489999999999998"/>
    <n v="0"/>
    <n v="0"/>
    <n v="0"/>
    <n v="0"/>
    <n v="0"/>
    <m/>
    <n v="0"/>
    <n v="0"/>
    <n v="0"/>
    <x v="12"/>
    <x v="7"/>
  </r>
  <r>
    <s v="CG&amp;E "/>
    <s v="E"/>
    <x v="2"/>
    <s v="NSPO    04/01/2008 "/>
    <n v="18703"/>
    <n v="5152.62"/>
    <n v="0"/>
    <n v="5152.62"/>
    <n v="536.16999999999996"/>
    <n v="0"/>
    <n v="3821.13"/>
    <n v="23.16"/>
    <n v="12.13"/>
    <n v="0"/>
    <n v="0"/>
    <n v="87.99"/>
    <n v="41.68"/>
    <n v="74.099999999999994"/>
    <n v="0"/>
    <n v="0"/>
    <n v="50.94"/>
    <n v="408.06"/>
    <n v="0"/>
    <n v="0"/>
    <n v="0"/>
    <n v="0"/>
    <n v="18.52"/>
    <n v="32.43"/>
    <n v="0"/>
    <n v="0"/>
    <n v="46.31"/>
    <n v="0"/>
    <n v="0"/>
    <n v="0"/>
    <n v="0"/>
    <n v="0"/>
    <m/>
    <n v="0"/>
    <n v="0"/>
    <n v="0"/>
    <x v="12"/>
    <x v="7"/>
  </r>
  <r>
    <s v="CG&amp;E "/>
    <s v="E"/>
    <x v="3"/>
    <s v="NSPO    04/01/2008 "/>
    <n v="800"/>
    <n v="218.1"/>
    <n v="0"/>
    <n v="218.1"/>
    <n v="23"/>
    <n v="0"/>
    <n v="160.6"/>
    <n v="1"/>
    <n v="0.9"/>
    <n v="0"/>
    <n v="0"/>
    <n v="3.8"/>
    <n v="1.8"/>
    <n v="3.2"/>
    <n v="0"/>
    <n v="0"/>
    <n v="2.2000000000000002"/>
    <n v="17.399999999999999"/>
    <n v="0"/>
    <n v="0"/>
    <n v="0"/>
    <n v="0"/>
    <n v="0.8"/>
    <n v="1.4"/>
    <n v="0"/>
    <n v="0"/>
    <n v="2"/>
    <n v="0"/>
    <n v="0"/>
    <n v="0"/>
    <n v="0"/>
    <n v="0"/>
    <m/>
    <n v="0"/>
    <n v="0"/>
    <n v="0"/>
    <x v="12"/>
    <x v="7"/>
  </r>
  <r>
    <s v="CG&amp;E "/>
    <s v="E"/>
    <x v="4"/>
    <s v="NSPO    04/01/2008 "/>
    <n v="680"/>
    <n v="189.3"/>
    <n v="0"/>
    <n v="189.3"/>
    <n v="19.55"/>
    <n v="0"/>
    <n v="140.29"/>
    <n v="0.85"/>
    <n v="0.9"/>
    <n v="0"/>
    <n v="0"/>
    <n v="3.23"/>
    <n v="1.53"/>
    <n v="2.72"/>
    <n v="0"/>
    <n v="0"/>
    <n v="1.87"/>
    <n v="14.79"/>
    <n v="0"/>
    <n v="0"/>
    <n v="0"/>
    <n v="0"/>
    <n v="0.68"/>
    <n v="1.19"/>
    <n v="0"/>
    <n v="0"/>
    <n v="1.7"/>
    <n v="0"/>
    <n v="0"/>
    <n v="0"/>
    <n v="0"/>
    <n v="0"/>
    <m/>
    <n v="0"/>
    <n v="0"/>
    <n v="0"/>
    <x v="12"/>
    <x v="7"/>
  </r>
  <r>
    <s v="CG&amp;E "/>
    <s v="E"/>
    <x v="21"/>
    <s v="NSPO    04/01/2008 "/>
    <n v="240"/>
    <n v="60.84"/>
    <n v="0"/>
    <n v="60.84"/>
    <n v="0"/>
    <n v="0"/>
    <n v="57.42"/>
    <n v="0.3"/>
    <n v="0.18"/>
    <n v="0"/>
    <n v="0"/>
    <n v="1.1399999999999999"/>
    <n v="0.54"/>
    <n v="0"/>
    <n v="0"/>
    <n v="0"/>
    <n v="0"/>
    <n v="0"/>
    <n v="0"/>
    <n v="0"/>
    <n v="0"/>
    <n v="0"/>
    <n v="0.24"/>
    <n v="0.42"/>
    <n v="0"/>
    <n v="0"/>
    <n v="0.6"/>
    <n v="0"/>
    <n v="0"/>
    <n v="0"/>
    <n v="0"/>
    <n v="0"/>
    <m/>
    <n v="0"/>
    <n v="0"/>
    <n v="0"/>
    <x v="12"/>
    <x v="7"/>
  </r>
  <r>
    <s v="CG&amp;E "/>
    <s v="E"/>
    <x v="6"/>
    <s v="NSPO    04/01/2008 "/>
    <n v="320"/>
    <n v="61.05"/>
    <n v="0"/>
    <n v="61.05"/>
    <n v="0"/>
    <n v="0"/>
    <n v="56.96"/>
    <n v="0.4"/>
    <n v="0.54"/>
    <n v="0"/>
    <n v="0"/>
    <n v="1.52"/>
    <n v="0.72"/>
    <n v="0"/>
    <n v="0"/>
    <n v="0"/>
    <n v="0"/>
    <n v="0"/>
    <n v="0"/>
    <n v="0"/>
    <n v="0"/>
    <n v="0"/>
    <n v="0.04"/>
    <n v="7.0000000000000007E-2"/>
    <n v="0"/>
    <n v="0"/>
    <n v="0.8"/>
    <n v="0"/>
    <n v="0"/>
    <n v="0"/>
    <n v="0"/>
    <n v="0"/>
    <m/>
    <n v="0"/>
    <n v="0"/>
    <n v="0"/>
    <x v="12"/>
    <x v="7"/>
  </r>
  <r>
    <s v="CG&amp;E "/>
    <s v="E"/>
    <x v="9"/>
    <s v="NSPO    04/01/2008 "/>
    <n v="40"/>
    <n v="7.29"/>
    <n v="0"/>
    <n v="7.29"/>
    <n v="0"/>
    <n v="0"/>
    <n v="6.77"/>
    <n v="0.05"/>
    <n v="0.09"/>
    <n v="0"/>
    <n v="0"/>
    <n v="0.19"/>
    <n v="0.09"/>
    <n v="0"/>
    <n v="0"/>
    <n v="0"/>
    <n v="0"/>
    <n v="0"/>
    <n v="0"/>
    <n v="0"/>
    <n v="0"/>
    <n v="0"/>
    <n v="0"/>
    <n v="0"/>
    <n v="0"/>
    <n v="0"/>
    <n v="0.1"/>
    <n v="0"/>
    <n v="0"/>
    <n v="0"/>
    <n v="0"/>
    <n v="0"/>
    <m/>
    <n v="0"/>
    <n v="0"/>
    <n v="0"/>
    <x v="12"/>
    <x v="7"/>
  </r>
  <r>
    <s v="CG&amp;E "/>
    <s v="E"/>
    <x v="10"/>
    <s v="NSPO    04/01/2008 "/>
    <n v="120"/>
    <n v="24.67"/>
    <n v="0"/>
    <n v="24.67"/>
    <n v="0"/>
    <n v="0"/>
    <n v="23.11"/>
    <n v="0.15"/>
    <n v="0.27"/>
    <n v="0"/>
    <n v="0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m/>
    <n v="0"/>
    <n v="0"/>
    <n v="0"/>
    <x v="12"/>
    <x v="7"/>
  </r>
  <r>
    <s v="CG&amp;E "/>
    <s v="E"/>
    <x v="1"/>
    <s v="NSPO    04/01/2008N"/>
    <n v="0"/>
    <n v="-28.68"/>
    <n v="0"/>
    <n v="-2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7"/>
  </r>
  <r>
    <s v="CG&amp;E "/>
    <s v="E"/>
    <x v="19"/>
    <s v="NSPU    04/01/2008 "/>
    <n v="0"/>
    <n v="0.36"/>
    <n v="0"/>
    <n v="0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7"/>
  </r>
  <r>
    <s v="CG&amp;E "/>
    <s v="E"/>
    <x v="1"/>
    <s v="NSPU    04/01/2008 "/>
    <n v="710"/>
    <n v="171.39"/>
    <n v="0"/>
    <n v="171.39"/>
    <n v="20.5"/>
    <n v="0"/>
    <n v="117.32"/>
    <n v="0.9"/>
    <n v="0.36"/>
    <n v="0"/>
    <n v="0"/>
    <n v="3.3"/>
    <n v="1.6"/>
    <n v="2.8"/>
    <n v="0"/>
    <n v="0"/>
    <n v="1.9"/>
    <n v="15.5"/>
    <n v="0"/>
    <n v="0"/>
    <n v="0"/>
    <n v="0"/>
    <n v="0.7"/>
    <n v="1.2"/>
    <n v="0"/>
    <n v="0"/>
    <n v="1.8"/>
    <n v="0"/>
    <n v="0"/>
    <n v="0"/>
    <n v="0"/>
    <n v="0"/>
    <m/>
    <n v="0"/>
    <n v="0"/>
    <n v="0"/>
    <x v="12"/>
    <x v="7"/>
  </r>
  <r>
    <s v="CG&amp;E "/>
    <s v="E"/>
    <x v="2"/>
    <s v="NSPU    04/01/2008 "/>
    <n v="19667"/>
    <n v="4742"/>
    <n v="0"/>
    <n v="4742"/>
    <n v="567.85"/>
    <n v="0"/>
    <n v="3384.94"/>
    <n v="24.93"/>
    <n v="0.99"/>
    <n v="0"/>
    <n v="0"/>
    <n v="91.41"/>
    <n v="44.32"/>
    <n v="77.56"/>
    <n v="0"/>
    <n v="0"/>
    <n v="52.63"/>
    <n v="391.55"/>
    <n v="0"/>
    <n v="0"/>
    <n v="0"/>
    <n v="0"/>
    <n v="19.39"/>
    <n v="33.24"/>
    <n v="0"/>
    <n v="0"/>
    <n v="49.86"/>
    <n v="0"/>
    <n v="0"/>
    <n v="0"/>
    <n v="0"/>
    <n v="0"/>
    <m/>
    <n v="0"/>
    <n v="0"/>
    <n v="0"/>
    <x v="12"/>
    <x v="7"/>
  </r>
  <r>
    <s v="CG&amp;E "/>
    <s v="E"/>
    <x v="1"/>
    <s v="NSPU    04/01/2008N"/>
    <n v="0"/>
    <n v="-0.45"/>
    <n v="0"/>
    <n v="-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7"/>
  </r>
  <r>
    <s v="CG&amp;E "/>
    <s v="E"/>
    <x v="2"/>
    <s v="NSPU    04/01/2008N"/>
    <n v="0"/>
    <n v="-0.9"/>
    <n v="0"/>
    <n v="-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7"/>
  </r>
  <r>
    <s v="CG&amp;E "/>
    <s v="E"/>
    <x v="19"/>
    <s v="NSUR    04/01/2008 "/>
    <n v="781"/>
    <n v="150.77000000000001"/>
    <n v="0"/>
    <n v="150.77000000000001"/>
    <n v="22.55"/>
    <n v="0"/>
    <n v="95.01"/>
    <n v="0.99"/>
    <n v="0.36"/>
    <n v="0"/>
    <n v="0"/>
    <n v="3.63"/>
    <n v="1.76"/>
    <n v="3.08"/>
    <n v="0"/>
    <n v="0"/>
    <n v="2.09"/>
    <n v="17.05"/>
    <n v="0"/>
    <n v="0"/>
    <n v="0"/>
    <n v="0"/>
    <n v="0.77"/>
    <n v="1.32"/>
    <n v="0"/>
    <n v="0"/>
    <n v="0"/>
    <n v="0"/>
    <n v="0"/>
    <n v="0"/>
    <n v="0"/>
    <n v="0"/>
    <m/>
    <n v="0"/>
    <n v="0"/>
    <n v="0"/>
    <x v="12"/>
    <x v="7"/>
  </r>
  <r>
    <s v="CG&amp;E "/>
    <s v="E"/>
    <x v="19"/>
    <s v="NSUR    04/01/2008N"/>
    <n v="0"/>
    <n v="-0.27"/>
    <n v="0"/>
    <n v="-0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7"/>
  </r>
  <r>
    <s v="CG&amp;E "/>
    <s v="E"/>
    <x v="7"/>
    <s v="NSU1    04/01/2008N"/>
    <n v="1146"/>
    <n v="186.19"/>
    <n v="0"/>
    <n v="186.19"/>
    <n v="33.020000000000003"/>
    <n v="0"/>
    <n v="105.01"/>
    <n v="1.4"/>
    <n v="0.27"/>
    <n v="0"/>
    <n v="0"/>
    <n v="5.33"/>
    <n v="2.62"/>
    <n v="4.5199999999999996"/>
    <n v="0"/>
    <n v="0"/>
    <n v="3.02"/>
    <n v="25.04"/>
    <n v="0"/>
    <n v="0"/>
    <n v="0"/>
    <n v="0"/>
    <n v="1.05"/>
    <n v="1.98"/>
    <n v="0"/>
    <n v="0"/>
    <n v="2.93"/>
    <n v="0"/>
    <n v="0"/>
    <n v="0"/>
    <n v="0"/>
    <n v="0"/>
    <m/>
    <n v="0"/>
    <n v="0"/>
    <n v="0"/>
    <x v="12"/>
    <x v="7"/>
  </r>
  <r>
    <s v="CG&amp;E "/>
    <s v="E"/>
    <x v="7"/>
    <s v="NSU2    04/01/2008N"/>
    <n v="67232"/>
    <n v="11354.45"/>
    <n v="0"/>
    <n v="11354.45"/>
    <n v="1935.05"/>
    <n v="0"/>
    <n v="6621.25"/>
    <n v="81.92"/>
    <n v="1.53"/>
    <n v="0"/>
    <n v="0"/>
    <n v="300.22000000000003"/>
    <n v="153.86000000000001"/>
    <n v="265.38"/>
    <n v="0"/>
    <n v="0"/>
    <n v="177.27"/>
    <n v="1468.77"/>
    <n v="0"/>
    <n v="0"/>
    <n v="0"/>
    <n v="0"/>
    <n v="61.64"/>
    <n v="116.2"/>
    <n v="0"/>
    <n v="0"/>
    <n v="171.36"/>
    <n v="0"/>
    <n v="0"/>
    <n v="0"/>
    <n v="0"/>
    <n v="0"/>
    <m/>
    <n v="0"/>
    <n v="0"/>
    <n v="0"/>
    <x v="12"/>
    <x v="7"/>
  </r>
  <r>
    <s v="CG&amp;E "/>
    <s v="E"/>
    <x v="7"/>
    <s v="NSU3    04/01/2008N"/>
    <n v="4146"/>
    <n v="294.95999999999998"/>
    <n v="0"/>
    <n v="294.95999999999998"/>
    <n v="119.44"/>
    <n v="0"/>
    <n v="3.3"/>
    <n v="5.05"/>
    <n v="0"/>
    <n v="0"/>
    <n v="0"/>
    <n v="18.29"/>
    <n v="9.49"/>
    <n v="16.36"/>
    <n v="0"/>
    <n v="0"/>
    <n v="10.92"/>
    <n v="90.58"/>
    <n v="0"/>
    <n v="0"/>
    <n v="0"/>
    <n v="0"/>
    <n v="3.8"/>
    <n v="7.16"/>
    <n v="0"/>
    <n v="0"/>
    <n v="10.57"/>
    <n v="0"/>
    <n v="0"/>
    <n v="0"/>
    <n v="0"/>
    <n v="0"/>
    <m/>
    <n v="0"/>
    <n v="0"/>
    <n v="0"/>
    <x v="12"/>
    <x v="7"/>
  </r>
  <r>
    <s v="CG&amp;E "/>
    <s v="E"/>
    <x v="7"/>
    <s v="NSU4    04/01/2008N"/>
    <n v="2232"/>
    <n v="159.43"/>
    <n v="0"/>
    <n v="159.43"/>
    <n v="64.319999999999993"/>
    <n v="0"/>
    <n v="1.78"/>
    <n v="2.72"/>
    <n v="0.09"/>
    <n v="0"/>
    <n v="0"/>
    <n v="10.38"/>
    <n v="5.12"/>
    <n v="8.8000000000000007"/>
    <n v="0"/>
    <n v="0"/>
    <n v="5.88"/>
    <n v="48.76"/>
    <n v="0"/>
    <n v="0"/>
    <n v="0"/>
    <n v="0"/>
    <n v="2.04"/>
    <n v="3.86"/>
    <n v="0"/>
    <n v="0"/>
    <n v="5.68"/>
    <n v="0"/>
    <n v="0"/>
    <n v="0"/>
    <n v="0"/>
    <n v="0"/>
    <m/>
    <n v="0"/>
    <n v="0"/>
    <n v="0"/>
    <x v="12"/>
    <x v="7"/>
  </r>
  <r>
    <s v="CG&amp;E "/>
    <s v="E"/>
    <x v="7"/>
    <s v="NSU5    04/01/2008N"/>
    <n v="2711"/>
    <n v="362.26"/>
    <n v="0"/>
    <n v="362.26"/>
    <n v="78.099999999999994"/>
    <n v="0"/>
    <n v="171.14"/>
    <n v="3.3"/>
    <n v="0.09"/>
    <n v="0"/>
    <n v="0"/>
    <n v="12.28"/>
    <n v="6.21"/>
    <n v="10.7"/>
    <n v="0"/>
    <n v="0"/>
    <n v="7.14"/>
    <n v="59.23"/>
    <n v="0"/>
    <n v="0"/>
    <n v="0"/>
    <n v="0"/>
    <n v="2.48"/>
    <n v="4.68"/>
    <n v="0"/>
    <n v="0"/>
    <n v="6.91"/>
    <n v="0"/>
    <n v="0"/>
    <n v="0"/>
    <n v="0"/>
    <n v="0"/>
    <m/>
    <n v="0"/>
    <n v="0"/>
    <n v="0"/>
    <x v="12"/>
    <x v="7"/>
  </r>
  <r>
    <s v="CG&amp;E "/>
    <s v="E"/>
    <x v="19"/>
    <s v="OLF     04/01/2008 "/>
    <n v="9418"/>
    <n v="1178.1400000000001"/>
    <n v="0"/>
    <n v="1178.1400000000001"/>
    <n v="271.87"/>
    <n v="0"/>
    <n v="510.57"/>
    <n v="11.3"/>
    <n v="1.98"/>
    <n v="0"/>
    <n v="0"/>
    <n v="43.78"/>
    <n v="21.46"/>
    <n v="37.44"/>
    <n v="0"/>
    <n v="0"/>
    <n v="24.88"/>
    <n v="205.87"/>
    <n v="0"/>
    <n v="0"/>
    <n v="0"/>
    <n v="0"/>
    <n v="8.6300000000000008"/>
    <n v="16.37"/>
    <n v="0"/>
    <n v="0"/>
    <n v="23.99"/>
    <n v="0"/>
    <n v="0"/>
    <n v="0"/>
    <n v="0"/>
    <n v="0"/>
    <m/>
    <n v="0"/>
    <n v="0"/>
    <n v="0"/>
    <x v="12"/>
    <x v="8"/>
  </r>
  <r>
    <s v="CG&amp;E "/>
    <s v="E"/>
    <x v="1"/>
    <s v="OLF     04/01/2008 "/>
    <n v="34722"/>
    <n v="4448.8900000000003"/>
    <n v="0"/>
    <n v="4448.8900000000003"/>
    <n v="1002.35"/>
    <n v="0"/>
    <n v="1986.02"/>
    <n v="41.63"/>
    <n v="8.5500000000000007"/>
    <n v="0"/>
    <n v="0"/>
    <n v="161.54"/>
    <n v="79.02"/>
    <n v="138.13999999999999"/>
    <n v="0"/>
    <n v="0"/>
    <n v="91.61"/>
    <n v="759.32"/>
    <n v="0"/>
    <n v="0"/>
    <n v="0"/>
    <n v="0"/>
    <n v="31.76"/>
    <n v="60.64"/>
    <n v="0"/>
    <n v="0"/>
    <n v="88.31"/>
    <n v="0"/>
    <n v="0"/>
    <n v="0"/>
    <n v="0"/>
    <n v="0"/>
    <m/>
    <n v="0"/>
    <n v="0"/>
    <n v="0"/>
    <x v="12"/>
    <x v="8"/>
  </r>
  <r>
    <s v="CG&amp;E "/>
    <s v="E"/>
    <x v="2"/>
    <s v="OLF     04/01/2008 "/>
    <n v="646828"/>
    <n v="80252"/>
    <n v="0"/>
    <n v="80252"/>
    <n v="18667.34"/>
    <n v="0"/>
    <n v="34400.46"/>
    <n v="777.13"/>
    <n v="146.69"/>
    <n v="0"/>
    <n v="0"/>
    <n v="3003.1"/>
    <n v="1475.54"/>
    <n v="2570.59"/>
    <n v="0"/>
    <n v="0"/>
    <n v="1710.22"/>
    <n v="14141.39"/>
    <n v="0"/>
    <n v="0"/>
    <n v="0"/>
    <n v="0"/>
    <n v="589.66"/>
    <n v="1126.19"/>
    <n v="0"/>
    <n v="0"/>
    <n v="1643.69"/>
    <n v="0"/>
    <n v="0"/>
    <n v="0"/>
    <n v="0"/>
    <n v="0"/>
    <m/>
    <n v="0"/>
    <n v="0"/>
    <n v="0"/>
    <x v="12"/>
    <x v="8"/>
  </r>
  <r>
    <s v="CG&amp;E "/>
    <s v="E"/>
    <x v="3"/>
    <s v="OLF     04/01/2008 "/>
    <n v="86087"/>
    <n v="10298.76"/>
    <n v="0"/>
    <n v="10298.76"/>
    <n v="2484.2600000000002"/>
    <n v="0"/>
    <n v="4204.12"/>
    <n v="103.63"/>
    <n v="11.34"/>
    <n v="0"/>
    <n v="0"/>
    <n v="399.5"/>
    <n v="196.88"/>
    <n v="342.27"/>
    <n v="0"/>
    <n v="0"/>
    <n v="228.02"/>
    <n v="1882.4"/>
    <n v="0"/>
    <n v="0"/>
    <n v="0"/>
    <n v="0"/>
    <n v="77.98"/>
    <n v="150.28"/>
    <n v="0"/>
    <n v="0"/>
    <n v="218.08"/>
    <n v="0"/>
    <n v="0"/>
    <n v="0"/>
    <n v="0"/>
    <n v="0"/>
    <m/>
    <n v="0"/>
    <n v="0"/>
    <n v="0"/>
    <x v="12"/>
    <x v="8"/>
  </r>
  <r>
    <s v="CG&amp;E "/>
    <s v="E"/>
    <x v="7"/>
    <s v="OLF     04/01/2008 "/>
    <n v="1660"/>
    <n v="196.27"/>
    <n v="0"/>
    <n v="196.27"/>
    <n v="47.9"/>
    <n v="0"/>
    <n v="78.7"/>
    <n v="2"/>
    <n v="0.27"/>
    <n v="0"/>
    <n v="0"/>
    <n v="7.7"/>
    <n v="3.8"/>
    <n v="6.6"/>
    <n v="0"/>
    <n v="0"/>
    <n v="4.4000000000000004"/>
    <n v="36.299999999999997"/>
    <n v="0"/>
    <n v="0"/>
    <n v="0"/>
    <n v="0"/>
    <n v="1.5"/>
    <n v="2.9"/>
    <n v="0"/>
    <n v="0"/>
    <n v="4.2"/>
    <n v="0"/>
    <n v="0"/>
    <n v="0"/>
    <n v="0"/>
    <n v="0"/>
    <m/>
    <n v="0"/>
    <n v="0"/>
    <n v="0"/>
    <x v="12"/>
    <x v="8"/>
  </r>
  <r>
    <s v="CG&amp;E "/>
    <s v="E"/>
    <x v="4"/>
    <s v="OLF     04/01/2008 "/>
    <n v="65786"/>
    <n v="8323.1200000000008"/>
    <n v="0"/>
    <n v="8323.1200000000008"/>
    <n v="1899.08"/>
    <n v="0"/>
    <n v="3659.02"/>
    <n v="78.900000000000006"/>
    <n v="16.02"/>
    <n v="0"/>
    <n v="0"/>
    <n v="304.45"/>
    <n v="149.80000000000001"/>
    <n v="261.60000000000002"/>
    <n v="0"/>
    <n v="0"/>
    <n v="173.68"/>
    <n v="1438.3"/>
    <n v="0"/>
    <n v="0"/>
    <n v="0"/>
    <n v="0"/>
    <n v="60.22"/>
    <n v="114.58"/>
    <n v="0"/>
    <n v="0"/>
    <n v="167.47"/>
    <n v="0"/>
    <n v="0"/>
    <n v="0"/>
    <n v="0"/>
    <n v="0"/>
    <m/>
    <n v="0"/>
    <n v="0"/>
    <n v="0"/>
    <x v="12"/>
    <x v="8"/>
  </r>
  <r>
    <s v="CG&amp;E "/>
    <s v="E"/>
    <x v="5"/>
    <s v="OLF     04/01/2008 "/>
    <n v="410"/>
    <n v="51.94"/>
    <n v="0"/>
    <n v="51.94"/>
    <n v="11.84"/>
    <n v="0"/>
    <n v="24.69"/>
    <n v="0.49"/>
    <n v="0.18"/>
    <n v="0"/>
    <n v="0"/>
    <n v="0"/>
    <n v="0.93"/>
    <n v="1.63"/>
    <n v="0"/>
    <n v="0"/>
    <n v="1.08"/>
    <n v="8.9600000000000009"/>
    <n v="0"/>
    <n v="0"/>
    <n v="0"/>
    <n v="0"/>
    <n v="0.38"/>
    <n v="0.71"/>
    <n v="0"/>
    <n v="0"/>
    <n v="1.05"/>
    <n v="0"/>
    <n v="0"/>
    <n v="0"/>
    <n v="0"/>
    <n v="0"/>
    <m/>
    <n v="0"/>
    <n v="0"/>
    <n v="0"/>
    <x v="12"/>
    <x v="8"/>
  </r>
  <r>
    <s v="CG&amp;E "/>
    <s v="E"/>
    <x v="24"/>
    <s v="OLF     04/01/2008 "/>
    <n v="207"/>
    <n v="17.11"/>
    <n v="0"/>
    <n v="17.11"/>
    <n v="0"/>
    <n v="0"/>
    <n v="14.62"/>
    <n v="0.25"/>
    <n v="0.18"/>
    <n v="0"/>
    <n v="0"/>
    <n v="0.96"/>
    <n v="0.47"/>
    <n v="0"/>
    <n v="0"/>
    <n v="0"/>
    <n v="0"/>
    <n v="0"/>
    <n v="0"/>
    <n v="0"/>
    <n v="0"/>
    <n v="0"/>
    <n v="0.04"/>
    <n v="7.0000000000000007E-2"/>
    <n v="0"/>
    <n v="0"/>
    <n v="0.52"/>
    <n v="0"/>
    <n v="0"/>
    <n v="0"/>
    <n v="0"/>
    <n v="0"/>
    <m/>
    <n v="0"/>
    <n v="0"/>
    <n v="0"/>
    <x v="12"/>
    <x v="8"/>
  </r>
  <r>
    <s v="CG&amp;E "/>
    <s v="E"/>
    <x v="21"/>
    <s v="OLF     04/01/2008 "/>
    <n v="1332"/>
    <n v="84.42"/>
    <n v="0"/>
    <n v="84.42"/>
    <n v="0"/>
    <n v="0"/>
    <n v="69.39"/>
    <n v="1.6"/>
    <n v="0.36"/>
    <n v="0"/>
    <n v="0"/>
    <n v="6.19"/>
    <n v="3.04"/>
    <n v="0"/>
    <n v="0"/>
    <n v="0"/>
    <n v="0"/>
    <n v="0"/>
    <n v="0"/>
    <n v="0"/>
    <n v="0"/>
    <n v="0"/>
    <n v="0.16"/>
    <n v="0.3"/>
    <n v="0"/>
    <n v="0"/>
    <n v="3.38"/>
    <n v="0"/>
    <n v="0"/>
    <n v="0"/>
    <n v="0"/>
    <n v="0"/>
    <m/>
    <n v="0"/>
    <n v="0"/>
    <n v="0"/>
    <x v="12"/>
    <x v="8"/>
  </r>
  <r>
    <s v="CG&amp;E "/>
    <s v="E"/>
    <x v="6"/>
    <s v="OLF     04/01/2008 "/>
    <n v="22695"/>
    <n v="1513.58"/>
    <n v="0"/>
    <n v="1513.58"/>
    <n v="0"/>
    <n v="0"/>
    <n v="1263"/>
    <n v="27.23"/>
    <n v="4.3"/>
    <n v="0"/>
    <n v="0"/>
    <n v="105.41"/>
    <n v="51.69"/>
    <n v="0"/>
    <n v="0"/>
    <n v="0"/>
    <n v="0"/>
    <n v="0"/>
    <n v="0"/>
    <n v="0"/>
    <n v="0"/>
    <n v="0"/>
    <n v="1.43"/>
    <n v="2.74"/>
    <n v="0"/>
    <n v="0"/>
    <n v="57.78"/>
    <n v="0"/>
    <n v="0"/>
    <n v="0"/>
    <n v="0"/>
    <n v="0"/>
    <m/>
    <n v="0"/>
    <n v="0"/>
    <n v="0"/>
    <x v="12"/>
    <x v="8"/>
  </r>
  <r>
    <s v="CG&amp;E "/>
    <s v="E"/>
    <x v="9"/>
    <s v="OLF     04/01/2008 "/>
    <n v="1074"/>
    <n v="67.989999999999995"/>
    <n v="0"/>
    <n v="67.989999999999995"/>
    <n v="0"/>
    <n v="0"/>
    <n v="56.17"/>
    <n v="1.29"/>
    <n v="0.36"/>
    <n v="0"/>
    <n v="0"/>
    <n v="4.99"/>
    <n v="2.4500000000000002"/>
    <n v="0"/>
    <n v="0"/>
    <n v="0"/>
    <n v="0"/>
    <n v="0"/>
    <n v="0"/>
    <n v="0"/>
    <n v="0"/>
    <n v="0"/>
    <n v="0"/>
    <n v="0"/>
    <n v="0"/>
    <n v="0"/>
    <n v="2.73"/>
    <n v="0"/>
    <n v="0"/>
    <n v="0"/>
    <n v="0"/>
    <n v="0"/>
    <m/>
    <n v="0"/>
    <n v="0"/>
    <n v="0"/>
    <x v="12"/>
    <x v="8"/>
  </r>
  <r>
    <s v="CG&amp;E "/>
    <s v="E"/>
    <x v="10"/>
    <s v="OLF     04/01/2008 "/>
    <n v="7170"/>
    <n v="482.11"/>
    <n v="0"/>
    <n v="482.11"/>
    <n v="0"/>
    <n v="0"/>
    <n v="403.94"/>
    <n v="8.59"/>
    <n v="1.62"/>
    <n v="0"/>
    <n v="0"/>
    <n v="33.36"/>
    <n v="16.309999999999999"/>
    <n v="0"/>
    <n v="0"/>
    <n v="0"/>
    <n v="0"/>
    <n v="0"/>
    <n v="0"/>
    <n v="0"/>
    <n v="0"/>
    <n v="0"/>
    <n v="0"/>
    <n v="0"/>
    <n v="0"/>
    <n v="0"/>
    <n v="18.29"/>
    <n v="0"/>
    <n v="0"/>
    <n v="0"/>
    <n v="0"/>
    <n v="0"/>
    <m/>
    <n v="0"/>
    <n v="0"/>
    <n v="0"/>
    <x v="12"/>
    <x v="8"/>
  </r>
  <r>
    <s v="CG&amp;E "/>
    <s v="E"/>
    <x v="2"/>
    <s v="OLF     04/01/2008N"/>
    <n v="-844"/>
    <n v="-244.32"/>
    <n v="0"/>
    <n v="-244.32"/>
    <n v="-24.38"/>
    <n v="0"/>
    <n v="-51.36"/>
    <n v="-1.02"/>
    <n v="-0.24"/>
    <n v="0"/>
    <n v="0"/>
    <n v="-3.92"/>
    <n v="-1.92"/>
    <n v="-3.34"/>
    <n v="0"/>
    <n v="0"/>
    <n v="-2.2200000000000002"/>
    <n v="-13.24"/>
    <n v="0"/>
    <n v="0"/>
    <n v="0"/>
    <n v="0"/>
    <n v="-0.8"/>
    <n v="-1.44"/>
    <n v="0"/>
    <n v="0"/>
    <n v="-2.1800000000000002"/>
    <n v="0"/>
    <n v="0"/>
    <n v="0"/>
    <n v="0"/>
    <n v="0"/>
    <m/>
    <n v="0"/>
    <n v="0"/>
    <n v="0"/>
    <x v="12"/>
    <x v="8"/>
  </r>
  <r>
    <s v="CG&amp;E "/>
    <s v="E"/>
    <x v="6"/>
    <s v="OLF     04/01/2008N"/>
    <n v="0"/>
    <n v="-18.77"/>
    <n v="0"/>
    <n v="-1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8"/>
  </r>
  <r>
    <s v="CG&amp;E "/>
    <s v="E"/>
    <x v="19"/>
    <s v="OLFR    04/01/2008 "/>
    <n v="19045"/>
    <n v="2570.91"/>
    <n v="0"/>
    <n v="2570.91"/>
    <n v="549.65"/>
    <n v="0"/>
    <n v="1261.75"/>
    <n v="22.83"/>
    <n v="11.66"/>
    <n v="0"/>
    <n v="0"/>
    <n v="88.66"/>
    <n v="43.19"/>
    <n v="75.7"/>
    <n v="0"/>
    <n v="0"/>
    <n v="50.18"/>
    <n v="416.52"/>
    <n v="0"/>
    <n v="0"/>
    <n v="0"/>
    <n v="0"/>
    <n v="17.600000000000001"/>
    <n v="33.17"/>
    <n v="0"/>
    <n v="0"/>
    <n v="0"/>
    <n v="0"/>
    <n v="0"/>
    <n v="0"/>
    <n v="0"/>
    <n v="0"/>
    <m/>
    <n v="0"/>
    <n v="0"/>
    <n v="0"/>
    <x v="12"/>
    <x v="8"/>
  </r>
  <r>
    <s v="CG&amp;E "/>
    <s v="E"/>
    <x v="24"/>
    <s v="OLFR    04/01/2008 "/>
    <n v="329"/>
    <n v="27.7"/>
    <n v="0"/>
    <n v="27.7"/>
    <n v="0"/>
    <n v="0"/>
    <n v="23.97"/>
    <n v="0.39"/>
    <n v="0.18"/>
    <n v="0"/>
    <n v="0"/>
    <n v="1.54"/>
    <n v="0.74"/>
    <n v="0"/>
    <n v="0"/>
    <n v="0"/>
    <n v="0"/>
    <n v="0"/>
    <n v="0"/>
    <n v="0"/>
    <n v="0"/>
    <n v="0"/>
    <n v="0.31"/>
    <n v="0.56999999999999995"/>
    <n v="0"/>
    <n v="0"/>
    <n v="0"/>
    <n v="0"/>
    <n v="0"/>
    <n v="0"/>
    <n v="0"/>
    <n v="0"/>
    <m/>
    <n v="0"/>
    <n v="0"/>
    <n v="0"/>
    <x v="12"/>
    <x v="8"/>
  </r>
  <r>
    <s v="CG&amp;E "/>
    <s v="E"/>
    <x v="19"/>
    <s v="OLO     04/01/2008 "/>
    <n v="12006"/>
    <n v="2127.7600000000002"/>
    <n v="0"/>
    <n v="2127.7600000000002"/>
    <n v="345.4"/>
    <n v="0"/>
    <n v="1274.3800000000001"/>
    <n v="14.82"/>
    <n v="6.21"/>
    <n v="0"/>
    <n v="0"/>
    <n v="55.84"/>
    <n v="27.08"/>
    <n v="47.21"/>
    <n v="0"/>
    <n v="0"/>
    <n v="31.88"/>
    <n v="262.45999999999998"/>
    <n v="0"/>
    <n v="0"/>
    <n v="0"/>
    <n v="0"/>
    <n v="11.44"/>
    <n v="20.62"/>
    <n v="0"/>
    <n v="0"/>
    <n v="30.42"/>
    <n v="0"/>
    <n v="0"/>
    <n v="0"/>
    <n v="0"/>
    <n v="0"/>
    <m/>
    <n v="0"/>
    <n v="0"/>
    <n v="0"/>
    <x v="12"/>
    <x v="8"/>
  </r>
  <r>
    <s v="CG&amp;E "/>
    <s v="E"/>
    <x v="1"/>
    <s v="OLO     04/01/2008 "/>
    <n v="120840"/>
    <n v="19149.97"/>
    <n v="0"/>
    <n v="19149.97"/>
    <n v="3483.31"/>
    <n v="0"/>
    <n v="10581.03"/>
    <n v="148.80000000000001"/>
    <n v="33.630000000000003"/>
    <n v="0"/>
    <n v="0"/>
    <n v="562.69000000000005"/>
    <n v="274.45"/>
    <n v="475.6"/>
    <n v="0"/>
    <n v="0"/>
    <n v="320.47000000000003"/>
    <n v="2640.78"/>
    <n v="0"/>
    <n v="0"/>
    <n v="0"/>
    <n v="0"/>
    <n v="112.48"/>
    <n v="208.11"/>
    <n v="0"/>
    <n v="0"/>
    <n v="308.62"/>
    <n v="0"/>
    <n v="0"/>
    <n v="0"/>
    <n v="0"/>
    <n v="0"/>
    <m/>
    <n v="0"/>
    <n v="0"/>
    <n v="0"/>
    <x v="12"/>
    <x v="8"/>
  </r>
  <r>
    <s v="CG&amp;E "/>
    <s v="E"/>
    <x v="2"/>
    <s v="OLO     04/01/2008 "/>
    <n v="419895"/>
    <n v="65188.639999999999"/>
    <n v="0"/>
    <n v="65188.639999999999"/>
    <n v="12102.17"/>
    <n v="0"/>
    <n v="35380.97"/>
    <n v="513.88"/>
    <n v="160.15"/>
    <n v="0"/>
    <n v="0"/>
    <n v="1954.77"/>
    <n v="951.01"/>
    <n v="1653.66"/>
    <n v="0"/>
    <n v="0"/>
    <n v="1113.29"/>
    <n v="9173.8799999999992"/>
    <n v="0"/>
    <n v="0"/>
    <n v="0"/>
    <n v="0"/>
    <n v="392.17"/>
    <n v="720.45"/>
    <n v="0"/>
    <n v="0"/>
    <n v="1072.24"/>
    <n v="0"/>
    <n v="0"/>
    <n v="0"/>
    <n v="0"/>
    <n v="0"/>
    <m/>
    <n v="0"/>
    <n v="0"/>
    <n v="0"/>
    <x v="12"/>
    <x v="8"/>
  </r>
  <r>
    <s v="CG&amp;E "/>
    <s v="E"/>
    <x v="3"/>
    <s v="OLO     04/01/2008 "/>
    <n v="67873"/>
    <n v="9285.8700000000008"/>
    <n v="0"/>
    <n v="9285.8700000000008"/>
    <n v="1958.09"/>
    <n v="0"/>
    <n v="4483.16"/>
    <n v="82.35"/>
    <n v="12.3"/>
    <n v="0"/>
    <n v="0"/>
    <n v="312.44"/>
    <n v="154.07"/>
    <n v="267.92"/>
    <n v="0"/>
    <n v="0"/>
    <n v="179.3"/>
    <n v="1482.03"/>
    <n v="0"/>
    <n v="0"/>
    <n v="0"/>
    <n v="0"/>
    <n v="63.25"/>
    <n v="116.25"/>
    <n v="0"/>
    <n v="0"/>
    <n v="174.71"/>
    <n v="0"/>
    <n v="0"/>
    <n v="0"/>
    <n v="0"/>
    <n v="0"/>
    <m/>
    <n v="0"/>
    <n v="0"/>
    <n v="0"/>
    <x v="12"/>
    <x v="8"/>
  </r>
  <r>
    <s v="CG&amp;E "/>
    <s v="E"/>
    <x v="7"/>
    <s v="OLO     04/01/2008 "/>
    <n v="327"/>
    <n v="59.67"/>
    <n v="0"/>
    <n v="59.67"/>
    <n v="9.3800000000000008"/>
    <n v="0"/>
    <n v="36.369999999999997"/>
    <n v="0.4"/>
    <n v="0.27"/>
    <n v="0"/>
    <n v="0"/>
    <n v="1.52"/>
    <n v="0.73"/>
    <n v="1.28"/>
    <n v="0"/>
    <n v="0"/>
    <n v="0.87"/>
    <n v="7.16"/>
    <n v="0"/>
    <n v="0"/>
    <n v="0"/>
    <n v="0"/>
    <n v="0.31"/>
    <n v="0.56000000000000005"/>
    <n v="0"/>
    <n v="0"/>
    <n v="0.82"/>
    <n v="0"/>
    <n v="0"/>
    <n v="0"/>
    <n v="0"/>
    <n v="0"/>
    <m/>
    <n v="0"/>
    <n v="0"/>
    <n v="0"/>
    <x v="12"/>
    <x v="8"/>
  </r>
  <r>
    <s v="CG&amp;E "/>
    <s v="E"/>
    <x v="4"/>
    <s v="OLO     04/01/2008 "/>
    <n v="40126"/>
    <n v="6359.04"/>
    <n v="0"/>
    <n v="6359.04"/>
    <n v="1156.77"/>
    <n v="0"/>
    <n v="3514.8"/>
    <n v="49.13"/>
    <n v="12.33"/>
    <n v="0"/>
    <n v="0"/>
    <n v="184.49"/>
    <n v="91.14"/>
    <n v="158.19"/>
    <n v="0"/>
    <n v="0"/>
    <n v="106.29"/>
    <n v="876.8"/>
    <n v="0"/>
    <n v="0"/>
    <n v="0"/>
    <n v="0"/>
    <n v="37.35"/>
    <n v="69.16"/>
    <n v="0"/>
    <n v="0"/>
    <n v="102.59"/>
    <n v="0"/>
    <n v="0"/>
    <n v="0"/>
    <n v="0"/>
    <n v="0"/>
    <m/>
    <n v="0"/>
    <n v="0"/>
    <n v="0"/>
    <x v="12"/>
    <x v="8"/>
  </r>
  <r>
    <s v="CG&amp;E "/>
    <s v="E"/>
    <x v="8"/>
    <s v="OLO     04/01/2008 "/>
    <n v="545"/>
    <n v="82.68"/>
    <n v="0"/>
    <n v="82.68"/>
    <n v="15.74"/>
    <n v="0"/>
    <n v="43.98"/>
    <n v="0.66"/>
    <n v="0.18"/>
    <n v="0"/>
    <n v="0"/>
    <n v="2.54"/>
    <n v="1.24"/>
    <n v="2.15"/>
    <n v="0"/>
    <n v="0"/>
    <n v="1.45"/>
    <n v="11.92"/>
    <n v="0"/>
    <n v="0"/>
    <n v="0"/>
    <n v="0"/>
    <n v="0.49"/>
    <n v="0.93"/>
    <n v="0"/>
    <n v="0"/>
    <n v="1.4"/>
    <n v="0"/>
    <n v="0"/>
    <n v="0"/>
    <n v="0"/>
    <n v="0"/>
    <m/>
    <n v="0"/>
    <n v="0"/>
    <n v="0"/>
    <x v="12"/>
    <x v="8"/>
  </r>
  <r>
    <s v="CG&amp;E "/>
    <s v="E"/>
    <x v="5"/>
    <s v="OLO     04/01/2008 "/>
    <n v="1805"/>
    <n v="257.20999999999998"/>
    <n v="0"/>
    <n v="257.20999999999998"/>
    <n v="52.09"/>
    <n v="0"/>
    <n v="137.55000000000001"/>
    <n v="2.1800000000000002"/>
    <n v="0.54"/>
    <n v="0"/>
    <n v="0"/>
    <n v="0"/>
    <n v="4.0999999999999996"/>
    <n v="7.15"/>
    <n v="0"/>
    <n v="0"/>
    <n v="4.7699999999999996"/>
    <n v="39.39"/>
    <n v="0"/>
    <n v="0"/>
    <n v="0"/>
    <n v="0"/>
    <n v="1.71"/>
    <n v="3.08"/>
    <n v="0"/>
    <n v="0"/>
    <n v="4.6500000000000004"/>
    <n v="0"/>
    <n v="0"/>
    <n v="0"/>
    <n v="0"/>
    <n v="0"/>
    <m/>
    <n v="0"/>
    <n v="0"/>
    <n v="0"/>
    <x v="12"/>
    <x v="8"/>
  </r>
  <r>
    <s v="CG&amp;E "/>
    <s v="E"/>
    <x v="24"/>
    <s v="OLO     04/01/2008 "/>
    <n v="41"/>
    <n v="6.23"/>
    <n v="0"/>
    <n v="6.23"/>
    <n v="0"/>
    <n v="0"/>
    <n v="5.6"/>
    <n v="0.05"/>
    <n v="0.09"/>
    <n v="0"/>
    <n v="0"/>
    <n v="0.19"/>
    <n v="0.09"/>
    <n v="0"/>
    <n v="0"/>
    <n v="0"/>
    <n v="0"/>
    <n v="0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12"/>
    <x v="8"/>
  </r>
  <r>
    <s v="CG&amp;E "/>
    <s v="E"/>
    <x v="21"/>
    <s v="OLO     04/01/2008 "/>
    <n v="1908"/>
    <n v="218.1"/>
    <n v="0"/>
    <n v="218.1"/>
    <n v="0"/>
    <n v="0"/>
    <n v="192.93"/>
    <n v="2.38"/>
    <n v="0.36"/>
    <n v="0"/>
    <n v="0"/>
    <n v="8.89"/>
    <n v="4.33"/>
    <n v="0"/>
    <n v="0"/>
    <n v="0"/>
    <n v="0"/>
    <n v="0"/>
    <n v="0"/>
    <n v="0"/>
    <n v="0"/>
    <n v="0"/>
    <n v="1.54"/>
    <n v="2.82"/>
    <n v="0"/>
    <n v="0"/>
    <n v="4.8499999999999996"/>
    <n v="0"/>
    <n v="0"/>
    <n v="0"/>
    <n v="0"/>
    <n v="0"/>
    <m/>
    <n v="0"/>
    <n v="0"/>
    <n v="0"/>
    <x v="12"/>
    <x v="8"/>
  </r>
  <r>
    <s v="CG&amp;E "/>
    <s v="E"/>
    <x v="6"/>
    <s v="OLO     04/01/2008 "/>
    <n v="18231"/>
    <n v="1698.13"/>
    <n v="0"/>
    <n v="1698.13"/>
    <n v="0"/>
    <n v="0"/>
    <n v="1489.96"/>
    <n v="22.36"/>
    <n v="5.81"/>
    <n v="0"/>
    <n v="0"/>
    <n v="84.92"/>
    <n v="41.37"/>
    <n v="0"/>
    <n v="0"/>
    <n v="0"/>
    <n v="0"/>
    <n v="0"/>
    <n v="0"/>
    <n v="0"/>
    <n v="0"/>
    <n v="0"/>
    <n v="2.4700000000000002"/>
    <n v="4.67"/>
    <n v="0"/>
    <n v="0"/>
    <n v="46.57"/>
    <n v="0"/>
    <n v="0"/>
    <n v="0"/>
    <n v="0"/>
    <n v="0"/>
    <m/>
    <n v="0"/>
    <n v="0"/>
    <n v="0"/>
    <x v="12"/>
    <x v="8"/>
  </r>
  <r>
    <s v="CG&amp;E "/>
    <s v="E"/>
    <x v="9"/>
    <s v="OLO     04/01/2008 "/>
    <n v="1945"/>
    <n v="178.09"/>
    <n v="0"/>
    <n v="178.09"/>
    <n v="0"/>
    <n v="0"/>
    <n v="156.37"/>
    <n v="2.36"/>
    <n v="0.72"/>
    <n v="0"/>
    <n v="0"/>
    <n v="9.0500000000000007"/>
    <n v="4.4000000000000004"/>
    <n v="0"/>
    <n v="0"/>
    <n v="0"/>
    <n v="0"/>
    <n v="0"/>
    <n v="0"/>
    <n v="0"/>
    <n v="0"/>
    <n v="0"/>
    <n v="7.0000000000000007E-2"/>
    <n v="0.14000000000000001"/>
    <n v="0"/>
    <n v="0"/>
    <n v="4.9800000000000004"/>
    <n v="0"/>
    <n v="0"/>
    <n v="0"/>
    <n v="0"/>
    <n v="0"/>
    <m/>
    <n v="0"/>
    <n v="0"/>
    <n v="0"/>
    <x v="12"/>
    <x v="8"/>
  </r>
  <r>
    <s v="CG&amp;E "/>
    <s v="E"/>
    <x v="10"/>
    <s v="OLO     04/01/2008 "/>
    <n v="4751"/>
    <n v="447.78"/>
    <n v="0"/>
    <n v="447.78"/>
    <n v="0"/>
    <n v="0"/>
    <n v="394.66"/>
    <n v="5.84"/>
    <n v="1.8"/>
    <n v="0"/>
    <n v="0"/>
    <n v="22.13"/>
    <n v="10.79"/>
    <n v="0"/>
    <n v="0"/>
    <n v="0"/>
    <n v="0"/>
    <n v="0"/>
    <n v="0"/>
    <n v="0"/>
    <n v="0"/>
    <n v="0"/>
    <n v="0.14000000000000001"/>
    <n v="0.26"/>
    <n v="0"/>
    <n v="0"/>
    <n v="12.16"/>
    <n v="0"/>
    <n v="0"/>
    <n v="0"/>
    <n v="0"/>
    <n v="0"/>
    <m/>
    <n v="0"/>
    <n v="0"/>
    <n v="0"/>
    <x v="12"/>
    <x v="8"/>
  </r>
  <r>
    <s v="CG&amp;E "/>
    <s v="E"/>
    <x v="2"/>
    <s v="OLO     04/01/2008N"/>
    <n v="0"/>
    <n v="-2044.26"/>
    <n v="0"/>
    <n v="-2044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8"/>
  </r>
  <r>
    <s v="CG&amp;E "/>
    <s v="E"/>
    <x v="6"/>
    <s v="OLO     04/01/2008N"/>
    <n v="0"/>
    <n v="-25.26"/>
    <n v="0"/>
    <n v="-25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8"/>
  </r>
  <r>
    <s v="CG&amp;E "/>
    <s v="E"/>
    <x v="19"/>
    <s v="OLOR    01/02/2007 "/>
    <n v="112"/>
    <n v="21.74"/>
    <n v="0"/>
    <n v="21.74"/>
    <n v="2.72"/>
    <n v="0"/>
    <n v="15.36"/>
    <n v="0.12"/>
    <n v="0.12"/>
    <n v="0"/>
    <n v="0"/>
    <n v="0.52"/>
    <n v="0.24"/>
    <n v="0.3"/>
    <n v="0"/>
    <n v="0.48"/>
    <n v="0.42"/>
    <n v="1.18"/>
    <n v="0"/>
    <n v="0"/>
    <n v="0"/>
    <n v="0"/>
    <n v="0.08"/>
    <n v="0.2"/>
    <n v="0"/>
    <n v="0"/>
    <n v="0"/>
    <n v="0"/>
    <n v="0"/>
    <n v="0"/>
    <n v="0"/>
    <n v="0"/>
    <m/>
    <n v="0"/>
    <n v="0"/>
    <n v="0"/>
    <x v="12"/>
    <x v="8"/>
  </r>
  <r>
    <s v="CG&amp;E "/>
    <s v="E"/>
    <x v="19"/>
    <s v="OLOR    01/02/2007N"/>
    <n v="-194"/>
    <n v="-37.67"/>
    <n v="0"/>
    <n v="-37.67"/>
    <n v="-4.7"/>
    <n v="0"/>
    <n v="-26.56"/>
    <n v="-0.22"/>
    <n v="-0.21"/>
    <n v="0"/>
    <n v="0"/>
    <n v="-0.9"/>
    <n v="-0.42"/>
    <n v="-0.66"/>
    <n v="0"/>
    <n v="-0.84"/>
    <n v="-0.72"/>
    <n v="-1.94"/>
    <n v="0"/>
    <n v="0"/>
    <n v="0"/>
    <n v="0"/>
    <n v="-0.16"/>
    <n v="-0.34"/>
    <n v="0"/>
    <n v="0"/>
    <n v="0"/>
    <n v="0"/>
    <n v="0"/>
    <n v="0"/>
    <n v="0"/>
    <n v="0"/>
    <m/>
    <n v="0"/>
    <n v="0"/>
    <n v="0"/>
    <x v="12"/>
    <x v="8"/>
  </r>
  <r>
    <s v="CG&amp;E "/>
    <s v="E"/>
    <x v="19"/>
    <s v="OLOR    02/15/2008 "/>
    <n v="164"/>
    <n v="31.86"/>
    <n v="0"/>
    <n v="31.86"/>
    <n v="3.96"/>
    <n v="0"/>
    <n v="22.4"/>
    <n v="0.2"/>
    <n v="0.18"/>
    <n v="0"/>
    <n v="0"/>
    <n v="0.76"/>
    <n v="0.36"/>
    <n v="0.72"/>
    <n v="0"/>
    <n v="0.72"/>
    <n v="0.6"/>
    <n v="1.52"/>
    <n v="0"/>
    <n v="0"/>
    <n v="0"/>
    <n v="0"/>
    <n v="0.16"/>
    <n v="0.28000000000000003"/>
    <n v="0"/>
    <n v="0"/>
    <n v="0"/>
    <n v="0"/>
    <n v="0"/>
    <n v="0"/>
    <n v="0"/>
    <n v="0"/>
    <m/>
    <n v="0"/>
    <n v="0"/>
    <n v="0"/>
    <x v="12"/>
    <x v="8"/>
  </r>
  <r>
    <s v="CG&amp;E "/>
    <s v="E"/>
    <x v="19"/>
    <s v="OLOR    02/15/2008N"/>
    <n v="-82"/>
    <n v="-15.93"/>
    <n v="0"/>
    <n v="-15.93"/>
    <n v="-1.98"/>
    <n v="0"/>
    <n v="-11.2"/>
    <n v="-0.1"/>
    <n v="-0.09"/>
    <n v="0"/>
    <n v="0"/>
    <n v="-0.38"/>
    <n v="-0.18"/>
    <n v="-0.36"/>
    <n v="0"/>
    <n v="-0.36"/>
    <n v="-0.3"/>
    <n v="-0.76"/>
    <n v="0"/>
    <n v="0"/>
    <n v="0"/>
    <n v="0"/>
    <n v="-0.08"/>
    <n v="-0.14000000000000001"/>
    <n v="0"/>
    <n v="0"/>
    <n v="0"/>
    <n v="0"/>
    <n v="0"/>
    <n v="0"/>
    <n v="0"/>
    <n v="0"/>
    <m/>
    <n v="0"/>
    <n v="0"/>
    <n v="0"/>
    <x v="12"/>
    <x v="8"/>
  </r>
  <r>
    <s v="CG&amp;E "/>
    <s v="E"/>
    <x v="19"/>
    <s v="OLOR    04/01/2008 "/>
    <n v="278619"/>
    <n v="48765.65"/>
    <n v="0"/>
    <n v="48765.65"/>
    <n v="8006.96"/>
    <n v="0"/>
    <n v="29412.98"/>
    <n v="346.41"/>
    <n v="406.91"/>
    <n v="0"/>
    <n v="0"/>
    <n v="1293.6099999999999"/>
    <n v="622.96"/>
    <n v="1094.27"/>
    <n v="0"/>
    <n v="0"/>
    <n v="745.18"/>
    <n v="6090.78"/>
    <n v="0"/>
    <n v="0"/>
    <n v="0"/>
    <n v="0"/>
    <n v="271.23"/>
    <n v="474.36"/>
    <n v="0"/>
    <n v="0"/>
    <n v="0"/>
    <n v="0"/>
    <n v="0"/>
    <n v="0"/>
    <n v="0"/>
    <n v="0"/>
    <m/>
    <n v="0"/>
    <n v="0"/>
    <n v="0"/>
    <x v="12"/>
    <x v="8"/>
  </r>
  <r>
    <s v="CG&amp;E "/>
    <s v="E"/>
    <x v="24"/>
    <s v="OLOR    04/01/2008 "/>
    <n v="4763"/>
    <n v="545.91999999999996"/>
    <n v="0"/>
    <n v="545.91999999999996"/>
    <n v="0"/>
    <n v="0"/>
    <n v="486.89"/>
    <n v="5.95"/>
    <n v="7.56"/>
    <n v="0"/>
    <n v="0"/>
    <n v="22.12"/>
    <n v="10.64"/>
    <n v="0"/>
    <n v="0"/>
    <n v="0"/>
    <n v="0"/>
    <n v="0"/>
    <n v="0"/>
    <n v="0"/>
    <n v="0"/>
    <n v="0"/>
    <n v="4.66"/>
    <n v="8.1"/>
    <n v="0"/>
    <n v="0"/>
    <n v="0"/>
    <n v="0"/>
    <n v="0"/>
    <n v="0"/>
    <n v="0"/>
    <n v="0"/>
    <m/>
    <n v="0"/>
    <n v="0"/>
    <n v="0"/>
    <x v="12"/>
    <x v="8"/>
  </r>
  <r>
    <s v="CG&amp;E "/>
    <s v="E"/>
    <x v="19"/>
    <s v="OLOR    04/01/2008N"/>
    <n v="-604"/>
    <n v="-376.15"/>
    <n v="0"/>
    <n v="-376.15"/>
    <n v="-17.260000000000002"/>
    <n v="0"/>
    <n v="-78.28"/>
    <n v="-0.74"/>
    <n v="-0.72"/>
    <n v="0"/>
    <n v="0"/>
    <n v="-2.8"/>
    <n v="-1.33"/>
    <n v="-2.36"/>
    <n v="0"/>
    <n v="0"/>
    <n v="-1.78"/>
    <n v="-8.33"/>
    <n v="0"/>
    <n v="0"/>
    <n v="0"/>
    <n v="0"/>
    <n v="-0.59"/>
    <n v="-1.03"/>
    <n v="0"/>
    <n v="0"/>
    <n v="0"/>
    <n v="0"/>
    <n v="0"/>
    <n v="0"/>
    <n v="0"/>
    <n v="0"/>
    <m/>
    <n v="0"/>
    <n v="0"/>
    <n v="0"/>
    <x v="12"/>
    <x v="8"/>
  </r>
  <r>
    <s v="CG&amp;E "/>
    <s v="E"/>
    <x v="2"/>
    <s v="OLU     04/01/2008 "/>
    <n v="71"/>
    <n v="17.57"/>
    <n v="0"/>
    <n v="17.57"/>
    <n v="2.0499999999999998"/>
    <n v="0"/>
    <n v="12.46"/>
    <n v="0.09"/>
    <n v="0.09"/>
    <n v="0"/>
    <n v="0"/>
    <n v="0.33"/>
    <n v="0.16"/>
    <n v="0.28000000000000003"/>
    <n v="0"/>
    <n v="0"/>
    <n v="0.19"/>
    <n v="1.55"/>
    <n v="0"/>
    <n v="0"/>
    <n v="0"/>
    <n v="0"/>
    <n v="7.0000000000000007E-2"/>
    <n v="0.12"/>
    <n v="0"/>
    <n v="0"/>
    <n v="0.18"/>
    <n v="0"/>
    <n v="0"/>
    <n v="0"/>
    <n v="0"/>
    <n v="0"/>
    <m/>
    <n v="0"/>
    <n v="0"/>
    <n v="0"/>
    <x v="12"/>
    <x v="8"/>
  </r>
  <r>
    <s v="CG&amp;E "/>
    <s v="E"/>
    <x v="6"/>
    <s v="OLU     04/01/2008 "/>
    <n v="82"/>
    <n v="39.19"/>
    <n v="0"/>
    <n v="39.19"/>
    <n v="0"/>
    <n v="0"/>
    <n v="38.020000000000003"/>
    <n v="0.1"/>
    <n v="0.09"/>
    <n v="0"/>
    <n v="0"/>
    <n v="0.38"/>
    <n v="0.18"/>
    <n v="0"/>
    <n v="0"/>
    <n v="0"/>
    <n v="0"/>
    <n v="0"/>
    <n v="0"/>
    <n v="0"/>
    <n v="0"/>
    <n v="0"/>
    <n v="0.08"/>
    <n v="0.14000000000000001"/>
    <n v="0"/>
    <n v="0"/>
    <n v="0.2"/>
    <n v="0"/>
    <n v="0"/>
    <n v="0"/>
    <n v="0"/>
    <n v="0"/>
    <m/>
    <n v="0"/>
    <n v="0"/>
    <n v="0"/>
    <x v="12"/>
    <x v="8"/>
  </r>
  <r>
    <s v="CG&amp;E "/>
    <s v="E"/>
    <x v="19"/>
    <s v="OLUR    04/01/2008 "/>
    <n v="41"/>
    <n v="21.79"/>
    <n v="0"/>
    <n v="21.79"/>
    <n v="1.17"/>
    <n v="0"/>
    <n v="19.010000000000002"/>
    <n v="0.05"/>
    <n v="0"/>
    <n v="0"/>
    <n v="0"/>
    <n v="0.19"/>
    <n v="0.09"/>
    <n v="0.16"/>
    <n v="0"/>
    <n v="0"/>
    <n v="0.11"/>
    <n v="0.9"/>
    <n v="0"/>
    <n v="0"/>
    <n v="0"/>
    <n v="0"/>
    <n v="0.04"/>
    <n v="7.0000000000000007E-2"/>
    <n v="0"/>
    <n v="0"/>
    <n v="0"/>
    <n v="0"/>
    <n v="0"/>
    <n v="0"/>
    <n v="0"/>
    <n v="0"/>
    <m/>
    <n v="0"/>
    <n v="0"/>
    <n v="0"/>
    <x v="12"/>
    <x v="8"/>
  </r>
  <r>
    <s v="CG&amp;E "/>
    <s v="E"/>
    <x v="19"/>
    <s v="ORH S   04/01/2008N"/>
    <n v="-6825"/>
    <n v="-683.98"/>
    <n v="0"/>
    <n v="-683.98"/>
    <n v="-198.8"/>
    <n v="0"/>
    <n v="-139.36000000000001"/>
    <n v="-8.3000000000000007"/>
    <n v="-0.45"/>
    <n v="0"/>
    <n v="0"/>
    <n v="-32.14"/>
    <n v="-39.340000000000003"/>
    <n v="-30.04"/>
    <n v="-11.89"/>
    <n v="0"/>
    <n v="-38.71"/>
    <n v="-163.28"/>
    <n v="0"/>
    <n v="0"/>
    <n v="0"/>
    <n v="0"/>
    <n v="-9.7200000000000006"/>
    <n v="-11.95"/>
    <n v="0"/>
    <n v="0"/>
    <n v="0"/>
    <n v="0"/>
    <n v="0"/>
    <n v="0"/>
    <n v="0"/>
    <n v="0"/>
    <m/>
    <n v="0"/>
    <n v="0"/>
    <n v="0"/>
    <x v="12"/>
    <x v="9"/>
  </r>
  <r>
    <s v="CG&amp;E "/>
    <s v="E"/>
    <x v="24"/>
    <s v="ORH S   04/01/2008N"/>
    <n v="0"/>
    <n v="-58.13"/>
    <n v="0"/>
    <n v="-5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9"/>
  </r>
  <r>
    <s v="CG&amp;E "/>
    <s v="E"/>
    <x v="19"/>
    <s v="ORH W   04/01/2008N"/>
    <n v="509844"/>
    <n v="47197.85"/>
    <n v="0"/>
    <n v="47197.85"/>
    <n v="13615.27"/>
    <n v="0"/>
    <n v="9292.66"/>
    <n v="620.89"/>
    <n v="18.559999999999999"/>
    <n v="0"/>
    <n v="0"/>
    <n v="2292"/>
    <n v="2891.52"/>
    <n v="2056.7600000000002"/>
    <n v="888.67"/>
    <n v="0"/>
    <n v="2892.32"/>
    <n v="11087.11"/>
    <n v="0"/>
    <n v="0"/>
    <n v="0"/>
    <n v="0"/>
    <n v="724.62"/>
    <n v="817.47"/>
    <n v="0"/>
    <n v="0"/>
    <n v="0"/>
    <n v="0"/>
    <n v="0"/>
    <n v="0"/>
    <n v="0"/>
    <n v="0"/>
    <m/>
    <n v="0"/>
    <n v="0"/>
    <n v="0"/>
    <x v="12"/>
    <x v="9"/>
  </r>
  <r>
    <s v="CG&amp;E "/>
    <s v="E"/>
    <x v="24"/>
    <s v="ORH W   04/01/2008N"/>
    <n v="2955"/>
    <n v="120.95"/>
    <n v="0"/>
    <n v="120.95"/>
    <n v="0"/>
    <n v="0"/>
    <n v="68.22"/>
    <n v="3.6"/>
    <n v="0.18"/>
    <n v="0"/>
    <n v="0"/>
    <n v="13.74"/>
    <n v="19.96"/>
    <n v="0"/>
    <n v="5.15"/>
    <n v="0"/>
    <n v="0"/>
    <n v="0"/>
    <n v="0"/>
    <n v="0"/>
    <n v="0"/>
    <n v="0"/>
    <n v="4.1900000000000004"/>
    <n v="5.91"/>
    <n v="0"/>
    <n v="0"/>
    <n v="0"/>
    <n v="0"/>
    <n v="0"/>
    <n v="0"/>
    <n v="0"/>
    <n v="0"/>
    <m/>
    <n v="0"/>
    <n v="0"/>
    <n v="0"/>
    <x v="12"/>
    <x v="9"/>
  </r>
  <r>
    <s v="CG&amp;E "/>
    <s v="E"/>
    <x v="19"/>
    <s v="RS  S   01/02/2007N"/>
    <n v="-808518"/>
    <n v="-81219.53"/>
    <n v="0"/>
    <n v="-81219.53"/>
    <n v="-25581.27"/>
    <n v="0"/>
    <n v="-21083.47"/>
    <n v="-906.07"/>
    <n v="-99.09"/>
    <n v="0"/>
    <n v="0"/>
    <n v="-3726.51"/>
    <n v="-4708.7700000000004"/>
    <n v="-3353.61"/>
    <n v="-1415.14"/>
    <n v="-4515.5200000000004"/>
    <n v="-5085.05"/>
    <n v="-8129.98"/>
    <n v="0"/>
    <n v="0"/>
    <n v="0"/>
    <n v="0"/>
    <n v="-809.39"/>
    <n v="-1805.74"/>
    <n v="0"/>
    <n v="0"/>
    <n v="0"/>
    <n v="0"/>
    <n v="0.04"/>
    <n v="0.04"/>
    <n v="0"/>
    <n v="0"/>
    <m/>
    <n v="0"/>
    <n v="0"/>
    <n v="0"/>
    <x v="12"/>
    <x v="10"/>
  </r>
  <r>
    <s v="CG&amp;E "/>
    <s v="E"/>
    <x v="1"/>
    <s v="RS  S   01/02/2007N"/>
    <n v="-1394"/>
    <n v="-161.68"/>
    <n v="0"/>
    <n v="-161.68"/>
    <n v="-52.34"/>
    <n v="0"/>
    <n v="-45.81"/>
    <n v="-1.49"/>
    <n v="-0.36"/>
    <n v="0"/>
    <n v="0"/>
    <n v="-6.47"/>
    <n v="-9.0399999999999991"/>
    <n v="-5.75"/>
    <n v="-2.4300000000000002"/>
    <n v="-9.23"/>
    <n v="-8.56"/>
    <n v="-15.44"/>
    <n v="0"/>
    <n v="0"/>
    <n v="0"/>
    <n v="0"/>
    <n v="-1.06"/>
    <n v="-3.7"/>
    <n v="0"/>
    <n v="0"/>
    <n v="0"/>
    <n v="0"/>
    <n v="0"/>
    <n v="0"/>
    <n v="0"/>
    <n v="0"/>
    <m/>
    <n v="0"/>
    <n v="0"/>
    <n v="0"/>
    <x v="12"/>
    <x v="10"/>
  </r>
  <r>
    <s v="CG&amp;E "/>
    <s v="E"/>
    <x v="24"/>
    <s v="RS  S   01/02/2007N"/>
    <n v="-2339"/>
    <n v="-107.56"/>
    <n v="0"/>
    <n v="-107.56"/>
    <n v="0"/>
    <n v="0"/>
    <n v="-64.66"/>
    <n v="-2.86"/>
    <n v="-0.36"/>
    <n v="0"/>
    <n v="0"/>
    <n v="-10.88"/>
    <n v="-15.18"/>
    <n v="0"/>
    <n v="-4.08"/>
    <n v="0"/>
    <n v="0"/>
    <n v="0"/>
    <n v="0"/>
    <n v="0"/>
    <n v="0"/>
    <n v="0"/>
    <n v="-3.34"/>
    <n v="-6.2"/>
    <n v="0"/>
    <n v="0"/>
    <n v="0"/>
    <n v="0"/>
    <n v="0"/>
    <n v="0"/>
    <n v="0"/>
    <n v="0"/>
    <m/>
    <n v="0"/>
    <n v="0"/>
    <n v="0"/>
    <x v="12"/>
    <x v="10"/>
  </r>
  <r>
    <s v="CG&amp;E "/>
    <s v="E"/>
    <x v="19"/>
    <s v="RS  S   02/15/2008N"/>
    <n v="-393932"/>
    <n v="-40075.120000000003"/>
    <n v="0"/>
    <n v="-40075.120000000003"/>
    <n v="-12464"/>
    <n v="0"/>
    <n v="-10275.17"/>
    <n v="-479.64"/>
    <n v="-48.32"/>
    <n v="0"/>
    <n v="0"/>
    <n v="-1815.54"/>
    <n v="-2294.13"/>
    <n v="-2405.46"/>
    <n v="-686.68"/>
    <n v="-2200.11"/>
    <n v="-2520.35"/>
    <n v="-3442.99"/>
    <n v="0"/>
    <n v="0"/>
    <n v="0"/>
    <n v="0"/>
    <n v="-562.91"/>
    <n v="-879.82"/>
    <n v="0"/>
    <n v="0"/>
    <n v="0"/>
    <n v="0"/>
    <n v="0"/>
    <n v="0"/>
    <n v="0"/>
    <n v="0"/>
    <m/>
    <n v="0"/>
    <n v="0"/>
    <n v="0"/>
    <x v="12"/>
    <x v="10"/>
  </r>
  <r>
    <s v="CG&amp;E "/>
    <s v="E"/>
    <x v="1"/>
    <s v="RS  S   02/15/2008N"/>
    <n v="-341"/>
    <n v="-40.29"/>
    <n v="0"/>
    <n v="-40.29"/>
    <n v="-12.81"/>
    <n v="0"/>
    <n v="-11.3"/>
    <n v="-0.42"/>
    <n v="-0.09"/>
    <n v="0"/>
    <n v="0"/>
    <n v="-1.59"/>
    <n v="-2.21"/>
    <n v="-2.4700000000000002"/>
    <n v="-0.59"/>
    <n v="-2.2599999999999998"/>
    <n v="-2.1800000000000002"/>
    <n v="-2.98"/>
    <n v="0"/>
    <n v="0"/>
    <n v="0"/>
    <n v="0"/>
    <n v="-0.49"/>
    <n v="-0.9"/>
    <n v="0"/>
    <n v="0"/>
    <n v="0"/>
    <n v="0"/>
    <n v="0"/>
    <n v="0"/>
    <n v="0"/>
    <n v="0"/>
    <m/>
    <n v="0"/>
    <n v="0"/>
    <n v="0"/>
    <x v="12"/>
    <x v="10"/>
  </r>
  <r>
    <s v="CG&amp;E "/>
    <s v="E"/>
    <x v="24"/>
    <s v="RS  S   02/15/2008N"/>
    <n v="-2353"/>
    <n v="-108.02"/>
    <n v="0"/>
    <n v="-108.02"/>
    <n v="0"/>
    <n v="0"/>
    <n v="-64.95"/>
    <n v="-2.87"/>
    <n v="-0.36"/>
    <n v="0"/>
    <n v="0"/>
    <n v="-10.94"/>
    <n v="-15.22"/>
    <n v="0"/>
    <n v="-4.1100000000000003"/>
    <n v="0"/>
    <n v="0"/>
    <n v="0"/>
    <n v="0"/>
    <n v="0"/>
    <n v="0"/>
    <n v="0"/>
    <n v="-3.36"/>
    <n v="-6.21"/>
    <n v="0"/>
    <n v="0"/>
    <n v="0"/>
    <n v="0"/>
    <n v="0"/>
    <n v="0"/>
    <n v="0"/>
    <n v="0"/>
    <m/>
    <n v="0"/>
    <n v="0"/>
    <n v="0"/>
    <x v="12"/>
    <x v="10"/>
  </r>
  <r>
    <s v="CG&amp;E "/>
    <s v="E"/>
    <x v="19"/>
    <s v="RS  S   04/01/2008 "/>
    <n v="488084"/>
    <n v="52779.11"/>
    <n v="0"/>
    <n v="5277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10"/>
  </r>
  <r>
    <s v="CG&amp;E "/>
    <s v="E"/>
    <x v="19"/>
    <s v="RS  S   04/01/2008N"/>
    <n v="-9867031"/>
    <n v="-1095031.04"/>
    <n v="0"/>
    <n v="-1095031.04"/>
    <n v="-369057.53"/>
    <n v="0"/>
    <n v="-242427.49"/>
    <n v="-11948.04"/>
    <n v="-933.37"/>
    <n v="0"/>
    <n v="0"/>
    <n v="-44859.94"/>
    <n v="-57466.5"/>
    <n v="-55728.959999999999"/>
    <n v="-17103.05"/>
    <n v="-6.54"/>
    <n v="-56362.65"/>
    <n v="-196040.53"/>
    <n v="0"/>
    <n v="0"/>
    <n v="0"/>
    <n v="0"/>
    <n v="-13865.47"/>
    <n v="-22143.29"/>
    <n v="0"/>
    <n v="0"/>
    <n v="0"/>
    <n v="0"/>
    <n v="0"/>
    <n v="0"/>
    <n v="0"/>
    <n v="0"/>
    <m/>
    <n v="0"/>
    <n v="0"/>
    <n v="0"/>
    <x v="12"/>
    <x v="10"/>
  </r>
  <r>
    <s v="CG&amp;E "/>
    <s v="E"/>
    <x v="1"/>
    <s v="RS  S   04/01/2008N"/>
    <n v="-4916"/>
    <n v="-665.49"/>
    <n v="0"/>
    <n v="-665.49"/>
    <n v="-238.34"/>
    <n v="0"/>
    <n v="-180.13"/>
    <n v="-6"/>
    <n v="-0.9"/>
    <n v="0"/>
    <n v="0"/>
    <n v="-22.87"/>
    <n v="-44.42"/>
    <n v="-33.9"/>
    <n v="-4.7"/>
    <n v="0"/>
    <n v="-27.57"/>
    <n v="-82.18"/>
    <n v="0"/>
    <n v="0"/>
    <n v="0"/>
    <n v="0"/>
    <n v="-6.8"/>
    <n v="-14.31"/>
    <n v="0"/>
    <n v="0"/>
    <n v="-3.37"/>
    <n v="0"/>
    <n v="0"/>
    <n v="0"/>
    <n v="0"/>
    <n v="0"/>
    <m/>
    <n v="0"/>
    <n v="0"/>
    <n v="0"/>
    <x v="12"/>
    <x v="10"/>
  </r>
  <r>
    <s v="CG&amp;E "/>
    <s v="E"/>
    <x v="2"/>
    <s v="RS  S   04/01/2008N"/>
    <n v="-5595"/>
    <n v="-816.47"/>
    <n v="0"/>
    <n v="-816.47"/>
    <n v="-326.12"/>
    <n v="0"/>
    <n v="-212.32"/>
    <n v="-6.81"/>
    <n v="-0.18"/>
    <n v="0"/>
    <n v="0"/>
    <n v="-25.28"/>
    <n v="-67.75"/>
    <n v="-44.67"/>
    <n v="-2.33"/>
    <n v="0"/>
    <n v="-30.34"/>
    <n v="-67"/>
    <n v="0"/>
    <n v="0"/>
    <n v="0"/>
    <n v="0"/>
    <n v="-7.64"/>
    <n v="-19.57"/>
    <n v="0"/>
    <n v="0"/>
    <n v="-6.46"/>
    <n v="0"/>
    <n v="0"/>
    <n v="0"/>
    <n v="0"/>
    <n v="0"/>
    <m/>
    <n v="0"/>
    <n v="0"/>
    <n v="0"/>
    <x v="12"/>
    <x v="10"/>
  </r>
  <r>
    <s v="CG&amp;E "/>
    <s v="E"/>
    <x v="24"/>
    <s v="RS  S   04/01/2008N"/>
    <n v="-113624"/>
    <n v="-34290.92"/>
    <n v="0"/>
    <n v="-34290.92"/>
    <n v="0"/>
    <n v="0"/>
    <n v="-2784.24"/>
    <n v="-138.41"/>
    <n v="-10.35"/>
    <n v="0"/>
    <n v="0"/>
    <n v="-524.55999999999995"/>
    <n v="-691.05"/>
    <n v="0"/>
    <n v="-198.1"/>
    <n v="0"/>
    <n v="0"/>
    <n v="0"/>
    <n v="0"/>
    <n v="0"/>
    <n v="0"/>
    <n v="0"/>
    <n v="-160.74"/>
    <n v="-272.72000000000003"/>
    <n v="0"/>
    <n v="0"/>
    <n v="0"/>
    <n v="0"/>
    <n v="0"/>
    <n v="0"/>
    <n v="0"/>
    <n v="0"/>
    <m/>
    <n v="0"/>
    <n v="0"/>
    <n v="0"/>
    <x v="12"/>
    <x v="10"/>
  </r>
  <r>
    <s v="CG&amp;E "/>
    <s v="E"/>
    <x v="19"/>
    <s v="RS  W   01/02/2007N"/>
    <n v="709846"/>
    <n v="71236.759999999995"/>
    <n v="0"/>
    <n v="71236.759999999995"/>
    <n v="22489.09"/>
    <n v="0"/>
    <n v="18583.39"/>
    <n v="766.92"/>
    <n v="88.46"/>
    <n v="0"/>
    <n v="0"/>
    <n v="3268.45"/>
    <n v="4137.32"/>
    <n v="2465.7399999999998"/>
    <n v="1215.6600000000001"/>
    <n v="3969.4"/>
    <n v="4372.21"/>
    <n v="7711.48"/>
    <n v="0"/>
    <n v="0"/>
    <n v="0"/>
    <n v="0"/>
    <n v="583.44000000000005"/>
    <n v="1587.5"/>
    <n v="0"/>
    <n v="0"/>
    <n v="0"/>
    <n v="0"/>
    <n v="-1.1399999999999999"/>
    <n v="-1.1599999999999999"/>
    <n v="0"/>
    <n v="0"/>
    <m/>
    <n v="0"/>
    <n v="0"/>
    <n v="0"/>
    <x v="12"/>
    <x v="10"/>
  </r>
  <r>
    <s v="CG&amp;E "/>
    <s v="E"/>
    <x v="1"/>
    <s v="RS  W   01/02/2007N"/>
    <n v="1097"/>
    <n v="131.08000000000001"/>
    <n v="0"/>
    <n v="131.08000000000001"/>
    <n v="41.2"/>
    <n v="0"/>
    <n v="39.89"/>
    <n v="1.17"/>
    <n v="0.36"/>
    <n v="0"/>
    <n v="0"/>
    <n v="5.0999999999999996"/>
    <n v="7.11"/>
    <n v="4.41"/>
    <n v="1.91"/>
    <n v="7.27"/>
    <n v="6.75"/>
    <n v="12.16"/>
    <n v="0"/>
    <n v="0"/>
    <n v="0"/>
    <n v="0"/>
    <n v="0.84"/>
    <n v="2.91"/>
    <n v="0"/>
    <n v="0"/>
    <n v="0"/>
    <n v="0"/>
    <n v="0"/>
    <n v="0"/>
    <n v="0"/>
    <n v="0"/>
    <m/>
    <n v="0"/>
    <n v="0"/>
    <n v="0"/>
    <x v="12"/>
    <x v="10"/>
  </r>
  <r>
    <s v="CG&amp;E "/>
    <s v="E"/>
    <x v="24"/>
    <s v="RS  W   01/02/2007N"/>
    <n v="652"/>
    <n v="29.45"/>
    <n v="0"/>
    <n v="29.45"/>
    <n v="0"/>
    <n v="0"/>
    <n v="17.510000000000002"/>
    <n v="0.79"/>
    <n v="0.09"/>
    <n v="0"/>
    <n v="0"/>
    <n v="3.03"/>
    <n v="4.2300000000000004"/>
    <n v="0"/>
    <n v="1.1399999999999999"/>
    <n v="0"/>
    <n v="0"/>
    <n v="0"/>
    <n v="0"/>
    <n v="0"/>
    <n v="0"/>
    <n v="0"/>
    <n v="0.93"/>
    <n v="1.73"/>
    <n v="0"/>
    <n v="0"/>
    <n v="0"/>
    <n v="0"/>
    <n v="0"/>
    <n v="0"/>
    <n v="0"/>
    <n v="0"/>
    <m/>
    <n v="0"/>
    <n v="0"/>
    <n v="0"/>
    <x v="12"/>
    <x v="10"/>
  </r>
  <r>
    <s v="CG&amp;E "/>
    <s v="E"/>
    <x v="19"/>
    <s v="RS  W   02/15/2008 "/>
    <n v="5791"/>
    <n v="480.88"/>
    <n v="0"/>
    <n v="48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10"/>
  </r>
  <r>
    <s v="CG&amp;E "/>
    <s v="E"/>
    <x v="19"/>
    <s v="RS  W   02/15/2008N"/>
    <n v="607496"/>
    <n v="61569.97"/>
    <n v="0"/>
    <n v="61569.97"/>
    <n v="19214.84"/>
    <n v="0"/>
    <n v="15628.8"/>
    <n v="739.61"/>
    <n v="70.180000000000007"/>
    <n v="0"/>
    <n v="0"/>
    <n v="2799.73"/>
    <n v="3537.08"/>
    <n v="3708.31"/>
    <n v="1058.9100000000001"/>
    <n v="3391.64"/>
    <n v="3886.79"/>
    <n v="5309.46"/>
    <n v="0"/>
    <n v="0"/>
    <n v="0"/>
    <n v="0"/>
    <n v="868.18"/>
    <n v="1356.44"/>
    <n v="0"/>
    <n v="0"/>
    <n v="0"/>
    <n v="0"/>
    <n v="0"/>
    <n v="0"/>
    <n v="0"/>
    <n v="0"/>
    <m/>
    <n v="0"/>
    <n v="0"/>
    <n v="0"/>
    <x v="12"/>
    <x v="10"/>
  </r>
  <r>
    <s v="CG&amp;E "/>
    <s v="E"/>
    <x v="1"/>
    <s v="RS  W   02/15/2008N"/>
    <n v="269"/>
    <n v="32.74"/>
    <n v="0"/>
    <n v="32.74"/>
    <n v="10.1"/>
    <n v="0"/>
    <n v="9.8699999999999992"/>
    <n v="0.33"/>
    <n v="0.09"/>
    <n v="0"/>
    <n v="0"/>
    <n v="1.25"/>
    <n v="1.74"/>
    <n v="1.95"/>
    <n v="0.47"/>
    <n v="1.78"/>
    <n v="1.72"/>
    <n v="2.35"/>
    <n v="0"/>
    <n v="0"/>
    <n v="0"/>
    <n v="0"/>
    <n v="0.38"/>
    <n v="0.71"/>
    <n v="0"/>
    <n v="0"/>
    <n v="0"/>
    <n v="0"/>
    <n v="0"/>
    <n v="0"/>
    <n v="0"/>
    <n v="0"/>
    <m/>
    <n v="0"/>
    <n v="0"/>
    <n v="0"/>
    <x v="12"/>
    <x v="10"/>
  </r>
  <r>
    <s v="CG&amp;E "/>
    <s v="E"/>
    <x v="24"/>
    <s v="RS  W   02/15/2008N"/>
    <n v="2509"/>
    <n v="108.11"/>
    <n v="0"/>
    <n v="108.11"/>
    <n v="0"/>
    <n v="0"/>
    <n v="63.55"/>
    <n v="3.05"/>
    <n v="0.27"/>
    <n v="0"/>
    <n v="0"/>
    <n v="11.67"/>
    <n v="15.47"/>
    <n v="0"/>
    <n v="4.3600000000000003"/>
    <n v="0"/>
    <n v="0"/>
    <n v="0"/>
    <n v="0"/>
    <n v="0"/>
    <n v="0"/>
    <n v="0"/>
    <n v="3.59"/>
    <n v="6.15"/>
    <n v="0"/>
    <n v="0"/>
    <n v="0"/>
    <n v="0"/>
    <n v="0"/>
    <n v="0"/>
    <n v="0"/>
    <n v="0"/>
    <m/>
    <n v="0"/>
    <n v="0"/>
    <n v="0"/>
    <x v="12"/>
    <x v="10"/>
  </r>
  <r>
    <s v="CG&amp;E "/>
    <s v="E"/>
    <x v="19"/>
    <s v="RS  W   04/01/2008 "/>
    <n v="-43197"/>
    <n v="-4865.3999999999996"/>
    <n v="0"/>
    <n v="-4865.3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10"/>
  </r>
  <r>
    <s v="CG&amp;E "/>
    <s v="E"/>
    <x v="19"/>
    <s v="RS  W   04/01/2008N"/>
    <n v="477135211"/>
    <n v="55148400.829999998"/>
    <n v="0"/>
    <n v="55148400.829999998"/>
    <n v="18620307.350000001"/>
    <n v="0"/>
    <n v="12308443.68"/>
    <n v="580952.48"/>
    <n v="55807.19"/>
    <n v="0"/>
    <n v="0"/>
    <n v="2210739.1800000002"/>
    <n v="2860049.73"/>
    <n v="2811655.82"/>
    <n v="831644.15"/>
    <n v="0"/>
    <n v="2707511.36"/>
    <n v="10365995.75"/>
    <n v="0"/>
    <n v="0"/>
    <n v="0"/>
    <n v="0"/>
    <n v="678092.85"/>
    <n v="1117201.29"/>
    <n v="0"/>
    <n v="0"/>
    <n v="0"/>
    <n v="0"/>
    <n v="0"/>
    <n v="0"/>
    <n v="0"/>
    <n v="0"/>
    <m/>
    <n v="0"/>
    <n v="0"/>
    <n v="0"/>
    <x v="12"/>
    <x v="10"/>
  </r>
  <r>
    <s v="CG&amp;E "/>
    <s v="E"/>
    <x v="1"/>
    <s v="RS  W   04/01/2008N"/>
    <n v="20369"/>
    <n v="2692.24"/>
    <n v="0"/>
    <n v="2692.24"/>
    <n v="860.57"/>
    <n v="0"/>
    <n v="776.03"/>
    <n v="24.83"/>
    <n v="7.39"/>
    <n v="0"/>
    <n v="0"/>
    <n v="94.5"/>
    <n v="128.34"/>
    <n v="129.91"/>
    <n v="35.51"/>
    <n v="0"/>
    <n v="115.92"/>
    <n v="438.69"/>
    <n v="0"/>
    <n v="0"/>
    <n v="0"/>
    <n v="0"/>
    <n v="28.89"/>
    <n v="51.66"/>
    <n v="0"/>
    <n v="0"/>
    <n v="0"/>
    <n v="0"/>
    <n v="0"/>
    <n v="0"/>
    <n v="0"/>
    <n v="0"/>
    <m/>
    <n v="0"/>
    <n v="0"/>
    <n v="0"/>
    <x v="12"/>
    <x v="10"/>
  </r>
  <r>
    <s v="CG&amp;E "/>
    <s v="E"/>
    <x v="4"/>
    <s v="RS  W   04/01/2008N"/>
    <n v="10209"/>
    <n v="1079.99"/>
    <n v="0"/>
    <n v="1079.99"/>
    <n v="319.72000000000003"/>
    <n v="0"/>
    <n v="266.66000000000003"/>
    <n v="12.44"/>
    <n v="1.26"/>
    <n v="0"/>
    <n v="0"/>
    <n v="46.49"/>
    <n v="53.74"/>
    <n v="48.28"/>
    <n v="17.79"/>
    <n v="0"/>
    <n v="57.91"/>
    <n v="222"/>
    <n v="0"/>
    <n v="0"/>
    <n v="0"/>
    <n v="0"/>
    <n v="14.52"/>
    <n v="19.18"/>
    <n v="0"/>
    <n v="0"/>
    <n v="0"/>
    <n v="0"/>
    <n v="0"/>
    <n v="0"/>
    <n v="0"/>
    <n v="0"/>
    <m/>
    <n v="0"/>
    <n v="0"/>
    <n v="0"/>
    <x v="12"/>
    <x v="10"/>
  </r>
  <r>
    <s v="CG&amp;E "/>
    <s v="E"/>
    <x v="24"/>
    <s v="RS  W   04/01/2008N"/>
    <n v="7858150"/>
    <n v="334626.15000000002"/>
    <n v="0"/>
    <n v="334626.15000000002"/>
    <n v="0"/>
    <n v="0"/>
    <n v="197474.35"/>
    <n v="9567.7900000000009"/>
    <n v="814.26"/>
    <n v="0"/>
    <n v="0"/>
    <n v="36416.65"/>
    <n v="47093.91"/>
    <n v="0"/>
    <n v="13696.76"/>
    <n v="0"/>
    <n v="0"/>
    <n v="0"/>
    <n v="0"/>
    <n v="0"/>
    <n v="0"/>
    <n v="0"/>
    <n v="11168.73"/>
    <n v="18393.7"/>
    <n v="0"/>
    <n v="0"/>
    <n v="0"/>
    <n v="0"/>
    <n v="0"/>
    <n v="0"/>
    <n v="0"/>
    <n v="0"/>
    <m/>
    <n v="0"/>
    <n v="0"/>
    <n v="0"/>
    <x v="12"/>
    <x v="10"/>
  </r>
  <r>
    <s v="CG&amp;E "/>
    <s v="E"/>
    <x v="1"/>
    <s v="RS01S   01/02/2007N"/>
    <n v="-31447"/>
    <n v="-3295.95"/>
    <n v="0"/>
    <n v="-3295.95"/>
    <n v="-1046.99"/>
    <n v="0"/>
    <n v="-843.3"/>
    <n v="-34.42"/>
    <n v="-4.32"/>
    <n v="0"/>
    <n v="0"/>
    <n v="-145.68"/>
    <n v="-188.84"/>
    <n v="-121.9"/>
    <n v="-12.42"/>
    <n v="-184.78"/>
    <n v="-189.9"/>
    <n v="-387.38"/>
    <n v="0"/>
    <n v="0"/>
    <n v="0"/>
    <n v="0"/>
    <n v="-27.94"/>
    <n v="-73.91"/>
    <n v="0"/>
    <n v="0"/>
    <n v="-34.17"/>
    <n v="0"/>
    <n v="0"/>
    <n v="0"/>
    <n v="0"/>
    <n v="0"/>
    <m/>
    <n v="0"/>
    <n v="0"/>
    <n v="0"/>
    <x v="12"/>
    <x v="10"/>
  </r>
  <r>
    <s v="CG&amp;E "/>
    <s v="E"/>
    <x v="1"/>
    <s v="RS01S   02/15/2008N"/>
    <n v="-12940"/>
    <n v="-1364.57"/>
    <n v="0"/>
    <n v="-1364.57"/>
    <n v="-445.33"/>
    <n v="0"/>
    <n v="-334.63"/>
    <n v="-15.78"/>
    <n v="-1.53"/>
    <n v="0"/>
    <n v="0"/>
    <n v="-60.19"/>
    <n v="-79.39"/>
    <n v="-78.569999999999993"/>
    <n v="-5.38"/>
    <n v="-78.58"/>
    <n v="-82.79"/>
    <n v="-118.43"/>
    <n v="0"/>
    <n v="0"/>
    <n v="0"/>
    <n v="0"/>
    <n v="-18.48"/>
    <n v="-31.43"/>
    <n v="0"/>
    <n v="0"/>
    <n v="-14.06"/>
    <n v="0"/>
    <n v="0"/>
    <n v="0"/>
    <n v="0"/>
    <n v="0"/>
    <m/>
    <n v="0"/>
    <n v="0"/>
    <n v="0"/>
    <x v="12"/>
    <x v="10"/>
  </r>
  <r>
    <s v="CG&amp;E "/>
    <s v="E"/>
    <x v="21"/>
    <s v="RS01S   02/15/2008N"/>
    <n v="-846"/>
    <n v="-36.64"/>
    <n v="0"/>
    <n v="-36.64"/>
    <n v="0"/>
    <n v="0"/>
    <n v="-21.38"/>
    <n v="-1.03"/>
    <n v="-0.09"/>
    <n v="0"/>
    <n v="0"/>
    <n v="-3.93"/>
    <n v="-5.49"/>
    <n v="0"/>
    <n v="-0.35"/>
    <n v="0"/>
    <n v="0"/>
    <n v="0"/>
    <n v="0"/>
    <n v="0"/>
    <n v="0"/>
    <n v="0"/>
    <n v="-1.21"/>
    <n v="-2.2400000000000002"/>
    <n v="0"/>
    <n v="0"/>
    <n v="-0.92"/>
    <n v="0"/>
    <n v="0"/>
    <n v="0"/>
    <n v="0"/>
    <n v="0"/>
    <m/>
    <n v="0"/>
    <n v="0"/>
    <n v="0"/>
    <x v="12"/>
    <x v="10"/>
  </r>
  <r>
    <s v="CG&amp;E "/>
    <s v="E"/>
    <x v="19"/>
    <s v="RS01S   04/01/2008N"/>
    <n v="-8"/>
    <n v="-1.1499999999999999"/>
    <n v="0"/>
    <n v="-1.1499999999999999"/>
    <n v="-0.35"/>
    <n v="0"/>
    <n v="-0.46"/>
    <n v="-0.01"/>
    <n v="-0.01"/>
    <n v="0"/>
    <n v="0"/>
    <n v="-0.04"/>
    <n v="-0.05"/>
    <n v="-0.05"/>
    <n v="-0.01"/>
    <n v="0"/>
    <n v="-0.05"/>
    <n v="-0.09"/>
    <n v="0"/>
    <n v="0"/>
    <n v="0"/>
    <n v="0"/>
    <n v="-0.01"/>
    <n v="-0.02"/>
    <n v="0"/>
    <n v="0"/>
    <n v="0"/>
    <n v="0"/>
    <n v="0"/>
    <n v="0"/>
    <n v="0"/>
    <n v="0"/>
    <m/>
    <n v="0"/>
    <n v="0"/>
    <n v="0"/>
    <x v="12"/>
    <x v="10"/>
  </r>
  <r>
    <s v="CG&amp;E "/>
    <s v="E"/>
    <x v="1"/>
    <s v="RS01S   04/01/2008N"/>
    <n v="-208343"/>
    <n v="-27413.55"/>
    <n v="0"/>
    <n v="-27413.55"/>
    <n v="-8535.7099999999991"/>
    <n v="0"/>
    <n v="-5308.49"/>
    <n v="-249.68"/>
    <n v="-24.31"/>
    <n v="0"/>
    <n v="0"/>
    <n v="-947.9"/>
    <n v="-1279.3800000000001"/>
    <n v="-1169.1099999999999"/>
    <n v="-85.49"/>
    <n v="0"/>
    <n v="-1185.5"/>
    <n v="-3691.65"/>
    <n v="0"/>
    <n v="0"/>
    <n v="0"/>
    <n v="0"/>
    <n v="-288.56"/>
    <n v="-512.12"/>
    <n v="0"/>
    <n v="0"/>
    <n v="-222.77"/>
    <n v="0"/>
    <n v="0"/>
    <n v="0"/>
    <n v="0"/>
    <n v="0"/>
    <m/>
    <n v="0"/>
    <n v="0"/>
    <n v="0"/>
    <x v="12"/>
    <x v="10"/>
  </r>
  <r>
    <s v="CG&amp;E "/>
    <s v="E"/>
    <x v="2"/>
    <s v="RS01S   04/01/2008N"/>
    <n v="-3920"/>
    <n v="-392.32"/>
    <n v="0"/>
    <n v="-392.32"/>
    <n v="-146.91"/>
    <n v="0"/>
    <n v="-82.1"/>
    <n v="-4.7699999999999996"/>
    <n v="-0.09"/>
    <n v="0"/>
    <n v="0"/>
    <n v="-17.34"/>
    <n v="-31.09"/>
    <n v="-20.13"/>
    <n v="-1.63"/>
    <n v="0"/>
    <n v="-23.22"/>
    <n v="-46.6"/>
    <n v="0"/>
    <n v="0"/>
    <n v="0"/>
    <n v="0"/>
    <n v="-5.0999999999999996"/>
    <n v="-8.82"/>
    <n v="0"/>
    <n v="0"/>
    <n v="-4.5199999999999996"/>
    <n v="0"/>
    <n v="0"/>
    <n v="0"/>
    <n v="0"/>
    <n v="0"/>
    <m/>
    <n v="0"/>
    <n v="0"/>
    <n v="0"/>
    <x v="12"/>
    <x v="10"/>
  </r>
  <r>
    <s v="CG&amp;E "/>
    <s v="E"/>
    <x v="21"/>
    <s v="RS01S   04/01/2008N"/>
    <n v="-2543"/>
    <n v="-117.91"/>
    <n v="0"/>
    <n v="-117.91"/>
    <n v="0"/>
    <n v="0"/>
    <n v="-73.23"/>
    <n v="-3.09"/>
    <n v="-0.45"/>
    <n v="0"/>
    <n v="0"/>
    <n v="-11.83"/>
    <n v="-15.72"/>
    <n v="0"/>
    <n v="-1.07"/>
    <n v="0"/>
    <n v="0"/>
    <n v="0"/>
    <n v="0"/>
    <n v="0"/>
    <n v="0"/>
    <n v="0"/>
    <n v="-3.52"/>
    <n v="-6.25"/>
    <n v="0"/>
    <n v="0"/>
    <n v="-2.75"/>
    <n v="0"/>
    <n v="0"/>
    <n v="0"/>
    <n v="0"/>
    <n v="0"/>
    <m/>
    <n v="0"/>
    <n v="0"/>
    <n v="0"/>
    <x v="12"/>
    <x v="10"/>
  </r>
  <r>
    <s v="CG&amp;E "/>
    <s v="E"/>
    <x v="1"/>
    <s v="RS01W   01/02/2007N"/>
    <n v="17265"/>
    <n v="1775.03"/>
    <n v="0"/>
    <n v="1775.03"/>
    <n v="545.04999999999995"/>
    <n v="0"/>
    <n v="501.93"/>
    <n v="19.91"/>
    <n v="3.15"/>
    <n v="0"/>
    <n v="0"/>
    <n v="78.75"/>
    <n v="100.43"/>
    <n v="63.11"/>
    <n v="7.2"/>
    <n v="96.22"/>
    <n v="108.73"/>
    <n v="173.52"/>
    <n v="0"/>
    <n v="0"/>
    <n v="0"/>
    <n v="0"/>
    <n v="19.84"/>
    <n v="38.46"/>
    <n v="0"/>
    <n v="0"/>
    <n v="18.73"/>
    <n v="0"/>
    <n v="0"/>
    <n v="0"/>
    <n v="0"/>
    <n v="0"/>
    <m/>
    <n v="0"/>
    <n v="0"/>
    <n v="0"/>
    <x v="12"/>
    <x v="10"/>
  </r>
  <r>
    <s v="CG&amp;E "/>
    <s v="E"/>
    <x v="1"/>
    <s v="RS01W   02/15/2008N"/>
    <n v="18381"/>
    <n v="1973.93"/>
    <n v="0"/>
    <n v="1973.93"/>
    <n v="659.27"/>
    <n v="0"/>
    <n v="470.18"/>
    <n v="22.37"/>
    <n v="2.0699999999999998"/>
    <n v="0"/>
    <n v="0"/>
    <n v="85.45"/>
    <n v="115.73"/>
    <n v="116.31"/>
    <n v="7.65"/>
    <n v="116.34"/>
    <n v="117.58"/>
    <n v="168.21"/>
    <n v="0"/>
    <n v="0"/>
    <n v="0"/>
    <n v="0"/>
    <n v="26.26"/>
    <n v="46.55"/>
    <n v="0"/>
    <n v="0"/>
    <n v="19.96"/>
    <n v="0"/>
    <n v="0"/>
    <n v="0"/>
    <n v="0"/>
    <n v="0"/>
    <m/>
    <n v="0"/>
    <n v="0"/>
    <n v="0"/>
    <x v="12"/>
    <x v="10"/>
  </r>
  <r>
    <s v="CG&amp;E "/>
    <s v="E"/>
    <x v="21"/>
    <s v="RS01W   02/15/2008N"/>
    <n v="1001"/>
    <n v="42.5"/>
    <n v="0"/>
    <n v="42.5"/>
    <n v="0"/>
    <n v="0"/>
    <n v="24.47"/>
    <n v="1.22"/>
    <n v="0.09"/>
    <n v="0"/>
    <n v="0"/>
    <n v="4.6500000000000004"/>
    <n v="6.48"/>
    <n v="0"/>
    <n v="0.42"/>
    <n v="0"/>
    <n v="0"/>
    <n v="0"/>
    <n v="0"/>
    <n v="0"/>
    <n v="0"/>
    <n v="0"/>
    <n v="1.43"/>
    <n v="2.65"/>
    <n v="0"/>
    <n v="0"/>
    <n v="1.0900000000000001"/>
    <n v="0"/>
    <n v="0"/>
    <n v="0"/>
    <n v="0"/>
    <n v="0"/>
    <m/>
    <n v="0"/>
    <n v="0"/>
    <n v="0"/>
    <x v="12"/>
    <x v="10"/>
  </r>
  <r>
    <s v="CG&amp;E "/>
    <s v="E"/>
    <x v="1"/>
    <s v="RS01W   04/01/2008N"/>
    <n v="7262269"/>
    <n v="848703.82"/>
    <n v="0"/>
    <n v="848703.82"/>
    <n v="279871.42"/>
    <n v="0"/>
    <n v="206165.57"/>
    <n v="8842.9"/>
    <n v="1225.75"/>
    <n v="0"/>
    <n v="0"/>
    <n v="33420.74"/>
    <n v="43201.19"/>
    <n v="38336.29"/>
    <n v="3029.66"/>
    <n v="0"/>
    <n v="41218.129999999997"/>
    <n v="158391.15"/>
    <n v="0"/>
    <n v="0"/>
    <n v="0"/>
    <n v="0"/>
    <n v="10322.84"/>
    <n v="16791.62"/>
    <n v="0"/>
    <n v="0"/>
    <n v="7886.56"/>
    <n v="0"/>
    <n v="0"/>
    <n v="0"/>
    <n v="0"/>
    <n v="0"/>
    <m/>
    <n v="0"/>
    <n v="0"/>
    <n v="0"/>
    <x v="12"/>
    <x v="10"/>
  </r>
  <r>
    <s v="CG&amp;E "/>
    <s v="E"/>
    <x v="4"/>
    <s v="RS01W   04/01/2008N"/>
    <n v="1122"/>
    <n v="157.27000000000001"/>
    <n v="0"/>
    <n v="157.27000000000001"/>
    <n v="49.58"/>
    <n v="0"/>
    <n v="49.39"/>
    <n v="1.36"/>
    <n v="0.54"/>
    <n v="0"/>
    <n v="0"/>
    <n v="5.22"/>
    <n v="7.28"/>
    <n v="6.79"/>
    <n v="0.46"/>
    <n v="0"/>
    <n v="6.37"/>
    <n v="24.51"/>
    <n v="0"/>
    <n v="0"/>
    <n v="0"/>
    <n v="0"/>
    <n v="1.59"/>
    <n v="2.97"/>
    <n v="0"/>
    <n v="0"/>
    <n v="1.21"/>
    <n v="0"/>
    <n v="0"/>
    <n v="0"/>
    <n v="0"/>
    <n v="0"/>
    <m/>
    <n v="0"/>
    <n v="0"/>
    <n v="0"/>
    <x v="12"/>
    <x v="10"/>
  </r>
  <r>
    <s v="CG&amp;E "/>
    <s v="E"/>
    <x v="21"/>
    <s v="RS01W   04/01/2008N"/>
    <n v="52727"/>
    <n v="2476.87"/>
    <n v="0"/>
    <n v="2476.87"/>
    <n v="0"/>
    <n v="0"/>
    <n v="1542.34"/>
    <n v="64.17"/>
    <n v="9.81"/>
    <n v="0"/>
    <n v="0"/>
    <n v="244.65"/>
    <n v="329.73"/>
    <n v="0"/>
    <n v="21.99"/>
    <n v="0"/>
    <n v="0"/>
    <n v="0"/>
    <n v="0"/>
    <n v="0"/>
    <n v="0"/>
    <n v="0"/>
    <n v="74.84"/>
    <n v="132.06"/>
    <n v="0"/>
    <n v="0"/>
    <n v="57.28"/>
    <n v="0"/>
    <n v="0"/>
    <n v="0"/>
    <n v="0"/>
    <n v="0"/>
    <m/>
    <n v="0"/>
    <n v="0"/>
    <n v="0"/>
    <x v="12"/>
    <x v="10"/>
  </r>
  <r>
    <s v="CG&amp;E "/>
    <s v="E"/>
    <x v="19"/>
    <s v="RS3PW   04/01/2008N"/>
    <n v="27757"/>
    <n v="3429.75"/>
    <n v="0"/>
    <n v="3429.75"/>
    <n v="1163.4100000000001"/>
    <n v="0"/>
    <n v="831.26"/>
    <n v="33.81"/>
    <n v="3.84"/>
    <n v="0"/>
    <n v="0"/>
    <n v="129.06"/>
    <n v="173.99"/>
    <n v="175.63"/>
    <n v="48.41"/>
    <n v="0"/>
    <n v="157.46"/>
    <n v="603.61"/>
    <n v="0"/>
    <n v="0"/>
    <n v="0"/>
    <n v="0"/>
    <n v="39.44"/>
    <n v="69.83"/>
    <n v="0"/>
    <n v="0"/>
    <n v="0"/>
    <n v="0"/>
    <n v="0"/>
    <n v="0"/>
    <n v="0"/>
    <n v="0"/>
    <m/>
    <n v="0"/>
    <n v="0"/>
    <n v="0"/>
    <x v="12"/>
    <x v="10"/>
  </r>
  <r>
    <s v="CG&amp;E "/>
    <s v="E"/>
    <x v="7"/>
    <s v="SC01    04/01/2008N"/>
    <n v="81"/>
    <n v="17.23"/>
    <n v="0"/>
    <n v="17.23"/>
    <n v="2.34"/>
    <n v="0"/>
    <n v="11.5"/>
    <n v="0.1"/>
    <n v="0"/>
    <n v="0"/>
    <n v="0"/>
    <n v="0.38"/>
    <n v="0.19"/>
    <n v="0.32"/>
    <n v="0"/>
    <n v="0"/>
    <n v="0.21"/>
    <n v="1.77"/>
    <n v="0"/>
    <n v="0"/>
    <n v="0"/>
    <n v="0"/>
    <n v="7.0000000000000007E-2"/>
    <n v="0.14000000000000001"/>
    <n v="0"/>
    <n v="0"/>
    <n v="0.21"/>
    <n v="0"/>
    <n v="0"/>
    <n v="0"/>
    <n v="0"/>
    <n v="0"/>
    <m/>
    <n v="0"/>
    <n v="0"/>
    <n v="0"/>
    <x v="12"/>
    <x v="11"/>
  </r>
  <r>
    <s v="CG&amp;E "/>
    <s v="E"/>
    <x v="7"/>
    <s v="SC02    04/01/2008N"/>
    <n v="1158325"/>
    <n v="102839.87"/>
    <n v="0"/>
    <n v="102839.87"/>
    <n v="33368.21"/>
    <n v="0"/>
    <n v="22156.33"/>
    <n v="1410.42"/>
    <n v="0.36"/>
    <n v="0"/>
    <n v="0"/>
    <n v="4289.09"/>
    <n v="2652.54"/>
    <n v="4570.71"/>
    <n v="0"/>
    <n v="0"/>
    <n v="3052.21"/>
    <n v="25324.94"/>
    <n v="0"/>
    <n v="0"/>
    <n v="0"/>
    <n v="0"/>
    <n v="1060.92"/>
    <n v="2001.6"/>
    <n v="0"/>
    <n v="0"/>
    <n v="2952.54"/>
    <n v="0"/>
    <n v="0"/>
    <n v="0"/>
    <n v="0"/>
    <n v="0"/>
    <m/>
    <n v="0"/>
    <n v="0"/>
    <n v="0"/>
    <x v="12"/>
    <x v="11"/>
  </r>
  <r>
    <s v="CG&amp;E "/>
    <s v="E"/>
    <x v="2"/>
    <s v="SC03    04/01/2008N"/>
    <n v="399"/>
    <n v="21.67"/>
    <n v="0"/>
    <n v="21.67"/>
    <n v="4.58"/>
    <n v="0"/>
    <n v="1.71"/>
    <n v="0.48"/>
    <n v="0.09"/>
    <n v="0"/>
    <n v="0"/>
    <n v="1.85"/>
    <n v="0.91"/>
    <n v="0.62"/>
    <n v="0"/>
    <n v="0"/>
    <n v="1.05"/>
    <n v="8.7200000000000006"/>
    <n v="0"/>
    <n v="0"/>
    <n v="0"/>
    <n v="0"/>
    <n v="0.37"/>
    <n v="0.28000000000000003"/>
    <n v="0"/>
    <n v="0"/>
    <n v="1.01"/>
    <n v="0"/>
    <n v="0"/>
    <n v="0"/>
    <n v="0"/>
    <n v="0"/>
    <m/>
    <n v="0"/>
    <n v="0"/>
    <n v="0"/>
    <x v="12"/>
    <x v="11"/>
  </r>
  <r>
    <s v="CG&amp;E "/>
    <s v="E"/>
    <x v="7"/>
    <s v="SC03    04/01/2008N"/>
    <n v="1637838"/>
    <n v="87693.89"/>
    <n v="0"/>
    <n v="87693.89"/>
    <n v="18768.099999999999"/>
    <n v="0"/>
    <n v="7026.37"/>
    <n v="1994.35"/>
    <n v="2.52"/>
    <n v="0"/>
    <n v="0"/>
    <n v="6680.93"/>
    <n v="3750.65"/>
    <n v="2571.4299999999998"/>
    <n v="0"/>
    <n v="0"/>
    <n v="4315.7"/>
    <n v="35781.86"/>
    <n v="0"/>
    <n v="0"/>
    <n v="0"/>
    <n v="0"/>
    <n v="1500.26"/>
    <n v="1126.8900000000001"/>
    <n v="0"/>
    <n v="0"/>
    <n v="4174.83"/>
    <n v="0"/>
    <n v="0"/>
    <n v="0"/>
    <n v="0"/>
    <n v="0"/>
    <m/>
    <n v="0"/>
    <n v="0"/>
    <n v="0"/>
    <x v="12"/>
    <x v="11"/>
  </r>
  <r>
    <s v="CG&amp;E "/>
    <s v="E"/>
    <x v="7"/>
    <s v="SC04    04/01/2008N"/>
    <n v="14245"/>
    <n v="768.02"/>
    <n v="0"/>
    <n v="768.02"/>
    <n v="163.24"/>
    <n v="0"/>
    <n v="61.11"/>
    <n v="17.34"/>
    <n v="0.09"/>
    <n v="0"/>
    <n v="0"/>
    <n v="63.38"/>
    <n v="32.619999999999997"/>
    <n v="22.36"/>
    <n v="0"/>
    <n v="0"/>
    <n v="37.520000000000003"/>
    <n v="311.20999999999998"/>
    <n v="0"/>
    <n v="0"/>
    <n v="0"/>
    <n v="0"/>
    <n v="13.03"/>
    <n v="9.8000000000000007"/>
    <n v="0"/>
    <n v="0"/>
    <n v="36.32"/>
    <n v="0"/>
    <n v="0"/>
    <n v="0"/>
    <n v="0"/>
    <n v="0"/>
    <m/>
    <n v="0"/>
    <n v="0"/>
    <n v="0"/>
    <x v="12"/>
    <x v="11"/>
  </r>
  <r>
    <s v="CG&amp;E "/>
    <s v="E"/>
    <x v="7"/>
    <s v="SC05    04/01/2008N"/>
    <n v="5883"/>
    <n v="317.45999999999998"/>
    <n v="0"/>
    <n v="317.45999999999998"/>
    <n v="67.41"/>
    <n v="0"/>
    <n v="25.24"/>
    <n v="7.16"/>
    <n v="0"/>
    <n v="0"/>
    <n v="0"/>
    <n v="26.49"/>
    <n v="13.47"/>
    <n v="9.23"/>
    <n v="0"/>
    <n v="0"/>
    <n v="15.5"/>
    <n v="128.53"/>
    <n v="0"/>
    <n v="0"/>
    <n v="0"/>
    <n v="0"/>
    <n v="5.39"/>
    <n v="4.05"/>
    <n v="0"/>
    <n v="0"/>
    <n v="14.99"/>
    <n v="0"/>
    <n v="0"/>
    <n v="0"/>
    <n v="0"/>
    <n v="0"/>
    <m/>
    <n v="0"/>
    <n v="0"/>
    <n v="0"/>
    <x v="12"/>
    <x v="11"/>
  </r>
  <r>
    <s v="CG&amp;E "/>
    <s v="E"/>
    <x v="7"/>
    <s v="SC06    04/01/2008N"/>
    <n v="774"/>
    <n v="41.88"/>
    <n v="0"/>
    <n v="41.88"/>
    <n v="8.8699999999999992"/>
    <n v="0"/>
    <n v="3.32"/>
    <n v="0.94"/>
    <n v="0"/>
    <n v="0"/>
    <n v="0"/>
    <n v="3.6"/>
    <n v="1.77"/>
    <n v="1.22"/>
    <n v="0"/>
    <n v="0"/>
    <n v="2.04"/>
    <n v="16.91"/>
    <n v="0"/>
    <n v="0"/>
    <n v="0"/>
    <n v="0"/>
    <n v="0.71"/>
    <n v="0.53"/>
    <n v="0"/>
    <n v="0"/>
    <n v="1.97"/>
    <n v="0"/>
    <n v="0"/>
    <n v="0"/>
    <n v="0"/>
    <n v="0"/>
    <m/>
    <n v="0"/>
    <n v="0"/>
    <n v="0"/>
    <x v="12"/>
    <x v="11"/>
  </r>
  <r>
    <s v="CG&amp;E "/>
    <s v="E"/>
    <x v="2"/>
    <s v="SC07    04/01/2008N"/>
    <n v="980"/>
    <n v="120.97"/>
    <n v="0"/>
    <n v="120.97"/>
    <n v="28.21"/>
    <n v="0"/>
    <n v="51.41"/>
    <n v="1.2"/>
    <n v="0.36"/>
    <n v="0"/>
    <n v="0"/>
    <n v="4.57"/>
    <n v="2.2400000000000002"/>
    <n v="3.88"/>
    <n v="0"/>
    <n v="0"/>
    <n v="2.59"/>
    <n v="21.41"/>
    <n v="0"/>
    <n v="0"/>
    <n v="0"/>
    <n v="0"/>
    <n v="0.9"/>
    <n v="1.7"/>
    <n v="0"/>
    <n v="0"/>
    <n v="2.5"/>
    <n v="0"/>
    <n v="0"/>
    <n v="0"/>
    <n v="0"/>
    <n v="0"/>
    <m/>
    <n v="0"/>
    <n v="0"/>
    <n v="0"/>
    <x v="12"/>
    <x v="11"/>
  </r>
  <r>
    <s v="CG&amp;E "/>
    <s v="E"/>
    <x v="7"/>
    <s v="SC07    04/01/2008N"/>
    <n v="328"/>
    <n v="37.369999999999997"/>
    <n v="0"/>
    <n v="37.369999999999997"/>
    <n v="9.44"/>
    <n v="0"/>
    <n v="14.15"/>
    <n v="0.4"/>
    <n v="0.09"/>
    <n v="0"/>
    <n v="0"/>
    <n v="1.53"/>
    <n v="0.75"/>
    <n v="1.29"/>
    <n v="0"/>
    <n v="0"/>
    <n v="0.86"/>
    <n v="7.16"/>
    <n v="0"/>
    <n v="0"/>
    <n v="0"/>
    <n v="0"/>
    <n v="0.3"/>
    <n v="0.56000000000000005"/>
    <n v="0"/>
    <n v="0"/>
    <n v="0.84"/>
    <n v="0"/>
    <n v="0"/>
    <n v="0"/>
    <n v="0"/>
    <n v="0"/>
    <m/>
    <n v="0"/>
    <n v="0"/>
    <n v="0"/>
    <x v="12"/>
    <x v="11"/>
  </r>
  <r>
    <s v="CG&amp;E "/>
    <s v="E"/>
    <x v="7"/>
    <s v="SC08    04/01/2008N"/>
    <n v="6596"/>
    <n v="484.45"/>
    <n v="0"/>
    <n v="484.45"/>
    <n v="189.92"/>
    <n v="0"/>
    <n v="49.64"/>
    <n v="8.0299999999999994"/>
    <n v="0"/>
    <n v="0"/>
    <n v="0"/>
    <n v="0"/>
    <n v="15.1"/>
    <n v="26.03"/>
    <n v="0"/>
    <n v="0"/>
    <n v="17.38"/>
    <n v="144.1"/>
    <n v="0"/>
    <n v="0"/>
    <n v="0"/>
    <n v="0"/>
    <n v="6.04"/>
    <n v="11.4"/>
    <n v="0"/>
    <n v="0"/>
    <n v="16.809999999999999"/>
    <n v="0"/>
    <n v="0"/>
    <n v="0"/>
    <n v="0"/>
    <n v="0"/>
    <m/>
    <n v="0"/>
    <n v="0"/>
    <n v="0"/>
    <x v="12"/>
    <x v="11"/>
  </r>
  <r>
    <s v="CG&amp;E "/>
    <s v="E"/>
    <x v="7"/>
    <s v="SC09    04/01/2008N"/>
    <n v="296"/>
    <n v="24.41"/>
    <n v="0"/>
    <n v="24.41"/>
    <n v="8.5399999999999991"/>
    <n v="0"/>
    <n v="3.41"/>
    <n v="0.36"/>
    <n v="0.09"/>
    <n v="0"/>
    <n v="0"/>
    <n v="1.38"/>
    <n v="0.68"/>
    <n v="1.17"/>
    <n v="0"/>
    <n v="0"/>
    <n v="0.78"/>
    <n v="6.47"/>
    <n v="0"/>
    <n v="0"/>
    <n v="0"/>
    <n v="0"/>
    <n v="0.27"/>
    <n v="0.51"/>
    <n v="0"/>
    <n v="0"/>
    <n v="0.75"/>
    <n v="0"/>
    <n v="0"/>
    <n v="0"/>
    <n v="0"/>
    <n v="0"/>
    <m/>
    <n v="0"/>
    <n v="0"/>
    <n v="0"/>
    <x v="12"/>
    <x v="11"/>
  </r>
  <r>
    <s v="CG&amp;E "/>
    <s v="E"/>
    <x v="7"/>
    <s v="SC10    04/01/2008N"/>
    <n v="6126"/>
    <n v="474.45"/>
    <n v="0"/>
    <n v="474.45"/>
    <n v="176.51"/>
    <n v="0"/>
    <n v="70.489999999999995"/>
    <n v="7.46"/>
    <n v="0"/>
    <n v="0"/>
    <n v="0"/>
    <n v="0"/>
    <n v="14.03"/>
    <n v="24.17"/>
    <n v="0"/>
    <n v="0"/>
    <n v="16.14"/>
    <n v="133.83000000000001"/>
    <n v="0"/>
    <n v="0"/>
    <n v="0"/>
    <n v="0"/>
    <n v="5.61"/>
    <n v="10.59"/>
    <n v="0"/>
    <n v="0"/>
    <n v="15.62"/>
    <n v="0"/>
    <n v="0"/>
    <n v="0"/>
    <n v="0"/>
    <n v="0"/>
    <m/>
    <n v="0"/>
    <n v="0"/>
    <n v="0"/>
    <x v="12"/>
    <x v="11"/>
  </r>
  <r>
    <s v="CG&amp;E "/>
    <s v="E"/>
    <x v="2"/>
    <s v="SE      04/01/2008N"/>
    <n v="39344"/>
    <n v="5406.43"/>
    <n v="0"/>
    <n v="5406.43"/>
    <n v="1133.6600000000001"/>
    <n v="0"/>
    <n v="2620.0700000000002"/>
    <n v="47.96"/>
    <n v="6.12"/>
    <n v="0"/>
    <n v="0"/>
    <n v="182.16"/>
    <n v="90.12"/>
    <n v="155.26"/>
    <n v="0"/>
    <n v="0"/>
    <n v="103.69"/>
    <n v="863.09"/>
    <n v="0"/>
    <n v="0"/>
    <n v="0"/>
    <n v="0"/>
    <n v="36.06"/>
    <n v="67.989999999999995"/>
    <n v="0"/>
    <n v="0"/>
    <n v="100.25"/>
    <n v="0"/>
    <n v="0"/>
    <n v="0"/>
    <n v="0"/>
    <n v="0"/>
    <m/>
    <n v="0"/>
    <n v="0"/>
    <n v="0"/>
    <x v="12"/>
    <x v="12"/>
  </r>
  <r>
    <s v="CG&amp;E "/>
    <s v="E"/>
    <x v="7"/>
    <s v="SE      04/01/2008N"/>
    <n v="364769"/>
    <n v="49680.45"/>
    <n v="0"/>
    <n v="49680.45"/>
    <n v="10508.63"/>
    <n v="0"/>
    <n v="23940.3"/>
    <n v="444.37"/>
    <n v="29.7"/>
    <n v="0"/>
    <n v="0"/>
    <n v="1662.18"/>
    <n v="835.47"/>
    <n v="1439.36"/>
    <n v="0"/>
    <n v="0"/>
    <n v="961.24"/>
    <n v="7964.84"/>
    <n v="0"/>
    <n v="0"/>
    <n v="0"/>
    <n v="0"/>
    <n v="334.39"/>
    <n v="630.35"/>
    <n v="0"/>
    <n v="0"/>
    <n v="929.62"/>
    <n v="0"/>
    <n v="0"/>
    <n v="0"/>
    <n v="0"/>
    <n v="0"/>
    <m/>
    <n v="0"/>
    <n v="0"/>
    <n v="0"/>
    <x v="12"/>
    <x v="12"/>
  </r>
  <r>
    <s v="CG&amp;E "/>
    <s v="E"/>
    <x v="1"/>
    <s v="SFL2    04/01/2008N"/>
    <n v="45"/>
    <n v="6.12"/>
    <n v="0"/>
    <n v="6.12"/>
    <n v="2.97"/>
    <n v="0"/>
    <n v="0.72"/>
    <n v="0.09"/>
    <n v="0"/>
    <n v="0"/>
    <n v="0"/>
    <n v="0.18"/>
    <n v="0.27"/>
    <n v="0.36"/>
    <n v="0"/>
    <n v="0"/>
    <n v="0.27"/>
    <n v="0.99"/>
    <n v="0"/>
    <n v="0"/>
    <n v="0"/>
    <n v="0"/>
    <n v="0.09"/>
    <n v="0.18"/>
    <n v="0"/>
    <n v="0"/>
    <n v="0"/>
    <n v="0"/>
    <n v="0"/>
    <n v="0"/>
    <n v="0"/>
    <n v="0"/>
    <m/>
    <n v="0"/>
    <n v="0"/>
    <n v="0"/>
    <x v="12"/>
    <x v="13"/>
  </r>
  <r>
    <s v="CG&amp;E "/>
    <s v="E"/>
    <x v="2"/>
    <s v="SFL2    04/01/2008N"/>
    <n v="48964"/>
    <n v="6659.41"/>
    <n v="0"/>
    <n v="6659.41"/>
    <n v="3231.66"/>
    <n v="0"/>
    <n v="783.46"/>
    <n v="97.91"/>
    <n v="0.27"/>
    <n v="0"/>
    <n v="0"/>
    <n v="195.82"/>
    <n v="293.82"/>
    <n v="391.73"/>
    <n v="0"/>
    <n v="0"/>
    <n v="293.82"/>
    <n v="1077.19"/>
    <n v="0"/>
    <n v="0"/>
    <n v="0"/>
    <n v="0"/>
    <n v="97.91"/>
    <n v="195.82"/>
    <n v="0"/>
    <n v="0"/>
    <n v="0"/>
    <n v="0"/>
    <n v="0"/>
    <n v="0"/>
    <n v="0"/>
    <n v="0"/>
    <m/>
    <n v="0"/>
    <n v="0"/>
    <n v="0"/>
    <x v="12"/>
    <x v="13"/>
  </r>
  <r>
    <s v="CG&amp;E "/>
    <s v="E"/>
    <x v="7"/>
    <s v="SL01    04/01/2008N"/>
    <n v="2879"/>
    <n v="639.22"/>
    <n v="0"/>
    <n v="639.22"/>
    <n v="82.82"/>
    <n v="0"/>
    <n v="436.08"/>
    <n v="3.5"/>
    <n v="0.09"/>
    <n v="0"/>
    <n v="0"/>
    <n v="13.37"/>
    <n v="6.57"/>
    <n v="11.34"/>
    <n v="0"/>
    <n v="0"/>
    <n v="7.58"/>
    <n v="62.92"/>
    <n v="0"/>
    <n v="0"/>
    <n v="0"/>
    <n v="0"/>
    <n v="2.64"/>
    <n v="4.99"/>
    <n v="0"/>
    <n v="0"/>
    <n v="7.32"/>
    <n v="0"/>
    <n v="0"/>
    <n v="0"/>
    <n v="0"/>
    <n v="0"/>
    <m/>
    <n v="0"/>
    <n v="0"/>
    <n v="0"/>
    <x v="12"/>
    <x v="14"/>
  </r>
  <r>
    <s v="CG&amp;E "/>
    <s v="E"/>
    <x v="2"/>
    <s v="SL02    04/01/2008N"/>
    <n v="41"/>
    <n v="8.66"/>
    <n v="0"/>
    <n v="8.66"/>
    <n v="1.17"/>
    <n v="0"/>
    <n v="5.69"/>
    <n v="0.05"/>
    <n v="0.09"/>
    <n v="0"/>
    <n v="0"/>
    <n v="0.19"/>
    <n v="0.09"/>
    <n v="0.16"/>
    <n v="0"/>
    <n v="0"/>
    <n v="0.11"/>
    <n v="0.9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12"/>
    <x v="14"/>
  </r>
  <r>
    <s v="CG&amp;E "/>
    <s v="E"/>
    <x v="7"/>
    <s v="SL02    04/01/2008N"/>
    <n v="13354"/>
    <n v="1932.49"/>
    <n v="0"/>
    <n v="1932.49"/>
    <n v="384.61"/>
    <n v="0"/>
    <n v="989.23"/>
    <n v="16.350000000000001"/>
    <n v="0.63"/>
    <n v="0"/>
    <n v="0"/>
    <n v="62.15"/>
    <n v="30.48"/>
    <n v="52.59"/>
    <n v="0"/>
    <n v="0"/>
    <n v="35.229999999999997"/>
    <n v="291.89999999999998"/>
    <n v="0"/>
    <n v="0"/>
    <n v="0"/>
    <n v="0"/>
    <n v="12.19"/>
    <n v="23.16"/>
    <n v="0"/>
    <n v="0"/>
    <n v="33.97"/>
    <n v="0"/>
    <n v="0"/>
    <n v="0"/>
    <n v="0"/>
    <n v="0"/>
    <m/>
    <n v="0"/>
    <n v="0"/>
    <n v="0"/>
    <x v="12"/>
    <x v="14"/>
  </r>
  <r>
    <s v="CG&amp;E "/>
    <s v="E"/>
    <x v="2"/>
    <s v="SL03    04/01/2008N"/>
    <n v="449"/>
    <n v="84.99"/>
    <n v="0"/>
    <n v="84.99"/>
    <n v="12.91"/>
    <n v="0"/>
    <n v="53.23"/>
    <n v="0.55000000000000004"/>
    <n v="0.09"/>
    <n v="0"/>
    <n v="0"/>
    <n v="2.09"/>
    <n v="1.03"/>
    <n v="1.77"/>
    <n v="0"/>
    <n v="0"/>
    <n v="1.18"/>
    <n v="9.81"/>
    <n v="0"/>
    <n v="0"/>
    <n v="0"/>
    <n v="0"/>
    <n v="0.41"/>
    <n v="0.78"/>
    <n v="0"/>
    <n v="0"/>
    <n v="1.1399999999999999"/>
    <n v="0"/>
    <n v="0"/>
    <n v="0"/>
    <n v="0"/>
    <n v="0"/>
    <m/>
    <n v="0"/>
    <n v="0"/>
    <n v="0"/>
    <x v="12"/>
    <x v="14"/>
  </r>
  <r>
    <s v="CG&amp;E "/>
    <s v="E"/>
    <x v="7"/>
    <s v="SL03    04/01/2008N"/>
    <n v="46516"/>
    <n v="8178.29"/>
    <n v="0"/>
    <n v="8178.29"/>
    <n v="1339.75"/>
    <n v="0"/>
    <n v="4896.68"/>
    <n v="56.72"/>
    <n v="0.81"/>
    <n v="0"/>
    <n v="0"/>
    <n v="214.15"/>
    <n v="106.29"/>
    <n v="183.31"/>
    <n v="0"/>
    <n v="0"/>
    <n v="122.67"/>
    <n v="1016.42"/>
    <n v="0"/>
    <n v="0"/>
    <n v="0"/>
    <n v="0"/>
    <n v="42.63"/>
    <n v="80.42"/>
    <n v="0"/>
    <n v="0"/>
    <n v="118.44"/>
    <n v="0"/>
    <n v="0"/>
    <n v="0"/>
    <n v="0"/>
    <n v="0"/>
    <m/>
    <n v="0"/>
    <n v="0"/>
    <n v="0"/>
    <x v="12"/>
    <x v="14"/>
  </r>
  <r>
    <s v="CG&amp;E "/>
    <s v="E"/>
    <x v="2"/>
    <s v="SL04    04/01/2008N"/>
    <n v="1644"/>
    <n v="245.2"/>
    <n v="0"/>
    <n v="245.2"/>
    <n v="47.3"/>
    <n v="0"/>
    <n v="128.52000000000001"/>
    <n v="2.0099999999999998"/>
    <n v="0.72"/>
    <n v="0"/>
    <n v="0"/>
    <n v="7.64"/>
    <n v="3.74"/>
    <n v="6.46"/>
    <n v="0"/>
    <n v="0"/>
    <n v="4.3499999999999996"/>
    <n v="35.950000000000003"/>
    <n v="0"/>
    <n v="0"/>
    <n v="0"/>
    <n v="0"/>
    <n v="1.51"/>
    <n v="2.84"/>
    <n v="0"/>
    <n v="0"/>
    <n v="4.16"/>
    <n v="0"/>
    <n v="0"/>
    <n v="0"/>
    <n v="0"/>
    <n v="0"/>
    <m/>
    <n v="0"/>
    <n v="0"/>
    <n v="0"/>
    <x v="12"/>
    <x v="14"/>
  </r>
  <r>
    <s v="CG&amp;E "/>
    <s v="E"/>
    <x v="7"/>
    <s v="SL04    04/01/2008N"/>
    <n v="2213653"/>
    <n v="256811.25"/>
    <n v="0"/>
    <n v="256811.25"/>
    <n v="63762.86"/>
    <n v="0"/>
    <n v="101484.03"/>
    <n v="2695.52"/>
    <n v="23.13"/>
    <n v="0"/>
    <n v="0"/>
    <n v="9352.89"/>
    <n v="5068.32"/>
    <n v="8733.77"/>
    <n v="0"/>
    <n v="0"/>
    <n v="5833.45"/>
    <n v="48362.43"/>
    <n v="0"/>
    <n v="0"/>
    <n v="0"/>
    <n v="0"/>
    <n v="2027.81"/>
    <n v="3825.21"/>
    <n v="0"/>
    <n v="0"/>
    <n v="5641.83"/>
    <n v="0"/>
    <n v="0"/>
    <n v="0"/>
    <n v="0"/>
    <n v="0"/>
    <m/>
    <n v="0"/>
    <n v="0"/>
    <n v="0"/>
    <x v="12"/>
    <x v="14"/>
  </r>
  <r>
    <s v="CG&amp;E "/>
    <s v="E"/>
    <x v="2"/>
    <s v="SL05    04/01/2008N"/>
    <n v="52049"/>
    <n v="22822.61"/>
    <n v="0"/>
    <n v="22822.61"/>
    <n v="1499.6"/>
    <n v="0"/>
    <n v="19142.25"/>
    <n v="63.39"/>
    <n v="6.03"/>
    <n v="0"/>
    <n v="0"/>
    <n v="240.09"/>
    <n v="119.19"/>
    <n v="205.31"/>
    <n v="0"/>
    <n v="0"/>
    <n v="137.19999999999999"/>
    <n v="1139.27"/>
    <n v="0"/>
    <n v="0"/>
    <n v="0"/>
    <n v="0"/>
    <n v="47.7"/>
    <n v="90"/>
    <n v="0"/>
    <n v="0"/>
    <n v="132.58000000000001"/>
    <n v="0"/>
    <n v="0"/>
    <n v="0"/>
    <n v="0"/>
    <n v="0"/>
    <m/>
    <n v="0"/>
    <n v="0"/>
    <n v="0"/>
    <x v="12"/>
    <x v="14"/>
  </r>
  <r>
    <s v="CG&amp;E "/>
    <s v="E"/>
    <x v="7"/>
    <s v="SL05    04/01/2008N"/>
    <n v="132521"/>
    <n v="62862.49"/>
    <n v="0"/>
    <n v="62862.49"/>
    <n v="3817.25"/>
    <n v="0"/>
    <n v="53503.44"/>
    <n v="161.61000000000001"/>
    <n v="12.96"/>
    <n v="0"/>
    <n v="0"/>
    <n v="611.85"/>
    <n v="303.12"/>
    <n v="522.74"/>
    <n v="0"/>
    <n v="0"/>
    <n v="349.11"/>
    <n v="2891.96"/>
    <n v="0"/>
    <n v="0"/>
    <n v="0"/>
    <n v="0"/>
    <n v="121.58"/>
    <n v="229.12"/>
    <n v="0"/>
    <n v="0"/>
    <n v="337.75"/>
    <n v="0"/>
    <n v="0"/>
    <n v="0"/>
    <n v="0"/>
    <n v="0"/>
    <m/>
    <n v="0"/>
    <n v="0"/>
    <n v="0"/>
    <x v="12"/>
    <x v="14"/>
  </r>
  <r>
    <s v="CG&amp;E "/>
    <s v="E"/>
    <x v="7"/>
    <s v="SL06    04/01/2008N"/>
    <n v="112"/>
    <n v="24.73"/>
    <n v="0"/>
    <n v="24.73"/>
    <n v="3.22"/>
    <n v="0"/>
    <n v="16.829999999999998"/>
    <n v="0.14000000000000001"/>
    <n v="0"/>
    <n v="0"/>
    <n v="0"/>
    <n v="0.52"/>
    <n v="0.25"/>
    <n v="0.44"/>
    <n v="0"/>
    <n v="0"/>
    <n v="0.3"/>
    <n v="2.4500000000000002"/>
    <n v="0"/>
    <n v="0"/>
    <n v="0"/>
    <n v="0"/>
    <n v="0.11"/>
    <n v="0.19"/>
    <n v="0"/>
    <n v="0"/>
    <n v="0.28000000000000003"/>
    <n v="0"/>
    <n v="0"/>
    <n v="0"/>
    <n v="0"/>
    <n v="0"/>
    <m/>
    <n v="0"/>
    <n v="0"/>
    <n v="0"/>
    <x v="12"/>
    <x v="14"/>
  </r>
  <r>
    <s v="CG&amp;E "/>
    <s v="E"/>
    <x v="2"/>
    <s v="SL07    04/01/2008N"/>
    <n v="77828"/>
    <n v="32154.77"/>
    <n v="0"/>
    <n v="32154.77"/>
    <n v="2242"/>
    <n v="0"/>
    <n v="26645.98"/>
    <n v="94.88"/>
    <n v="12.51"/>
    <n v="0"/>
    <n v="0"/>
    <n v="360.57"/>
    <n v="178.22"/>
    <n v="307.10000000000002"/>
    <n v="0"/>
    <n v="0"/>
    <n v="204.99"/>
    <n v="1704.26"/>
    <n v="0"/>
    <n v="0"/>
    <n v="0"/>
    <n v="0"/>
    <n v="71.33"/>
    <n v="134.47"/>
    <n v="0"/>
    <n v="0"/>
    <n v="198.46"/>
    <n v="0"/>
    <n v="0"/>
    <n v="0"/>
    <n v="0"/>
    <n v="0"/>
    <m/>
    <n v="0"/>
    <n v="0"/>
    <n v="0"/>
    <x v="12"/>
    <x v="14"/>
  </r>
  <r>
    <s v="CG&amp;E "/>
    <s v="E"/>
    <x v="7"/>
    <s v="SL07    04/01/2008N"/>
    <n v="401416"/>
    <n v="145170.1"/>
    <n v="0"/>
    <n v="145170.1"/>
    <n v="11563.42"/>
    <n v="0"/>
    <n v="116817.73"/>
    <n v="489.15"/>
    <n v="45.45"/>
    <n v="0"/>
    <n v="0"/>
    <n v="1843.24"/>
    <n v="919.12"/>
    <n v="1583.97"/>
    <n v="0"/>
    <n v="0"/>
    <n v="1057.57"/>
    <n v="8765.6299999999992"/>
    <n v="0"/>
    <n v="0"/>
    <n v="0"/>
    <n v="0"/>
    <n v="367.92"/>
    <n v="693.66"/>
    <n v="0"/>
    <n v="0"/>
    <n v="1023.24"/>
    <n v="0"/>
    <n v="0"/>
    <n v="0"/>
    <n v="0"/>
    <n v="0"/>
    <m/>
    <n v="0"/>
    <n v="0"/>
    <n v="0"/>
    <x v="12"/>
    <x v="14"/>
  </r>
  <r>
    <s v="CG&amp;E "/>
    <s v="E"/>
    <x v="2"/>
    <s v="SL08    04/01/2008N"/>
    <n v="3375"/>
    <n v="587.84"/>
    <n v="0"/>
    <n v="587.84"/>
    <n v="96.94"/>
    <n v="0"/>
    <n v="349.37"/>
    <n v="4.13"/>
    <n v="0.54"/>
    <n v="0"/>
    <n v="0"/>
    <n v="15.68"/>
    <n v="7.71"/>
    <n v="13.31"/>
    <n v="0"/>
    <n v="0"/>
    <n v="8.89"/>
    <n v="73.73"/>
    <n v="0"/>
    <n v="0"/>
    <n v="0"/>
    <n v="0"/>
    <n v="3.11"/>
    <n v="5.83"/>
    <n v="0"/>
    <n v="0"/>
    <n v="8.6"/>
    <n v="0"/>
    <n v="0"/>
    <n v="0"/>
    <n v="0"/>
    <n v="0"/>
    <m/>
    <n v="0"/>
    <n v="0"/>
    <n v="0"/>
    <x v="12"/>
    <x v="14"/>
  </r>
  <r>
    <s v="CG&amp;E "/>
    <s v="E"/>
    <x v="7"/>
    <s v="SL08    04/01/2008N"/>
    <n v="203283"/>
    <n v="29620.11"/>
    <n v="0"/>
    <n v="29620.11"/>
    <n v="5856.04"/>
    <n v="0"/>
    <n v="15308.76"/>
    <n v="247.61"/>
    <n v="1.62"/>
    <n v="0"/>
    <n v="0"/>
    <n v="906.03"/>
    <n v="465.49"/>
    <n v="802.17"/>
    <n v="0"/>
    <n v="0"/>
    <n v="535.58000000000004"/>
    <n v="4441.1400000000003"/>
    <n v="0"/>
    <n v="0"/>
    <n v="0"/>
    <n v="0"/>
    <n v="186.27"/>
    <n v="351.23"/>
    <n v="0"/>
    <n v="0"/>
    <n v="518.16999999999996"/>
    <n v="0"/>
    <n v="0"/>
    <n v="0"/>
    <n v="0"/>
    <n v="0"/>
    <m/>
    <n v="0"/>
    <n v="0"/>
    <n v="0"/>
    <x v="12"/>
    <x v="14"/>
  </r>
  <r>
    <s v="CG&amp;E "/>
    <s v="E"/>
    <x v="19"/>
    <s v="SOLU    04/01/2008 "/>
    <n v="151"/>
    <n v="14.58"/>
    <n v="0"/>
    <n v="14.58"/>
    <n v="1.79"/>
    <n v="0"/>
    <n v="0.64"/>
    <n v="0.18"/>
    <n v="0.18"/>
    <n v="0"/>
    <n v="0"/>
    <n v="0.7"/>
    <n v="0.35"/>
    <n v="0.25"/>
    <n v="0"/>
    <n v="0"/>
    <n v="0.39"/>
    <n v="3.3"/>
    <n v="0"/>
    <n v="0"/>
    <n v="0"/>
    <n v="0"/>
    <n v="0.14000000000000001"/>
    <n v="0.11"/>
    <n v="0"/>
    <n v="0"/>
    <n v="0.39"/>
    <n v="0"/>
    <n v="0"/>
    <n v="0"/>
    <n v="0"/>
    <n v="0"/>
    <m/>
    <n v="0"/>
    <n v="0"/>
    <n v="0"/>
    <x v="12"/>
    <x v="15"/>
  </r>
  <r>
    <s v="CG&amp;E "/>
    <s v="E"/>
    <x v="2"/>
    <s v="SOLU    04/01/2008 "/>
    <n v="592"/>
    <n v="48.59"/>
    <n v="0"/>
    <n v="48.59"/>
    <n v="7.02"/>
    <n v="0"/>
    <n v="2.56"/>
    <n v="0.73"/>
    <n v="0.27"/>
    <n v="0"/>
    <n v="0"/>
    <n v="2.74"/>
    <n v="1.35"/>
    <n v="0.95"/>
    <n v="0"/>
    <n v="0"/>
    <n v="1.57"/>
    <n v="12.94"/>
    <n v="0"/>
    <n v="0"/>
    <n v="0"/>
    <n v="0"/>
    <n v="0.55000000000000004"/>
    <n v="0.44"/>
    <n v="0"/>
    <n v="0"/>
    <n v="1.5"/>
    <n v="0"/>
    <n v="0"/>
    <n v="0"/>
    <n v="0"/>
    <n v="0"/>
    <m/>
    <n v="0"/>
    <n v="0"/>
    <n v="0"/>
    <x v="12"/>
    <x v="15"/>
  </r>
  <r>
    <s v="CG&amp;E "/>
    <s v="E"/>
    <x v="3"/>
    <s v="SOLU    04/01/2008 "/>
    <n v="810"/>
    <n v="60.34"/>
    <n v="0"/>
    <n v="60.34"/>
    <n v="9.6"/>
    <n v="0"/>
    <n v="3.5"/>
    <n v="1"/>
    <n v="0.09"/>
    <n v="0"/>
    <n v="0"/>
    <n v="3.75"/>
    <n v="1.85"/>
    <n v="1.3"/>
    <n v="0"/>
    <n v="0"/>
    <n v="2.15"/>
    <n v="17.7"/>
    <n v="0"/>
    <n v="0"/>
    <n v="0"/>
    <n v="0"/>
    <n v="0.75"/>
    <n v="0.6"/>
    <n v="0"/>
    <n v="0"/>
    <n v="2.0499999999999998"/>
    <n v="0"/>
    <n v="0"/>
    <n v="0"/>
    <n v="0"/>
    <n v="0"/>
    <m/>
    <n v="0"/>
    <n v="0"/>
    <n v="0"/>
    <x v="12"/>
    <x v="15"/>
  </r>
  <r>
    <s v="CG&amp;E "/>
    <s v="E"/>
    <x v="7"/>
    <s v="SSLU    04/01/2008N"/>
    <n v="622"/>
    <n v="74.55"/>
    <n v="0"/>
    <n v="74.55"/>
    <n v="7.38"/>
    <n v="0"/>
    <n v="2.63"/>
    <n v="0.74"/>
    <n v="0"/>
    <n v="0"/>
    <n v="0"/>
    <n v="2.9"/>
    <n v="1.43"/>
    <n v="1.02"/>
    <n v="0"/>
    <n v="0"/>
    <n v="1.61"/>
    <n v="13.6"/>
    <n v="0"/>
    <n v="0"/>
    <n v="0"/>
    <n v="0"/>
    <n v="0.57999999999999996"/>
    <n v="0.44"/>
    <n v="0"/>
    <n v="0"/>
    <n v="1.6"/>
    <n v="0"/>
    <n v="0"/>
    <n v="0"/>
    <n v="0"/>
    <n v="0"/>
    <m/>
    <n v="0"/>
    <n v="0"/>
    <n v="0"/>
    <x v="12"/>
    <x v="16"/>
  </r>
  <r>
    <s v="CG&amp;E "/>
    <s v="E"/>
    <x v="7"/>
    <s v="SXLU    04/01/2008N"/>
    <n v="309"/>
    <n v="37.33"/>
    <n v="0"/>
    <n v="37.33"/>
    <n v="3.66"/>
    <n v="0"/>
    <n v="1.31"/>
    <n v="0.37"/>
    <n v="0"/>
    <n v="0"/>
    <n v="0"/>
    <n v="1.43"/>
    <n v="0.71"/>
    <n v="0.51"/>
    <n v="0"/>
    <n v="0"/>
    <n v="0.8"/>
    <n v="6.75"/>
    <n v="0"/>
    <n v="0"/>
    <n v="0"/>
    <n v="0"/>
    <n v="0.28999999999999998"/>
    <n v="0.22"/>
    <n v="0"/>
    <n v="0"/>
    <n v="0.79"/>
    <n v="0"/>
    <n v="0"/>
    <n v="0"/>
    <n v="0"/>
    <n v="0"/>
    <m/>
    <n v="0"/>
    <n v="0"/>
    <n v="0"/>
    <x v="12"/>
    <x v="17"/>
  </r>
  <r>
    <s v="CG&amp;E "/>
    <s v="E"/>
    <x v="19"/>
    <s v="TD  WOFF04/01/2008N"/>
    <n v="20318"/>
    <n v="556.97"/>
    <n v="0"/>
    <n v="556.97"/>
    <n v="267.39999999999998"/>
    <n v="0"/>
    <n v="131.53"/>
    <n v="0"/>
    <n v="0"/>
    <n v="0"/>
    <n v="0"/>
    <n v="0"/>
    <n v="72.67"/>
    <n v="40.39"/>
    <n v="0"/>
    <n v="0"/>
    <n v="0"/>
    <n v="0"/>
    <n v="0"/>
    <n v="0"/>
    <n v="0"/>
    <n v="0"/>
    <n v="28.91"/>
    <n v="16.07"/>
    <n v="0"/>
    <n v="0"/>
    <n v="0"/>
    <n v="0"/>
    <n v="0"/>
    <n v="0"/>
    <n v="0"/>
    <n v="0"/>
    <m/>
    <n v="0"/>
    <n v="0"/>
    <n v="0"/>
    <x v="12"/>
    <x v="18"/>
  </r>
  <r>
    <s v="CG&amp;E "/>
    <s v="E"/>
    <x v="19"/>
    <s v="TD  WON 04/01/2008N"/>
    <n v="4770"/>
    <n v="1756.38"/>
    <n v="0"/>
    <n v="1756.38"/>
    <n v="337.78"/>
    <n v="0"/>
    <n v="397.34"/>
    <n v="30.57"/>
    <n v="1.78"/>
    <n v="0"/>
    <n v="0"/>
    <n v="115.97"/>
    <n v="63.27"/>
    <n v="50.99"/>
    <n v="43.73"/>
    <n v="0"/>
    <n v="142.33000000000001"/>
    <n v="545.55999999999995"/>
    <n v="0"/>
    <n v="0"/>
    <n v="0"/>
    <n v="0"/>
    <n v="6.8"/>
    <n v="20.260000000000002"/>
    <n v="0"/>
    <n v="0"/>
    <n v="0"/>
    <n v="0"/>
    <n v="0"/>
    <n v="0"/>
    <n v="0"/>
    <n v="0"/>
    <m/>
    <n v="0"/>
    <n v="0"/>
    <n v="0"/>
    <x v="12"/>
    <x v="18"/>
  </r>
  <r>
    <s v="CG&amp;E "/>
    <s v="E"/>
    <x v="2"/>
    <s v="TL01    04/01/2008N"/>
    <n v="6020"/>
    <n v="360.63"/>
    <n v="0"/>
    <n v="360.63"/>
    <n v="101.3"/>
    <n v="0"/>
    <n v="21.89"/>
    <n v="7.21"/>
    <n v="0.63"/>
    <n v="0"/>
    <n v="0"/>
    <n v="27.89"/>
    <n v="13.57"/>
    <n v="13.69"/>
    <n v="0"/>
    <n v="0"/>
    <n v="15.89"/>
    <n v="131.41999999999999"/>
    <n v="0"/>
    <n v="0"/>
    <n v="0"/>
    <n v="0"/>
    <n v="5.63"/>
    <n v="6.1"/>
    <n v="0"/>
    <n v="0"/>
    <n v="15.41"/>
    <n v="0"/>
    <n v="0"/>
    <n v="0"/>
    <n v="0"/>
    <n v="0"/>
    <m/>
    <n v="0"/>
    <n v="0"/>
    <n v="0"/>
    <x v="12"/>
    <x v="19"/>
  </r>
  <r>
    <s v="CG&amp;E "/>
    <s v="E"/>
    <x v="7"/>
    <s v="TL01    04/01/2008N"/>
    <n v="1325944"/>
    <n v="79361.350000000006"/>
    <n v="0"/>
    <n v="79361.350000000006"/>
    <n v="22320.080000000002"/>
    <n v="0"/>
    <n v="4828.82"/>
    <n v="1599.95"/>
    <n v="4.59"/>
    <n v="0"/>
    <n v="0"/>
    <n v="6162.76"/>
    <n v="3010.71"/>
    <n v="3043.71"/>
    <n v="0"/>
    <n v="0"/>
    <n v="3500.75"/>
    <n v="28956.94"/>
    <n v="0"/>
    <n v="0"/>
    <n v="0"/>
    <n v="0"/>
    <n v="1219.1500000000001"/>
    <n v="1345.38"/>
    <n v="0"/>
    <n v="0"/>
    <n v="3368.51"/>
    <n v="0"/>
    <n v="0"/>
    <n v="0"/>
    <n v="0"/>
    <n v="0"/>
    <m/>
    <n v="0"/>
    <n v="0"/>
    <n v="0"/>
    <x v="12"/>
    <x v="19"/>
  </r>
  <r>
    <s v="CG&amp;E "/>
    <s v="E"/>
    <x v="4"/>
    <s v="TL01    04/01/2008N"/>
    <n v="89"/>
    <n v="5.54"/>
    <n v="0"/>
    <n v="5.54"/>
    <n v="1.49"/>
    <n v="0"/>
    <n v="0.31"/>
    <n v="0.1"/>
    <n v="0.27"/>
    <n v="0"/>
    <n v="0"/>
    <n v="0.4"/>
    <n v="0.2"/>
    <n v="0.2"/>
    <n v="0"/>
    <n v="0"/>
    <n v="0.22"/>
    <n v="1.96"/>
    <n v="0"/>
    <n v="0"/>
    <n v="0"/>
    <n v="0"/>
    <n v="0.09"/>
    <n v="0.09"/>
    <n v="0"/>
    <n v="0"/>
    <n v="0.21"/>
    <n v="0"/>
    <n v="0"/>
    <n v="0"/>
    <n v="0"/>
    <n v="0"/>
    <m/>
    <n v="0"/>
    <n v="0"/>
    <n v="0"/>
    <x v="12"/>
    <x v="19"/>
  </r>
  <r>
    <s v="CG&amp;E "/>
    <s v="E"/>
    <x v="2"/>
    <s v="TL03    04/01/2008N"/>
    <n v="253"/>
    <n v="20.92"/>
    <n v="0"/>
    <n v="20.92"/>
    <n v="4.28"/>
    <n v="0"/>
    <n v="6.51"/>
    <n v="0.3"/>
    <n v="0.09"/>
    <n v="0"/>
    <n v="0"/>
    <n v="1.2"/>
    <n v="0.6"/>
    <n v="0.6"/>
    <n v="0"/>
    <n v="0"/>
    <n v="0.66"/>
    <n v="5.54"/>
    <n v="0"/>
    <n v="0"/>
    <n v="0"/>
    <n v="0"/>
    <n v="0.24"/>
    <n v="0.24"/>
    <n v="0"/>
    <n v="0"/>
    <n v="0.66"/>
    <n v="0"/>
    <n v="0"/>
    <n v="0"/>
    <n v="0"/>
    <n v="0"/>
    <m/>
    <n v="0"/>
    <n v="0"/>
    <n v="0"/>
    <x v="12"/>
    <x v="19"/>
  </r>
  <r>
    <s v="CG&amp;E "/>
    <s v="E"/>
    <x v="7"/>
    <s v="TL03    04/01/2008N"/>
    <n v="303734"/>
    <n v="24868.83"/>
    <n v="0"/>
    <n v="24868.83"/>
    <n v="5111.08"/>
    <n v="0"/>
    <n v="7781.17"/>
    <n v="364.41"/>
    <n v="3.06"/>
    <n v="0"/>
    <n v="0"/>
    <n v="1411.36"/>
    <n v="685.17"/>
    <n v="704.66"/>
    <n v="0"/>
    <n v="0"/>
    <n v="798.36"/>
    <n v="6633.17"/>
    <n v="0"/>
    <n v="0"/>
    <n v="0"/>
    <n v="0"/>
    <n v="288.33"/>
    <n v="307.88"/>
    <n v="0"/>
    <n v="0"/>
    <n v="780.18"/>
    <n v="0"/>
    <n v="0"/>
    <n v="0"/>
    <n v="0"/>
    <n v="0"/>
    <m/>
    <n v="0"/>
    <n v="0"/>
    <n v="0"/>
    <x v="12"/>
    <x v="19"/>
  </r>
  <r>
    <s v="CG&amp;E "/>
    <s v="E"/>
    <x v="15"/>
    <s v="TSGE    04/01/2008 "/>
    <n v="13555766"/>
    <n v="902336.23"/>
    <n v="0"/>
    <n v="902336.23"/>
    <n v="406179.08"/>
    <n v="0"/>
    <n v="4932.66"/>
    <n v="6981.24"/>
    <n v="0.09"/>
    <n v="0"/>
    <n v="0"/>
    <n v="0"/>
    <n v="40284.07"/>
    <n v="55634.65"/>
    <n v="0"/>
    <n v="0"/>
    <n v="56733.49"/>
    <n v="293753.45"/>
    <n v="0"/>
    <n v="0"/>
    <n v="0"/>
    <n v="0"/>
    <n v="13467.08"/>
    <n v="24370.42"/>
    <n v="0"/>
    <n v="0"/>
    <n v="0"/>
    <n v="0"/>
    <n v="0"/>
    <n v="0"/>
    <n v="0"/>
    <n v="0"/>
    <m/>
    <n v="0"/>
    <n v="0"/>
    <n v="0"/>
    <x v="12"/>
    <x v="20"/>
  </r>
  <r>
    <s v="CG&amp;E "/>
    <s v="E"/>
    <x v="12"/>
    <s v="TSGS    04/01/2008 "/>
    <n v="6119784"/>
    <n v="388524.78"/>
    <n v="0"/>
    <n v="388524.78"/>
    <n v="173867.39"/>
    <n v="0"/>
    <n v="3256.2"/>
    <n v="3493.76"/>
    <n v="0.09"/>
    <n v="0"/>
    <n v="0"/>
    <n v="0"/>
    <n v="15431.26"/>
    <n v="23249.77"/>
    <n v="0"/>
    <n v="0"/>
    <n v="21602.7"/>
    <n v="131808.97"/>
    <n v="0"/>
    <n v="0"/>
    <n v="0"/>
    <n v="0"/>
    <n v="5629.79"/>
    <n v="10184.85"/>
    <n v="0"/>
    <n v="0"/>
    <n v="0"/>
    <n v="0"/>
    <n v="0"/>
    <n v="0"/>
    <n v="0"/>
    <n v="0"/>
    <m/>
    <n v="0"/>
    <n v="0"/>
    <n v="0"/>
    <x v="12"/>
    <x v="20"/>
  </r>
  <r>
    <s v="CG&amp;E "/>
    <s v="E"/>
    <x v="15"/>
    <s v="TS01    04/01/2008 "/>
    <n v="907468"/>
    <n v="70013.759999999995"/>
    <n v="0"/>
    <n v="70013.759999999995"/>
    <n v="29276.55"/>
    <n v="0"/>
    <n v="695.6"/>
    <n v="922.33"/>
    <n v="0.09"/>
    <n v="0"/>
    <n v="0"/>
    <n v="2759.03"/>
    <n v="4234.3999999999996"/>
    <n v="4774.37"/>
    <n v="0"/>
    <n v="0"/>
    <n v="4440.5600000000004"/>
    <n v="19664.830000000002"/>
    <n v="0"/>
    <n v="0"/>
    <n v="0"/>
    <n v="0"/>
    <n v="1154.95"/>
    <n v="2091.0500000000002"/>
    <n v="0"/>
    <n v="0"/>
    <n v="0"/>
    <n v="0"/>
    <n v="0"/>
    <n v="0"/>
    <n v="0"/>
    <n v="0"/>
    <m/>
    <n v="0"/>
    <n v="0"/>
    <n v="0"/>
    <x v="12"/>
    <x v="20"/>
  </r>
  <r>
    <s v="CG&amp;E "/>
    <s v="E"/>
    <x v="15"/>
    <s v="TS01    04/01/2008N"/>
    <n v="6631337"/>
    <n v="492949.68"/>
    <n v="0"/>
    <n v="492949.68"/>
    <n v="213293.65"/>
    <n v="0"/>
    <n v="3083.47"/>
    <n v="4645.6499999999996"/>
    <n v="0.27"/>
    <n v="0"/>
    <n v="0"/>
    <n v="24099.71"/>
    <n v="22792.34"/>
    <n v="29215.75"/>
    <n v="0"/>
    <n v="0"/>
    <n v="32250.63"/>
    <n v="143701.07"/>
    <n v="0"/>
    <n v="0"/>
    <n v="0"/>
    <n v="0"/>
    <n v="7069.85"/>
    <n v="12797.29"/>
    <n v="0"/>
    <n v="0"/>
    <n v="0"/>
    <n v="0"/>
    <n v="0"/>
    <n v="0"/>
    <n v="0"/>
    <n v="0"/>
    <m/>
    <n v="0"/>
    <n v="0"/>
    <n v="0"/>
    <x v="12"/>
    <x v="20"/>
  </r>
  <r>
    <s v="CG&amp;E "/>
    <s v="E"/>
    <x v="12"/>
    <s v="TS01    04/01/2008N"/>
    <n v="655738"/>
    <n v="48437.45"/>
    <n v="0"/>
    <n v="48437.45"/>
    <n v="20663.87"/>
    <n v="0"/>
    <n v="399.65"/>
    <n v="798.43"/>
    <n v="0.09"/>
    <n v="0"/>
    <n v="0"/>
    <n v="2389.65"/>
    <n v="2163.41"/>
    <n v="2830.4"/>
    <n v="0"/>
    <n v="0"/>
    <n v="3057.33"/>
    <n v="14209.84"/>
    <n v="0"/>
    <n v="0"/>
    <n v="0"/>
    <n v="0"/>
    <n v="684.97"/>
    <n v="1239.81"/>
    <n v="0"/>
    <n v="0"/>
    <n v="0"/>
    <n v="0"/>
    <n v="0"/>
    <n v="0"/>
    <n v="0"/>
    <n v="0"/>
    <m/>
    <n v="0"/>
    <n v="0"/>
    <n v="0"/>
    <x v="12"/>
    <x v="20"/>
  </r>
  <r>
    <s v="CG&amp;E "/>
    <s v="E"/>
    <x v="14"/>
    <s v="TS02    04/01/2008N"/>
    <n v="1145556"/>
    <n v="88034.95"/>
    <n v="0"/>
    <n v="88034.95"/>
    <n v="38222.959999999999"/>
    <n v="0"/>
    <n v="639.57000000000005"/>
    <n v="1160.8499999999999"/>
    <n v="0.09"/>
    <n v="0"/>
    <n v="0"/>
    <n v="4167.6899999999996"/>
    <n v="4228.43"/>
    <n v="5235.63"/>
    <n v="0"/>
    <n v="0"/>
    <n v="5995.47"/>
    <n v="24824.2"/>
    <n v="0"/>
    <n v="0"/>
    <n v="0"/>
    <n v="0"/>
    <n v="1266.76"/>
    <n v="2293.3000000000002"/>
    <n v="0"/>
    <n v="0"/>
    <n v="0"/>
    <n v="0"/>
    <n v="0"/>
    <n v="0"/>
    <n v="0"/>
    <n v="0"/>
    <m/>
    <n v="0"/>
    <n v="0"/>
    <n v="0"/>
    <x v="12"/>
    <x v="20"/>
  </r>
  <r>
    <s v="CG&amp;E "/>
    <s v="E"/>
    <x v="15"/>
    <s v="TS04    01/02/2007N"/>
    <n v="-610000"/>
    <n v="-99390.7"/>
    <n v="0"/>
    <n v="-99390.7"/>
    <n v="-47777.04"/>
    <n v="0"/>
    <n v="-1258.75"/>
    <n v="-742.74"/>
    <n v="-0.09"/>
    <n v="0"/>
    <n v="0"/>
    <n v="-2223.62"/>
    <n v="-3409.9"/>
    <n v="-8430.59"/>
    <n v="0"/>
    <n v="-8431.76"/>
    <n v="-15184.25"/>
    <n v="-6639.24"/>
    <n v="0"/>
    <n v="0"/>
    <n v="0"/>
    <n v="0"/>
    <n v="-1920.26"/>
    <n v="-3372.46"/>
    <n v="0"/>
    <n v="0"/>
    <n v="0"/>
    <n v="0"/>
    <n v="0"/>
    <n v="0"/>
    <n v="0"/>
    <n v="0"/>
    <m/>
    <n v="0"/>
    <n v="0"/>
    <n v="0"/>
    <x v="12"/>
    <x v="20"/>
  </r>
  <r>
    <s v="CG&amp;E "/>
    <s v="E"/>
    <x v="15"/>
    <s v="TS04    02/15/2008N"/>
    <n v="610000"/>
    <n v="8328.32"/>
    <n v="0"/>
    <n v="8328.32"/>
    <n v="-973.48"/>
    <n v="0"/>
    <n v="-82.19"/>
    <n v="742.74"/>
    <n v="0.09"/>
    <n v="0"/>
    <n v="0"/>
    <n v="2223.62"/>
    <n v="3409.9"/>
    <n v="-172.05"/>
    <n v="0"/>
    <n v="-171.54"/>
    <n v="-3179.97"/>
    <n v="6639.24"/>
    <n v="0"/>
    <n v="0"/>
    <n v="0"/>
    <n v="0"/>
    <n v="-39.18"/>
    <n v="-68.86"/>
    <n v="0"/>
    <n v="0"/>
    <n v="0"/>
    <n v="0"/>
    <n v="0"/>
    <n v="0"/>
    <n v="0"/>
    <n v="0"/>
    <m/>
    <n v="0"/>
    <n v="0"/>
    <n v="0"/>
    <x v="12"/>
    <x v="20"/>
  </r>
  <r>
    <s v="CG&amp;E "/>
    <s v="E"/>
    <x v="15"/>
    <s v="TS04    04/01/2008N"/>
    <n v="1998000"/>
    <n v="49512.7"/>
    <n v="0"/>
    <n v="49512.7"/>
    <n v="2943.66"/>
    <n v="0"/>
    <n v="-4.01"/>
    <n v="2432.77"/>
    <n v="0.36"/>
    <n v="0"/>
    <n v="0"/>
    <n v="7290.02"/>
    <n v="11168.82"/>
    <n v="402.84"/>
    <n v="0"/>
    <n v="0"/>
    <n v="-8869.43"/>
    <n v="33834.43"/>
    <n v="0"/>
    <n v="0"/>
    <n v="0"/>
    <n v="0"/>
    <n v="137.15"/>
    <n v="176.09"/>
    <n v="0"/>
    <n v="0"/>
    <n v="0"/>
    <n v="0"/>
    <n v="0"/>
    <n v="0"/>
    <n v="0"/>
    <n v="0"/>
    <m/>
    <n v="0"/>
    <n v="0"/>
    <n v="0"/>
    <x v="12"/>
    <x v="20"/>
  </r>
  <r>
    <s v="CG&amp;E "/>
    <s v="E"/>
    <x v="15"/>
    <s v="TS05    04/01/2008 "/>
    <n v="-149973"/>
    <n v="-4809.1099999999997"/>
    <n v="0"/>
    <n v="-4809.10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20"/>
  </r>
  <r>
    <s v="CG&amp;E "/>
    <s v="E"/>
    <x v="15"/>
    <s v="TS07    04/01/2008 "/>
    <n v="4492837"/>
    <n v="365834.76"/>
    <n v="0"/>
    <n v="365834.76"/>
    <n v="132479.76999999999"/>
    <n v="0"/>
    <n v="2407.98"/>
    <n v="4482.2700000000004"/>
    <n v="0.18"/>
    <n v="0"/>
    <n v="0"/>
    <n v="25057.91"/>
    <n v="27733.32"/>
    <n v="34913.019999999997"/>
    <n v="0"/>
    <n v="0"/>
    <n v="17659.009999999998"/>
    <n v="97359.78"/>
    <n v="0"/>
    <n v="0"/>
    <n v="0"/>
    <n v="0"/>
    <n v="8449.32"/>
    <n v="15292.2"/>
    <n v="0"/>
    <n v="0"/>
    <n v="0"/>
    <n v="0"/>
    <n v="0"/>
    <n v="0"/>
    <n v="0"/>
    <n v="0"/>
    <m/>
    <n v="0"/>
    <n v="0"/>
    <n v="0"/>
    <x v="12"/>
    <x v="20"/>
  </r>
  <r>
    <s v="CG&amp;E "/>
    <s v="E"/>
    <x v="14"/>
    <s v="TS07    04/01/2008N"/>
    <n v="116972"/>
    <n v="28301.46"/>
    <n v="0"/>
    <n v="28301.46"/>
    <n v="15935.97"/>
    <n v="0"/>
    <n v="843.2"/>
    <n v="142.41999999999999"/>
    <n v="0.15"/>
    <n v="0"/>
    <n v="0"/>
    <n v="440.46"/>
    <n v="653.88"/>
    <n v="2183.0700000000002"/>
    <n v="0"/>
    <n v="0"/>
    <n v="4080.51"/>
    <n v="2534.7800000000002"/>
    <n v="0"/>
    <n v="0"/>
    <n v="0"/>
    <n v="0"/>
    <n v="530.86"/>
    <n v="956.16"/>
    <n v="0"/>
    <n v="0"/>
    <n v="0"/>
    <n v="0"/>
    <n v="0"/>
    <n v="0"/>
    <n v="0"/>
    <n v="0"/>
    <m/>
    <n v="0"/>
    <n v="0"/>
    <n v="0"/>
    <x v="12"/>
    <x v="20"/>
  </r>
  <r>
    <s v="CG&amp;E "/>
    <s v="E"/>
    <x v="15"/>
    <s v="TS07    04/01/2008N"/>
    <n v="24494040"/>
    <n v="1735451.55"/>
    <n v="0"/>
    <n v="1735451.55"/>
    <n v="772296.31"/>
    <n v="0"/>
    <n v="11431.08"/>
    <n v="15554.83"/>
    <n v="0.63"/>
    <n v="0"/>
    <n v="0"/>
    <n v="33087.81"/>
    <n v="80300.23"/>
    <n v="105783.94"/>
    <n v="0"/>
    <n v="0"/>
    <n v="114272.44"/>
    <n v="530785.85"/>
    <n v="0"/>
    <n v="0"/>
    <n v="0"/>
    <n v="0"/>
    <n v="25601.66"/>
    <n v="46336.77"/>
    <n v="0"/>
    <n v="0"/>
    <n v="0"/>
    <n v="0"/>
    <n v="0"/>
    <n v="0"/>
    <n v="0"/>
    <n v="0"/>
    <m/>
    <n v="0"/>
    <n v="0"/>
    <n v="0"/>
    <x v="12"/>
    <x v="20"/>
  </r>
  <r>
    <s v="CG&amp;E "/>
    <s v="E"/>
    <x v="18"/>
    <s v="TS07    04/01/2008N"/>
    <n v="160519"/>
    <n v="2238.58"/>
    <n v="0"/>
    <n v="2238.58"/>
    <n v="0"/>
    <n v="0"/>
    <n v="553.74"/>
    <n v="195.45"/>
    <n v="0.09"/>
    <n v="0"/>
    <n v="0"/>
    <n v="592"/>
    <n v="897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20"/>
  </r>
  <r>
    <s v="CG&amp;E "/>
    <s v="E"/>
    <x v="15"/>
    <s v="TS08    04/01/2008 "/>
    <n v="0"/>
    <n v="196267.16"/>
    <n v="0"/>
    <n v="196267.16"/>
    <n v="51136.3"/>
    <n v="0"/>
    <n v="1678.6"/>
    <n v="1342.62"/>
    <n v="0.09"/>
    <n v="0"/>
    <n v="0"/>
    <n v="0"/>
    <n v="8570.17"/>
    <n v="70770.84"/>
    <n v="0"/>
    <n v="0"/>
    <n v="14641.83"/>
    <n v="0"/>
    <n v="0"/>
    <n v="0"/>
    <n v="0"/>
    <n v="0"/>
    <n v="17129.02"/>
    <n v="30997.69"/>
    <n v="0"/>
    <n v="0"/>
    <n v="0"/>
    <n v="0"/>
    <n v="0"/>
    <n v="0"/>
    <n v="0"/>
    <n v="0"/>
    <m/>
    <n v="0"/>
    <n v="0"/>
    <n v="0"/>
    <x v="12"/>
    <x v="20"/>
  </r>
  <r>
    <s v="CG&amp;E "/>
    <s v="E"/>
    <x v="15"/>
    <s v="TS08    04/01/2008N"/>
    <n v="43985538"/>
    <n v="2994046.49"/>
    <n v="0"/>
    <n v="2994046.49"/>
    <n v="1336145.75"/>
    <n v="0"/>
    <n v="16389.439999999999"/>
    <n v="22499.96"/>
    <n v="0.27"/>
    <n v="0"/>
    <n v="0"/>
    <n v="34117.32"/>
    <n v="134557.32999999999"/>
    <n v="183013.84"/>
    <n v="0"/>
    <n v="0"/>
    <n v="189690.43"/>
    <n v="953166.61"/>
    <n v="0"/>
    <n v="0"/>
    <n v="0"/>
    <n v="0"/>
    <n v="44298.06"/>
    <n v="80167.48"/>
    <n v="0"/>
    <n v="0"/>
    <n v="0"/>
    <n v="0"/>
    <n v="0"/>
    <n v="0"/>
    <n v="0"/>
    <n v="0"/>
    <m/>
    <n v="0"/>
    <n v="0"/>
    <n v="0"/>
    <x v="12"/>
    <x v="20"/>
  </r>
  <r>
    <s v="CG&amp;E "/>
    <s v="E"/>
    <x v="17"/>
    <s v="TS08    04/01/2008N"/>
    <n v="2665207"/>
    <n v="186026.77"/>
    <n v="0"/>
    <n v="186026.77"/>
    <n v="78840.28"/>
    <n v="0"/>
    <n v="1185.19"/>
    <n v="1873.57"/>
    <n v="0.09"/>
    <n v="0"/>
    <n v="0"/>
    <n v="9684.02"/>
    <n v="7704.87"/>
    <n v="10798.76"/>
    <n v="0"/>
    <n v="0"/>
    <n v="10840.47"/>
    <n v="57755.040000000001"/>
    <n v="0"/>
    <n v="0"/>
    <n v="0"/>
    <n v="0"/>
    <n v="2614.12"/>
    <n v="4730.3599999999997"/>
    <n v="0"/>
    <n v="0"/>
    <n v="0"/>
    <n v="0"/>
    <n v="0"/>
    <n v="0"/>
    <n v="0"/>
    <n v="0"/>
    <m/>
    <n v="0"/>
    <n v="0"/>
    <n v="0"/>
    <x v="12"/>
    <x v="20"/>
  </r>
  <r>
    <s v="CG&amp;E "/>
    <s v="E"/>
    <x v="15"/>
    <s v="TS09    04/01/2008N"/>
    <n v="20685576"/>
    <n v="1551520.5"/>
    <n v="0"/>
    <n v="1551520.5"/>
    <n v="730845.51"/>
    <n v="0"/>
    <n v="10582.16"/>
    <n v="11572.28"/>
    <n v="0.27"/>
    <n v="0"/>
    <n v="0"/>
    <n v="0"/>
    <n v="63479.44"/>
    <n v="100107.06"/>
    <n v="0"/>
    <n v="0"/>
    <n v="118571.82"/>
    <n v="448256.43"/>
    <n v="0"/>
    <n v="0"/>
    <n v="0"/>
    <n v="0"/>
    <n v="24255.16"/>
    <n v="43850.37"/>
    <n v="0"/>
    <n v="0"/>
    <n v="0"/>
    <n v="0"/>
    <n v="0"/>
    <n v="0"/>
    <n v="0"/>
    <n v="0"/>
    <m/>
    <n v="0"/>
    <n v="0"/>
    <n v="0"/>
    <x v="12"/>
    <x v="20"/>
  </r>
  <r>
    <s v="CG&amp;E "/>
    <s v="E"/>
    <x v="12"/>
    <s v="TS09    04/01/2008N"/>
    <n v="3701472"/>
    <n v="270729.08"/>
    <n v="0"/>
    <n v="270729.08"/>
    <n v="124246.44"/>
    <n v="0"/>
    <n v="1900.54"/>
    <n v="2359.5700000000002"/>
    <n v="0.09"/>
    <n v="0"/>
    <n v="0"/>
    <n v="0"/>
    <n v="13819.62"/>
    <n v="17018.830000000002"/>
    <n v="0"/>
    <n v="0"/>
    <n v="19600.95"/>
    <n v="80210.899999999994"/>
    <n v="0"/>
    <n v="0"/>
    <n v="0"/>
    <n v="0"/>
    <n v="4117.6000000000004"/>
    <n v="7454.54"/>
    <n v="0"/>
    <n v="0"/>
    <n v="0"/>
    <n v="0"/>
    <n v="0"/>
    <n v="0"/>
    <n v="0"/>
    <n v="0"/>
    <m/>
    <n v="0"/>
    <n v="0"/>
    <n v="0"/>
    <x v="12"/>
    <x v="20"/>
  </r>
  <r>
    <s v="CG&amp;E "/>
    <s v="E"/>
    <x v="15"/>
    <s v="TS10    04/01/2008N"/>
    <n v="86514552"/>
    <n v="5980163.9900000002"/>
    <n v="0"/>
    <n v="5980163.9900000002"/>
    <n v="2614185.21"/>
    <n v="0"/>
    <n v="39140.730000000003"/>
    <n v="41198.910000000003"/>
    <n v="0.09"/>
    <n v="0"/>
    <n v="0"/>
    <n v="0"/>
    <n v="335032.51"/>
    <n v="358073.26"/>
    <n v="0"/>
    <n v="0"/>
    <n v="475660.25"/>
    <n v="1874770.34"/>
    <n v="0"/>
    <n v="0"/>
    <n v="0"/>
    <n v="0"/>
    <n v="85258.09"/>
    <n v="156844.6"/>
    <n v="0"/>
    <n v="0"/>
    <n v="0"/>
    <n v="0"/>
    <n v="0"/>
    <n v="0"/>
    <n v="0"/>
    <n v="0"/>
    <m/>
    <n v="0"/>
    <n v="0"/>
    <n v="0"/>
    <x v="12"/>
    <x v="20"/>
  </r>
  <r>
    <s v="CG&amp;E "/>
    <s v="E"/>
    <x v="15"/>
    <s v="TS12    04/01/2008 "/>
    <n v="2405033"/>
    <n v="148990.39999999999"/>
    <n v="0"/>
    <n v="148990.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20"/>
  </r>
  <r>
    <s v="CG&amp;E "/>
    <s v="E"/>
    <x v="15"/>
    <s v="TS13    04/01/2008 "/>
    <n v="1533126"/>
    <n v="71774.62"/>
    <n v="0"/>
    <n v="71774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20"/>
  </r>
  <r>
    <s v="CG&amp;E "/>
    <s v="E"/>
    <x v="7"/>
    <s v="UOLC    04/01/2008N"/>
    <n v="23603"/>
    <n v="1280.72"/>
    <n v="0"/>
    <n v="1280.72"/>
    <n v="279.89"/>
    <n v="0"/>
    <n v="101.33"/>
    <n v="28.74"/>
    <n v="0.09"/>
    <n v="0"/>
    <n v="0"/>
    <n v="101.85"/>
    <n v="54.05"/>
    <n v="38.35"/>
    <n v="0"/>
    <n v="0"/>
    <n v="62.19"/>
    <n v="515.66"/>
    <n v="0"/>
    <n v="0"/>
    <n v="0"/>
    <n v="0"/>
    <n v="21.61"/>
    <n v="16.8"/>
    <n v="0"/>
    <n v="0"/>
    <n v="60.16"/>
    <n v="0"/>
    <n v="0"/>
    <n v="0"/>
    <n v="0"/>
    <n v="0"/>
    <m/>
    <n v="0"/>
    <n v="0"/>
    <n v="0"/>
    <x v="12"/>
    <x v="21"/>
  </r>
  <r>
    <s v="CG&amp;E "/>
    <s v="E"/>
    <x v="2"/>
    <s v="UOLP    01/31/2007 "/>
    <n v="216"/>
    <n v="9.32"/>
    <n v="0"/>
    <n v="9.32"/>
    <n v="2.19"/>
    <n v="0"/>
    <n v="0.92"/>
    <n v="0.26"/>
    <n v="0.11"/>
    <n v="0"/>
    <n v="0"/>
    <n v="1.01"/>
    <n v="0.5"/>
    <n v="0.26"/>
    <n v="0"/>
    <n v="0.38"/>
    <n v="0.8"/>
    <n v="1.97"/>
    <n v="0"/>
    <n v="0"/>
    <n v="0"/>
    <n v="0"/>
    <n v="0.22"/>
    <n v="0.16"/>
    <n v="0"/>
    <n v="0"/>
    <n v="0.54"/>
    <n v="0"/>
    <n v="0"/>
    <n v="0"/>
    <n v="0"/>
    <n v="0"/>
    <m/>
    <n v="0"/>
    <n v="0"/>
    <n v="0"/>
    <x v="12"/>
    <x v="21"/>
  </r>
  <r>
    <s v="CG&amp;E "/>
    <s v="E"/>
    <x v="2"/>
    <s v="UOLP    01/31/2007N"/>
    <n v="121"/>
    <n v="5.15"/>
    <n v="0"/>
    <n v="5.15"/>
    <n v="1.22"/>
    <n v="0"/>
    <n v="0.52"/>
    <n v="0.15"/>
    <n v="0"/>
    <n v="0"/>
    <n v="0"/>
    <n v="0.56000000000000005"/>
    <n v="0.27"/>
    <n v="0.15"/>
    <n v="0"/>
    <n v="0.22"/>
    <n v="0.45"/>
    <n v="1.1100000000000001"/>
    <n v="0"/>
    <n v="0"/>
    <n v="0"/>
    <n v="0"/>
    <n v="0.12"/>
    <n v="0.08"/>
    <n v="0"/>
    <n v="0"/>
    <n v="0.3"/>
    <n v="0"/>
    <n v="0"/>
    <n v="0"/>
    <n v="0"/>
    <n v="0"/>
    <m/>
    <n v="0"/>
    <n v="0"/>
    <n v="0"/>
    <x v="12"/>
    <x v="21"/>
  </r>
  <r>
    <s v="CG&amp;E "/>
    <s v="E"/>
    <x v="7"/>
    <s v="UOLP    01/31/2007N"/>
    <n v="-32"/>
    <n v="-1.3"/>
    <n v="0"/>
    <n v="-1.3"/>
    <n v="-0.33"/>
    <n v="0"/>
    <n v="-0.15"/>
    <n v="-0.06"/>
    <n v="0"/>
    <n v="0"/>
    <n v="0"/>
    <n v="-0.15"/>
    <n v="-7.0000000000000007E-2"/>
    <n v="-0.13"/>
    <n v="0"/>
    <n v="-7.0000000000000007E-2"/>
    <n v="-0.12"/>
    <n v="-0.05"/>
    <n v="0"/>
    <n v="0"/>
    <n v="0"/>
    <n v="0"/>
    <n v="-7.0000000000000007E-2"/>
    <n v="-0.02"/>
    <n v="0"/>
    <n v="0"/>
    <n v="-0.08"/>
    <n v="0"/>
    <n v="0"/>
    <n v="0"/>
    <n v="0"/>
    <n v="0"/>
    <m/>
    <n v="0"/>
    <n v="0"/>
    <n v="0"/>
    <x v="12"/>
    <x v="21"/>
  </r>
  <r>
    <s v="CG&amp;E "/>
    <s v="E"/>
    <x v="2"/>
    <s v="UOLP    02/15/2008 "/>
    <n v="432"/>
    <n v="18.84"/>
    <n v="0"/>
    <n v="18.84"/>
    <n v="4.3499999999999996"/>
    <n v="0"/>
    <n v="1.86"/>
    <n v="0.53"/>
    <n v="0.18"/>
    <n v="0"/>
    <n v="0"/>
    <n v="2"/>
    <n v="0.99"/>
    <n v="0.77"/>
    <n v="0"/>
    <n v="0.77"/>
    <n v="1.6"/>
    <n v="3.95"/>
    <n v="0"/>
    <n v="0"/>
    <n v="0"/>
    <n v="0"/>
    <n v="0.42"/>
    <n v="0.32"/>
    <n v="0"/>
    <n v="0"/>
    <n v="1.1000000000000001"/>
    <n v="0"/>
    <n v="0"/>
    <n v="0"/>
    <n v="0"/>
    <n v="0"/>
    <m/>
    <n v="0"/>
    <n v="0"/>
    <n v="0"/>
    <x v="12"/>
    <x v="21"/>
  </r>
  <r>
    <s v="CG&amp;E "/>
    <s v="E"/>
    <x v="2"/>
    <s v="UOLP    02/15/2008N"/>
    <n v="72"/>
    <n v="3.11"/>
    <n v="0"/>
    <n v="3.11"/>
    <n v="0.73"/>
    <n v="0"/>
    <n v="0.31"/>
    <n v="0.09"/>
    <n v="0"/>
    <n v="0"/>
    <n v="0"/>
    <n v="0.33"/>
    <n v="0.16"/>
    <n v="0.13"/>
    <n v="0"/>
    <n v="0.13"/>
    <n v="0.27"/>
    <n v="0.66"/>
    <n v="0"/>
    <n v="0"/>
    <n v="0"/>
    <n v="0"/>
    <n v="7.0000000000000007E-2"/>
    <n v="0.05"/>
    <n v="0"/>
    <n v="0"/>
    <n v="0.18"/>
    <n v="0"/>
    <n v="0"/>
    <n v="0"/>
    <n v="0"/>
    <n v="0"/>
    <m/>
    <n v="0"/>
    <n v="0"/>
    <n v="0"/>
    <x v="12"/>
    <x v="21"/>
  </r>
  <r>
    <s v="CG&amp;E "/>
    <s v="E"/>
    <x v="7"/>
    <s v="UOLP    02/15/2008N"/>
    <n v="214"/>
    <n v="9.2100000000000009"/>
    <n v="0"/>
    <n v="9.2100000000000009"/>
    <n v="2.15"/>
    <n v="0"/>
    <n v="0.91"/>
    <n v="0.26"/>
    <n v="0"/>
    <n v="0"/>
    <n v="0"/>
    <n v="1"/>
    <n v="0.49"/>
    <n v="0.37"/>
    <n v="0"/>
    <n v="0.37"/>
    <n v="0.79"/>
    <n v="1.95"/>
    <n v="0"/>
    <n v="0"/>
    <n v="0"/>
    <n v="0"/>
    <n v="0.22"/>
    <n v="0.15"/>
    <n v="0"/>
    <n v="0"/>
    <n v="0.55000000000000004"/>
    <n v="0"/>
    <n v="0"/>
    <n v="0"/>
    <n v="0"/>
    <n v="0"/>
    <m/>
    <n v="0"/>
    <n v="0"/>
    <n v="0"/>
    <x v="12"/>
    <x v="21"/>
  </r>
  <r>
    <s v="CG&amp;E "/>
    <s v="E"/>
    <x v="19"/>
    <s v="UOLP    04/01/2008 "/>
    <n v="3073"/>
    <n v="169.36"/>
    <n v="0"/>
    <n v="169.36"/>
    <n v="36.42"/>
    <n v="0"/>
    <n v="12.96"/>
    <n v="3.63"/>
    <n v="4.6399999999999997"/>
    <n v="0"/>
    <n v="0"/>
    <n v="14.26"/>
    <n v="7.08"/>
    <n v="5.01"/>
    <n v="0"/>
    <n v="0"/>
    <n v="7.94"/>
    <n v="64.55"/>
    <n v="0"/>
    <n v="0"/>
    <n v="0"/>
    <n v="0"/>
    <n v="2.86"/>
    <n v="2.17"/>
    <n v="0"/>
    <n v="0"/>
    <n v="7.84"/>
    <n v="0"/>
    <n v="0"/>
    <n v="0"/>
    <n v="0"/>
    <n v="0"/>
    <m/>
    <n v="0"/>
    <n v="0"/>
    <n v="0"/>
    <x v="12"/>
    <x v="21"/>
  </r>
  <r>
    <s v="CG&amp;E "/>
    <s v="E"/>
    <x v="2"/>
    <s v="UOLP    04/01/2008 "/>
    <n v="33034"/>
    <n v="1778.48"/>
    <n v="0"/>
    <n v="1778.48"/>
    <n v="391.24"/>
    <n v="0"/>
    <n v="142.13999999999999"/>
    <n v="40.06"/>
    <n v="8.33"/>
    <n v="0"/>
    <n v="0"/>
    <n v="152.85"/>
    <n v="75.47"/>
    <n v="53.97"/>
    <n v="0"/>
    <n v="0"/>
    <n v="88.49"/>
    <n v="688.65"/>
    <n v="0"/>
    <n v="0"/>
    <n v="0"/>
    <n v="0"/>
    <n v="29.92"/>
    <n v="23.56"/>
    <n v="0"/>
    <n v="0"/>
    <n v="83.8"/>
    <n v="0"/>
    <n v="0"/>
    <n v="0"/>
    <n v="0"/>
    <n v="0"/>
    <m/>
    <n v="0"/>
    <n v="0"/>
    <n v="0"/>
    <x v="12"/>
    <x v="21"/>
  </r>
  <r>
    <s v="CG&amp;E "/>
    <s v="E"/>
    <x v="3"/>
    <s v="UOLP    04/01/2008 "/>
    <n v="910"/>
    <n v="50.03"/>
    <n v="0"/>
    <n v="50.03"/>
    <n v="10.78"/>
    <n v="0"/>
    <n v="3.92"/>
    <n v="1.1100000000000001"/>
    <n v="0.36"/>
    <n v="0"/>
    <n v="0"/>
    <n v="4.21"/>
    <n v="2.08"/>
    <n v="1.48"/>
    <n v="0"/>
    <n v="0"/>
    <n v="2.41"/>
    <n v="19.88"/>
    <n v="0"/>
    <n v="0"/>
    <n v="0"/>
    <n v="0"/>
    <n v="0.83"/>
    <n v="0.66"/>
    <n v="0"/>
    <n v="0"/>
    <n v="2.31"/>
    <n v="0"/>
    <n v="0"/>
    <n v="0"/>
    <n v="0"/>
    <n v="0"/>
    <m/>
    <n v="0"/>
    <n v="0"/>
    <n v="0"/>
    <x v="12"/>
    <x v="21"/>
  </r>
  <r>
    <s v="CG&amp;E "/>
    <s v="E"/>
    <x v="4"/>
    <s v="UOLP    04/01/2008 "/>
    <n v="2231"/>
    <n v="113.95"/>
    <n v="0"/>
    <n v="113.95"/>
    <n v="26.44"/>
    <n v="0"/>
    <n v="9.61"/>
    <n v="2.74"/>
    <n v="1.06"/>
    <n v="0"/>
    <n v="0"/>
    <n v="10.33"/>
    <n v="5.1100000000000003"/>
    <n v="3.61"/>
    <n v="0"/>
    <n v="0"/>
    <n v="6.21"/>
    <n v="39.44"/>
    <n v="0"/>
    <n v="0"/>
    <n v="0"/>
    <n v="0"/>
    <n v="2.09"/>
    <n v="1.64"/>
    <n v="0"/>
    <n v="0"/>
    <n v="5.67"/>
    <n v="0"/>
    <n v="0"/>
    <n v="0"/>
    <n v="0"/>
    <n v="0"/>
    <m/>
    <n v="0"/>
    <n v="0"/>
    <n v="0"/>
    <x v="12"/>
    <x v="21"/>
  </r>
  <r>
    <s v="CG&amp;E "/>
    <s v="E"/>
    <x v="2"/>
    <s v="UOLP    04/01/2008N"/>
    <n v="12100"/>
    <n v="658.93"/>
    <n v="0"/>
    <n v="658.93"/>
    <n v="143.46"/>
    <n v="0"/>
    <n v="51.92"/>
    <n v="14.73"/>
    <n v="2.6"/>
    <n v="0"/>
    <n v="0"/>
    <n v="56.19"/>
    <n v="27.67"/>
    <n v="19.71"/>
    <n v="0"/>
    <n v="0"/>
    <n v="32.03"/>
    <n v="260.08"/>
    <n v="0"/>
    <n v="0"/>
    <n v="0"/>
    <n v="0"/>
    <n v="11.12"/>
    <n v="8.57"/>
    <n v="0"/>
    <n v="0"/>
    <n v="30.85"/>
    <n v="0"/>
    <n v="0"/>
    <n v="0"/>
    <n v="0"/>
    <n v="0"/>
    <m/>
    <n v="0"/>
    <n v="0"/>
    <n v="0"/>
    <x v="12"/>
    <x v="21"/>
  </r>
  <r>
    <s v="CG&amp;E "/>
    <s v="E"/>
    <x v="7"/>
    <s v="UOLP    04/01/2008N"/>
    <n v="21170"/>
    <n v="1150.5"/>
    <n v="0"/>
    <n v="1150.5"/>
    <n v="251.03"/>
    <n v="0"/>
    <n v="90.72"/>
    <n v="25.74"/>
    <n v="2.42"/>
    <n v="0"/>
    <n v="0"/>
    <n v="98.45"/>
    <n v="48.41"/>
    <n v="34.46"/>
    <n v="0"/>
    <n v="0"/>
    <n v="55.81"/>
    <n v="454.83"/>
    <n v="0"/>
    <n v="0"/>
    <n v="0"/>
    <n v="0"/>
    <n v="19.59"/>
    <n v="15.01"/>
    <n v="0"/>
    <n v="0"/>
    <n v="54.03"/>
    <n v="0"/>
    <n v="0"/>
    <n v="0"/>
    <n v="0"/>
    <n v="0"/>
    <m/>
    <n v="0"/>
    <n v="0"/>
    <n v="0"/>
    <x v="12"/>
    <x v="21"/>
  </r>
  <r>
    <s v="CG&amp;E "/>
    <s v="E"/>
    <x v="19"/>
    <s v="UORP    04/01/2008 "/>
    <n v="86"/>
    <n v="4.6399999999999997"/>
    <n v="0"/>
    <n v="4.6399999999999997"/>
    <n v="1.02"/>
    <n v="0"/>
    <n v="0.36"/>
    <n v="0.1"/>
    <n v="0.18"/>
    <n v="0"/>
    <n v="0"/>
    <n v="0.4"/>
    <n v="0.2"/>
    <n v="0.14000000000000001"/>
    <n v="0"/>
    <n v="0"/>
    <n v="0.22"/>
    <n v="1.88"/>
    <n v="0"/>
    <n v="0"/>
    <n v="0"/>
    <n v="0"/>
    <n v="0.08"/>
    <n v="0.06"/>
    <n v="0"/>
    <n v="0"/>
    <n v="0"/>
    <n v="0"/>
    <n v="0"/>
    <n v="0"/>
    <n v="0"/>
    <n v="0"/>
    <m/>
    <n v="0"/>
    <n v="0"/>
    <n v="0"/>
    <x v="12"/>
    <x v="21"/>
  </r>
  <r>
    <s v="CG&amp;E "/>
    <s v="E"/>
    <x v="12"/>
    <s v="WS02    08/31/1993N"/>
    <n v="44114"/>
    <n v="1564.13"/>
    <n v="564.13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564.13"/>
    <n v="0"/>
    <n v="0"/>
    <n v="0"/>
    <n v="0"/>
    <n v="0"/>
    <n v="0"/>
    <n v="0"/>
    <n v="0"/>
    <n v="0"/>
    <n v="0"/>
    <m/>
    <n v="0"/>
    <n v="0"/>
    <n v="0"/>
    <x v="12"/>
    <x v="22"/>
  </r>
  <r>
    <s v="CG&amp;E "/>
    <s v="E"/>
    <x v="4"/>
    <s v="WS04    08/31/1993N"/>
    <n v="1200"/>
    <n v="135.15"/>
    <n v="15.35"/>
    <n v="119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2"/>
    <x v="22"/>
  </r>
  <r>
    <s v="CG&amp;E "/>
    <s v="E"/>
    <x v="0"/>
    <s v="ID        01/01/2001 "/>
    <n v="358776"/>
    <n v="30010.52"/>
    <n v="0"/>
    <n v="3001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0"/>
  </r>
  <r>
    <s v="CG&amp;E "/>
    <s v="E"/>
    <x v="2"/>
    <s v="DM01S   01/02/2007N"/>
    <n v="-84571"/>
    <n v="-9302.07"/>
    <n v="0"/>
    <n v="-9302.07"/>
    <n v="-2985.52"/>
    <n v="0"/>
    <n v="-2326.11"/>
    <n v="-91.4"/>
    <n v="-3.85"/>
    <n v="0"/>
    <n v="0"/>
    <n v="-379.13"/>
    <n v="-741.07"/>
    <n v="-354.49"/>
    <n v="-33.15"/>
    <n v="-526.9"/>
    <n v="-464.93"/>
    <n v="-1020.69"/>
    <n v="0"/>
    <n v="0"/>
    <n v="0"/>
    <n v="0"/>
    <n v="-66.489999999999995"/>
    <n v="-210.75"/>
    <n v="0"/>
    <n v="0"/>
    <n v="-97.59"/>
    <n v="0"/>
    <n v="0"/>
    <n v="0"/>
    <n v="0"/>
    <n v="0"/>
    <m/>
    <n v="0"/>
    <n v="0"/>
    <n v="0"/>
    <x v="13"/>
    <x v="1"/>
  </r>
  <r>
    <s v="CG&amp;E "/>
    <s v="E"/>
    <x v="4"/>
    <s v="DM01S   01/02/2007N"/>
    <n v="-10299"/>
    <n v="-1326.22"/>
    <n v="0"/>
    <n v="-1326.22"/>
    <n v="-440.97"/>
    <n v="0"/>
    <n v="-332.92"/>
    <n v="-10.130000000000001"/>
    <n v="-0.45"/>
    <n v="0"/>
    <n v="0"/>
    <n v="-47.88"/>
    <n v="-108.94"/>
    <n v="-47.44"/>
    <n v="-4.29"/>
    <n v="-77.83"/>
    <n v="-52.73"/>
    <n v="-155.78"/>
    <n v="0"/>
    <n v="0"/>
    <n v="0"/>
    <n v="0"/>
    <n v="-3.84"/>
    <n v="-31.13"/>
    <n v="0"/>
    <n v="0"/>
    <n v="-11.89"/>
    <n v="0"/>
    <n v="0"/>
    <n v="0"/>
    <n v="0"/>
    <n v="0"/>
    <m/>
    <n v="0"/>
    <n v="0"/>
    <n v="0"/>
    <x v="13"/>
    <x v="1"/>
  </r>
  <r>
    <s v="CG&amp;E "/>
    <s v="E"/>
    <x v="2"/>
    <s v="DM01S   02/15/2008N"/>
    <n v="-33112"/>
    <n v="-3617.59"/>
    <n v="0"/>
    <n v="-3617.59"/>
    <n v="-1129.73"/>
    <n v="0"/>
    <n v="-940.63"/>
    <n v="-40.340000000000003"/>
    <n v="-2.16"/>
    <n v="0"/>
    <n v="0"/>
    <n v="-148.78"/>
    <n v="-281.13"/>
    <n v="-199.34"/>
    <n v="-13.8"/>
    <n v="-199.34"/>
    <n v="-196.11"/>
    <n v="-303.05"/>
    <n v="0"/>
    <n v="0"/>
    <n v="0"/>
    <n v="0"/>
    <n v="-45.22"/>
    <n v="-79.739999999999995"/>
    <n v="0"/>
    <n v="0"/>
    <n v="-38.22"/>
    <n v="0"/>
    <n v="0"/>
    <n v="0"/>
    <n v="0"/>
    <n v="0"/>
    <m/>
    <n v="0"/>
    <n v="0"/>
    <n v="0"/>
    <x v="13"/>
    <x v="1"/>
  </r>
  <r>
    <s v="CG&amp;E "/>
    <s v="E"/>
    <x v="3"/>
    <s v="DM01S   02/15/2008N"/>
    <n v="-3120"/>
    <n v="-390.25"/>
    <n v="0"/>
    <n v="-390.25"/>
    <n v="-123.26"/>
    <n v="0"/>
    <n v="-109.45"/>
    <n v="-3.8"/>
    <n v="-0.18"/>
    <n v="0"/>
    <n v="0"/>
    <n v="-14.51"/>
    <n v="-30.64"/>
    <n v="-21.75"/>
    <n v="-1.3"/>
    <n v="-21.75"/>
    <n v="-18.48"/>
    <n v="-28.56"/>
    <n v="0"/>
    <n v="0"/>
    <n v="0"/>
    <n v="0"/>
    <n v="-4.26"/>
    <n v="-8.7100000000000009"/>
    <n v="0"/>
    <n v="0"/>
    <n v="-3.6"/>
    <n v="0"/>
    <n v="0"/>
    <n v="0"/>
    <n v="0"/>
    <n v="0"/>
    <m/>
    <n v="0"/>
    <n v="0"/>
    <n v="0"/>
    <x v="13"/>
    <x v="1"/>
  </r>
  <r>
    <s v="CG&amp;E "/>
    <s v="E"/>
    <x v="4"/>
    <s v="DM01S   02/15/2008N"/>
    <n v="-1262"/>
    <n v="-153.24"/>
    <n v="0"/>
    <n v="-153.24"/>
    <n v="-49.86"/>
    <n v="0"/>
    <n v="-39.630000000000003"/>
    <n v="-1.54"/>
    <n v="-0.09"/>
    <n v="0"/>
    <n v="0"/>
    <n v="-5.87"/>
    <n v="-12.4"/>
    <n v="-8.8000000000000007"/>
    <n v="-0.53"/>
    <n v="-8.8000000000000007"/>
    <n v="-7.47"/>
    <n v="-11.55"/>
    <n v="0"/>
    <n v="0"/>
    <n v="0"/>
    <n v="0"/>
    <n v="-1.72"/>
    <n v="-3.52"/>
    <n v="0"/>
    <n v="0"/>
    <n v="-1.46"/>
    <n v="0"/>
    <n v="0"/>
    <n v="0"/>
    <n v="0"/>
    <n v="0"/>
    <m/>
    <n v="0"/>
    <n v="0"/>
    <n v="0"/>
    <x v="13"/>
    <x v="1"/>
  </r>
  <r>
    <s v="CG&amp;E "/>
    <s v="E"/>
    <x v="2"/>
    <s v="DM01S   04/01/2008 "/>
    <n v="17797"/>
    <n v="2145.46"/>
    <n v="0"/>
    <n v="2145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1"/>
  </r>
  <r>
    <s v="CG&amp;E "/>
    <s v="E"/>
    <x v="4"/>
    <s v="DM01S   04/01/2008 "/>
    <n v="1100"/>
    <n v="138.56"/>
    <n v="0"/>
    <n v="138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1"/>
  </r>
  <r>
    <s v="CG&amp;E "/>
    <s v="E"/>
    <x v="1"/>
    <s v="DM01S   04/01/2008N"/>
    <n v="-10491"/>
    <n v="-1415.15"/>
    <n v="0"/>
    <n v="-1415.15"/>
    <n v="-489.73"/>
    <n v="0"/>
    <n v="-352.01"/>
    <n v="-12.78"/>
    <n v="-0.99"/>
    <n v="0"/>
    <n v="0"/>
    <n v="-48.25"/>
    <n v="-103.36"/>
    <n v="-69.930000000000007"/>
    <n v="-4.3899999999999997"/>
    <n v="0"/>
    <n v="-56.98"/>
    <n v="-220.82"/>
    <n v="0"/>
    <n v="0"/>
    <n v="0"/>
    <n v="0"/>
    <n v="-14.43"/>
    <n v="-29.38"/>
    <n v="0"/>
    <n v="0"/>
    <n v="-12.1"/>
    <n v="0"/>
    <n v="0"/>
    <n v="0"/>
    <n v="0"/>
    <n v="0"/>
    <m/>
    <n v="0"/>
    <n v="0"/>
    <n v="0"/>
    <x v="13"/>
    <x v="1"/>
  </r>
  <r>
    <s v="CG&amp;E "/>
    <s v="E"/>
    <x v="2"/>
    <s v="DM01S   04/01/2008N"/>
    <n v="-866892"/>
    <n v="-108664.43"/>
    <n v="0"/>
    <n v="-108664.43"/>
    <n v="-36544.839999999997"/>
    <n v="0"/>
    <n v="-26364.87"/>
    <n v="-1036.19"/>
    <n v="-61.9"/>
    <n v="0"/>
    <n v="0"/>
    <n v="-3859.75"/>
    <n v="-7712.52"/>
    <n v="-5110.38"/>
    <n v="-354.75"/>
    <n v="0"/>
    <n v="-4667.3999999999996"/>
    <n v="-17107.330000000002"/>
    <n v="0"/>
    <n v="0"/>
    <n v="0"/>
    <n v="0"/>
    <n v="-1167.79"/>
    <n v="-2195.14"/>
    <n v="0"/>
    <n v="0"/>
    <n v="-981.43"/>
    <n v="0"/>
    <n v="0"/>
    <n v="0"/>
    <n v="0"/>
    <n v="0"/>
    <m/>
    <n v="0"/>
    <n v="0"/>
    <n v="0"/>
    <x v="13"/>
    <x v="1"/>
  </r>
  <r>
    <s v="CG&amp;E "/>
    <s v="E"/>
    <x v="3"/>
    <s v="DM01S   04/01/2008N"/>
    <n v="-31635"/>
    <n v="-4168.42"/>
    <n v="0"/>
    <n v="-4168.42"/>
    <n v="-1462.94"/>
    <n v="0"/>
    <n v="-1069.28"/>
    <n v="-38.51"/>
    <n v="-1.86"/>
    <n v="0"/>
    <n v="0"/>
    <n v="-144.37"/>
    <n v="-307.89999999999998"/>
    <n v="-210.22"/>
    <n v="-13.18"/>
    <n v="0"/>
    <n v="-173.95"/>
    <n v="-578.87"/>
    <n v="0"/>
    <n v="0"/>
    <n v="0"/>
    <n v="0"/>
    <n v="-43.09"/>
    <n v="-87.77"/>
    <n v="0"/>
    <n v="0"/>
    <n v="-36.479999999999997"/>
    <n v="0"/>
    <n v="0"/>
    <n v="0"/>
    <n v="0"/>
    <n v="0"/>
    <m/>
    <n v="0"/>
    <n v="0"/>
    <n v="0"/>
    <x v="13"/>
    <x v="1"/>
  </r>
  <r>
    <s v="CG&amp;E "/>
    <s v="E"/>
    <x v="4"/>
    <s v="DM01S   04/01/2008N"/>
    <n v="-53591"/>
    <n v="-6633.49"/>
    <n v="0"/>
    <n v="-6633.49"/>
    <n v="-2316.23"/>
    <n v="0"/>
    <n v="-1566.67"/>
    <n v="-65.290000000000006"/>
    <n v="-3"/>
    <n v="0"/>
    <n v="0"/>
    <n v="-242.85"/>
    <n v="-488.39"/>
    <n v="-333.71"/>
    <n v="-22.39"/>
    <n v="0"/>
    <n v="-291.81"/>
    <n v="-1028.8800000000001"/>
    <n v="0"/>
    <n v="0"/>
    <n v="0"/>
    <n v="0"/>
    <n v="-73.45"/>
    <n v="-138.99"/>
    <n v="0"/>
    <n v="0"/>
    <n v="-61.83"/>
    <n v="0"/>
    <n v="0"/>
    <n v="0"/>
    <n v="0"/>
    <n v="0"/>
    <m/>
    <n v="0"/>
    <n v="0"/>
    <n v="0"/>
    <x v="13"/>
    <x v="1"/>
  </r>
  <r>
    <s v="CG&amp;E "/>
    <s v="E"/>
    <x v="6"/>
    <s v="DM01S   04/01/2008N"/>
    <n v="-5061"/>
    <n v="-172.65"/>
    <n v="0"/>
    <n v="-172.65"/>
    <n v="0"/>
    <n v="0"/>
    <n v="-101.16"/>
    <n v="-6.16"/>
    <n v="-0.27"/>
    <n v="0"/>
    <n v="0"/>
    <n v="-22.15"/>
    <n v="-34.950000000000003"/>
    <n v="0"/>
    <n v="-2.12"/>
    <n v="0"/>
    <n v="0"/>
    <n v="0"/>
    <n v="0"/>
    <n v="0"/>
    <n v="0"/>
    <n v="0"/>
    <n v="0"/>
    <n v="0"/>
    <n v="0"/>
    <n v="0"/>
    <n v="-5.84"/>
    <n v="0"/>
    <n v="0"/>
    <n v="0"/>
    <n v="0"/>
    <n v="0"/>
    <m/>
    <n v="0"/>
    <n v="0"/>
    <n v="0"/>
    <x v="13"/>
    <x v="1"/>
  </r>
  <r>
    <s v="CG&amp;E "/>
    <s v="E"/>
    <x v="9"/>
    <s v="DM01S   04/01/2008N"/>
    <n v="-2934"/>
    <n v="-140.53"/>
    <n v="0"/>
    <n v="-140.53"/>
    <n v="0"/>
    <n v="0"/>
    <n v="-89.7"/>
    <n v="-3.57"/>
    <n v="-0.18"/>
    <n v="0"/>
    <n v="0"/>
    <n v="-13.64"/>
    <n v="-28.82"/>
    <n v="0"/>
    <n v="-1.23"/>
    <n v="0"/>
    <n v="0"/>
    <n v="0"/>
    <n v="0"/>
    <n v="0"/>
    <n v="0"/>
    <n v="0"/>
    <n v="0"/>
    <n v="0"/>
    <n v="0"/>
    <n v="0"/>
    <n v="-3.39"/>
    <n v="0"/>
    <n v="0"/>
    <n v="0"/>
    <n v="0"/>
    <n v="0"/>
    <m/>
    <n v="0"/>
    <n v="0"/>
    <n v="0"/>
    <x v="13"/>
    <x v="1"/>
  </r>
  <r>
    <s v="CG&amp;E "/>
    <s v="E"/>
    <x v="10"/>
    <s v="DM01S   04/01/2008N"/>
    <n v="-5040"/>
    <n v="-163.76"/>
    <n v="0"/>
    <n v="-163.76"/>
    <n v="0"/>
    <n v="0"/>
    <n v="-92.9"/>
    <n v="-6.14"/>
    <n v="-0.09"/>
    <n v="0"/>
    <n v="0"/>
    <n v="-22.04"/>
    <n v="-34.68"/>
    <n v="0"/>
    <n v="-2.1"/>
    <n v="0"/>
    <n v="0"/>
    <n v="0"/>
    <n v="0"/>
    <n v="0"/>
    <n v="0"/>
    <n v="0"/>
    <n v="0"/>
    <n v="0"/>
    <n v="0"/>
    <n v="0"/>
    <n v="-5.81"/>
    <n v="0"/>
    <n v="0"/>
    <n v="0"/>
    <n v="0"/>
    <n v="0"/>
    <m/>
    <n v="0"/>
    <n v="0"/>
    <n v="0"/>
    <x v="13"/>
    <x v="1"/>
  </r>
  <r>
    <s v="CG&amp;E "/>
    <s v="E"/>
    <x v="2"/>
    <s v="DM01W   01/02/2007N"/>
    <n v="58944"/>
    <n v="6048.67"/>
    <n v="0"/>
    <n v="6048.67"/>
    <n v="1916.86"/>
    <n v="0"/>
    <n v="1512.69"/>
    <n v="62.8"/>
    <n v="3.04"/>
    <n v="0"/>
    <n v="0"/>
    <n v="262.95999999999998"/>
    <n v="477.16"/>
    <n v="208.9"/>
    <n v="24.57"/>
    <n v="338.25"/>
    <n v="326.31"/>
    <n v="669.32"/>
    <n v="0"/>
    <n v="0"/>
    <n v="0"/>
    <n v="0"/>
    <n v="42.47"/>
    <n v="135.33000000000001"/>
    <n v="0"/>
    <n v="0"/>
    <n v="68.010000000000005"/>
    <n v="0"/>
    <n v="0"/>
    <n v="0"/>
    <n v="0"/>
    <n v="0"/>
    <m/>
    <n v="0"/>
    <n v="0"/>
    <n v="0"/>
    <x v="13"/>
    <x v="1"/>
  </r>
  <r>
    <s v="CG&amp;E "/>
    <s v="E"/>
    <x v="4"/>
    <s v="DM01W   01/02/2007N"/>
    <n v="137"/>
    <n v="45.96"/>
    <n v="0"/>
    <n v="45.96"/>
    <n v="5.4"/>
    <n v="0"/>
    <n v="33.5"/>
    <n v="0.13"/>
    <n v="0.36"/>
    <n v="0"/>
    <n v="0"/>
    <n v="0.64"/>
    <n v="1.33"/>
    <n v="0.55000000000000004"/>
    <n v="0.06"/>
    <n v="0.96"/>
    <n v="0.71"/>
    <n v="1.73"/>
    <n v="0"/>
    <n v="0"/>
    <n v="0"/>
    <n v="0"/>
    <n v="0.05"/>
    <n v="0.38"/>
    <n v="0"/>
    <n v="0"/>
    <n v="0.16"/>
    <n v="0"/>
    <n v="0"/>
    <n v="0"/>
    <n v="0"/>
    <n v="0"/>
    <m/>
    <n v="0"/>
    <n v="0"/>
    <n v="0"/>
    <x v="13"/>
    <x v="1"/>
  </r>
  <r>
    <s v="CG&amp;E "/>
    <s v="E"/>
    <x v="2"/>
    <s v="DM01W   02/15/2008N"/>
    <n v="43082"/>
    <n v="4758.34"/>
    <n v="0"/>
    <n v="4758.34"/>
    <n v="1461.17"/>
    <n v="0"/>
    <n v="1289.4100000000001"/>
    <n v="52.45"/>
    <n v="3.57"/>
    <n v="0"/>
    <n v="0"/>
    <n v="193.3"/>
    <n v="363.62"/>
    <n v="257.83"/>
    <n v="17.989999999999998"/>
    <n v="257.83"/>
    <n v="255.17"/>
    <n v="394.27"/>
    <n v="0"/>
    <n v="0"/>
    <n v="0"/>
    <n v="0"/>
    <n v="58.82"/>
    <n v="103.19"/>
    <n v="0"/>
    <n v="0"/>
    <n v="49.72"/>
    <n v="0"/>
    <n v="0"/>
    <n v="0"/>
    <n v="0"/>
    <n v="0"/>
    <m/>
    <n v="0"/>
    <n v="0"/>
    <n v="0"/>
    <x v="13"/>
    <x v="1"/>
  </r>
  <r>
    <s v="CG&amp;E "/>
    <s v="E"/>
    <x v="3"/>
    <s v="DM01W   02/15/2008N"/>
    <n v="960"/>
    <n v="140.94"/>
    <n v="0"/>
    <n v="140.94"/>
    <n v="37.92"/>
    <n v="0"/>
    <n v="54.44"/>
    <n v="1.1599999999999999"/>
    <n v="0.18"/>
    <n v="0"/>
    <n v="0"/>
    <n v="4.46"/>
    <n v="9.42"/>
    <n v="6.7"/>
    <n v="0.4"/>
    <n v="6.7"/>
    <n v="5.68"/>
    <n v="8.7799999999999994"/>
    <n v="0"/>
    <n v="0"/>
    <n v="0"/>
    <n v="0"/>
    <n v="1.32"/>
    <n v="2.68"/>
    <n v="0"/>
    <n v="0"/>
    <n v="1.1000000000000001"/>
    <n v="0"/>
    <n v="0"/>
    <n v="0"/>
    <n v="0"/>
    <n v="0"/>
    <m/>
    <n v="0"/>
    <n v="0"/>
    <n v="0"/>
    <x v="13"/>
    <x v="1"/>
  </r>
  <r>
    <s v="CG&amp;E "/>
    <s v="E"/>
    <x v="4"/>
    <s v="DM01W   02/15/2008N"/>
    <n v="65"/>
    <n v="22.65"/>
    <n v="0"/>
    <n v="22.65"/>
    <n v="2.56"/>
    <n v="0"/>
    <n v="16.649999999999999"/>
    <n v="0.08"/>
    <n v="0.18"/>
    <n v="0"/>
    <n v="0"/>
    <n v="0.3"/>
    <n v="0.63"/>
    <n v="0.45"/>
    <n v="0.02"/>
    <n v="0.45"/>
    <n v="0.39"/>
    <n v="0.59"/>
    <n v="0"/>
    <n v="0"/>
    <n v="0"/>
    <n v="0"/>
    <n v="0.09"/>
    <n v="0.18"/>
    <n v="0"/>
    <n v="0"/>
    <n v="0.08"/>
    <n v="0"/>
    <n v="0"/>
    <n v="0"/>
    <n v="0"/>
    <n v="0"/>
    <m/>
    <n v="0"/>
    <n v="0"/>
    <n v="0"/>
    <x v="13"/>
    <x v="1"/>
  </r>
  <r>
    <s v="CG&amp;E "/>
    <s v="E"/>
    <x v="2"/>
    <s v="DM01W   04/01/2008 "/>
    <n v="-2928"/>
    <n v="-366.46"/>
    <n v="0"/>
    <n v="-366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1"/>
  </r>
  <r>
    <s v="CG&amp;E "/>
    <s v="E"/>
    <x v="1"/>
    <s v="DM01W   04/01/2008N"/>
    <n v="618407"/>
    <n v="75070.75"/>
    <n v="0"/>
    <n v="75070.75"/>
    <n v="24395.42"/>
    <n v="0"/>
    <n v="17611.78"/>
    <n v="753.02"/>
    <n v="46.54"/>
    <n v="0"/>
    <n v="0"/>
    <n v="2794.43"/>
    <n v="5238.71"/>
    <n v="4066.93"/>
    <n v="258.02"/>
    <n v="0"/>
    <n v="3353.66"/>
    <n v="13509.44"/>
    <n v="0"/>
    <n v="0"/>
    <n v="0"/>
    <n v="0"/>
    <n v="853.25"/>
    <n v="1475.93"/>
    <n v="0"/>
    <n v="0"/>
    <n v="713.62"/>
    <n v="0"/>
    <n v="0"/>
    <n v="0"/>
    <n v="0"/>
    <n v="0"/>
    <m/>
    <n v="0"/>
    <n v="0"/>
    <n v="0"/>
    <x v="13"/>
    <x v="1"/>
  </r>
  <r>
    <s v="CG&amp;E "/>
    <s v="E"/>
    <x v="2"/>
    <s v="DM01W   04/01/2008N"/>
    <n v="44528540"/>
    <n v="5550967.1299999999"/>
    <n v="0"/>
    <n v="5550967.1299999999"/>
    <n v="1828021.55"/>
    <n v="0"/>
    <n v="1318320.75"/>
    <n v="54217.29"/>
    <n v="3287.33"/>
    <n v="0"/>
    <n v="0"/>
    <n v="201411.31"/>
    <n v="388258.42"/>
    <n v="302637.89"/>
    <n v="18568.400000000001"/>
    <n v="0"/>
    <n v="241508.81"/>
    <n v="972225.14"/>
    <n v="0"/>
    <n v="0"/>
    <n v="0"/>
    <n v="0"/>
    <n v="61429.919999999998"/>
    <n v="109695.33"/>
    <n v="0"/>
    <n v="0"/>
    <n v="51384.99"/>
    <n v="0"/>
    <n v="0"/>
    <n v="0"/>
    <n v="0"/>
    <n v="0"/>
    <m/>
    <n v="0"/>
    <n v="0"/>
    <n v="0"/>
    <x v="13"/>
    <x v="1"/>
  </r>
  <r>
    <s v="CG&amp;E "/>
    <s v="E"/>
    <x v="3"/>
    <s v="DM01W   04/01/2008N"/>
    <n v="1079928"/>
    <n v="132522.04999999999"/>
    <n v="0"/>
    <n v="132522.04999999999"/>
    <n v="43240.37"/>
    <n v="0"/>
    <n v="31462.06"/>
    <n v="1314.89"/>
    <n v="70.55"/>
    <n v="0"/>
    <n v="0"/>
    <n v="4865.6099999999997"/>
    <n v="9186.4699999999993"/>
    <n v="7165.05"/>
    <n v="450.54"/>
    <n v="0"/>
    <n v="5857.16"/>
    <n v="23578.880000000001"/>
    <n v="0"/>
    <n v="0"/>
    <n v="0"/>
    <n v="0"/>
    <n v="1489.8"/>
    <n v="2594.58"/>
    <n v="0"/>
    <n v="0"/>
    <n v="1246.0899999999999"/>
    <n v="0"/>
    <n v="0"/>
    <n v="0"/>
    <n v="0"/>
    <n v="0"/>
    <m/>
    <n v="0"/>
    <n v="0"/>
    <n v="0"/>
    <x v="13"/>
    <x v="1"/>
  </r>
  <r>
    <s v="CG&amp;E "/>
    <s v="E"/>
    <x v="7"/>
    <s v="DM01W   04/01/2008N"/>
    <n v="8194"/>
    <n v="1158.01"/>
    <n v="0"/>
    <n v="1158.01"/>
    <n v="370.76"/>
    <n v="0"/>
    <n v="328.92"/>
    <n v="9.99"/>
    <n v="0.99"/>
    <n v="0"/>
    <n v="0"/>
    <n v="37.53"/>
    <n v="78.37"/>
    <n v="61.56"/>
    <n v="3.41"/>
    <n v="0"/>
    <n v="44.43"/>
    <n v="179.02"/>
    <n v="0"/>
    <n v="0"/>
    <n v="0"/>
    <n v="0"/>
    <n v="11.31"/>
    <n v="22.25"/>
    <n v="0"/>
    <n v="0"/>
    <n v="9.4700000000000006"/>
    <n v="0"/>
    <n v="0"/>
    <n v="0"/>
    <n v="0"/>
    <n v="0"/>
    <m/>
    <n v="0"/>
    <n v="0"/>
    <n v="0"/>
    <x v="13"/>
    <x v="1"/>
  </r>
  <r>
    <s v="CG&amp;E "/>
    <s v="E"/>
    <x v="4"/>
    <s v="DM01W   04/01/2008N"/>
    <n v="2224235"/>
    <n v="269660.77"/>
    <n v="0"/>
    <n v="269660.77"/>
    <n v="87953.85"/>
    <n v="0"/>
    <n v="63041.39"/>
    <n v="2708.36"/>
    <n v="162.91999999999999"/>
    <n v="0"/>
    <n v="0"/>
    <n v="10005.99"/>
    <n v="18711.439999999999"/>
    <n v="14582.2"/>
    <n v="927.44"/>
    <n v="0"/>
    <n v="12062.09"/>
    <n v="48592.32"/>
    <n v="0"/>
    <n v="0"/>
    <n v="0"/>
    <n v="0"/>
    <n v="3068.67"/>
    <n v="5277.56"/>
    <n v="0"/>
    <n v="0"/>
    <n v="2566.54"/>
    <n v="0"/>
    <n v="0"/>
    <n v="0"/>
    <n v="0"/>
    <n v="0"/>
    <m/>
    <n v="0"/>
    <n v="0"/>
    <n v="0"/>
    <x v="13"/>
    <x v="1"/>
  </r>
  <r>
    <s v="CG&amp;E "/>
    <s v="E"/>
    <x v="8"/>
    <s v="DM01W   04/01/2008N"/>
    <n v="43701"/>
    <n v="5327.47"/>
    <n v="0"/>
    <n v="5327.47"/>
    <n v="1713.67"/>
    <n v="0"/>
    <n v="1287.28"/>
    <n v="53.24"/>
    <n v="3.33"/>
    <n v="0"/>
    <n v="0"/>
    <n v="196.74"/>
    <n v="365.21"/>
    <n v="284.47000000000003"/>
    <n v="18.21"/>
    <n v="0"/>
    <n v="237.02"/>
    <n v="954.74"/>
    <n v="0"/>
    <n v="0"/>
    <n v="0"/>
    <n v="0"/>
    <n v="60.29"/>
    <n v="102.84"/>
    <n v="0"/>
    <n v="0"/>
    <n v="50.43"/>
    <n v="0"/>
    <n v="0"/>
    <n v="0"/>
    <n v="0"/>
    <n v="0"/>
    <m/>
    <n v="0"/>
    <n v="0"/>
    <n v="0"/>
    <x v="13"/>
    <x v="1"/>
  </r>
  <r>
    <s v="CG&amp;E "/>
    <s v="E"/>
    <x v="5"/>
    <s v="DM01W   04/01/2008N"/>
    <n v="119383"/>
    <n v="14719.32"/>
    <n v="0"/>
    <n v="14719.32"/>
    <n v="5192.88"/>
    <n v="0"/>
    <n v="3445.35"/>
    <n v="145.31"/>
    <n v="6.57"/>
    <n v="0"/>
    <n v="0"/>
    <n v="50.05"/>
    <n v="1097.78"/>
    <n v="861.97"/>
    <n v="49.76"/>
    <n v="0"/>
    <n v="647.39"/>
    <n v="2608.12"/>
    <n v="0"/>
    <n v="0"/>
    <n v="0"/>
    <n v="0"/>
    <n v="164.74"/>
    <n v="311.62"/>
    <n v="0"/>
    <n v="0"/>
    <n v="137.78"/>
    <n v="0"/>
    <n v="0"/>
    <n v="0"/>
    <n v="0"/>
    <n v="0"/>
    <m/>
    <n v="0"/>
    <n v="0"/>
    <n v="0"/>
    <x v="13"/>
    <x v="1"/>
  </r>
  <r>
    <s v="CG&amp;E "/>
    <s v="E"/>
    <x v="14"/>
    <s v="DM01W   04/01/2008N"/>
    <n v="1258"/>
    <n v="176.56"/>
    <n v="0"/>
    <n v="176.56"/>
    <n v="58.47"/>
    <n v="0"/>
    <n v="47.03"/>
    <n v="1.53"/>
    <n v="0.09"/>
    <n v="0"/>
    <n v="0"/>
    <n v="5.85"/>
    <n v="12.36"/>
    <n v="9.7100000000000009"/>
    <n v="0.52"/>
    <n v="0"/>
    <n v="6.82"/>
    <n v="27.48"/>
    <n v="0"/>
    <n v="0"/>
    <n v="0"/>
    <n v="0"/>
    <n v="1.74"/>
    <n v="3.51"/>
    <n v="0"/>
    <n v="0"/>
    <n v="1.45"/>
    <n v="0"/>
    <n v="0"/>
    <n v="0"/>
    <n v="0"/>
    <n v="0"/>
    <m/>
    <n v="0"/>
    <n v="0"/>
    <n v="0"/>
    <x v="13"/>
    <x v="1"/>
  </r>
  <r>
    <s v="CG&amp;E "/>
    <s v="E"/>
    <x v="6"/>
    <s v="DM01W   04/01/2008N"/>
    <n v="276899"/>
    <n v="12450.64"/>
    <n v="0"/>
    <n v="12450.64"/>
    <n v="0"/>
    <n v="0"/>
    <n v="7820.61"/>
    <n v="337.13"/>
    <n v="15.75"/>
    <n v="0"/>
    <n v="0"/>
    <n v="1253.48"/>
    <n v="2451.63"/>
    <n v="0"/>
    <n v="93.28"/>
    <n v="0"/>
    <n v="0"/>
    <n v="0"/>
    <n v="0"/>
    <n v="0"/>
    <n v="0"/>
    <n v="0"/>
    <n v="53.58"/>
    <n v="105.65"/>
    <n v="0"/>
    <n v="0"/>
    <n v="319.52999999999997"/>
    <n v="0"/>
    <n v="0"/>
    <n v="0"/>
    <n v="0"/>
    <n v="0"/>
    <m/>
    <n v="0"/>
    <n v="0"/>
    <n v="0"/>
    <x v="13"/>
    <x v="1"/>
  </r>
  <r>
    <s v="CG&amp;E "/>
    <s v="E"/>
    <x v="9"/>
    <s v="DM01W   04/01/2008N"/>
    <n v="20036"/>
    <n v="1016.85"/>
    <n v="0"/>
    <n v="1016.85"/>
    <n v="0"/>
    <n v="0"/>
    <n v="668.44"/>
    <n v="24.38"/>
    <n v="1.64"/>
    <n v="0"/>
    <n v="0"/>
    <n v="91.35"/>
    <n v="192.18"/>
    <n v="0"/>
    <n v="8.36"/>
    <n v="0"/>
    <n v="0"/>
    <n v="0"/>
    <n v="0"/>
    <n v="0"/>
    <n v="0"/>
    <n v="0"/>
    <n v="2.44"/>
    <n v="4.9400000000000004"/>
    <n v="0"/>
    <n v="0"/>
    <n v="23.12"/>
    <n v="0"/>
    <n v="0"/>
    <n v="0"/>
    <n v="0"/>
    <n v="0"/>
    <m/>
    <n v="0"/>
    <n v="0"/>
    <n v="0"/>
    <x v="13"/>
    <x v="1"/>
  </r>
  <r>
    <s v="CG&amp;E "/>
    <s v="E"/>
    <x v="10"/>
    <s v="DM01W   04/01/2008N"/>
    <n v="123014"/>
    <n v="4352.95"/>
    <n v="0"/>
    <n v="4352.95"/>
    <n v="0"/>
    <n v="0"/>
    <n v="2449.48"/>
    <n v="149.79"/>
    <n v="3.51"/>
    <n v="0"/>
    <n v="0"/>
    <n v="541.03"/>
    <n v="889.68"/>
    <n v="0"/>
    <n v="51.28"/>
    <n v="0"/>
    <n v="0"/>
    <n v="0"/>
    <n v="0"/>
    <n v="0"/>
    <n v="0"/>
    <n v="0"/>
    <n v="57.73"/>
    <n v="68.52"/>
    <n v="0"/>
    <n v="0"/>
    <n v="141.93"/>
    <n v="0"/>
    <n v="0"/>
    <n v="0"/>
    <n v="0"/>
    <n v="0"/>
    <m/>
    <n v="0"/>
    <n v="0"/>
    <n v="0"/>
    <x v="13"/>
    <x v="1"/>
  </r>
  <r>
    <s v="CG&amp;E "/>
    <s v="E"/>
    <x v="11"/>
    <s v="DM01W   04/01/2008N"/>
    <n v="16372"/>
    <n v="286.29000000000002"/>
    <n v="0"/>
    <n v="286.29000000000002"/>
    <n v="0"/>
    <n v="0"/>
    <n v="108.72"/>
    <n v="19.93"/>
    <n v="0.09"/>
    <n v="0"/>
    <n v="0"/>
    <n v="68.75"/>
    <n v="63.08"/>
    <n v="0"/>
    <n v="6.83"/>
    <n v="0"/>
    <n v="0"/>
    <n v="0"/>
    <n v="0"/>
    <n v="0"/>
    <n v="0"/>
    <n v="0"/>
    <n v="0"/>
    <n v="0"/>
    <n v="0"/>
    <n v="0"/>
    <n v="18.89"/>
    <n v="0"/>
    <n v="0"/>
    <n v="0"/>
    <n v="0"/>
    <n v="0"/>
    <m/>
    <n v="0"/>
    <n v="0"/>
    <n v="0"/>
    <x v="13"/>
    <x v="1"/>
  </r>
  <r>
    <s v="CG&amp;E "/>
    <s v="E"/>
    <x v="2"/>
    <s v="DM02S   04/01/2008N"/>
    <n v="-17570"/>
    <n v="-1353.41"/>
    <n v="0"/>
    <n v="-1353.41"/>
    <n v="-402.16"/>
    <n v="0"/>
    <n v="-185.55"/>
    <n v="-21.4"/>
    <n v="-0.18"/>
    <n v="0"/>
    <n v="0"/>
    <n v="-75.459999999999994"/>
    <n v="-90.16"/>
    <n v="-55.11"/>
    <n v="-7.33"/>
    <n v="0"/>
    <n v="-95.29"/>
    <n v="-352.15"/>
    <n v="0"/>
    <n v="0"/>
    <n v="0"/>
    <n v="0"/>
    <n v="-24.21"/>
    <n v="-24.13"/>
    <n v="0"/>
    <n v="0"/>
    <n v="-20.28"/>
    <n v="0"/>
    <n v="0"/>
    <n v="0"/>
    <n v="0"/>
    <n v="0"/>
    <m/>
    <n v="0"/>
    <n v="0"/>
    <n v="0"/>
    <x v="13"/>
    <x v="1"/>
  </r>
  <r>
    <s v="CG&amp;E "/>
    <s v="E"/>
    <x v="4"/>
    <s v="DM02S   04/01/2008N"/>
    <n v="0"/>
    <n v="-47.68"/>
    <n v="0"/>
    <n v="-47.68"/>
    <n v="0"/>
    <n v="0"/>
    <n v="-47.11"/>
    <n v="0"/>
    <n v="-0.5699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1"/>
  </r>
  <r>
    <s v="CG&amp;E "/>
    <s v="E"/>
    <x v="1"/>
    <s v="DM02W   04/01/2008N"/>
    <n v="7211"/>
    <n v="960.11"/>
    <n v="0"/>
    <n v="960.11"/>
    <n v="312.82"/>
    <n v="0"/>
    <n v="250.14"/>
    <n v="8.77"/>
    <n v="0.81"/>
    <n v="0"/>
    <n v="0"/>
    <n v="32.83"/>
    <n v="66.13"/>
    <n v="51.92"/>
    <n v="3"/>
    <n v="0"/>
    <n v="39.119999999999997"/>
    <n v="157.53"/>
    <n v="0"/>
    <n v="0"/>
    <n v="0"/>
    <n v="0"/>
    <n v="9.9499999999999993"/>
    <n v="18.77"/>
    <n v="0"/>
    <n v="0"/>
    <n v="8.32"/>
    <n v="0"/>
    <n v="0"/>
    <n v="0"/>
    <n v="0"/>
    <n v="0"/>
    <m/>
    <n v="0"/>
    <n v="0"/>
    <n v="0"/>
    <x v="13"/>
    <x v="1"/>
  </r>
  <r>
    <s v="CG&amp;E "/>
    <s v="E"/>
    <x v="2"/>
    <s v="DM02W   04/01/2008N"/>
    <n v="363559"/>
    <n v="34232.75"/>
    <n v="0"/>
    <n v="34232.75"/>
    <n v="10209.73"/>
    <n v="0"/>
    <n v="6431.52"/>
    <n v="442.68"/>
    <n v="12.42"/>
    <n v="0"/>
    <n v="0"/>
    <n v="1561.03"/>
    <n v="2289.14"/>
    <n v="1686.52"/>
    <n v="151.61000000000001"/>
    <n v="0"/>
    <n v="1971.65"/>
    <n v="7942.68"/>
    <n v="0"/>
    <n v="0"/>
    <n v="0"/>
    <n v="0"/>
    <n v="501.64"/>
    <n v="612.58000000000004"/>
    <n v="0"/>
    <n v="0"/>
    <n v="419.55"/>
    <n v="0"/>
    <n v="0"/>
    <n v="0"/>
    <n v="0"/>
    <n v="0"/>
    <m/>
    <n v="0"/>
    <n v="0"/>
    <n v="0"/>
    <x v="13"/>
    <x v="1"/>
  </r>
  <r>
    <s v="CG&amp;E "/>
    <s v="E"/>
    <x v="7"/>
    <s v="DM02W   04/01/2008N"/>
    <n v="1040"/>
    <n v="141.08000000000001"/>
    <n v="0"/>
    <n v="141.08000000000001"/>
    <n v="48.34"/>
    <n v="0"/>
    <n v="33.979999999999997"/>
    <n v="1.27"/>
    <n v="0.09"/>
    <n v="0"/>
    <n v="0"/>
    <n v="4.84"/>
    <n v="10.210000000000001"/>
    <n v="8.02"/>
    <n v="0.43"/>
    <n v="0"/>
    <n v="5.64"/>
    <n v="22.72"/>
    <n v="0"/>
    <n v="0"/>
    <n v="0"/>
    <n v="0"/>
    <n v="1.44"/>
    <n v="2.9"/>
    <n v="0"/>
    <n v="0"/>
    <n v="1.2"/>
    <n v="0"/>
    <n v="0"/>
    <n v="0"/>
    <n v="0"/>
    <n v="0"/>
    <m/>
    <n v="0"/>
    <n v="0"/>
    <n v="0"/>
    <x v="13"/>
    <x v="1"/>
  </r>
  <r>
    <s v="CG&amp;E "/>
    <s v="E"/>
    <x v="4"/>
    <s v="DM02W   04/01/2008N"/>
    <n v="321106"/>
    <n v="29134.35"/>
    <n v="0"/>
    <n v="29134.35"/>
    <n v="8434.1"/>
    <n v="0"/>
    <n v="5411.32"/>
    <n v="390.93"/>
    <n v="12.15"/>
    <n v="0"/>
    <n v="0"/>
    <n v="1387.72"/>
    <n v="1898.23"/>
    <n v="1394.91"/>
    <n v="128.82"/>
    <n v="0"/>
    <n v="1741.33"/>
    <n v="7015.28"/>
    <n v="0"/>
    <n v="0"/>
    <n v="0"/>
    <n v="0"/>
    <n v="443.08"/>
    <n v="505.98"/>
    <n v="0"/>
    <n v="0"/>
    <n v="370.5"/>
    <n v="0"/>
    <n v="0"/>
    <n v="0"/>
    <n v="0"/>
    <n v="0"/>
    <m/>
    <n v="0"/>
    <n v="0"/>
    <n v="0"/>
    <x v="13"/>
    <x v="1"/>
  </r>
  <r>
    <s v="CG&amp;E "/>
    <s v="E"/>
    <x v="12"/>
    <s v="DM02W   04/01/2008N"/>
    <n v="11349"/>
    <n v="1058.73"/>
    <n v="0"/>
    <n v="1058.73"/>
    <n v="327.93"/>
    <n v="0"/>
    <n v="178.48"/>
    <n v="13.82"/>
    <n v="0.18"/>
    <n v="0"/>
    <n v="0"/>
    <n v="49.4"/>
    <n v="71.819999999999993"/>
    <n v="54.44"/>
    <n v="4.74"/>
    <n v="0"/>
    <n v="61.55"/>
    <n v="247.95"/>
    <n v="0"/>
    <n v="0"/>
    <n v="0"/>
    <n v="0"/>
    <n v="15.65"/>
    <n v="19.68"/>
    <n v="0"/>
    <n v="0"/>
    <n v="13.09"/>
    <n v="0"/>
    <n v="0"/>
    <n v="0"/>
    <n v="0"/>
    <n v="0"/>
    <m/>
    <n v="0"/>
    <n v="0"/>
    <n v="0"/>
    <x v="13"/>
    <x v="1"/>
  </r>
  <r>
    <s v="CG&amp;E "/>
    <s v="E"/>
    <x v="6"/>
    <s v="DM02W   04/01/2008N"/>
    <n v="11439"/>
    <n v="417.98"/>
    <n v="0"/>
    <n v="417.98"/>
    <n v="0"/>
    <n v="0"/>
    <n v="255.48"/>
    <n v="13.93"/>
    <n v="0.63"/>
    <n v="0"/>
    <n v="0"/>
    <n v="50.61"/>
    <n v="79.36"/>
    <n v="0"/>
    <n v="4.7699999999999996"/>
    <n v="0"/>
    <n v="0"/>
    <n v="0"/>
    <n v="0"/>
    <n v="0"/>
    <n v="0"/>
    <n v="0"/>
    <n v="0"/>
    <n v="0"/>
    <n v="0"/>
    <n v="0"/>
    <n v="13.2"/>
    <n v="0"/>
    <n v="0"/>
    <n v="0"/>
    <n v="0"/>
    <n v="0"/>
    <m/>
    <n v="0"/>
    <n v="0"/>
    <n v="0"/>
    <x v="13"/>
    <x v="1"/>
  </r>
  <r>
    <s v="CG&amp;E "/>
    <s v="E"/>
    <x v="10"/>
    <s v="DM02W   04/01/2008N"/>
    <n v="7760"/>
    <n v="236.03"/>
    <n v="0"/>
    <n v="236.03"/>
    <n v="0"/>
    <n v="0"/>
    <n v="132.30000000000001"/>
    <n v="9.44"/>
    <n v="0.36"/>
    <n v="0"/>
    <n v="0"/>
    <n v="33.799999999999997"/>
    <n v="47.95"/>
    <n v="0"/>
    <n v="3.23"/>
    <n v="0"/>
    <n v="0"/>
    <n v="0"/>
    <n v="0"/>
    <n v="0"/>
    <n v="0"/>
    <n v="0"/>
    <n v="0"/>
    <n v="0"/>
    <n v="0"/>
    <n v="0"/>
    <n v="8.9499999999999993"/>
    <n v="0"/>
    <n v="0"/>
    <n v="0"/>
    <n v="0"/>
    <n v="0"/>
    <m/>
    <n v="0"/>
    <n v="0"/>
    <n v="0"/>
    <x v="13"/>
    <x v="1"/>
  </r>
  <r>
    <s v="CG&amp;E "/>
    <s v="E"/>
    <x v="11"/>
    <s v="DM02W   04/01/2008N"/>
    <n v="7776"/>
    <n v="217.38"/>
    <n v="0"/>
    <n v="217.38"/>
    <n v="0"/>
    <n v="0"/>
    <n v="97.95"/>
    <n v="9.4700000000000006"/>
    <n v="0.09"/>
    <n v="0"/>
    <n v="0"/>
    <n v="33.5"/>
    <n v="42.09"/>
    <n v="0"/>
    <n v="3.24"/>
    <n v="0"/>
    <n v="0"/>
    <n v="0"/>
    <n v="0"/>
    <n v="0"/>
    <n v="0"/>
    <n v="0"/>
    <n v="10.73"/>
    <n v="11.34"/>
    <n v="0"/>
    <n v="0"/>
    <n v="8.9700000000000006"/>
    <n v="0"/>
    <n v="0"/>
    <n v="0"/>
    <n v="0"/>
    <n v="0"/>
    <m/>
    <n v="0"/>
    <n v="0"/>
    <n v="0"/>
    <x v="13"/>
    <x v="1"/>
  </r>
  <r>
    <s v="CG&amp;E "/>
    <s v="E"/>
    <x v="13"/>
    <s v="DM02W   04/01/2008N"/>
    <n v="66101"/>
    <n v="1316.38"/>
    <n v="0"/>
    <n v="1316.38"/>
    <n v="0"/>
    <n v="0"/>
    <n v="570.52"/>
    <n v="80.489999999999995"/>
    <n v="0.54"/>
    <n v="0"/>
    <n v="0"/>
    <n v="275.2"/>
    <n v="290.35000000000002"/>
    <n v="0"/>
    <n v="23"/>
    <n v="0"/>
    <n v="0"/>
    <n v="0"/>
    <n v="0"/>
    <n v="0"/>
    <n v="0"/>
    <n v="0"/>
    <n v="0"/>
    <n v="0"/>
    <n v="0"/>
    <n v="0"/>
    <n v="76.28"/>
    <n v="0"/>
    <n v="0"/>
    <n v="0"/>
    <n v="0"/>
    <n v="0"/>
    <m/>
    <n v="0"/>
    <n v="0"/>
    <n v="0"/>
    <x v="13"/>
    <x v="1"/>
  </r>
  <r>
    <s v="CG&amp;E "/>
    <s v="E"/>
    <x v="4"/>
    <s v="DM51W   04/01/2008 "/>
    <n v="4475"/>
    <n v="470.78"/>
    <n v="0"/>
    <n v="470.78"/>
    <n v="155.37"/>
    <n v="0"/>
    <n v="91.35"/>
    <n v="5.45"/>
    <n v="0.18"/>
    <n v="0"/>
    <n v="0"/>
    <n v="19.670000000000002"/>
    <n v="32.9"/>
    <n v="21.29"/>
    <n v="1.86"/>
    <n v="0"/>
    <n v="24.27"/>
    <n v="97.77"/>
    <n v="0"/>
    <n v="0"/>
    <n v="0"/>
    <n v="0"/>
    <n v="6.18"/>
    <n v="9.32"/>
    <n v="0"/>
    <n v="0"/>
    <n v="5.17"/>
    <n v="0"/>
    <n v="0"/>
    <n v="0"/>
    <n v="0"/>
    <n v="0"/>
    <m/>
    <n v="0"/>
    <n v="0"/>
    <n v="0"/>
    <x v="13"/>
    <x v="1"/>
  </r>
  <r>
    <s v="CG&amp;E "/>
    <s v="E"/>
    <x v="2"/>
    <s v="DP01    04/01/2008N"/>
    <n v="153680"/>
    <n v="16610.32"/>
    <n v="0"/>
    <n v="16610.32"/>
    <n v="6688.98"/>
    <n v="0"/>
    <n v="1893.95"/>
    <n v="187.12"/>
    <n v="0.27"/>
    <n v="0"/>
    <n v="0"/>
    <n v="576.5"/>
    <n v="899.57"/>
    <n v="1110.57"/>
    <n v="64.09"/>
    <n v="0"/>
    <n v="1159.1400000000001"/>
    <n v="3357.44"/>
    <n v="0"/>
    <n v="0"/>
    <n v="0"/>
    <n v="0"/>
    <n v="196.03"/>
    <n v="401.35"/>
    <n v="0"/>
    <n v="0"/>
    <n v="75.31"/>
    <n v="0"/>
    <n v="0"/>
    <n v="0"/>
    <n v="0"/>
    <n v="0"/>
    <m/>
    <n v="0"/>
    <n v="0"/>
    <n v="0"/>
    <x v="13"/>
    <x v="2"/>
  </r>
  <r>
    <s v="CG&amp;E "/>
    <s v="E"/>
    <x v="5"/>
    <s v="DP01    04/01/2008N"/>
    <n v="0"/>
    <n v="219.98"/>
    <n v="0"/>
    <n v="219.98"/>
    <n v="34.58"/>
    <n v="0"/>
    <n v="164.69"/>
    <n v="0"/>
    <n v="0.09"/>
    <n v="0"/>
    <n v="0"/>
    <n v="0"/>
    <n v="0"/>
    <n v="5.74"/>
    <n v="0"/>
    <n v="0"/>
    <n v="11.79"/>
    <n v="0"/>
    <n v="0"/>
    <n v="0"/>
    <n v="0"/>
    <n v="0"/>
    <n v="1.02"/>
    <n v="2.0699999999999998"/>
    <n v="0"/>
    <n v="0"/>
    <n v="0"/>
    <n v="0"/>
    <n v="0"/>
    <n v="0"/>
    <n v="0"/>
    <n v="0"/>
    <m/>
    <n v="0"/>
    <n v="0"/>
    <n v="0"/>
    <x v="13"/>
    <x v="2"/>
  </r>
  <r>
    <s v="CG&amp;E "/>
    <s v="E"/>
    <x v="14"/>
    <s v="DP01    04/01/2008N"/>
    <n v="669886"/>
    <n v="68576.58"/>
    <n v="0"/>
    <n v="68576.58"/>
    <n v="27897.1"/>
    <n v="0"/>
    <n v="6527.55"/>
    <n v="815.65"/>
    <n v="0.45"/>
    <n v="0"/>
    <n v="0"/>
    <n v="2478.29"/>
    <n v="3853.64"/>
    <n v="4631.8100000000004"/>
    <n v="279.33"/>
    <n v="0"/>
    <n v="4637.97"/>
    <n v="14635.01"/>
    <n v="0"/>
    <n v="0"/>
    <n v="0"/>
    <n v="0"/>
    <n v="817.65"/>
    <n v="1673.89"/>
    <n v="0"/>
    <n v="0"/>
    <n v="328.24"/>
    <n v="0"/>
    <n v="0"/>
    <n v="0"/>
    <n v="0"/>
    <n v="0"/>
    <m/>
    <n v="0"/>
    <n v="0"/>
    <n v="0"/>
    <x v="13"/>
    <x v="2"/>
  </r>
  <r>
    <s v="CG&amp;E "/>
    <s v="E"/>
    <x v="15"/>
    <s v="DP01    04/01/2008N"/>
    <n v="1930574"/>
    <n v="160308.65"/>
    <n v="0"/>
    <n v="160308.65"/>
    <n v="62970.85"/>
    <n v="0"/>
    <n v="11808.87"/>
    <n v="1776.92"/>
    <n v="0.27"/>
    <n v="0"/>
    <n v="0"/>
    <n v="7029.01"/>
    <n v="7591.65"/>
    <n v="10455.120000000001"/>
    <n v="805.05"/>
    <n v="0"/>
    <n v="9118.42"/>
    <n v="42177.25"/>
    <n v="0"/>
    <n v="0"/>
    <n v="0"/>
    <n v="0"/>
    <n v="1850.81"/>
    <n v="3778.45"/>
    <n v="0"/>
    <n v="0"/>
    <n v="945.98"/>
    <n v="0"/>
    <n v="0"/>
    <n v="0"/>
    <n v="0"/>
    <n v="0"/>
    <m/>
    <n v="0"/>
    <n v="0"/>
    <n v="0"/>
    <x v="13"/>
    <x v="2"/>
  </r>
  <r>
    <s v="CG&amp;E "/>
    <s v="E"/>
    <x v="12"/>
    <s v="DP01    04/01/2008N"/>
    <n v="78859"/>
    <n v="9211.5400000000009"/>
    <n v="0"/>
    <n v="9211.5400000000009"/>
    <n v="3793.54"/>
    <n v="0"/>
    <n v="1022.76"/>
    <n v="96.02"/>
    <n v="0.09"/>
    <n v="0"/>
    <n v="0"/>
    <n v="295.58"/>
    <n v="540.17999999999995"/>
    <n v="629.84"/>
    <n v="32.880000000000003"/>
    <n v="0"/>
    <n v="700.61"/>
    <n v="1722.83"/>
    <n v="0"/>
    <n v="0"/>
    <n v="0"/>
    <n v="0"/>
    <n v="110.95"/>
    <n v="227.62"/>
    <n v="0"/>
    <n v="0"/>
    <n v="38.64"/>
    <n v="0"/>
    <n v="0"/>
    <n v="0"/>
    <n v="0"/>
    <n v="0"/>
    <m/>
    <n v="0"/>
    <n v="0"/>
    <n v="0"/>
    <x v="13"/>
    <x v="2"/>
  </r>
  <r>
    <s v="CG&amp;E "/>
    <s v="E"/>
    <x v="16"/>
    <s v="DP01    04/01/2008N"/>
    <n v="1787860"/>
    <n v="147608.23000000001"/>
    <n v="0"/>
    <n v="147608.23000000001"/>
    <n v="61026.54"/>
    <n v="0"/>
    <n v="11576.94"/>
    <n v="2176.9"/>
    <n v="0.36"/>
    <n v="0"/>
    <n v="0"/>
    <n v="0"/>
    <n v="7747.17"/>
    <n v="10132.39"/>
    <n v="745.54"/>
    <n v="0"/>
    <n v="8811.83"/>
    <n v="39059.370000000003"/>
    <n v="0"/>
    <n v="0"/>
    <n v="0"/>
    <n v="0"/>
    <n v="1793.35"/>
    <n v="3661.78"/>
    <n v="0"/>
    <n v="0"/>
    <n v="876.06"/>
    <n v="0"/>
    <n v="0"/>
    <n v="0"/>
    <n v="0"/>
    <n v="0"/>
    <m/>
    <n v="0"/>
    <n v="0"/>
    <n v="0"/>
    <x v="13"/>
    <x v="2"/>
  </r>
  <r>
    <s v="CG&amp;E "/>
    <s v="E"/>
    <x v="11"/>
    <s v="DP01    04/01/2008N"/>
    <n v="7627650"/>
    <n v="117334.37"/>
    <n v="0"/>
    <n v="117334.37"/>
    <n v="0"/>
    <n v="0"/>
    <n v="46154.080000000002"/>
    <n v="9287.4500000000007"/>
    <n v="2.71"/>
    <n v="0"/>
    <n v="0"/>
    <n v="27969.3"/>
    <n v="29467.599999999999"/>
    <n v="0"/>
    <n v="0"/>
    <n v="0"/>
    <n v="0"/>
    <n v="0"/>
    <n v="0"/>
    <n v="0"/>
    <n v="0"/>
    <n v="0"/>
    <n v="235.92"/>
    <n v="479.74"/>
    <n v="0"/>
    <n v="0"/>
    <n v="3737.57"/>
    <n v="0"/>
    <n v="0"/>
    <n v="0"/>
    <n v="0"/>
    <n v="0"/>
    <m/>
    <n v="0"/>
    <n v="0"/>
    <n v="0"/>
    <x v="13"/>
    <x v="2"/>
  </r>
  <r>
    <s v="CG&amp;E "/>
    <s v="E"/>
    <x v="14"/>
    <s v="DP02    04/01/2008 "/>
    <n v="5657197"/>
    <n v="525575.80000000005"/>
    <n v="0"/>
    <n v="525575.80000000005"/>
    <n v="177003.71"/>
    <n v="0"/>
    <n v="32571.759999999998"/>
    <n v="7809.68"/>
    <n v="0.27"/>
    <n v="0"/>
    <n v="0"/>
    <n v="7358.21"/>
    <n v="44595"/>
    <n v="62220.13"/>
    <n v="5321.78"/>
    <n v="0"/>
    <n v="25345.279999999999"/>
    <n v="123592.78"/>
    <n v="0"/>
    <n v="0"/>
    <n v="0"/>
    <n v="0"/>
    <n v="11017.45"/>
    <n v="22486.34"/>
    <n v="0"/>
    <n v="0"/>
    <n v="6253.41"/>
    <n v="0"/>
    <n v="0"/>
    <n v="0"/>
    <n v="0"/>
    <n v="0"/>
    <m/>
    <n v="0"/>
    <n v="0"/>
    <n v="0"/>
    <x v="13"/>
    <x v="2"/>
  </r>
  <r>
    <s v="CG&amp;E "/>
    <s v="E"/>
    <x v="15"/>
    <s v="DP02    04/01/2008 "/>
    <n v="2852016"/>
    <n v="257614.06"/>
    <n v="0"/>
    <n v="257614.06"/>
    <n v="104617.02"/>
    <n v="0"/>
    <n v="23269.15"/>
    <n v="2363.5700000000002"/>
    <n v="0.18"/>
    <n v="0"/>
    <n v="0"/>
    <n v="737.29"/>
    <n v="14804.53"/>
    <n v="18398.439999999999"/>
    <n v="1413.59"/>
    <n v="0"/>
    <n v="18144.86"/>
    <n v="62307.99"/>
    <n v="0"/>
    <n v="0"/>
    <n v="0"/>
    <n v="0"/>
    <n v="3247.13"/>
    <n v="6649.25"/>
    <n v="0"/>
    <n v="0"/>
    <n v="1661.06"/>
    <n v="0"/>
    <n v="0"/>
    <n v="0"/>
    <n v="0"/>
    <n v="0"/>
    <m/>
    <n v="0"/>
    <n v="0"/>
    <n v="0"/>
    <x v="13"/>
    <x v="2"/>
  </r>
  <r>
    <s v="CG&amp;E "/>
    <s v="E"/>
    <x v="12"/>
    <s v="DP02    04/01/2008 "/>
    <n v="564968"/>
    <n v="61378.04"/>
    <n v="0"/>
    <n v="61378.04"/>
    <n v="22195.38"/>
    <n v="0"/>
    <n v="5357.51"/>
    <n v="1252.6400000000001"/>
    <n v="0.27"/>
    <n v="0"/>
    <n v="0"/>
    <n v="3762.43"/>
    <n v="3677"/>
    <n v="5430.61"/>
    <n v="429"/>
    <n v="0"/>
    <n v="3498.83"/>
    <n v="12342.85"/>
    <n v="0"/>
    <n v="0"/>
    <n v="0"/>
    <n v="0"/>
    <n v="964.86"/>
    <n v="1962.56"/>
    <n v="0"/>
    <n v="0"/>
    <n v="504.1"/>
    <n v="0"/>
    <n v="0"/>
    <n v="0"/>
    <n v="0"/>
    <n v="0"/>
    <m/>
    <n v="0"/>
    <n v="0"/>
    <n v="0"/>
    <x v="13"/>
    <x v="2"/>
  </r>
  <r>
    <s v="CG&amp;E "/>
    <s v="E"/>
    <x v="2"/>
    <s v="DP02    04/01/2008N"/>
    <n v="60282"/>
    <n v="11807.33"/>
    <n v="0"/>
    <n v="11807.33"/>
    <n v="5083.9399999999996"/>
    <n v="0"/>
    <n v="2044.8"/>
    <n v="73.41"/>
    <n v="0.27"/>
    <n v="0"/>
    <n v="0"/>
    <n v="242.03"/>
    <n v="412.93"/>
    <n v="844.05"/>
    <n v="25.14"/>
    <n v="0"/>
    <n v="1280.23"/>
    <n v="1316.99"/>
    <n v="0"/>
    <n v="0"/>
    <n v="0"/>
    <n v="0"/>
    <n v="148.93"/>
    <n v="305.06"/>
    <n v="0"/>
    <n v="0"/>
    <n v="29.55"/>
    <n v="0"/>
    <n v="0"/>
    <n v="0"/>
    <n v="0"/>
    <n v="0"/>
    <m/>
    <n v="0"/>
    <n v="0"/>
    <n v="0"/>
    <x v="13"/>
    <x v="2"/>
  </r>
  <r>
    <s v="CG&amp;E "/>
    <s v="E"/>
    <x v="3"/>
    <s v="DP02    04/01/2008N"/>
    <n v="477528"/>
    <n v="42789.99"/>
    <n v="0"/>
    <n v="42789.99"/>
    <n v="17006.71"/>
    <n v="0"/>
    <n v="3683.85"/>
    <n v="581.44000000000005"/>
    <n v="0.36"/>
    <n v="0"/>
    <n v="0"/>
    <n v="1770.71"/>
    <n v="2061.16"/>
    <n v="2823.67"/>
    <n v="199.13"/>
    <n v="0"/>
    <n v="2475.58"/>
    <n v="10432.549999999999"/>
    <n v="0"/>
    <n v="0"/>
    <n v="0"/>
    <n v="0"/>
    <n v="500.37"/>
    <n v="1020.47"/>
    <n v="0"/>
    <n v="0"/>
    <n v="233.99"/>
    <n v="0"/>
    <n v="0"/>
    <n v="0"/>
    <n v="0"/>
    <n v="0"/>
    <m/>
    <n v="0"/>
    <n v="0"/>
    <n v="0"/>
    <x v="13"/>
    <x v="2"/>
  </r>
  <r>
    <s v="CG&amp;E "/>
    <s v="E"/>
    <x v="4"/>
    <s v="DP02    04/01/2008N"/>
    <n v="93969"/>
    <n v="8088.34"/>
    <n v="0"/>
    <n v="8088.34"/>
    <n v="3171.63"/>
    <n v="0"/>
    <n v="689.23"/>
    <n v="114.42"/>
    <n v="0.09"/>
    <n v="0"/>
    <n v="0"/>
    <n v="350.43"/>
    <n v="381.19"/>
    <n v="526.6"/>
    <n v="39.19"/>
    <n v="0"/>
    <n v="432.87"/>
    <n v="2052.94"/>
    <n v="0"/>
    <n v="0"/>
    <n v="0"/>
    <n v="0"/>
    <n v="93.4"/>
    <n v="190.31"/>
    <n v="0"/>
    <n v="0"/>
    <n v="46.04"/>
    <n v="0"/>
    <n v="0"/>
    <n v="0"/>
    <n v="0"/>
    <n v="0"/>
    <m/>
    <n v="0"/>
    <n v="0"/>
    <n v="0"/>
    <x v="13"/>
    <x v="2"/>
  </r>
  <r>
    <s v="CG&amp;E "/>
    <s v="E"/>
    <x v="14"/>
    <s v="DP02    04/01/2008N"/>
    <n v="36147994"/>
    <n v="3160000.99"/>
    <n v="0"/>
    <n v="3160000.99"/>
    <n v="1249989.18"/>
    <n v="0"/>
    <n v="245688.72"/>
    <n v="38665.61"/>
    <n v="5.35"/>
    <n v="0"/>
    <n v="0"/>
    <n v="131755.76999999999"/>
    <n v="159812.57"/>
    <n v="207640.39"/>
    <n v="15073.71"/>
    <n v="0"/>
    <n v="192317.27"/>
    <n v="789725.22"/>
    <n v="0"/>
    <n v="0"/>
    <n v="0"/>
    <n v="0"/>
    <n v="36634.75"/>
    <n v="75003.19"/>
    <n v="0"/>
    <n v="0"/>
    <n v="17689.259999999998"/>
    <n v="0"/>
    <n v="0"/>
    <n v="0"/>
    <n v="0"/>
    <n v="0"/>
    <m/>
    <n v="0"/>
    <n v="0"/>
    <n v="0"/>
    <x v="13"/>
    <x v="2"/>
  </r>
  <r>
    <s v="CG&amp;E "/>
    <s v="E"/>
    <x v="15"/>
    <s v="DP02    04/01/2008N"/>
    <n v="45185323"/>
    <n v="3854364.33"/>
    <n v="0"/>
    <n v="3854364.33"/>
    <n v="1513432.54"/>
    <n v="0"/>
    <n v="293978.17"/>
    <n v="41104.9"/>
    <n v="4.68"/>
    <n v="0"/>
    <n v="0"/>
    <n v="164498.04999999999"/>
    <n v="196993.65"/>
    <n v="251275"/>
    <n v="18842.27"/>
    <n v="0"/>
    <n v="229731.82"/>
    <n v="987163.75"/>
    <n v="0"/>
    <n v="0"/>
    <n v="0"/>
    <n v="0"/>
    <n v="44388"/>
    <n v="90810.71"/>
    <n v="0"/>
    <n v="0"/>
    <n v="22140.79"/>
    <n v="0"/>
    <n v="0"/>
    <n v="0"/>
    <n v="0"/>
    <n v="0"/>
    <m/>
    <n v="0"/>
    <n v="0"/>
    <n v="0"/>
    <x v="13"/>
    <x v="2"/>
  </r>
  <r>
    <s v="CG&amp;E "/>
    <s v="E"/>
    <x v="12"/>
    <s v="DP02    04/01/2008N"/>
    <n v="8365087"/>
    <n v="740434.54"/>
    <n v="0"/>
    <n v="740434.54"/>
    <n v="294464.53999999998"/>
    <n v="0"/>
    <n v="57767.98"/>
    <n v="9602.81"/>
    <n v="1.62"/>
    <n v="0"/>
    <n v="0"/>
    <n v="30533.01"/>
    <n v="38315.019999999997"/>
    <n v="48890.36"/>
    <n v="3488.24"/>
    <n v="0"/>
    <n v="44206.27"/>
    <n v="182752.04"/>
    <n v="0"/>
    <n v="0"/>
    <n v="0"/>
    <n v="0"/>
    <n v="8644.98"/>
    <n v="17668.77"/>
    <n v="0"/>
    <n v="0"/>
    <n v="4098.8999999999996"/>
    <n v="0"/>
    <n v="0"/>
    <n v="0"/>
    <n v="0"/>
    <n v="0"/>
    <m/>
    <n v="0"/>
    <n v="0"/>
    <n v="0"/>
    <x v="13"/>
    <x v="2"/>
  </r>
  <r>
    <s v="CG&amp;E "/>
    <s v="E"/>
    <x v="17"/>
    <s v="DP02    04/01/2008N"/>
    <n v="33417"/>
    <n v="22139.71"/>
    <n v="0"/>
    <n v="22139.71"/>
    <n v="10315.73"/>
    <n v="0"/>
    <n v="4521.28"/>
    <n v="40.69"/>
    <n v="0.09"/>
    <n v="0"/>
    <n v="0"/>
    <n v="130.62"/>
    <n v="228.91"/>
    <n v="1712.54"/>
    <n v="13.93"/>
    <n v="0"/>
    <n v="3509.08"/>
    <n v="730.06"/>
    <n v="0"/>
    <n v="0"/>
    <n v="0"/>
    <n v="0"/>
    <n v="301.45999999999998"/>
    <n v="618.95000000000005"/>
    <n v="0"/>
    <n v="0"/>
    <n v="16.37"/>
    <n v="0"/>
    <n v="0"/>
    <n v="0"/>
    <n v="0"/>
    <n v="0"/>
    <m/>
    <n v="0"/>
    <n v="0"/>
    <n v="0"/>
    <x v="13"/>
    <x v="2"/>
  </r>
  <r>
    <s v="CG&amp;E "/>
    <s v="E"/>
    <x v="16"/>
    <s v="DP02    04/01/2008N"/>
    <n v="2668751"/>
    <n v="220725.96"/>
    <n v="0"/>
    <n v="220725.96"/>
    <n v="90339.199999999997"/>
    <n v="0"/>
    <n v="17766.37"/>
    <n v="2498.81"/>
    <n v="0.18"/>
    <n v="0"/>
    <n v="0"/>
    <n v="0"/>
    <n v="12309.56"/>
    <n v="14998.95"/>
    <n v="1112.8699999999999"/>
    <n v="0"/>
    <n v="14021.26"/>
    <n v="58304.2"/>
    <n v="0"/>
    <n v="0"/>
    <n v="0"/>
    <n v="0"/>
    <n v="2646.23"/>
    <n v="5420.64"/>
    <n v="0"/>
    <n v="0"/>
    <n v="1307.69"/>
    <n v="0"/>
    <n v="0"/>
    <n v="0"/>
    <n v="0"/>
    <n v="0"/>
    <m/>
    <n v="0"/>
    <n v="0"/>
    <n v="0"/>
    <x v="13"/>
    <x v="2"/>
  </r>
  <r>
    <s v="CG&amp;E "/>
    <s v="E"/>
    <x v="9"/>
    <s v="DP02    04/01/2008N"/>
    <n v="45625"/>
    <n v="1132.02"/>
    <n v="0"/>
    <n v="1132.02"/>
    <n v="0"/>
    <n v="0"/>
    <n v="623.22"/>
    <n v="55.55"/>
    <n v="0.18"/>
    <n v="0"/>
    <n v="0"/>
    <n v="184.26"/>
    <n v="227.43"/>
    <n v="0"/>
    <n v="19.02"/>
    <n v="0"/>
    <n v="0"/>
    <n v="0"/>
    <n v="0"/>
    <n v="0"/>
    <n v="0"/>
    <n v="0"/>
    <n v="0"/>
    <n v="0"/>
    <n v="0"/>
    <n v="0"/>
    <n v="22.36"/>
    <n v="0"/>
    <n v="0"/>
    <n v="0"/>
    <n v="0"/>
    <n v="0"/>
    <m/>
    <n v="0"/>
    <n v="0"/>
    <n v="0"/>
    <x v="13"/>
    <x v="2"/>
  </r>
  <r>
    <s v="CG&amp;E "/>
    <s v="E"/>
    <x v="11"/>
    <s v="DP02    04/01/2008N"/>
    <n v="1516832"/>
    <n v="24382.61"/>
    <n v="0"/>
    <n v="24382.61"/>
    <n v="0"/>
    <n v="0"/>
    <n v="9324.23"/>
    <n v="1846.89"/>
    <n v="0.54"/>
    <n v="0"/>
    <n v="0"/>
    <n v="5555.71"/>
    <n v="5960.01"/>
    <n v="0"/>
    <n v="1.55"/>
    <n v="0"/>
    <n v="0"/>
    <n v="0"/>
    <n v="0"/>
    <n v="0"/>
    <n v="0"/>
    <n v="0"/>
    <n v="312.95"/>
    <n v="637.48"/>
    <n v="0"/>
    <n v="0"/>
    <n v="743.25"/>
    <n v="0"/>
    <n v="0"/>
    <n v="0"/>
    <n v="0"/>
    <n v="0"/>
    <m/>
    <n v="0"/>
    <n v="0"/>
    <n v="0"/>
    <x v="13"/>
    <x v="2"/>
  </r>
  <r>
    <s v="CG&amp;E "/>
    <s v="E"/>
    <x v="18"/>
    <s v="DP02    04/01/2008N"/>
    <n v="1293486"/>
    <n v="27801.64"/>
    <n v="0"/>
    <n v="27801.64"/>
    <n v="0"/>
    <n v="0"/>
    <n v="14683.21"/>
    <n v="1574.94"/>
    <n v="0.36"/>
    <n v="0"/>
    <n v="0"/>
    <n v="4732.6400000000003"/>
    <n v="6149.08"/>
    <n v="0"/>
    <n v="27.6"/>
    <n v="0"/>
    <n v="0"/>
    <n v="0"/>
    <n v="0"/>
    <n v="0"/>
    <n v="0"/>
    <n v="0"/>
    <n v="0"/>
    <n v="0"/>
    <n v="0"/>
    <n v="0"/>
    <n v="633.80999999999995"/>
    <n v="0"/>
    <n v="0"/>
    <n v="0"/>
    <n v="0"/>
    <n v="0"/>
    <m/>
    <n v="0"/>
    <n v="0"/>
    <n v="0"/>
    <x v="13"/>
    <x v="2"/>
  </r>
  <r>
    <s v="CG&amp;E "/>
    <s v="E"/>
    <x v="13"/>
    <s v="DP02    04/01/2008N"/>
    <n v="83269"/>
    <n v="1891.88"/>
    <n v="0"/>
    <n v="1891.88"/>
    <n v="0"/>
    <n v="0"/>
    <n v="886.89"/>
    <n v="101.39"/>
    <n v="0.09"/>
    <n v="0"/>
    <n v="0"/>
    <n v="311.58999999999997"/>
    <n v="516.4"/>
    <n v="0"/>
    <n v="34.72"/>
    <n v="0"/>
    <n v="0"/>
    <n v="0"/>
    <n v="0"/>
    <n v="0"/>
    <n v="0"/>
    <n v="0"/>
    <n v="0"/>
    <n v="0"/>
    <n v="0"/>
    <n v="0"/>
    <n v="40.799999999999997"/>
    <n v="0"/>
    <n v="0"/>
    <n v="0"/>
    <n v="0"/>
    <n v="0"/>
    <m/>
    <n v="0"/>
    <n v="0"/>
    <n v="0"/>
    <x v="13"/>
    <x v="2"/>
  </r>
  <r>
    <s v="CG&amp;E "/>
    <s v="E"/>
    <x v="3"/>
    <s v="DP03    04/01/2008N"/>
    <n v="35200"/>
    <n v="6147.6"/>
    <n v="0"/>
    <n v="6147.6"/>
    <n v="2656.97"/>
    <n v="0"/>
    <n v="948.86"/>
    <n v="42.86"/>
    <n v="0.09"/>
    <n v="0"/>
    <n v="0"/>
    <n v="137.1"/>
    <n v="241.12"/>
    <n v="441.13"/>
    <n v="14.68"/>
    <n v="0"/>
    <n v="641.29"/>
    <n v="769.01"/>
    <n v="0"/>
    <n v="0"/>
    <n v="0"/>
    <n v="0"/>
    <n v="77.819999999999993"/>
    <n v="159.41999999999999"/>
    <n v="0"/>
    <n v="0"/>
    <n v="17.25"/>
    <n v="0"/>
    <n v="0"/>
    <n v="0"/>
    <n v="0"/>
    <n v="0"/>
    <m/>
    <n v="0"/>
    <n v="0"/>
    <n v="0"/>
    <x v="13"/>
    <x v="2"/>
  </r>
  <r>
    <s v="CG&amp;E "/>
    <s v="E"/>
    <x v="14"/>
    <s v="DP03    04/01/2008N"/>
    <n v="2905796"/>
    <n v="231727.88"/>
    <n v="0"/>
    <n v="231727.88"/>
    <n v="90195.72"/>
    <n v="0"/>
    <n v="15884.33"/>
    <n v="2378.02"/>
    <n v="0.18"/>
    <n v="0"/>
    <n v="0"/>
    <n v="10566.68"/>
    <n v="11035.65"/>
    <n v="14975.3"/>
    <n v="1211.72"/>
    <n v="0"/>
    <n v="12510.46"/>
    <n v="63482.93"/>
    <n v="0"/>
    <n v="0"/>
    <n v="0"/>
    <n v="0"/>
    <n v="2651.01"/>
    <n v="5412.04"/>
    <n v="0"/>
    <n v="0"/>
    <n v="1423.84"/>
    <n v="0"/>
    <n v="0"/>
    <n v="0"/>
    <n v="0"/>
    <n v="0"/>
    <m/>
    <n v="0"/>
    <n v="0"/>
    <n v="0"/>
    <x v="13"/>
    <x v="2"/>
  </r>
  <r>
    <s v="CG&amp;E "/>
    <s v="E"/>
    <x v="15"/>
    <s v="DP03    04/01/2008N"/>
    <n v="3819184"/>
    <n v="311242.11"/>
    <n v="0"/>
    <n v="311242.11"/>
    <n v="121670.43"/>
    <n v="0"/>
    <n v="21840.01"/>
    <n v="3773.8"/>
    <n v="0.36"/>
    <n v="0"/>
    <n v="0"/>
    <n v="13900.92"/>
    <n v="15026.46"/>
    <n v="20201.11"/>
    <n v="1592.6"/>
    <n v="0"/>
    <n v="17050.580000000002"/>
    <n v="83437.710000000006"/>
    <n v="0"/>
    <n v="0"/>
    <n v="0"/>
    <n v="0"/>
    <n v="3576.11"/>
    <n v="7300.62"/>
    <n v="0"/>
    <n v="0"/>
    <n v="1871.4"/>
    <n v="0"/>
    <n v="0"/>
    <n v="0"/>
    <n v="0"/>
    <n v="0"/>
    <m/>
    <n v="0"/>
    <n v="0"/>
    <n v="0"/>
    <x v="13"/>
    <x v="2"/>
  </r>
  <r>
    <s v="CG&amp;E "/>
    <s v="E"/>
    <x v="12"/>
    <s v="DP03    04/01/2008N"/>
    <n v="51568"/>
    <n v="5724.97"/>
    <n v="0"/>
    <n v="5724.97"/>
    <n v="2306.75"/>
    <n v="0"/>
    <n v="648.12"/>
    <n v="62.79"/>
    <n v="0.09"/>
    <n v="0"/>
    <n v="0"/>
    <n v="196.51"/>
    <n v="348.6"/>
    <n v="382.99"/>
    <n v="21.5"/>
    <n v="0"/>
    <n v="399.87"/>
    <n v="1126.6099999999999"/>
    <n v="0"/>
    <n v="0"/>
    <n v="0"/>
    <n v="0"/>
    <n v="67.459999999999994"/>
    <n v="138.41"/>
    <n v="0"/>
    <n v="0"/>
    <n v="25.27"/>
    <n v="0"/>
    <n v="0"/>
    <n v="0"/>
    <n v="0"/>
    <n v="0"/>
    <m/>
    <n v="0"/>
    <n v="0"/>
    <n v="0"/>
    <x v="13"/>
    <x v="2"/>
  </r>
  <r>
    <s v="CG&amp;E "/>
    <s v="E"/>
    <x v="17"/>
    <s v="DP03    04/01/2008N"/>
    <n v="7662"/>
    <n v="2160.23"/>
    <n v="0"/>
    <n v="2160.23"/>
    <n v="925.43"/>
    <n v="0"/>
    <n v="471.31"/>
    <n v="9.33"/>
    <n v="0.09"/>
    <n v="0"/>
    <n v="0"/>
    <n v="33.020000000000003"/>
    <n v="52.48"/>
    <n v="153.63999999999999"/>
    <n v="3.2"/>
    <n v="0"/>
    <n v="257.93"/>
    <n v="167.39"/>
    <n v="0"/>
    <n v="0"/>
    <n v="0"/>
    <n v="0"/>
    <n v="27.13"/>
    <n v="55.53"/>
    <n v="0"/>
    <n v="0"/>
    <n v="3.75"/>
    <n v="0"/>
    <n v="0"/>
    <n v="0"/>
    <n v="0"/>
    <n v="0"/>
    <m/>
    <n v="0"/>
    <n v="0"/>
    <n v="0"/>
    <x v="13"/>
    <x v="2"/>
  </r>
  <r>
    <s v="CG&amp;E "/>
    <s v="E"/>
    <x v="6"/>
    <s v="DP03    04/01/2008N"/>
    <n v="19200"/>
    <n v="657.05"/>
    <n v="0"/>
    <n v="657.05"/>
    <n v="0"/>
    <n v="0"/>
    <n v="413.63"/>
    <n v="23.38"/>
    <n v="0.09"/>
    <n v="0"/>
    <n v="0"/>
    <n v="79.02"/>
    <n v="131.52000000000001"/>
    <n v="0"/>
    <n v="0"/>
    <n v="0"/>
    <n v="0"/>
    <n v="0"/>
    <n v="0"/>
    <n v="0"/>
    <n v="0"/>
    <n v="0"/>
    <n v="0"/>
    <n v="0"/>
    <n v="0"/>
    <n v="0"/>
    <n v="9.41"/>
    <n v="0"/>
    <n v="0"/>
    <n v="0"/>
    <n v="0"/>
    <n v="0"/>
    <m/>
    <n v="0"/>
    <n v="0"/>
    <n v="0"/>
    <x v="13"/>
    <x v="2"/>
  </r>
  <r>
    <s v="CG&amp;E "/>
    <s v="E"/>
    <x v="11"/>
    <s v="DP03    04/01/2008N"/>
    <n v="1732546"/>
    <n v="26380.69"/>
    <n v="0"/>
    <n v="26380.69"/>
    <n v="0"/>
    <n v="0"/>
    <n v="10427.99"/>
    <n v="2109.56"/>
    <n v="0.63"/>
    <n v="0"/>
    <n v="0"/>
    <n v="6354.38"/>
    <n v="6639.19"/>
    <n v="0"/>
    <n v="0"/>
    <n v="0"/>
    <n v="0"/>
    <n v="0"/>
    <n v="0"/>
    <n v="0"/>
    <n v="0"/>
    <n v="0"/>
    <n v="0"/>
    <n v="0"/>
    <n v="0"/>
    <n v="0"/>
    <n v="848.94"/>
    <n v="0"/>
    <n v="0"/>
    <n v="0"/>
    <n v="0"/>
    <n v="0"/>
    <m/>
    <n v="0"/>
    <n v="0"/>
    <n v="0"/>
    <x v="13"/>
    <x v="2"/>
  </r>
  <r>
    <s v="CG&amp;E "/>
    <s v="E"/>
    <x v="14"/>
    <s v="DP04    04/01/2008 "/>
    <n v="79"/>
    <n v="31734.29"/>
    <n v="0"/>
    <n v="31734.29"/>
    <n v="8989.64"/>
    <n v="0"/>
    <n v="4386.0600000000004"/>
    <n v="904.31"/>
    <n v="0.09"/>
    <n v="0"/>
    <n v="0"/>
    <n v="2705.32"/>
    <n v="3863.05"/>
    <n v="4524.2"/>
    <n v="309.70999999999998"/>
    <n v="0"/>
    <n v="3253.63"/>
    <n v="1.73"/>
    <n v="0"/>
    <n v="0"/>
    <n v="0"/>
    <n v="0"/>
    <n v="797.58"/>
    <n v="1635.05"/>
    <n v="0"/>
    <n v="0"/>
    <n v="363.92"/>
    <n v="0"/>
    <n v="0"/>
    <n v="0"/>
    <n v="0"/>
    <n v="0"/>
    <m/>
    <n v="0"/>
    <n v="0"/>
    <n v="0"/>
    <x v="13"/>
    <x v="2"/>
  </r>
  <r>
    <s v="CG&amp;E "/>
    <s v="E"/>
    <x v="14"/>
    <s v="DP04    04/01/2008N"/>
    <n v="160710"/>
    <n v="30685.65"/>
    <n v="0"/>
    <n v="30685.65"/>
    <n v="13554.19"/>
    <n v="0"/>
    <n v="4701.8999999999996"/>
    <n v="195.68"/>
    <n v="0.27"/>
    <n v="0"/>
    <n v="0"/>
    <n v="602.04999999999995"/>
    <n v="1100.8699999999999"/>
    <n v="2250.3200000000002"/>
    <n v="67.010000000000005"/>
    <n v="0"/>
    <n v="3413.24"/>
    <n v="3511.03"/>
    <n v="0"/>
    <n v="0"/>
    <n v="0"/>
    <n v="0"/>
    <n v="397.06"/>
    <n v="813.28"/>
    <n v="0"/>
    <n v="0"/>
    <n v="78.75"/>
    <n v="0"/>
    <n v="0"/>
    <n v="0"/>
    <n v="0"/>
    <n v="0"/>
    <m/>
    <n v="0"/>
    <n v="0"/>
    <n v="0"/>
    <x v="13"/>
    <x v="2"/>
  </r>
  <r>
    <s v="CG&amp;E "/>
    <s v="E"/>
    <x v="15"/>
    <s v="DP04    04/01/2008N"/>
    <n v="7478808"/>
    <n v="672358.22"/>
    <n v="0"/>
    <n v="672358.22"/>
    <n v="264642.76"/>
    <n v="0"/>
    <n v="54887.01"/>
    <n v="7013.14"/>
    <n v="0.72"/>
    <n v="0"/>
    <n v="0"/>
    <n v="27222.63"/>
    <n v="37763.94"/>
    <n v="43938.2"/>
    <n v="3118.67"/>
    <n v="0"/>
    <n v="43097.67"/>
    <n v="163389.51999999999"/>
    <n v="0"/>
    <n v="0"/>
    <n v="0"/>
    <n v="0"/>
    <n v="7739.95"/>
    <n v="15879.38"/>
    <n v="0"/>
    <n v="0"/>
    <n v="3664.63"/>
    <n v="0"/>
    <n v="0"/>
    <n v="0"/>
    <n v="0"/>
    <n v="0"/>
    <m/>
    <n v="0"/>
    <n v="0"/>
    <n v="0"/>
    <x v="13"/>
    <x v="2"/>
  </r>
  <r>
    <s v="CG&amp;E "/>
    <s v="E"/>
    <x v="11"/>
    <s v="DP04    04/01/2008N"/>
    <n v="49725"/>
    <n v="2794.41"/>
    <n v="0"/>
    <n v="2794.41"/>
    <n v="0"/>
    <n v="0"/>
    <n v="2155.3000000000002"/>
    <n v="60.54"/>
    <n v="0.18"/>
    <n v="0"/>
    <n v="0"/>
    <n v="192.67"/>
    <n v="340.62"/>
    <n v="0"/>
    <n v="20.74"/>
    <n v="0"/>
    <n v="0"/>
    <n v="0"/>
    <n v="0"/>
    <n v="0"/>
    <n v="0"/>
    <n v="0"/>
    <n v="0"/>
    <n v="0"/>
    <n v="0"/>
    <n v="0"/>
    <n v="24.36"/>
    <n v="0"/>
    <n v="0"/>
    <n v="0"/>
    <n v="0"/>
    <n v="0"/>
    <m/>
    <n v="0"/>
    <n v="0"/>
    <n v="0"/>
    <x v="13"/>
    <x v="2"/>
  </r>
  <r>
    <s v="CG&amp;E "/>
    <s v="E"/>
    <x v="14"/>
    <s v="DP06    04/01/2008 "/>
    <n v="7104860"/>
    <n v="361577.33"/>
    <n v="0"/>
    <n v="36157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2"/>
  </r>
  <r>
    <s v="CG&amp;E "/>
    <s v="E"/>
    <x v="15"/>
    <s v="DP06    04/01/2008 "/>
    <n v="537885"/>
    <n v="28660.45"/>
    <n v="0"/>
    <n v="2866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2"/>
  </r>
  <r>
    <s v="CG&amp;E "/>
    <s v="E"/>
    <x v="12"/>
    <s v="DP06    04/01/2008 "/>
    <n v="463811"/>
    <n v="23782.38"/>
    <n v="0"/>
    <n v="2378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2"/>
  </r>
  <r>
    <s v="CG&amp;E "/>
    <s v="E"/>
    <x v="14"/>
    <s v="DP08    04/01/2008 "/>
    <n v="742621"/>
    <n v="37496.379999999997"/>
    <n v="0"/>
    <n v="37496.3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2"/>
  </r>
  <r>
    <s v="CG&amp;E "/>
    <s v="E"/>
    <x v="14"/>
    <s v="DP10    04/01/2008 "/>
    <n v="1465680"/>
    <n v="119230.78"/>
    <n v="0"/>
    <n v="119230.78"/>
    <n v="40905.75"/>
    <n v="0"/>
    <n v="6357"/>
    <n v="1474.84"/>
    <n v="0.09"/>
    <n v="0"/>
    <n v="0"/>
    <n v="6597.94"/>
    <n v="9231.23"/>
    <n v="10590.16"/>
    <n v="756.87"/>
    <n v="0"/>
    <n v="4715.3999999999996"/>
    <n v="32020.71"/>
    <n v="0"/>
    <n v="0"/>
    <n v="0"/>
    <n v="0"/>
    <n v="1864.09"/>
    <n v="3827.33"/>
    <n v="0"/>
    <n v="0"/>
    <n v="889.37"/>
    <n v="0"/>
    <n v="0"/>
    <n v="0"/>
    <n v="0"/>
    <n v="0"/>
    <m/>
    <n v="0"/>
    <n v="0"/>
    <n v="0"/>
    <x v="13"/>
    <x v="2"/>
  </r>
  <r>
    <s v="CG&amp;E "/>
    <s v="E"/>
    <x v="15"/>
    <s v="DP10    04/01/2008 "/>
    <n v="4235479"/>
    <n v="318750.71000000002"/>
    <n v="0"/>
    <n v="318750.71000000002"/>
    <n v="126619.78"/>
    <n v="0"/>
    <n v="22156.45"/>
    <n v="2681.71"/>
    <n v="0.18"/>
    <n v="0"/>
    <n v="0"/>
    <n v="11121.84"/>
    <n v="15957.1"/>
    <n v="18145.11"/>
    <n v="1275.49"/>
    <n v="0"/>
    <n v="17010.810000000001"/>
    <n v="92532.51"/>
    <n v="0"/>
    <n v="0"/>
    <n v="0"/>
    <n v="0"/>
    <n v="3193.24"/>
    <n v="6557.71"/>
    <n v="0"/>
    <n v="0"/>
    <n v="1498.78"/>
    <n v="0"/>
    <n v="0"/>
    <n v="0"/>
    <n v="0"/>
    <n v="0"/>
    <m/>
    <n v="0"/>
    <n v="0"/>
    <n v="0"/>
    <x v="13"/>
    <x v="2"/>
  </r>
  <r>
    <s v="CG&amp;E "/>
    <s v="E"/>
    <x v="12"/>
    <s v="DP10    04/01/2008 "/>
    <n v="18545804"/>
    <n v="1217686.08"/>
    <n v="0"/>
    <n v="1217686.08"/>
    <n v="459311.66"/>
    <n v="0"/>
    <n v="56891.02"/>
    <n v="10696.2"/>
    <n v="0.09"/>
    <n v="0"/>
    <n v="0"/>
    <n v="0"/>
    <n v="67603.78"/>
    <n v="99598.22"/>
    <n v="8955.82"/>
    <n v="0"/>
    <n v="45281.99"/>
    <n v="405170.18"/>
    <n v="0"/>
    <n v="0"/>
    <n v="0"/>
    <n v="0"/>
    <n v="17658.689999999999"/>
    <n v="35994.800000000003"/>
    <n v="0"/>
    <n v="0"/>
    <n v="10523.63"/>
    <n v="0"/>
    <n v="0"/>
    <n v="0"/>
    <n v="0"/>
    <n v="0"/>
    <m/>
    <n v="0"/>
    <n v="0"/>
    <n v="0"/>
    <x v="13"/>
    <x v="2"/>
  </r>
  <r>
    <s v="CG&amp;E "/>
    <s v="E"/>
    <x v="2"/>
    <s v="DP10    04/01/2008N"/>
    <n v="61464"/>
    <n v="6129.03"/>
    <n v="0"/>
    <n v="6129.03"/>
    <n v="2369.88"/>
    <n v="0"/>
    <n v="758.17"/>
    <n v="74.84"/>
    <n v="0.09"/>
    <n v="0"/>
    <n v="0"/>
    <n v="232.43"/>
    <n v="322.05"/>
    <n v="393.47"/>
    <n v="25.63"/>
    <n v="0"/>
    <n v="367.8"/>
    <n v="1342.8"/>
    <n v="0"/>
    <n v="0"/>
    <n v="0"/>
    <n v="0"/>
    <n v="69.55"/>
    <n v="142.19999999999999"/>
    <n v="0"/>
    <n v="0"/>
    <n v="30.12"/>
    <n v="0"/>
    <n v="0"/>
    <n v="0"/>
    <n v="0"/>
    <n v="0"/>
    <m/>
    <n v="0"/>
    <n v="0"/>
    <n v="0"/>
    <x v="13"/>
    <x v="2"/>
  </r>
  <r>
    <s v="CG&amp;E "/>
    <s v="E"/>
    <x v="3"/>
    <s v="DP10    04/01/2008N"/>
    <n v="37824"/>
    <n v="5367.69"/>
    <n v="0"/>
    <n v="5367.69"/>
    <n v="2174.0700000000002"/>
    <n v="0"/>
    <n v="869.19"/>
    <n v="46.05"/>
    <n v="0.09"/>
    <n v="0"/>
    <n v="0"/>
    <n v="146.62"/>
    <n v="259.08999999999997"/>
    <n v="360.95"/>
    <n v="15.77"/>
    <n v="0"/>
    <n v="456.92"/>
    <n v="826.34"/>
    <n v="0"/>
    <n v="0"/>
    <n v="0"/>
    <n v="0"/>
    <n v="63.62"/>
    <n v="130.44999999999999"/>
    <n v="0"/>
    <n v="0"/>
    <n v="18.53"/>
    <n v="0"/>
    <n v="0"/>
    <n v="0"/>
    <n v="0"/>
    <n v="0"/>
    <m/>
    <n v="0"/>
    <n v="0"/>
    <n v="0"/>
    <x v="13"/>
    <x v="2"/>
  </r>
  <r>
    <s v="CG&amp;E "/>
    <s v="E"/>
    <x v="14"/>
    <s v="DP10    04/01/2008N"/>
    <n v="10102356"/>
    <n v="809113.04"/>
    <n v="0"/>
    <n v="809113.04"/>
    <n v="314166.42"/>
    <n v="0"/>
    <n v="57076.5"/>
    <n v="8479.24"/>
    <n v="0.72"/>
    <n v="0"/>
    <n v="0"/>
    <n v="36746.120000000003"/>
    <n v="38638.910000000003"/>
    <n v="52161.35"/>
    <n v="4212.67"/>
    <n v="0"/>
    <n v="43891.98"/>
    <n v="220706.17"/>
    <n v="0"/>
    <n v="0"/>
    <n v="0"/>
    <n v="0"/>
    <n v="9231.7900000000009"/>
    <n v="18851.009999999998"/>
    <n v="0"/>
    <n v="0"/>
    <n v="4950.16"/>
    <n v="0"/>
    <n v="0"/>
    <n v="0"/>
    <n v="0"/>
    <n v="0"/>
    <m/>
    <n v="0"/>
    <n v="0"/>
    <n v="0"/>
    <x v="13"/>
    <x v="2"/>
  </r>
  <r>
    <s v="CG&amp;E "/>
    <s v="E"/>
    <x v="15"/>
    <s v="DP10    04/01/2008N"/>
    <n v="14305199"/>
    <n v="1212708.0900000001"/>
    <n v="0"/>
    <n v="1212708.0900000001"/>
    <n v="476062.29"/>
    <n v="0"/>
    <n v="92715.03"/>
    <n v="14035.47"/>
    <n v="1.53"/>
    <n v="0"/>
    <n v="0"/>
    <n v="52086.31"/>
    <n v="60764.45"/>
    <n v="79040.990000000005"/>
    <n v="5592.32"/>
    <n v="0"/>
    <n v="70333.649999999994"/>
    <n v="312525.65999999997"/>
    <n v="0"/>
    <n v="0"/>
    <n v="0"/>
    <n v="0"/>
    <n v="13975.59"/>
    <n v="28565.25"/>
    <n v="0"/>
    <n v="0"/>
    <n v="7009.55"/>
    <n v="0"/>
    <n v="0"/>
    <n v="0"/>
    <n v="0"/>
    <n v="0"/>
    <m/>
    <n v="0"/>
    <n v="0"/>
    <n v="0"/>
    <x v="13"/>
    <x v="2"/>
  </r>
  <r>
    <s v="CG&amp;E "/>
    <s v="E"/>
    <x v="12"/>
    <s v="DP10    04/01/2008N"/>
    <n v="14558725"/>
    <n v="1130946.8600000001"/>
    <n v="0"/>
    <n v="1130946.8600000001"/>
    <n v="438041.83"/>
    <n v="0"/>
    <n v="75489.37"/>
    <n v="12110.56"/>
    <n v="0.99"/>
    <n v="0"/>
    <n v="0"/>
    <n v="52950.7"/>
    <n v="51228.92"/>
    <n v="72728.850000000006"/>
    <n v="6070.99"/>
    <n v="0"/>
    <n v="57950.59"/>
    <n v="318064.46999999997"/>
    <n v="0"/>
    <n v="0"/>
    <n v="0"/>
    <n v="0"/>
    <n v="12891.83"/>
    <n v="26283.99"/>
    <n v="0"/>
    <n v="0"/>
    <n v="7133.77"/>
    <n v="0"/>
    <n v="0"/>
    <n v="0"/>
    <n v="0"/>
    <n v="0"/>
    <m/>
    <n v="0"/>
    <n v="0"/>
    <n v="0"/>
    <x v="13"/>
    <x v="2"/>
  </r>
  <r>
    <s v="CG&amp;E "/>
    <s v="E"/>
    <x v="17"/>
    <s v="DP10    04/01/2008N"/>
    <n v="844177"/>
    <n v="62066.34"/>
    <n v="0"/>
    <n v="62066.34"/>
    <n v="24003.22"/>
    <n v="0"/>
    <n v="3606.77"/>
    <n v="1019.5"/>
    <n v="0.09"/>
    <n v="0"/>
    <n v="0"/>
    <n v="3073.68"/>
    <n v="2364.36"/>
    <n v="3985.39"/>
    <n v="352.02"/>
    <n v="0"/>
    <n v="2654.53"/>
    <n v="18442.73"/>
    <n v="0"/>
    <n v="0"/>
    <n v="0"/>
    <n v="0"/>
    <n v="710.12"/>
    <n v="1440.28"/>
    <n v="0"/>
    <n v="0"/>
    <n v="413.65"/>
    <n v="0"/>
    <n v="0"/>
    <n v="0"/>
    <n v="0"/>
    <n v="0"/>
    <m/>
    <n v="0"/>
    <n v="0"/>
    <n v="0"/>
    <x v="13"/>
    <x v="2"/>
  </r>
  <r>
    <s v="CG&amp;E "/>
    <s v="E"/>
    <x v="16"/>
    <s v="DP10    04/01/2008N"/>
    <n v="1455711"/>
    <n v="108893.91"/>
    <n v="0"/>
    <n v="108893.91"/>
    <n v="44256.92"/>
    <n v="0"/>
    <n v="7705.47"/>
    <n v="1306.31"/>
    <n v="0.09"/>
    <n v="0"/>
    <n v="0"/>
    <n v="0"/>
    <n v="5251.49"/>
    <n v="7348.04"/>
    <n v="607.03"/>
    <n v="0"/>
    <n v="5944.8"/>
    <n v="31802.92"/>
    <n v="0"/>
    <n v="0"/>
    <n v="0"/>
    <n v="0"/>
    <n v="1301.97"/>
    <n v="2655.57"/>
    <n v="0"/>
    <n v="0"/>
    <n v="713.3"/>
    <n v="0"/>
    <n v="0"/>
    <n v="0"/>
    <n v="0"/>
    <n v="0"/>
    <m/>
    <n v="0"/>
    <n v="0"/>
    <n v="0"/>
    <x v="13"/>
    <x v="2"/>
  </r>
  <r>
    <s v="CG&amp;E "/>
    <s v="E"/>
    <x v="11"/>
    <s v="DP10    04/01/2008N"/>
    <n v="922231"/>
    <n v="29044.53"/>
    <n v="0"/>
    <n v="29044.53"/>
    <n v="0"/>
    <n v="0"/>
    <n v="17477.57"/>
    <n v="1056.1099999999999"/>
    <n v="0.09"/>
    <n v="0"/>
    <n v="0"/>
    <n v="3357.02"/>
    <n v="6317.28"/>
    <n v="0"/>
    <n v="384.57"/>
    <n v="0"/>
    <n v="0"/>
    <n v="0"/>
    <n v="0"/>
    <n v="0"/>
    <n v="0"/>
    <n v="0"/>
    <n v="0"/>
    <n v="0"/>
    <n v="0"/>
    <n v="0"/>
    <n v="451.89"/>
    <n v="0"/>
    <n v="0"/>
    <n v="0"/>
    <n v="0"/>
    <n v="0"/>
    <m/>
    <n v="0"/>
    <n v="0"/>
    <n v="0"/>
    <x v="13"/>
    <x v="2"/>
  </r>
  <r>
    <s v="CG&amp;E "/>
    <s v="E"/>
    <x v="18"/>
    <s v="DP10    04/01/2008N"/>
    <n v="284123"/>
    <n v="10294.36"/>
    <n v="0"/>
    <n v="10294.36"/>
    <n v="0"/>
    <n v="0"/>
    <n v="6694.28"/>
    <n v="345.95"/>
    <n v="0.18"/>
    <n v="0"/>
    <n v="0"/>
    <n v="1050.01"/>
    <n v="1946.24"/>
    <n v="0"/>
    <n v="118.48"/>
    <n v="0"/>
    <n v="0"/>
    <n v="0"/>
    <n v="0"/>
    <n v="0"/>
    <n v="0"/>
    <n v="0"/>
    <n v="0"/>
    <n v="0"/>
    <n v="0"/>
    <n v="0"/>
    <n v="139.22"/>
    <n v="0"/>
    <n v="0"/>
    <n v="0"/>
    <n v="0"/>
    <n v="0"/>
    <m/>
    <n v="0"/>
    <n v="0"/>
    <n v="0"/>
    <x v="13"/>
    <x v="2"/>
  </r>
  <r>
    <s v="CG&amp;E "/>
    <s v="E"/>
    <x v="14"/>
    <s v="DP11    04/01/2008 "/>
    <n v="690061"/>
    <n v="60979.71"/>
    <n v="0"/>
    <n v="60979.71"/>
    <n v="23538.26"/>
    <n v="0"/>
    <n v="4771.0200000000004"/>
    <n v="846.59"/>
    <n v="0.09"/>
    <n v="0"/>
    <n v="0"/>
    <n v="2533.2199999999998"/>
    <n v="3767.18"/>
    <n v="4334.47"/>
    <n v="0"/>
    <n v="0"/>
    <n v="3442.24"/>
    <n v="15075.76"/>
    <n v="0"/>
    <n v="0"/>
    <n v="0"/>
    <n v="0"/>
    <n v="763.71"/>
    <n v="1566.48"/>
    <n v="0"/>
    <n v="0"/>
    <n v="340.69"/>
    <n v="0"/>
    <n v="0"/>
    <n v="0"/>
    <n v="0"/>
    <n v="0"/>
    <m/>
    <n v="0"/>
    <n v="0"/>
    <n v="0"/>
    <x v="13"/>
    <x v="2"/>
  </r>
  <r>
    <s v="CG&amp;E "/>
    <s v="E"/>
    <x v="15"/>
    <s v="DP11    04/01/2008N"/>
    <n v="80300"/>
    <n v="10096.200000000001"/>
    <n v="0"/>
    <n v="10096.200000000001"/>
    <n v="4144.51"/>
    <n v="0"/>
    <n v="1308.33"/>
    <n v="97.77"/>
    <n v="0.09"/>
    <n v="0"/>
    <n v="0"/>
    <n v="300.81"/>
    <n v="550.05999999999995"/>
    <n v="688.11"/>
    <n v="33.49"/>
    <n v="0"/>
    <n v="809.45"/>
    <n v="1754.31"/>
    <n v="0"/>
    <n v="0"/>
    <n v="0"/>
    <n v="0"/>
    <n v="121.24"/>
    <n v="248.68"/>
    <n v="0"/>
    <n v="0"/>
    <n v="39.35"/>
    <n v="0"/>
    <n v="0"/>
    <n v="0"/>
    <n v="0"/>
    <n v="0"/>
    <m/>
    <n v="0"/>
    <n v="0"/>
    <n v="0"/>
    <x v="13"/>
    <x v="2"/>
  </r>
  <r>
    <s v="CG&amp;E "/>
    <s v="E"/>
    <x v="17"/>
    <s v="DP11    04/01/2008N"/>
    <n v="1749809"/>
    <n v="121013.37"/>
    <n v="0"/>
    <n v="121013.37"/>
    <n v="46189.49"/>
    <n v="0"/>
    <n v="6286.78"/>
    <n v="1444.24"/>
    <n v="0.09"/>
    <n v="0"/>
    <n v="0"/>
    <n v="6361.13"/>
    <n v="4302.74"/>
    <n v="7669.06"/>
    <n v="729.67"/>
    <n v="0"/>
    <n v="4805.9399999999996"/>
    <n v="38228.080000000002"/>
    <n v="0"/>
    <n v="0"/>
    <n v="0"/>
    <n v="0"/>
    <n v="1367.21"/>
    <n v="2771.53"/>
    <n v="0"/>
    <n v="0"/>
    <n v="857.41"/>
    <n v="0"/>
    <n v="0"/>
    <n v="0"/>
    <n v="0"/>
    <n v="0"/>
    <m/>
    <n v="0"/>
    <n v="0"/>
    <n v="0"/>
    <x v="13"/>
    <x v="2"/>
  </r>
  <r>
    <s v="CG&amp;E "/>
    <s v="E"/>
    <x v="14"/>
    <s v="DP12    04/01/2008N"/>
    <n v="756450"/>
    <n v="72532.820000000007"/>
    <n v="0"/>
    <n v="72532.820000000007"/>
    <n v="28803.11"/>
    <n v="0"/>
    <n v="6364.14"/>
    <n v="921.05"/>
    <n v="0.09"/>
    <n v="0"/>
    <n v="0"/>
    <n v="2755.23"/>
    <n v="4256.74"/>
    <n v="4782.13"/>
    <n v="315.44"/>
    <n v="0"/>
    <n v="4868.04"/>
    <n v="16526.16"/>
    <n v="0"/>
    <n v="0"/>
    <n v="0"/>
    <n v="0"/>
    <n v="841.75"/>
    <n v="1728.28"/>
    <n v="0"/>
    <n v="0"/>
    <n v="370.66"/>
    <n v="0"/>
    <n v="0"/>
    <n v="0"/>
    <n v="0"/>
    <n v="0"/>
    <m/>
    <n v="0"/>
    <n v="0"/>
    <n v="0"/>
    <x v="13"/>
    <x v="2"/>
  </r>
  <r>
    <s v="CG&amp;E "/>
    <s v="E"/>
    <x v="15"/>
    <s v="DP12    04/01/2008N"/>
    <n v="1596929"/>
    <n v="123707.76"/>
    <n v="0"/>
    <n v="123707.76"/>
    <n v="47813.2"/>
    <n v="0"/>
    <n v="8366.6"/>
    <n v="1411.18"/>
    <n v="0.18"/>
    <n v="0"/>
    <n v="0"/>
    <n v="5815.49"/>
    <n v="5514.6"/>
    <n v="7938.53"/>
    <n v="665.91"/>
    <n v="0"/>
    <n v="6234.7"/>
    <n v="34888.11"/>
    <n v="0"/>
    <n v="0"/>
    <n v="0"/>
    <n v="0"/>
    <n v="1407.81"/>
    <n v="2868.96"/>
    <n v="0"/>
    <n v="0"/>
    <n v="782.49"/>
    <n v="0"/>
    <n v="0"/>
    <n v="0"/>
    <n v="0"/>
    <n v="0"/>
    <m/>
    <n v="0"/>
    <n v="0"/>
    <n v="0"/>
    <x v="13"/>
    <x v="2"/>
  </r>
  <r>
    <s v="CG&amp;E "/>
    <s v="E"/>
    <x v="14"/>
    <s v="DP14    04/01/2008 "/>
    <n v="349366"/>
    <n v="21530.73"/>
    <n v="0"/>
    <n v="2153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2"/>
  </r>
  <r>
    <s v="CG&amp;E "/>
    <s v="E"/>
    <x v="15"/>
    <s v="DP14    04/01/2008 "/>
    <n v="-1176744"/>
    <n v="-41189.93"/>
    <n v="0"/>
    <n v="-41189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2"/>
  </r>
  <r>
    <s v="CG&amp;E "/>
    <s v="E"/>
    <x v="12"/>
    <s v="DP14    04/01/2008 "/>
    <n v="2930992"/>
    <n v="182795.82"/>
    <n v="0"/>
    <n v="182795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2"/>
  </r>
  <r>
    <s v="CG&amp;E "/>
    <s v="E"/>
    <x v="14"/>
    <s v="DP15    04/01/2008 "/>
    <n v="5229"/>
    <n v="522.13"/>
    <n v="0"/>
    <n v="52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2"/>
  </r>
  <r>
    <s v="CG&amp;E "/>
    <s v="E"/>
    <x v="3"/>
    <s v="DS01    01/02/2007N"/>
    <n v="-11100"/>
    <n v="-1520.7"/>
    <n v="0"/>
    <n v="-1520.7"/>
    <n v="-594.75"/>
    <n v="0"/>
    <n v="-253.82"/>
    <n v="-13.52"/>
    <n v="-0.09"/>
    <n v="0"/>
    <n v="0"/>
    <n v="-47.43"/>
    <n v="-99.81"/>
    <n v="-104.95"/>
    <n v="-4.63"/>
    <n v="-104.95"/>
    <n v="-121.68"/>
    <n v="-101.59"/>
    <n v="0"/>
    <n v="0"/>
    <n v="0"/>
    <n v="0"/>
    <n v="-24.24"/>
    <n v="-41.98"/>
    <n v="0"/>
    <n v="0"/>
    <n v="-7.26"/>
    <n v="0"/>
    <n v="0"/>
    <n v="0"/>
    <n v="0"/>
    <n v="0"/>
    <m/>
    <n v="0"/>
    <n v="0"/>
    <n v="0"/>
    <x v="13"/>
    <x v="3"/>
  </r>
  <r>
    <s v="CG&amp;E "/>
    <s v="E"/>
    <x v="14"/>
    <s v="DS01    01/02/2007N"/>
    <n v="-641831"/>
    <n v="-60033.08"/>
    <n v="0"/>
    <n v="-60033.08"/>
    <n v="-23174.45"/>
    <n v="0"/>
    <n v="-7475.03"/>
    <n v="-781.49"/>
    <n v="-0.27"/>
    <n v="0"/>
    <n v="0"/>
    <n v="-2357.8000000000002"/>
    <n v="-5292.74"/>
    <n v="-3934.28"/>
    <n v="-267.64"/>
    <n v="-4089.31"/>
    <n v="-3785.79"/>
    <n v="-5874.05"/>
    <n v="0"/>
    <n v="0"/>
    <n v="0"/>
    <n v="0"/>
    <n v="-944.47"/>
    <n v="-1636"/>
    <n v="0"/>
    <n v="0"/>
    <n v="-419.76"/>
    <n v="0"/>
    <n v="0"/>
    <n v="0"/>
    <n v="0"/>
    <n v="0"/>
    <m/>
    <n v="0"/>
    <n v="0"/>
    <n v="0"/>
    <x v="13"/>
    <x v="3"/>
  </r>
  <r>
    <s v="CG&amp;E "/>
    <s v="E"/>
    <x v="2"/>
    <s v="DS01    02/15/2008N"/>
    <n v="-392"/>
    <n v="-103.59"/>
    <n v="0"/>
    <n v="-103.59"/>
    <n v="-42.46"/>
    <n v="0"/>
    <n v="-20.93"/>
    <n v="-0.47"/>
    <n v="0"/>
    <n v="0"/>
    <n v="0"/>
    <n v="-1.83"/>
    <n v="-3.52"/>
    <n v="-7.49"/>
    <n v="-0.16"/>
    <n v="-7.49"/>
    <n v="-10.66"/>
    <n v="-3.59"/>
    <n v="0"/>
    <n v="0"/>
    <n v="0"/>
    <n v="0"/>
    <n v="-1.72"/>
    <n v="-3.01"/>
    <n v="0"/>
    <n v="0"/>
    <n v="-0.26"/>
    <n v="0"/>
    <n v="0"/>
    <n v="0"/>
    <n v="0"/>
    <n v="0"/>
    <m/>
    <n v="0"/>
    <n v="0"/>
    <n v="0"/>
    <x v="13"/>
    <x v="3"/>
  </r>
  <r>
    <s v="CG&amp;E "/>
    <s v="E"/>
    <x v="3"/>
    <s v="DS01    02/15/2008N"/>
    <n v="34440"/>
    <n v="2266.2399999999998"/>
    <n v="0"/>
    <n v="2266.2399999999998"/>
    <n v="842.3"/>
    <n v="0"/>
    <n v="186.53"/>
    <n v="41.92"/>
    <n v="0.09"/>
    <n v="0"/>
    <n v="0"/>
    <n v="135.22999999999999"/>
    <n v="229.66"/>
    <n v="148.62"/>
    <n v="14.37"/>
    <n v="148.62"/>
    <n v="87.39"/>
    <n v="315.2"/>
    <n v="0"/>
    <n v="0"/>
    <n v="0"/>
    <n v="0"/>
    <n v="34.32"/>
    <n v="59.47"/>
    <n v="0"/>
    <n v="0"/>
    <n v="22.52"/>
    <n v="0"/>
    <n v="0"/>
    <n v="0"/>
    <n v="0"/>
    <n v="0"/>
    <m/>
    <n v="0"/>
    <n v="0"/>
    <n v="0"/>
    <x v="13"/>
    <x v="3"/>
  </r>
  <r>
    <s v="CG&amp;E "/>
    <s v="E"/>
    <x v="4"/>
    <s v="DS01    02/15/2008N"/>
    <n v="-14201"/>
    <n v="-515.14"/>
    <n v="0"/>
    <n v="-515.14"/>
    <n v="-172.76"/>
    <n v="0"/>
    <n v="30.18"/>
    <n v="-17.29"/>
    <n v="0"/>
    <n v="0"/>
    <n v="0"/>
    <n v="-54.64"/>
    <n v="-90.63"/>
    <n v="-30.48"/>
    <n v="-5.92"/>
    <n v="-30.48"/>
    <n v="15.38"/>
    <n v="-129.97"/>
    <n v="0"/>
    <n v="0"/>
    <n v="0"/>
    <n v="0"/>
    <n v="-7.04"/>
    <n v="-12.2"/>
    <n v="0"/>
    <n v="0"/>
    <n v="-9.2899999999999991"/>
    <n v="0"/>
    <n v="0"/>
    <n v="0"/>
    <n v="0"/>
    <n v="0"/>
    <m/>
    <n v="0"/>
    <n v="0"/>
    <n v="0"/>
    <x v="13"/>
    <x v="3"/>
  </r>
  <r>
    <s v="CG&amp;E "/>
    <s v="E"/>
    <x v="14"/>
    <s v="DS01    02/15/2008N"/>
    <n v="641831"/>
    <n v="39417.61"/>
    <n v="0"/>
    <n v="39417.61"/>
    <n v="15074.3"/>
    <n v="0"/>
    <n v="3437.47"/>
    <n v="781.49"/>
    <n v="0"/>
    <n v="0"/>
    <n v="0"/>
    <n v="2329.84"/>
    <n v="2483.13"/>
    <n v="2659.71"/>
    <n v="267.64"/>
    <n v="2660.08"/>
    <n v="1751.46"/>
    <n v="5874.03"/>
    <n v="0"/>
    <n v="0"/>
    <n v="0"/>
    <n v="0"/>
    <n v="614.55999999999995"/>
    <n v="1064.1400000000001"/>
    <n v="0"/>
    <n v="0"/>
    <n v="419.76"/>
    <n v="0"/>
    <n v="0"/>
    <n v="0"/>
    <n v="0"/>
    <n v="0"/>
    <m/>
    <n v="0"/>
    <n v="0"/>
    <n v="0"/>
    <x v="13"/>
    <x v="3"/>
  </r>
  <r>
    <s v="CG&amp;E "/>
    <s v="E"/>
    <x v="14"/>
    <s v="DS01    04/01/2008 "/>
    <n v="39240"/>
    <n v="4164.57"/>
    <n v="0"/>
    <n v="4164.57"/>
    <n v="1269.75"/>
    <n v="0"/>
    <n v="474.73"/>
    <n v="63.47"/>
    <n v="0.09"/>
    <n v="0"/>
    <n v="0"/>
    <n v="198.54"/>
    <n v="468.72"/>
    <n v="410.94"/>
    <n v="21.74"/>
    <n v="0"/>
    <n v="136.04"/>
    <n v="857.28"/>
    <n v="0"/>
    <n v="0"/>
    <n v="0"/>
    <n v="0"/>
    <n v="80.64"/>
    <n v="148.54"/>
    <n v="0"/>
    <n v="0"/>
    <n v="34.090000000000003"/>
    <n v="0"/>
    <n v="0"/>
    <n v="0"/>
    <n v="0"/>
    <n v="0"/>
    <m/>
    <n v="0"/>
    <n v="0"/>
    <n v="0"/>
    <x v="13"/>
    <x v="3"/>
  </r>
  <r>
    <s v="CG&amp;E "/>
    <s v="E"/>
    <x v="15"/>
    <s v="DS01    04/01/2008 "/>
    <n v="1726232"/>
    <n v="153256.51999999999"/>
    <n v="0"/>
    <n v="153256.51999999999"/>
    <n v="58513.97"/>
    <n v="0"/>
    <n v="14473.87"/>
    <n v="1927.16"/>
    <n v="0.45"/>
    <n v="0"/>
    <n v="0"/>
    <n v="5791.98"/>
    <n v="10988.73"/>
    <n v="9958.31"/>
    <n v="660.01"/>
    <n v="0"/>
    <n v="6628.83"/>
    <n v="37712.99"/>
    <n v="0"/>
    <n v="0"/>
    <n v="0"/>
    <n v="0"/>
    <n v="1965.58"/>
    <n v="3599.52"/>
    <n v="0"/>
    <n v="0"/>
    <n v="1035.1199999999999"/>
    <n v="0"/>
    <n v="0"/>
    <n v="0"/>
    <n v="0"/>
    <n v="0"/>
    <m/>
    <n v="0"/>
    <n v="0"/>
    <n v="0"/>
    <x v="13"/>
    <x v="3"/>
  </r>
  <r>
    <s v="CG&amp;E "/>
    <s v="E"/>
    <x v="12"/>
    <s v="DS01    04/01/2008 "/>
    <n v="368358"/>
    <n v="34254.300000000003"/>
    <n v="0"/>
    <n v="34254.300000000003"/>
    <n v="12881.47"/>
    <n v="0"/>
    <n v="3477.92"/>
    <n v="508.16"/>
    <n v="0.18"/>
    <n v="0"/>
    <n v="0"/>
    <n v="1533.62"/>
    <n v="2132.61"/>
    <n v="2377.38"/>
    <n v="174.04"/>
    <n v="0"/>
    <n v="1515.11"/>
    <n v="8047.51"/>
    <n v="0"/>
    <n v="0"/>
    <n v="0"/>
    <n v="0"/>
    <n v="474.03"/>
    <n v="859.32"/>
    <n v="0"/>
    <n v="0"/>
    <n v="272.95"/>
    <n v="0"/>
    <n v="0"/>
    <n v="0"/>
    <n v="0"/>
    <n v="0"/>
    <m/>
    <n v="0"/>
    <n v="0"/>
    <n v="0"/>
    <x v="13"/>
    <x v="3"/>
  </r>
  <r>
    <s v="CG&amp;E "/>
    <s v="E"/>
    <x v="1"/>
    <s v="DS01    04/01/2008N"/>
    <n v="1271085"/>
    <n v="137075.51999999999"/>
    <n v="0"/>
    <n v="137075.51999999999"/>
    <n v="54106.35"/>
    <n v="0"/>
    <n v="16251.77"/>
    <n v="1547.66"/>
    <n v="10.53"/>
    <n v="0"/>
    <n v="0"/>
    <n v="5306.8"/>
    <n v="9363.3700000000008"/>
    <n v="8996.42"/>
    <n v="530.04"/>
    <n v="0"/>
    <n v="7318.42"/>
    <n v="27786.78"/>
    <n v="0"/>
    <n v="0"/>
    <n v="0"/>
    <n v="0"/>
    <n v="1774.72"/>
    <n v="3251.4"/>
    <n v="0"/>
    <n v="0"/>
    <n v="831.26"/>
    <n v="0"/>
    <n v="0"/>
    <n v="0"/>
    <n v="0"/>
    <n v="0"/>
    <m/>
    <n v="0"/>
    <n v="0"/>
    <n v="0"/>
    <x v="13"/>
    <x v="3"/>
  </r>
  <r>
    <s v="CG&amp;E "/>
    <s v="E"/>
    <x v="2"/>
    <s v="DS01    04/01/2008N"/>
    <n v="206925033"/>
    <n v="22953178.129999999"/>
    <n v="0"/>
    <n v="22953178.129999999"/>
    <n v="9163642.3900000006"/>
    <n v="0"/>
    <n v="2786064.22"/>
    <n v="251981.05"/>
    <n v="1323.52"/>
    <n v="0"/>
    <n v="0"/>
    <n v="831949.89"/>
    <n v="1531751.83"/>
    <n v="1520839.12"/>
    <n v="85191.5"/>
    <n v="0"/>
    <n v="1274419.6499999999"/>
    <n v="4522142.0199999996"/>
    <n v="0"/>
    <n v="0"/>
    <n v="0"/>
    <n v="0"/>
    <n v="300011.63"/>
    <n v="549870.89"/>
    <n v="0"/>
    <n v="0"/>
    <n v="135344.32000000001"/>
    <n v="0"/>
    <n v="0"/>
    <n v="0"/>
    <n v="0"/>
    <n v="0"/>
    <m/>
    <n v="0"/>
    <n v="0"/>
    <n v="0"/>
    <x v="13"/>
    <x v="3"/>
  </r>
  <r>
    <s v="CG&amp;E "/>
    <s v="E"/>
    <x v="3"/>
    <s v="DS01    04/01/2008N"/>
    <n v="21368477"/>
    <n v="2529769.58"/>
    <n v="0"/>
    <n v="2529769.58"/>
    <n v="1026612.96"/>
    <n v="0"/>
    <n v="319012.86"/>
    <n v="26018.18"/>
    <n v="87.68"/>
    <n v="0"/>
    <n v="0"/>
    <n v="83857.58"/>
    <n v="169396.27"/>
    <n v="170443.63"/>
    <n v="8910.4500000000007"/>
    <n v="0"/>
    <n v="150102.35999999999"/>
    <n v="466213.05"/>
    <n v="0"/>
    <n v="0"/>
    <n v="0"/>
    <n v="0"/>
    <n v="33537.9"/>
    <n v="61601.77"/>
    <n v="0"/>
    <n v="0"/>
    <n v="13974.89"/>
    <n v="0"/>
    <n v="0"/>
    <n v="0"/>
    <n v="0"/>
    <n v="0"/>
    <m/>
    <n v="0"/>
    <n v="0"/>
    <n v="0"/>
    <x v="13"/>
    <x v="3"/>
  </r>
  <r>
    <s v="CG&amp;E "/>
    <s v="E"/>
    <x v="7"/>
    <s v="DS01    04/01/2008N"/>
    <n v="174720"/>
    <n v="13084.45"/>
    <n v="0"/>
    <n v="13084.45"/>
    <n v="4918.09"/>
    <n v="0"/>
    <n v="924.79"/>
    <n v="212.74"/>
    <n v="0.09"/>
    <n v="0"/>
    <n v="0"/>
    <n v="643.54999999999995"/>
    <n v="657.69"/>
    <n v="816.43"/>
    <n v="72.86"/>
    <n v="0"/>
    <n v="447.26"/>
    <n v="3817.11"/>
    <n v="0"/>
    <n v="0"/>
    <n v="0"/>
    <n v="0"/>
    <n v="164.46"/>
    <n v="295.11"/>
    <n v="0"/>
    <n v="0"/>
    <n v="114.27"/>
    <n v="0"/>
    <n v="0"/>
    <n v="0"/>
    <n v="0"/>
    <n v="0"/>
    <m/>
    <n v="0"/>
    <n v="0"/>
    <n v="0"/>
    <x v="13"/>
    <x v="3"/>
  </r>
  <r>
    <s v="CG&amp;E "/>
    <s v="E"/>
    <x v="4"/>
    <s v="DS01    04/01/2008N"/>
    <n v="18321351"/>
    <n v="2014411.03"/>
    <n v="0"/>
    <n v="2014411.03"/>
    <n v="805735.14"/>
    <n v="0"/>
    <n v="238540.88"/>
    <n v="22308.01"/>
    <n v="80.88"/>
    <n v="0"/>
    <n v="0"/>
    <n v="72231.16"/>
    <n v="136470.89000000001"/>
    <n v="133743.01999999999"/>
    <n v="7631.4"/>
    <n v="0"/>
    <n v="111369.02"/>
    <n v="399594.31"/>
    <n v="0"/>
    <n v="0"/>
    <n v="0"/>
    <n v="0"/>
    <n v="26375.63"/>
    <n v="48348.49"/>
    <n v="0"/>
    <n v="0"/>
    <n v="11982.2"/>
    <n v="0"/>
    <n v="0"/>
    <n v="0"/>
    <n v="0"/>
    <n v="0"/>
    <m/>
    <n v="0"/>
    <n v="0"/>
    <n v="0"/>
    <x v="13"/>
    <x v="3"/>
  </r>
  <r>
    <s v="CG&amp;E "/>
    <s v="E"/>
    <x v="8"/>
    <s v="DS01    04/01/2008N"/>
    <n v="1048682"/>
    <n v="109979.02"/>
    <n v="0"/>
    <n v="109979.02"/>
    <n v="43836.86"/>
    <n v="0"/>
    <n v="12522.01"/>
    <n v="1276.8699999999999"/>
    <n v="3.42"/>
    <n v="0"/>
    <n v="0"/>
    <n v="4035.82"/>
    <n v="7104.96"/>
    <n v="7213.15"/>
    <n v="437.28"/>
    <n v="0"/>
    <n v="5883.11"/>
    <n v="22910.59"/>
    <n v="0"/>
    <n v="0"/>
    <n v="0"/>
    <n v="0"/>
    <n v="1438.71"/>
    <n v="2630.41"/>
    <n v="0"/>
    <n v="0"/>
    <n v="685.83"/>
    <n v="0"/>
    <n v="0"/>
    <n v="0"/>
    <n v="0"/>
    <n v="0"/>
    <m/>
    <n v="0"/>
    <n v="0"/>
    <n v="0"/>
    <x v="13"/>
    <x v="3"/>
  </r>
  <r>
    <s v="CG&amp;E "/>
    <s v="E"/>
    <x v="5"/>
    <s v="DS01    04/01/2008N"/>
    <n v="1181869"/>
    <n v="120284.65"/>
    <n v="0"/>
    <n v="120284.65"/>
    <n v="49366.720000000001"/>
    <n v="0"/>
    <n v="14223.47"/>
    <n v="1439.06"/>
    <n v="5.58"/>
    <n v="0"/>
    <n v="0"/>
    <n v="208.3"/>
    <n v="8670.98"/>
    <n v="8143.75"/>
    <n v="492.83"/>
    <n v="0"/>
    <n v="6561.01"/>
    <n v="25820.33"/>
    <n v="0"/>
    <n v="0"/>
    <n v="0"/>
    <n v="0"/>
    <n v="1617.36"/>
    <n v="2962.3"/>
    <n v="0"/>
    <n v="0"/>
    <n v="772.96"/>
    <n v="0"/>
    <n v="0"/>
    <n v="0"/>
    <n v="0"/>
    <n v="0"/>
    <m/>
    <n v="0"/>
    <n v="0"/>
    <n v="0"/>
    <x v="13"/>
    <x v="3"/>
  </r>
  <r>
    <s v="CG&amp;E "/>
    <s v="E"/>
    <x v="20"/>
    <s v="DS01    04/01/2008N"/>
    <n v="278106"/>
    <n v="25283.200000000001"/>
    <n v="0"/>
    <n v="25283.200000000001"/>
    <n v="9842.7999999999993"/>
    <n v="0"/>
    <n v="2345.96"/>
    <n v="338.62"/>
    <n v="0.09"/>
    <n v="0"/>
    <n v="0"/>
    <n v="1018.84"/>
    <n v="1668.11"/>
    <n v="1634.01"/>
    <n v="115.97"/>
    <n v="0"/>
    <n v="1145.93"/>
    <n v="6075.78"/>
    <n v="0"/>
    <n v="0"/>
    <n v="0"/>
    <n v="0"/>
    <n v="324.58"/>
    <n v="590.63"/>
    <n v="0"/>
    <n v="0"/>
    <n v="181.88"/>
    <n v="0"/>
    <n v="0"/>
    <n v="0"/>
    <n v="0"/>
    <n v="0"/>
    <m/>
    <n v="0"/>
    <n v="0"/>
    <n v="0"/>
    <x v="13"/>
    <x v="3"/>
  </r>
  <r>
    <s v="CG&amp;E "/>
    <s v="E"/>
    <x v="14"/>
    <s v="DS01    04/01/2008N"/>
    <n v="149628339"/>
    <n v="13721138.279999999"/>
    <n v="0"/>
    <n v="13721138.279999999"/>
    <n v="5344456.83"/>
    <n v="0"/>
    <n v="1317806.5"/>
    <n v="175871.56"/>
    <n v="76.64"/>
    <n v="0"/>
    <n v="0"/>
    <n v="529832.04"/>
    <n v="897997.36"/>
    <n v="887848.32"/>
    <n v="62355.97"/>
    <n v="0"/>
    <n v="641528.57999999996"/>
    <n v="3268930.37"/>
    <n v="0"/>
    <n v="0"/>
    <n v="0"/>
    <n v="0"/>
    <n v="175878.96"/>
    <n v="320698.14"/>
    <n v="0"/>
    <n v="0"/>
    <n v="97857.01"/>
    <n v="0"/>
    <n v="0"/>
    <n v="0"/>
    <n v="0"/>
    <n v="0"/>
    <m/>
    <n v="0"/>
    <n v="0"/>
    <n v="0"/>
    <x v="13"/>
    <x v="3"/>
  </r>
  <r>
    <s v="CG&amp;E "/>
    <s v="E"/>
    <x v="15"/>
    <s v="DS01    04/01/2008N"/>
    <n v="70184623"/>
    <n v="6659780.75"/>
    <n v="0"/>
    <n v="6659780.75"/>
    <n v="2596270.58"/>
    <n v="0"/>
    <n v="667209.9"/>
    <n v="82058.62"/>
    <n v="25.94"/>
    <n v="0"/>
    <n v="0"/>
    <n v="256611.44"/>
    <n v="451888.82"/>
    <n v="431009.72"/>
    <n v="28602.3"/>
    <n v="0"/>
    <n v="325897.24"/>
    <n v="1533323.51"/>
    <n v="0"/>
    <n v="0"/>
    <n v="0"/>
    <n v="0"/>
    <n v="85190.51"/>
    <n v="155791.43"/>
    <n v="0"/>
    <n v="0"/>
    <n v="45900.74"/>
    <n v="0"/>
    <n v="0"/>
    <n v="0"/>
    <n v="0"/>
    <n v="0"/>
    <m/>
    <n v="0"/>
    <n v="0"/>
    <n v="0"/>
    <x v="13"/>
    <x v="3"/>
  </r>
  <r>
    <s v="CG&amp;E "/>
    <s v="E"/>
    <x v="12"/>
    <s v="DS01    04/01/2008N"/>
    <n v="17476760"/>
    <n v="1834224.34"/>
    <n v="0"/>
    <n v="1834224.34"/>
    <n v="730910.97"/>
    <n v="0"/>
    <n v="201102.47"/>
    <n v="21210.69"/>
    <n v="12.46"/>
    <n v="0"/>
    <n v="0"/>
    <n v="64716.59"/>
    <n v="128757.82"/>
    <n v="121340.05"/>
    <n v="7287.86"/>
    <n v="0"/>
    <n v="97850.54"/>
    <n v="381814.72"/>
    <n v="0"/>
    <n v="0"/>
    <n v="0"/>
    <n v="0"/>
    <n v="23931.55"/>
    <n v="43858.75"/>
    <n v="0"/>
    <n v="0"/>
    <n v="11429.87"/>
    <n v="0"/>
    <n v="0"/>
    <n v="0"/>
    <n v="0"/>
    <n v="0"/>
    <m/>
    <n v="0"/>
    <n v="0"/>
    <n v="0"/>
    <x v="13"/>
    <x v="3"/>
  </r>
  <r>
    <s v="CG&amp;E "/>
    <s v="E"/>
    <x v="17"/>
    <s v="DS01    04/01/2008N"/>
    <n v="1126329"/>
    <n v="99065.85"/>
    <n v="0"/>
    <n v="99065.85"/>
    <n v="38355.620000000003"/>
    <n v="0"/>
    <n v="8878.07"/>
    <n v="1371.43"/>
    <n v="0.54"/>
    <n v="0"/>
    <n v="0"/>
    <n v="4144.5"/>
    <n v="6245.46"/>
    <n v="6367.4"/>
    <n v="469.68"/>
    <n v="0"/>
    <n v="4320.3100000000004"/>
    <n v="24606.92"/>
    <n v="0"/>
    <n v="0"/>
    <n v="0"/>
    <n v="0"/>
    <n v="1267.72"/>
    <n v="2301.5700000000002"/>
    <n v="0"/>
    <n v="0"/>
    <n v="736.63"/>
    <n v="0"/>
    <n v="0"/>
    <n v="0"/>
    <n v="0"/>
    <n v="0"/>
    <m/>
    <n v="0"/>
    <n v="0"/>
    <n v="0"/>
    <x v="13"/>
    <x v="3"/>
  </r>
  <r>
    <s v="CG&amp;E "/>
    <s v="E"/>
    <x v="16"/>
    <s v="DS01    04/01/2008N"/>
    <n v="2187509"/>
    <n v="212986.49"/>
    <n v="0"/>
    <n v="212986.49"/>
    <n v="86648.56"/>
    <n v="0"/>
    <n v="23533.45"/>
    <n v="2663.52"/>
    <n v="0.54"/>
    <n v="0"/>
    <n v="0"/>
    <n v="322.88"/>
    <n v="15743.2"/>
    <n v="14384.72"/>
    <n v="912.19"/>
    <n v="0"/>
    <n v="11525.07"/>
    <n v="47790.51"/>
    <n v="0"/>
    <n v="0"/>
    <n v="0"/>
    <n v="0"/>
    <n v="2831.79"/>
    <n v="5199.43"/>
    <n v="0"/>
    <n v="0"/>
    <n v="1430.63"/>
    <n v="0"/>
    <n v="0"/>
    <n v="0"/>
    <n v="0"/>
    <n v="0"/>
    <m/>
    <n v="0"/>
    <n v="0"/>
    <n v="0"/>
    <x v="13"/>
    <x v="3"/>
  </r>
  <r>
    <s v="CG&amp;E "/>
    <s v="E"/>
    <x v="21"/>
    <s v="DS01    04/01/2008N"/>
    <n v="3980"/>
    <n v="209.34"/>
    <n v="0"/>
    <n v="209.34"/>
    <n v="0"/>
    <n v="0"/>
    <n v="146.41999999999999"/>
    <n v="4.8499999999999996"/>
    <n v="0.18"/>
    <n v="0"/>
    <n v="0"/>
    <n v="17.84"/>
    <n v="35.79"/>
    <n v="0"/>
    <n v="1.66"/>
    <n v="0"/>
    <n v="0"/>
    <n v="0"/>
    <n v="0"/>
    <n v="0"/>
    <n v="0"/>
    <n v="0"/>
    <n v="0"/>
    <n v="0"/>
    <n v="0"/>
    <n v="0"/>
    <n v="2.6"/>
    <n v="0"/>
    <n v="0"/>
    <n v="0"/>
    <n v="0"/>
    <n v="0"/>
    <m/>
    <n v="0"/>
    <n v="0"/>
    <n v="0"/>
    <x v="13"/>
    <x v="3"/>
  </r>
  <r>
    <s v="CG&amp;E "/>
    <s v="E"/>
    <x v="6"/>
    <s v="DS01    04/01/2008N"/>
    <n v="4297308"/>
    <n v="160216.78"/>
    <n v="0"/>
    <n v="160216.78"/>
    <n v="0"/>
    <n v="0"/>
    <n v="94154.07"/>
    <n v="5232.4399999999996"/>
    <n v="50.39"/>
    <n v="0"/>
    <n v="0"/>
    <n v="18132.22"/>
    <n v="36706.339999999997"/>
    <n v="0"/>
    <n v="1714.5"/>
    <n v="0"/>
    <n v="0"/>
    <n v="0"/>
    <n v="0"/>
    <n v="0"/>
    <n v="0"/>
    <n v="0"/>
    <n v="499.94"/>
    <n v="916.44"/>
    <n v="0"/>
    <n v="0"/>
    <n v="2810.44"/>
    <n v="0"/>
    <n v="0"/>
    <n v="0"/>
    <n v="0"/>
    <n v="0"/>
    <m/>
    <n v="0"/>
    <n v="0"/>
    <n v="0"/>
    <x v="13"/>
    <x v="3"/>
  </r>
  <r>
    <s v="CG&amp;E "/>
    <s v="E"/>
    <x v="9"/>
    <s v="DS01    04/01/2008N"/>
    <n v="580093"/>
    <n v="23895.35"/>
    <n v="0"/>
    <n v="23895.35"/>
    <n v="0"/>
    <n v="0"/>
    <n v="14863.89"/>
    <n v="706.33"/>
    <n v="6.71"/>
    <n v="0"/>
    <n v="0"/>
    <n v="2474.89"/>
    <n v="5182.9399999999996"/>
    <n v="0"/>
    <n v="241.87"/>
    <n v="0"/>
    <n v="0"/>
    <n v="0"/>
    <n v="0"/>
    <n v="0"/>
    <n v="0"/>
    <n v="0"/>
    <n v="13.93"/>
    <n v="25.44"/>
    <n v="0"/>
    <n v="0"/>
    <n v="379.35"/>
    <n v="0"/>
    <n v="0"/>
    <n v="0"/>
    <n v="0"/>
    <n v="0"/>
    <m/>
    <n v="0"/>
    <n v="0"/>
    <n v="0"/>
    <x v="13"/>
    <x v="3"/>
  </r>
  <r>
    <s v="CG&amp;E "/>
    <s v="E"/>
    <x v="10"/>
    <s v="DS01    04/01/2008N"/>
    <n v="1235031"/>
    <n v="38363.300000000003"/>
    <n v="0"/>
    <n v="38363.300000000003"/>
    <n v="0"/>
    <n v="0"/>
    <n v="19034.189999999999"/>
    <n v="1503.79"/>
    <n v="8.16"/>
    <n v="0"/>
    <n v="0"/>
    <n v="5090.58"/>
    <n v="10163.959999999999"/>
    <n v="0"/>
    <n v="458.92"/>
    <n v="0"/>
    <n v="0"/>
    <n v="0"/>
    <n v="0"/>
    <n v="0"/>
    <n v="0"/>
    <n v="0"/>
    <n v="456.31"/>
    <n v="839.73"/>
    <n v="0"/>
    <n v="0"/>
    <n v="807.66"/>
    <n v="0"/>
    <n v="0"/>
    <n v="0"/>
    <n v="0"/>
    <n v="0"/>
    <m/>
    <n v="0"/>
    <n v="0"/>
    <n v="0"/>
    <x v="13"/>
    <x v="3"/>
  </r>
  <r>
    <s v="CG&amp;E "/>
    <s v="E"/>
    <x v="22"/>
    <s v="DS01    04/01/2008N"/>
    <n v="10760"/>
    <n v="382.5"/>
    <n v="0"/>
    <n v="382.5"/>
    <n v="0"/>
    <n v="0"/>
    <n v="167.09"/>
    <n v="13.1"/>
    <n v="0.09"/>
    <n v="0"/>
    <n v="0"/>
    <n v="46"/>
    <n v="96.75"/>
    <n v="0"/>
    <n v="4.49"/>
    <n v="0"/>
    <n v="0"/>
    <n v="0"/>
    <n v="0"/>
    <n v="0"/>
    <n v="0"/>
    <n v="0"/>
    <n v="16.87"/>
    <n v="31.07"/>
    <n v="0"/>
    <n v="0"/>
    <n v="7.04"/>
    <n v="0"/>
    <n v="0"/>
    <n v="0"/>
    <n v="0"/>
    <n v="0"/>
    <m/>
    <n v="0"/>
    <n v="0"/>
    <n v="0"/>
    <x v="13"/>
    <x v="3"/>
  </r>
  <r>
    <s v="CG&amp;E "/>
    <s v="E"/>
    <x v="11"/>
    <s v="DS01    04/01/2008N"/>
    <n v="12881641"/>
    <n v="335435.03000000003"/>
    <n v="0"/>
    <n v="335435.03000000003"/>
    <n v="0"/>
    <n v="0"/>
    <n v="156776.29999999999"/>
    <n v="15596.2"/>
    <n v="14.81"/>
    <n v="0"/>
    <n v="0"/>
    <n v="48191.77"/>
    <n v="90246.9"/>
    <n v="0"/>
    <n v="3652.55"/>
    <n v="0"/>
    <n v="0"/>
    <n v="0"/>
    <n v="0"/>
    <n v="0"/>
    <n v="0"/>
    <n v="0"/>
    <n v="4430.05"/>
    <n v="8101.87"/>
    <n v="0"/>
    <n v="0"/>
    <n v="8424.58"/>
    <n v="0"/>
    <n v="0"/>
    <n v="0"/>
    <n v="0"/>
    <n v="0"/>
    <m/>
    <n v="0"/>
    <n v="0"/>
    <n v="0"/>
    <x v="13"/>
    <x v="3"/>
  </r>
  <r>
    <s v="CG&amp;E "/>
    <s v="E"/>
    <x v="18"/>
    <s v="DS01    04/01/2008N"/>
    <n v="3957935"/>
    <n v="125658.76"/>
    <n v="0"/>
    <n v="125658.76"/>
    <n v="0"/>
    <n v="0"/>
    <n v="68754.58"/>
    <n v="4819.2299999999996"/>
    <n v="5.22"/>
    <n v="0"/>
    <n v="0"/>
    <n v="14876.89"/>
    <n v="31745.82"/>
    <n v="0"/>
    <n v="1383"/>
    <n v="0"/>
    <n v="0"/>
    <n v="0"/>
    <n v="0"/>
    <n v="0"/>
    <n v="0"/>
    <n v="0"/>
    <n v="527.91999999999996"/>
    <n v="957.61"/>
    <n v="0"/>
    <n v="0"/>
    <n v="2588.4899999999998"/>
    <n v="0"/>
    <n v="0"/>
    <n v="0"/>
    <n v="0"/>
    <n v="0"/>
    <m/>
    <n v="0"/>
    <n v="0"/>
    <n v="0"/>
    <x v="13"/>
    <x v="3"/>
  </r>
  <r>
    <s v="CG&amp;E "/>
    <s v="E"/>
    <x v="13"/>
    <s v="DS01    04/01/2008N"/>
    <n v="7149901"/>
    <n v="189915.12"/>
    <n v="0"/>
    <n v="189915.12"/>
    <n v="0"/>
    <n v="0"/>
    <n v="90606.67"/>
    <n v="8635.2800000000007"/>
    <n v="7.08"/>
    <n v="0"/>
    <n v="0"/>
    <n v="26667.5"/>
    <n v="57120.639999999999"/>
    <n v="0"/>
    <n v="2201.91"/>
    <n v="0"/>
    <n v="0"/>
    <n v="0"/>
    <n v="0"/>
    <n v="0"/>
    <n v="0"/>
    <n v="0"/>
    <n v="0"/>
    <n v="0"/>
    <n v="0"/>
    <n v="0"/>
    <n v="4676.04"/>
    <n v="0"/>
    <n v="0"/>
    <n v="0"/>
    <n v="0"/>
    <n v="0"/>
    <m/>
    <n v="0"/>
    <n v="0"/>
    <n v="0"/>
    <x v="13"/>
    <x v="3"/>
  </r>
  <r>
    <s v="CG&amp;E "/>
    <s v="E"/>
    <x v="23"/>
    <s v="DS01    04/01/2008N"/>
    <n v="113865"/>
    <n v="3949.15"/>
    <n v="0"/>
    <n v="3949.15"/>
    <n v="0"/>
    <n v="0"/>
    <n v="2235.58"/>
    <n v="138.63999999999999"/>
    <n v="0.09"/>
    <n v="0"/>
    <n v="0"/>
    <n v="429.01"/>
    <n v="1023.88"/>
    <n v="0"/>
    <n v="47.48"/>
    <n v="0"/>
    <n v="0"/>
    <n v="0"/>
    <n v="0"/>
    <n v="0"/>
    <n v="0"/>
    <n v="0"/>
    <n v="0"/>
    <n v="0"/>
    <n v="0"/>
    <n v="0"/>
    <n v="74.47"/>
    <n v="0"/>
    <n v="0"/>
    <n v="0"/>
    <n v="0"/>
    <n v="0"/>
    <m/>
    <n v="0"/>
    <n v="0"/>
    <n v="0"/>
    <x v="13"/>
    <x v="3"/>
  </r>
  <r>
    <s v="CG&amp;E "/>
    <s v="E"/>
    <x v="2"/>
    <s v="DS01    04/01/2008Y"/>
    <n v="38502"/>
    <n v="2606.12"/>
    <n v="0"/>
    <n v="2606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3"/>
  </r>
  <r>
    <s v="CG&amp;E "/>
    <s v="E"/>
    <x v="1"/>
    <s v="DS02    04/01/2008N"/>
    <n v="22806"/>
    <n v="2506.79"/>
    <n v="0"/>
    <n v="2506.79"/>
    <n v="973.36"/>
    <n v="0"/>
    <n v="345.32"/>
    <n v="27.78"/>
    <n v="0.45"/>
    <n v="0"/>
    <n v="0"/>
    <n v="98.78"/>
    <n v="153.63999999999999"/>
    <n v="161.58000000000001"/>
    <n v="9.52"/>
    <n v="0"/>
    <n v="132.88999999999999"/>
    <n v="498.23"/>
    <n v="0"/>
    <n v="0"/>
    <n v="0"/>
    <n v="0"/>
    <n v="31.93"/>
    <n v="58.41"/>
    <n v="0"/>
    <n v="0"/>
    <n v="14.9"/>
    <n v="0"/>
    <n v="0"/>
    <n v="0"/>
    <n v="0"/>
    <n v="0"/>
    <m/>
    <n v="0"/>
    <n v="0"/>
    <n v="0"/>
    <x v="13"/>
    <x v="3"/>
  </r>
  <r>
    <s v="CG&amp;E "/>
    <s v="E"/>
    <x v="2"/>
    <s v="DS02    04/01/2008N"/>
    <n v="854950"/>
    <n v="82379.179999999993"/>
    <n v="0"/>
    <n v="82379.179999999993"/>
    <n v="32276.02"/>
    <n v="0"/>
    <n v="8509.58"/>
    <n v="1041"/>
    <n v="2.37"/>
    <n v="0"/>
    <n v="0"/>
    <n v="3283.05"/>
    <n v="5317"/>
    <n v="5360.49"/>
    <n v="356.5"/>
    <n v="0"/>
    <n v="3996.66"/>
    <n v="18678.09"/>
    <n v="0"/>
    <n v="0"/>
    <n v="0"/>
    <n v="0"/>
    <n v="1062.55"/>
    <n v="1936.74"/>
    <n v="0"/>
    <n v="0"/>
    <n v="559.13"/>
    <n v="0"/>
    <n v="0"/>
    <n v="0"/>
    <n v="0"/>
    <n v="0"/>
    <m/>
    <n v="0"/>
    <n v="0"/>
    <n v="0"/>
    <x v="13"/>
    <x v="3"/>
  </r>
  <r>
    <s v="CG&amp;E "/>
    <s v="E"/>
    <x v="3"/>
    <s v="DS02    04/01/2008N"/>
    <n v="53899"/>
    <n v="6626.51"/>
    <n v="0"/>
    <n v="6626.51"/>
    <n v="2686.16"/>
    <n v="0"/>
    <n v="852.44"/>
    <n v="65.62"/>
    <n v="0.27"/>
    <n v="0"/>
    <n v="0"/>
    <n v="210.53"/>
    <n v="484.66"/>
    <n v="445.94"/>
    <n v="22.48"/>
    <n v="0"/>
    <n v="396.95"/>
    <n v="1177.53"/>
    <n v="0"/>
    <n v="0"/>
    <n v="0"/>
    <n v="0"/>
    <n v="87.5"/>
    <n v="161.18"/>
    <n v="0"/>
    <n v="0"/>
    <n v="35.25"/>
    <n v="0"/>
    <n v="0"/>
    <n v="0"/>
    <n v="0"/>
    <n v="0"/>
    <m/>
    <n v="0"/>
    <n v="0"/>
    <n v="0"/>
    <x v="13"/>
    <x v="3"/>
  </r>
  <r>
    <s v="CG&amp;E "/>
    <s v="E"/>
    <x v="4"/>
    <s v="DS02    04/01/2008N"/>
    <n v="52441"/>
    <n v="5790.4"/>
    <n v="0"/>
    <n v="5790.4"/>
    <n v="2319.5100000000002"/>
    <n v="0"/>
    <n v="685.43"/>
    <n v="63.85"/>
    <n v="0.18"/>
    <n v="0"/>
    <n v="0"/>
    <n v="209"/>
    <n v="388.18"/>
    <n v="385.07"/>
    <n v="21.86"/>
    <n v="0"/>
    <n v="322.22000000000003"/>
    <n v="1145.68"/>
    <n v="0"/>
    <n v="0"/>
    <n v="0"/>
    <n v="0"/>
    <n v="75.94"/>
    <n v="139.18"/>
    <n v="0"/>
    <n v="0"/>
    <n v="34.299999999999997"/>
    <n v="0"/>
    <n v="0"/>
    <n v="0"/>
    <n v="0"/>
    <n v="0"/>
    <m/>
    <n v="0"/>
    <n v="0"/>
    <n v="0"/>
    <x v="13"/>
    <x v="3"/>
  </r>
  <r>
    <s v="CG&amp;E "/>
    <s v="E"/>
    <x v="8"/>
    <s v="DS02    04/01/2008N"/>
    <n v="41764"/>
    <n v="5853.63"/>
    <n v="0"/>
    <n v="5853.63"/>
    <n v="2452.58"/>
    <n v="0"/>
    <n v="824.41"/>
    <n v="50.85"/>
    <n v="0.09"/>
    <n v="0"/>
    <n v="0"/>
    <n v="160.91999999999999"/>
    <n v="375.54"/>
    <n v="407.16"/>
    <n v="17.420000000000002"/>
    <n v="0"/>
    <n v="397.92"/>
    <n v="912.42"/>
    <n v="0"/>
    <n v="0"/>
    <n v="0"/>
    <n v="0"/>
    <n v="79.849999999999994"/>
    <n v="147.16"/>
    <n v="0"/>
    <n v="0"/>
    <n v="27.31"/>
    <n v="0"/>
    <n v="0"/>
    <n v="0"/>
    <n v="0"/>
    <n v="0"/>
    <m/>
    <n v="0"/>
    <n v="0"/>
    <n v="0"/>
    <x v="13"/>
    <x v="3"/>
  </r>
  <r>
    <s v="CG&amp;E "/>
    <s v="E"/>
    <x v="14"/>
    <s v="DS02    04/01/2008N"/>
    <n v="3638525"/>
    <n v="320888.53000000003"/>
    <n v="0"/>
    <n v="320888.53000000003"/>
    <n v="124272.85"/>
    <n v="0"/>
    <n v="28768.69"/>
    <n v="4430.28"/>
    <n v="1.49"/>
    <n v="0"/>
    <n v="0"/>
    <n v="13358.89"/>
    <n v="20451.599999999999"/>
    <n v="20632.900000000001"/>
    <n v="1517.26"/>
    <n v="0"/>
    <n v="14020.94"/>
    <n v="79490.880000000005"/>
    <n v="0"/>
    <n v="0"/>
    <n v="0"/>
    <n v="0"/>
    <n v="4106.1000000000004"/>
    <n v="7457.07"/>
    <n v="0"/>
    <n v="0"/>
    <n v="2379.58"/>
    <n v="0"/>
    <n v="0"/>
    <n v="0"/>
    <n v="0"/>
    <n v="0"/>
    <m/>
    <n v="0"/>
    <n v="0"/>
    <n v="0"/>
    <x v="13"/>
    <x v="3"/>
  </r>
  <r>
    <s v="CG&amp;E "/>
    <s v="E"/>
    <x v="15"/>
    <s v="DS02    04/01/2008N"/>
    <n v="1007063"/>
    <n v="86380.88"/>
    <n v="0"/>
    <n v="86380.88"/>
    <n v="32964.19"/>
    <n v="0"/>
    <n v="7668.19"/>
    <n v="1226.2"/>
    <n v="0.18"/>
    <n v="0"/>
    <n v="0"/>
    <n v="3674.28"/>
    <n v="5475.74"/>
    <n v="5472.37"/>
    <n v="419.95"/>
    <n v="0"/>
    <n v="3755.02"/>
    <n v="22001.31"/>
    <n v="0"/>
    <n v="0"/>
    <n v="0"/>
    <n v="0"/>
    <n v="1086.78"/>
    <n v="1978.05"/>
    <n v="0"/>
    <n v="0"/>
    <n v="658.62"/>
    <n v="0"/>
    <n v="0"/>
    <n v="0"/>
    <n v="0"/>
    <n v="0"/>
    <m/>
    <n v="0"/>
    <n v="0"/>
    <n v="0"/>
    <x v="13"/>
    <x v="3"/>
  </r>
  <r>
    <s v="CG&amp;E "/>
    <s v="E"/>
    <x v="12"/>
    <s v="DS02    04/01/2008N"/>
    <n v="58455"/>
    <n v="7705.1"/>
    <n v="0"/>
    <n v="7705.1"/>
    <n v="3193.29"/>
    <n v="0"/>
    <n v="1029.3399999999999"/>
    <n v="71.17"/>
    <n v="0.09"/>
    <n v="0"/>
    <n v="0"/>
    <n v="221.51"/>
    <n v="525.63"/>
    <n v="530.13"/>
    <n v="24.38"/>
    <n v="0"/>
    <n v="498.66"/>
    <n v="1277.07"/>
    <n v="0"/>
    <n v="0"/>
    <n v="0"/>
    <n v="0"/>
    <n v="103.99"/>
    <n v="191.61"/>
    <n v="0"/>
    <n v="0"/>
    <n v="38.229999999999997"/>
    <n v="0"/>
    <n v="0"/>
    <n v="0"/>
    <n v="0"/>
    <n v="0"/>
    <m/>
    <n v="0"/>
    <n v="0"/>
    <n v="0"/>
    <x v="13"/>
    <x v="3"/>
  </r>
  <r>
    <s v="CG&amp;E "/>
    <s v="E"/>
    <x v="6"/>
    <s v="DS02    04/01/2008N"/>
    <n v="8826"/>
    <n v="284.01"/>
    <n v="0"/>
    <n v="284.01"/>
    <n v="0"/>
    <n v="0"/>
    <n v="146.46"/>
    <n v="10.75"/>
    <n v="0.09"/>
    <n v="0"/>
    <n v="0"/>
    <n v="37.9"/>
    <n v="79.36"/>
    <n v="0"/>
    <n v="3.68"/>
    <n v="0"/>
    <n v="0"/>
    <n v="0"/>
    <n v="0"/>
    <n v="0"/>
    <n v="0"/>
    <n v="0"/>
    <n v="0"/>
    <n v="0"/>
    <n v="0"/>
    <n v="0"/>
    <n v="5.77"/>
    <n v="0"/>
    <n v="0"/>
    <n v="0"/>
    <n v="0"/>
    <n v="0"/>
    <m/>
    <n v="0"/>
    <n v="0"/>
    <n v="0"/>
    <x v="13"/>
    <x v="3"/>
  </r>
  <r>
    <s v="CG&amp;E "/>
    <s v="E"/>
    <x v="15"/>
    <s v="DS03 ON 04/01/2008 "/>
    <n v="78035"/>
    <n v="10531.82"/>
    <n v="0"/>
    <n v="10531.82"/>
    <n v="3085.9"/>
    <n v="0"/>
    <n v="1144.07"/>
    <n v="233.68"/>
    <n v="0.09"/>
    <n v="0"/>
    <n v="0"/>
    <n v="705.98"/>
    <n v="1232.95"/>
    <n v="1171.6600000000001"/>
    <n v="80.03"/>
    <n v="0"/>
    <n v="391.36"/>
    <n v="1704.83"/>
    <n v="0"/>
    <n v="0"/>
    <n v="0"/>
    <n v="0"/>
    <n v="232.25"/>
    <n v="423.51"/>
    <n v="0"/>
    <n v="0"/>
    <n v="125.51"/>
    <n v="0"/>
    <n v="0"/>
    <n v="0"/>
    <n v="0"/>
    <n v="0"/>
    <m/>
    <n v="0"/>
    <n v="0"/>
    <n v="0"/>
    <x v="13"/>
    <x v="3"/>
  </r>
  <r>
    <s v="CG&amp;E "/>
    <s v="E"/>
    <x v="12"/>
    <s v="DS03 ON 04/01/2008 "/>
    <n v="150985"/>
    <n v="22318.36"/>
    <n v="0"/>
    <n v="22318.36"/>
    <n v="7910.02"/>
    <n v="0"/>
    <n v="2800.65"/>
    <n v="308.62"/>
    <n v="0.09"/>
    <n v="0"/>
    <n v="0"/>
    <n v="929.39"/>
    <n v="2279.15"/>
    <n v="2128.14"/>
    <n v="105.69"/>
    <n v="0"/>
    <n v="1205.75"/>
    <n v="3298.57"/>
    <n v="0"/>
    <n v="0"/>
    <n v="0"/>
    <n v="0"/>
    <n v="417.31"/>
    <n v="769.21"/>
    <n v="0"/>
    <n v="0"/>
    <n v="165.77"/>
    <n v="0"/>
    <n v="0"/>
    <n v="0"/>
    <n v="0"/>
    <n v="0"/>
    <m/>
    <n v="0"/>
    <n v="0"/>
    <n v="0"/>
    <x v="13"/>
    <x v="3"/>
  </r>
  <r>
    <s v="CG&amp;E "/>
    <s v="E"/>
    <x v="2"/>
    <s v="DS03 ON 04/01/2008N"/>
    <n v="211920"/>
    <n v="24909.64"/>
    <n v="0"/>
    <n v="24909.64"/>
    <n v="9620.4599999999991"/>
    <n v="0"/>
    <n v="3712.16"/>
    <n v="258.04000000000002"/>
    <n v="0.54"/>
    <n v="0"/>
    <n v="0"/>
    <n v="822.84"/>
    <n v="1833.42"/>
    <n v="1576.1"/>
    <n v="88.37"/>
    <n v="0"/>
    <n v="1338.24"/>
    <n v="4629.82"/>
    <n v="0"/>
    <n v="0"/>
    <n v="0"/>
    <n v="0"/>
    <n v="313.77"/>
    <n v="577.29"/>
    <n v="0"/>
    <n v="0"/>
    <n v="138.59"/>
    <n v="0"/>
    <n v="0"/>
    <n v="0"/>
    <n v="0"/>
    <n v="0"/>
    <m/>
    <n v="0"/>
    <n v="0"/>
    <n v="0"/>
    <x v="13"/>
    <x v="3"/>
  </r>
  <r>
    <s v="CG&amp;E "/>
    <s v="E"/>
    <x v="14"/>
    <s v="DS03 ON 04/01/2008N"/>
    <n v="14045389"/>
    <n v="1247754.22"/>
    <n v="0"/>
    <n v="1247754.22"/>
    <n v="474938.59"/>
    <n v="0"/>
    <n v="122155.15"/>
    <n v="14955.79"/>
    <n v="2.52"/>
    <n v="0"/>
    <n v="0"/>
    <n v="51240.22"/>
    <n v="81860.05"/>
    <n v="78844.73"/>
    <n v="5856.94"/>
    <n v="0"/>
    <n v="57781.59"/>
    <n v="306849.57"/>
    <n v="0"/>
    <n v="0"/>
    <n v="0"/>
    <n v="0"/>
    <n v="15584.22"/>
    <n v="28499.15"/>
    <n v="0"/>
    <n v="0"/>
    <n v="9185.7000000000007"/>
    <n v="0"/>
    <n v="0"/>
    <n v="0"/>
    <n v="0"/>
    <n v="0"/>
    <m/>
    <n v="0"/>
    <n v="0"/>
    <n v="0"/>
    <x v="13"/>
    <x v="3"/>
  </r>
  <r>
    <s v="CG&amp;E "/>
    <s v="E"/>
    <x v="15"/>
    <s v="DS03 ON 04/01/2008N"/>
    <n v="8886730"/>
    <n v="852556.02"/>
    <n v="0"/>
    <n v="852556.02"/>
    <n v="330341.03999999998"/>
    <n v="0"/>
    <n v="90585.46"/>
    <n v="10308"/>
    <n v="2.34"/>
    <n v="0"/>
    <n v="0"/>
    <n v="32497.45"/>
    <n v="57245.52"/>
    <n v="54840.31"/>
    <n v="3705.76"/>
    <n v="0"/>
    <n v="42423.8"/>
    <n v="194148.35"/>
    <n v="0"/>
    <n v="0"/>
    <n v="0"/>
    <n v="0"/>
    <n v="10823.75"/>
    <n v="19822.330000000002"/>
    <n v="0"/>
    <n v="0"/>
    <n v="5811.91"/>
    <n v="0"/>
    <n v="0"/>
    <n v="0"/>
    <n v="0"/>
    <n v="0"/>
    <m/>
    <n v="0"/>
    <n v="0"/>
    <n v="0"/>
    <x v="13"/>
    <x v="3"/>
  </r>
  <r>
    <s v="CG&amp;E "/>
    <s v="E"/>
    <x v="12"/>
    <s v="DS03 ON 04/01/2008N"/>
    <n v="3021374"/>
    <n v="268675.63"/>
    <n v="0"/>
    <n v="268675.63"/>
    <n v="103072.83"/>
    <n v="0"/>
    <n v="26024.89"/>
    <n v="3678.82"/>
    <n v="1.08"/>
    <n v="0"/>
    <n v="0"/>
    <n v="11078.29"/>
    <n v="17057.830000000002"/>
    <n v="17111.099999999999"/>
    <n v="1259.9100000000001"/>
    <n v="0"/>
    <n v="11820.75"/>
    <n v="66007.95"/>
    <n v="0"/>
    <n v="0"/>
    <n v="0"/>
    <n v="0"/>
    <n v="3401.2"/>
    <n v="6184.98"/>
    <n v="0"/>
    <n v="0"/>
    <n v="1976"/>
    <n v="0"/>
    <n v="0"/>
    <n v="0"/>
    <n v="0"/>
    <n v="0"/>
    <m/>
    <n v="0"/>
    <n v="0"/>
    <n v="0"/>
    <x v="13"/>
    <x v="3"/>
  </r>
  <r>
    <s v="CG&amp;E "/>
    <s v="E"/>
    <x v="11"/>
    <s v="DS03 ON 04/01/2008N"/>
    <n v="993741"/>
    <n v="23834.58"/>
    <n v="0"/>
    <n v="23834.58"/>
    <n v="0"/>
    <n v="0"/>
    <n v="10093.76"/>
    <n v="1171.6600000000001"/>
    <n v="0.27"/>
    <n v="0"/>
    <n v="0"/>
    <n v="3635.24"/>
    <n v="5334.6"/>
    <n v="0"/>
    <n v="414.39"/>
    <n v="0"/>
    <n v="0"/>
    <n v="0"/>
    <n v="0"/>
    <n v="0"/>
    <n v="0"/>
    <n v="0"/>
    <n v="899.96"/>
    <n v="1634.79"/>
    <n v="0"/>
    <n v="0"/>
    <n v="649.91"/>
    <n v="0"/>
    <n v="0"/>
    <n v="0"/>
    <n v="0"/>
    <n v="0"/>
    <m/>
    <n v="0"/>
    <n v="0"/>
    <n v="0"/>
    <x v="13"/>
    <x v="3"/>
  </r>
  <r>
    <s v="CG&amp;E "/>
    <s v="E"/>
    <x v="13"/>
    <s v="DS03 ON 04/01/2008N"/>
    <n v="759622"/>
    <n v="19925.09"/>
    <n v="0"/>
    <n v="19925.09"/>
    <n v="0"/>
    <n v="0"/>
    <n v="9352.77"/>
    <n v="924.92"/>
    <n v="0.27"/>
    <n v="0"/>
    <n v="0"/>
    <n v="2785.38"/>
    <n v="6048.2"/>
    <n v="0"/>
    <n v="316.76"/>
    <n v="0"/>
    <n v="0"/>
    <n v="0"/>
    <n v="0"/>
    <n v="0"/>
    <n v="0"/>
    <n v="0"/>
    <n v="0"/>
    <n v="0"/>
    <n v="0"/>
    <n v="0"/>
    <n v="496.79"/>
    <n v="0"/>
    <n v="0"/>
    <n v="0"/>
    <n v="0"/>
    <n v="0"/>
    <m/>
    <n v="0"/>
    <n v="0"/>
    <n v="0"/>
    <x v="13"/>
    <x v="3"/>
  </r>
  <r>
    <s v="CG&amp;E "/>
    <s v="E"/>
    <x v="2"/>
    <s v="DS07 ON 04/01/2008N"/>
    <n v="7488698"/>
    <n v="806397.8"/>
    <n v="0"/>
    <n v="806397.8"/>
    <n v="322371.55"/>
    <n v="0"/>
    <n v="96035.21"/>
    <n v="9118.26"/>
    <n v="26.8"/>
    <n v="0"/>
    <n v="0"/>
    <n v="28956.959999999999"/>
    <n v="52405.71"/>
    <n v="53046.18"/>
    <n v="3122.74"/>
    <n v="0"/>
    <n v="44131.19"/>
    <n v="162365.59"/>
    <n v="0"/>
    <n v="0"/>
    <n v="0"/>
    <n v="0"/>
    <n v="10576.04"/>
    <n v="19343.939999999999"/>
    <n v="0"/>
    <n v="0"/>
    <n v="4897.63"/>
    <n v="0"/>
    <n v="0"/>
    <n v="0"/>
    <n v="0"/>
    <n v="0"/>
    <m/>
    <n v="0"/>
    <n v="0"/>
    <n v="0"/>
    <x v="13"/>
    <x v="3"/>
  </r>
  <r>
    <s v="CG&amp;E "/>
    <s v="E"/>
    <x v="3"/>
    <s v="DS07 ON 04/01/2008N"/>
    <n v="1425732"/>
    <n v="165771.72"/>
    <n v="0"/>
    <n v="165771.72"/>
    <n v="67150.02"/>
    <n v="0"/>
    <n v="20686.810000000001"/>
    <n v="1735.98"/>
    <n v="3.84"/>
    <n v="0"/>
    <n v="0"/>
    <n v="5481.09"/>
    <n v="11045.42"/>
    <n v="11058.25"/>
    <n v="594.54999999999995"/>
    <n v="0"/>
    <n v="9710.73"/>
    <n v="31147.97"/>
    <n v="0"/>
    <n v="0"/>
    <n v="0"/>
    <n v="0"/>
    <n v="2195.3000000000002"/>
    <n v="4029.31"/>
    <n v="0"/>
    <n v="0"/>
    <n v="932.45"/>
    <n v="0"/>
    <n v="0"/>
    <n v="0"/>
    <n v="0"/>
    <n v="0"/>
    <m/>
    <n v="0"/>
    <n v="0"/>
    <n v="0"/>
    <x v="13"/>
    <x v="3"/>
  </r>
  <r>
    <s v="CG&amp;E "/>
    <s v="E"/>
    <x v="4"/>
    <s v="DS07 ON 04/01/2008N"/>
    <n v="805100"/>
    <n v="88638.77"/>
    <n v="0"/>
    <n v="88638.77"/>
    <n v="35465.68"/>
    <n v="0"/>
    <n v="10813.9"/>
    <n v="980.28"/>
    <n v="3.09"/>
    <n v="0"/>
    <n v="0"/>
    <n v="3126.55"/>
    <n v="5693.46"/>
    <n v="5878.45"/>
    <n v="335.73"/>
    <n v="0"/>
    <n v="4935.72"/>
    <n v="17589"/>
    <n v="0"/>
    <n v="0"/>
    <n v="0"/>
    <n v="0"/>
    <n v="1162.29"/>
    <n v="2128.09"/>
    <n v="0"/>
    <n v="0"/>
    <n v="526.53"/>
    <n v="0"/>
    <n v="0"/>
    <n v="0"/>
    <n v="0"/>
    <n v="0"/>
    <m/>
    <n v="0"/>
    <n v="0"/>
    <n v="0"/>
    <x v="13"/>
    <x v="3"/>
  </r>
  <r>
    <s v="CG&amp;E "/>
    <s v="E"/>
    <x v="8"/>
    <s v="DS07 ON 04/01/2008N"/>
    <n v="207040"/>
    <n v="20107.240000000002"/>
    <n v="0"/>
    <n v="20107.240000000002"/>
    <n v="7964.89"/>
    <n v="0"/>
    <n v="2134.9899999999998"/>
    <n v="252.09"/>
    <n v="0.27"/>
    <n v="0"/>
    <n v="0"/>
    <n v="779.52"/>
    <n v="1151.24"/>
    <n v="1322.26"/>
    <n v="86.34"/>
    <n v="0"/>
    <n v="1016.41"/>
    <n v="4523.2"/>
    <n v="0"/>
    <n v="0"/>
    <n v="0"/>
    <n v="0"/>
    <n v="262.7"/>
    <n v="477.92"/>
    <n v="0"/>
    <n v="0"/>
    <n v="135.41"/>
    <n v="0"/>
    <n v="0"/>
    <n v="0"/>
    <n v="0"/>
    <n v="0"/>
    <m/>
    <n v="0"/>
    <n v="0"/>
    <n v="0"/>
    <x v="13"/>
    <x v="3"/>
  </r>
  <r>
    <s v="CG&amp;E "/>
    <s v="E"/>
    <x v="14"/>
    <s v="DS07 ON 04/01/2008N"/>
    <n v="4219135"/>
    <n v="396786.98"/>
    <n v="0"/>
    <n v="396786.98"/>
    <n v="154896.75"/>
    <n v="0"/>
    <n v="40134.68"/>
    <n v="4783.5600000000004"/>
    <n v="4.58"/>
    <n v="0"/>
    <n v="0"/>
    <n v="15769.36"/>
    <n v="25236.6"/>
    <n v="25714.48"/>
    <n v="1759.36"/>
    <n v="0"/>
    <n v="19160.96"/>
    <n v="92175.47"/>
    <n v="0"/>
    <n v="0"/>
    <n v="0"/>
    <n v="0"/>
    <n v="5097.29"/>
    <n v="9294.61"/>
    <n v="0"/>
    <n v="0"/>
    <n v="2759.28"/>
    <n v="0"/>
    <n v="0"/>
    <n v="0"/>
    <n v="0"/>
    <n v="0"/>
    <m/>
    <n v="0"/>
    <n v="0"/>
    <n v="0"/>
    <x v="13"/>
    <x v="3"/>
  </r>
  <r>
    <s v="CG&amp;E "/>
    <s v="E"/>
    <x v="12"/>
    <s v="DS07 ON 04/01/2008N"/>
    <n v="567212"/>
    <n v="65634.16"/>
    <n v="0"/>
    <n v="65634.16"/>
    <n v="26529.02"/>
    <n v="0"/>
    <n v="7859.03"/>
    <n v="690.63"/>
    <n v="0.63"/>
    <n v="0"/>
    <n v="0"/>
    <n v="2124.2199999999998"/>
    <n v="4787.0200000000004"/>
    <n v="4404.17"/>
    <n v="236.54"/>
    <n v="0"/>
    <n v="3782.48"/>
    <n v="12391.88"/>
    <n v="0"/>
    <n v="0"/>
    <n v="0"/>
    <n v="0"/>
    <n v="865.69"/>
    <n v="1591.89"/>
    <n v="0"/>
    <n v="0"/>
    <n v="370.96"/>
    <n v="0"/>
    <n v="0"/>
    <n v="0"/>
    <n v="0"/>
    <n v="0"/>
    <m/>
    <n v="0"/>
    <n v="0"/>
    <n v="0"/>
    <x v="13"/>
    <x v="3"/>
  </r>
  <r>
    <s v="CG&amp;E "/>
    <s v="E"/>
    <x v="6"/>
    <s v="DS07 ON 04/01/2008N"/>
    <n v="29269"/>
    <n v="1362.52"/>
    <n v="0"/>
    <n v="1362.52"/>
    <n v="0"/>
    <n v="0"/>
    <n v="902.93"/>
    <n v="35.630000000000003"/>
    <n v="0.72"/>
    <n v="0"/>
    <n v="0"/>
    <n v="128.72999999999999"/>
    <n v="263.19"/>
    <n v="0"/>
    <n v="12.19"/>
    <n v="0"/>
    <n v="0"/>
    <n v="0"/>
    <n v="0"/>
    <n v="0"/>
    <n v="0"/>
    <n v="0"/>
    <n v="0"/>
    <n v="0"/>
    <n v="0"/>
    <n v="0"/>
    <n v="19.13"/>
    <n v="0"/>
    <n v="0"/>
    <n v="0"/>
    <n v="0"/>
    <n v="0"/>
    <m/>
    <n v="0"/>
    <n v="0"/>
    <n v="0"/>
    <x v="13"/>
    <x v="3"/>
  </r>
  <r>
    <s v="CG&amp;E "/>
    <s v="E"/>
    <x v="10"/>
    <s v="DS07 ON 04/01/2008N"/>
    <n v="12560"/>
    <n v="277.41000000000003"/>
    <n v="0"/>
    <n v="277.41000000000003"/>
    <n v="0"/>
    <n v="0"/>
    <n v="123.03"/>
    <n v="15.29"/>
    <n v="0.09"/>
    <n v="0"/>
    <n v="0"/>
    <n v="53.55"/>
    <n v="72"/>
    <n v="0"/>
    <n v="5.24"/>
    <n v="0"/>
    <n v="0"/>
    <n v="0"/>
    <n v="0"/>
    <n v="0"/>
    <n v="0"/>
    <n v="0"/>
    <n v="0"/>
    <n v="0"/>
    <n v="0"/>
    <n v="0"/>
    <n v="8.2100000000000009"/>
    <n v="0"/>
    <n v="0"/>
    <n v="0"/>
    <n v="0"/>
    <n v="0"/>
    <m/>
    <n v="0"/>
    <n v="0"/>
    <n v="0"/>
    <x v="13"/>
    <x v="3"/>
  </r>
  <r>
    <s v="CG&amp;E "/>
    <s v="E"/>
    <x v="11"/>
    <s v="DS07 ON 04/01/2008N"/>
    <n v="178749"/>
    <n v="3782.39"/>
    <n v="0"/>
    <n v="3782.39"/>
    <n v="0"/>
    <n v="0"/>
    <n v="1698.31"/>
    <n v="217.65"/>
    <n v="0.27"/>
    <n v="0"/>
    <n v="0"/>
    <n v="676.82"/>
    <n v="997.89"/>
    <n v="0"/>
    <n v="74.540000000000006"/>
    <n v="0"/>
    <n v="0"/>
    <n v="0"/>
    <n v="0"/>
    <n v="0"/>
    <n v="0"/>
    <n v="0"/>
    <n v="0"/>
    <n v="0"/>
    <n v="0"/>
    <n v="0"/>
    <n v="116.91"/>
    <n v="0"/>
    <n v="0"/>
    <n v="0"/>
    <n v="0"/>
    <n v="0"/>
    <m/>
    <n v="0"/>
    <n v="0"/>
    <n v="0"/>
    <x v="13"/>
    <x v="3"/>
  </r>
  <r>
    <s v="CG&amp;E "/>
    <s v="E"/>
    <x v="18"/>
    <s v="DS07 ON 04/01/2008N"/>
    <n v="49687"/>
    <n v="2704.75"/>
    <n v="0"/>
    <n v="2704.75"/>
    <n v="0"/>
    <n v="0"/>
    <n v="1945.06"/>
    <n v="60.49"/>
    <n v="0.18"/>
    <n v="0"/>
    <n v="0"/>
    <n v="199.01"/>
    <n v="446.79"/>
    <n v="0"/>
    <n v="20.72"/>
    <n v="0"/>
    <n v="0"/>
    <n v="0"/>
    <n v="0"/>
    <n v="0"/>
    <n v="0"/>
    <n v="0"/>
    <n v="0"/>
    <n v="0"/>
    <n v="0"/>
    <n v="0"/>
    <n v="32.5"/>
    <n v="0"/>
    <n v="0"/>
    <n v="0"/>
    <n v="0"/>
    <n v="0"/>
    <m/>
    <n v="0"/>
    <n v="0"/>
    <n v="0"/>
    <x v="13"/>
    <x v="3"/>
  </r>
  <r>
    <s v="CG&amp;E "/>
    <s v="E"/>
    <x v="13"/>
    <s v="DS07 ON 04/01/2008N"/>
    <n v="204537"/>
    <n v="5571.02"/>
    <n v="0"/>
    <n v="5571.02"/>
    <n v="0"/>
    <n v="0"/>
    <n v="2554.2600000000002"/>
    <n v="249.04"/>
    <n v="0.09"/>
    <n v="0"/>
    <n v="0"/>
    <n v="751.79"/>
    <n v="1796.78"/>
    <n v="0"/>
    <n v="85.29"/>
    <n v="0"/>
    <n v="0"/>
    <n v="0"/>
    <n v="0"/>
    <n v="0"/>
    <n v="0"/>
    <n v="0"/>
    <n v="0"/>
    <n v="0"/>
    <n v="0"/>
    <n v="0"/>
    <n v="133.77000000000001"/>
    <n v="0"/>
    <n v="0"/>
    <n v="0"/>
    <n v="0"/>
    <n v="0"/>
    <m/>
    <n v="0"/>
    <n v="0"/>
    <n v="0"/>
    <x v="13"/>
    <x v="3"/>
  </r>
  <r>
    <s v="CG&amp;E "/>
    <s v="E"/>
    <x v="2"/>
    <s v="DS08 ON 04/01/2008N"/>
    <n v="4257796"/>
    <n v="605466.31000000006"/>
    <n v="0"/>
    <n v="605466.31000000006"/>
    <n v="251739.25"/>
    <n v="0"/>
    <n v="92308.92"/>
    <n v="5184.43"/>
    <n v="36.82"/>
    <n v="0"/>
    <n v="0"/>
    <n v="17369.27"/>
    <n v="35279.58"/>
    <n v="41459.910000000003"/>
    <n v="1775.5"/>
    <n v="0"/>
    <n v="41253.43"/>
    <n v="92959.61"/>
    <n v="0"/>
    <n v="0"/>
    <n v="0"/>
    <n v="0"/>
    <n v="8210.02"/>
    <n v="15104.97"/>
    <n v="0"/>
    <n v="0"/>
    <n v="2784.6"/>
    <n v="0"/>
    <n v="0"/>
    <n v="0"/>
    <n v="0"/>
    <n v="0"/>
    <m/>
    <n v="0"/>
    <n v="0"/>
    <n v="0"/>
    <x v="13"/>
    <x v="3"/>
  </r>
  <r>
    <s v="CG&amp;E "/>
    <s v="E"/>
    <x v="14"/>
    <s v="DS08 ON 04/01/2008N"/>
    <n v="780996"/>
    <n v="75927.87"/>
    <n v="0"/>
    <n v="75927.87"/>
    <n v="29944.84"/>
    <n v="0"/>
    <n v="7760.13"/>
    <n v="950.94"/>
    <n v="0.54"/>
    <n v="0"/>
    <n v="0"/>
    <n v="2890.94"/>
    <n v="4976.24"/>
    <n v="4971.18"/>
    <n v="325.68"/>
    <n v="0"/>
    <n v="3752.28"/>
    <n v="17062.419999999998"/>
    <n v="0"/>
    <n v="0"/>
    <n v="0"/>
    <n v="0"/>
    <n v="985.05"/>
    <n v="1796.86"/>
    <n v="0"/>
    <n v="0"/>
    <n v="510.77"/>
    <n v="0"/>
    <n v="0"/>
    <n v="0"/>
    <n v="0"/>
    <n v="0"/>
    <m/>
    <n v="0"/>
    <n v="0"/>
    <n v="0"/>
    <x v="13"/>
    <x v="3"/>
  </r>
  <r>
    <s v="CG&amp;E "/>
    <s v="E"/>
    <x v="6"/>
    <s v="DS08 ON 04/01/2008N"/>
    <n v="360820"/>
    <n v="14963.48"/>
    <n v="0"/>
    <n v="14963.48"/>
    <n v="0"/>
    <n v="0"/>
    <n v="9143.3799999999992"/>
    <n v="439.34"/>
    <n v="4.13"/>
    <n v="0"/>
    <n v="0"/>
    <n v="1531.2"/>
    <n v="3176.86"/>
    <n v="0"/>
    <n v="150.43"/>
    <n v="0"/>
    <n v="0"/>
    <n v="0"/>
    <n v="0"/>
    <n v="0"/>
    <n v="0"/>
    <n v="0"/>
    <n v="99.32"/>
    <n v="182.85"/>
    <n v="0"/>
    <n v="0"/>
    <n v="235.97"/>
    <n v="0"/>
    <n v="0"/>
    <n v="0"/>
    <n v="0"/>
    <n v="0"/>
    <m/>
    <n v="0"/>
    <n v="0"/>
    <n v="0"/>
    <x v="13"/>
    <x v="3"/>
  </r>
  <r>
    <s v="CG&amp;E "/>
    <s v="E"/>
    <x v="11"/>
    <s v="DS08 ON 04/01/2008N"/>
    <n v="602508"/>
    <n v="18719.39"/>
    <n v="0"/>
    <n v="18719.39"/>
    <n v="0"/>
    <n v="0"/>
    <n v="9815.4500000000007"/>
    <n v="733.62"/>
    <n v="1.71"/>
    <n v="0"/>
    <n v="0"/>
    <n v="2363.4299999999998"/>
    <n v="5159.8999999999996"/>
    <n v="0"/>
    <n v="251.24"/>
    <n v="0"/>
    <n v="0"/>
    <n v="0"/>
    <n v="0"/>
    <n v="0"/>
    <n v="0"/>
    <n v="0"/>
    <n v="0"/>
    <n v="0"/>
    <n v="0"/>
    <n v="0"/>
    <n v="394.04"/>
    <n v="0"/>
    <n v="0"/>
    <n v="0"/>
    <n v="0"/>
    <n v="0"/>
    <m/>
    <n v="0"/>
    <n v="0"/>
    <n v="0"/>
    <x v="13"/>
    <x v="3"/>
  </r>
  <r>
    <s v="CG&amp;E "/>
    <s v="E"/>
    <x v="14"/>
    <s v="DS12    04/01/2008 "/>
    <n v="12886"/>
    <n v="772.44"/>
    <n v="0"/>
    <n v="77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3"/>
  </r>
  <r>
    <s v="CG&amp;E "/>
    <s v="E"/>
    <x v="15"/>
    <s v="DS12    04/01/2008 "/>
    <n v="-143486"/>
    <n v="-2669.98"/>
    <n v="0"/>
    <n v="-2669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3"/>
  </r>
  <r>
    <s v="CG&amp;E "/>
    <s v="E"/>
    <x v="12"/>
    <s v="DS12    04/01/2008 "/>
    <n v="48993"/>
    <n v="2893.28"/>
    <n v="0"/>
    <n v="2893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3"/>
  </r>
  <r>
    <s v="CG&amp;E "/>
    <s v="E"/>
    <x v="15"/>
    <s v="DS14    04/01/2008 "/>
    <n v="113883"/>
    <n v="6827.48"/>
    <n v="0"/>
    <n v="682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3"/>
  </r>
  <r>
    <s v="CG&amp;E "/>
    <s v="E"/>
    <x v="12"/>
    <s v="DS14    04/01/2008 "/>
    <n v="102479"/>
    <n v="6670.46"/>
    <n v="0"/>
    <n v="667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3"/>
  </r>
  <r>
    <s v="CG&amp;E "/>
    <s v="E"/>
    <x v="2"/>
    <s v="DS51    04/01/2008 "/>
    <n v="26858"/>
    <n v="5004.6000000000004"/>
    <n v="0"/>
    <n v="5004.6000000000004"/>
    <n v="2169.81"/>
    <n v="0"/>
    <n v="866.38"/>
    <n v="32.700000000000003"/>
    <n v="0.45"/>
    <n v="0"/>
    <n v="0"/>
    <n v="117.14"/>
    <n v="241.5"/>
    <n v="360.21"/>
    <n v="11.2"/>
    <n v="0"/>
    <n v="400.11"/>
    <n v="586.77"/>
    <n v="0"/>
    <n v="0"/>
    <n v="0"/>
    <n v="0"/>
    <n v="70.59"/>
    <n v="130.19"/>
    <n v="0"/>
    <n v="0"/>
    <n v="17.55"/>
    <n v="0"/>
    <n v="0"/>
    <n v="0"/>
    <n v="0"/>
    <n v="0"/>
    <m/>
    <n v="0"/>
    <n v="0"/>
    <n v="0"/>
    <x v="13"/>
    <x v="3"/>
  </r>
  <r>
    <s v="CG&amp;E "/>
    <s v="E"/>
    <x v="14"/>
    <s v="DS51    04/01/2008 "/>
    <n v="40100"/>
    <n v="5782.68"/>
    <n v="0"/>
    <n v="5782.68"/>
    <n v="2423.6799999999998"/>
    <n v="0"/>
    <n v="841.24"/>
    <n v="48.83"/>
    <n v="0.18"/>
    <n v="0"/>
    <n v="0"/>
    <n v="163.63"/>
    <n v="360.58"/>
    <n v="402.37"/>
    <n v="16.72"/>
    <n v="0"/>
    <n v="398.82"/>
    <n v="876.07"/>
    <n v="0"/>
    <n v="0"/>
    <n v="0"/>
    <n v="0"/>
    <n v="78.900000000000006"/>
    <n v="145.44"/>
    <n v="0"/>
    <n v="0"/>
    <n v="26.22"/>
    <n v="0"/>
    <n v="0"/>
    <n v="0"/>
    <n v="0"/>
    <n v="0"/>
    <m/>
    <n v="0"/>
    <n v="0"/>
    <n v="0"/>
    <x v="13"/>
    <x v="3"/>
  </r>
  <r>
    <s v="CG&amp;E "/>
    <s v="E"/>
    <x v="12"/>
    <s v="DS51    04/01/2008 "/>
    <n v="159066"/>
    <n v="18986.93"/>
    <n v="0"/>
    <n v="18986.93"/>
    <n v="7696.11"/>
    <n v="0"/>
    <n v="2395.13"/>
    <n v="193.67"/>
    <n v="0.36"/>
    <n v="0"/>
    <n v="0"/>
    <n v="614.69000000000005"/>
    <n v="1413.37"/>
    <n v="1298.98"/>
    <n v="66.319999999999993"/>
    <n v="0"/>
    <n v="1147.98"/>
    <n v="3331.8"/>
    <n v="0"/>
    <n v="0"/>
    <n v="0"/>
    <n v="0"/>
    <n v="254.99"/>
    <n v="469.51"/>
    <n v="0"/>
    <n v="0"/>
    <n v="104.02"/>
    <n v="0"/>
    <n v="0"/>
    <n v="0"/>
    <n v="0"/>
    <n v="0"/>
    <m/>
    <n v="0"/>
    <n v="0"/>
    <n v="0"/>
    <x v="13"/>
    <x v="3"/>
  </r>
  <r>
    <s v="CG&amp;E "/>
    <s v="E"/>
    <x v="4"/>
    <s v="EH      04/01/2008 "/>
    <n v="1472"/>
    <n v="127.53"/>
    <n v="0"/>
    <n v="12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4"/>
  </r>
  <r>
    <s v="CG&amp;E "/>
    <s v="E"/>
    <x v="1"/>
    <s v="EH      04/01/2008N"/>
    <n v="5360"/>
    <n v="490.6"/>
    <n v="0"/>
    <n v="490.6"/>
    <n v="143.04"/>
    <n v="0"/>
    <n v="83.37"/>
    <n v="6.53"/>
    <n v="0.18"/>
    <n v="0"/>
    <n v="0"/>
    <n v="24.3"/>
    <n v="36.01"/>
    <n v="23.74"/>
    <n v="2.23"/>
    <n v="0"/>
    <n v="31.93"/>
    <n v="117.1"/>
    <n v="0"/>
    <n v="0"/>
    <n v="0"/>
    <n v="0"/>
    <n v="9.6999999999999993"/>
    <n v="8.58"/>
    <n v="0"/>
    <n v="0"/>
    <n v="3.89"/>
    <n v="0"/>
    <n v="0"/>
    <n v="0"/>
    <n v="0"/>
    <n v="0"/>
    <m/>
    <n v="0"/>
    <n v="0"/>
    <n v="0"/>
    <x v="13"/>
    <x v="4"/>
  </r>
  <r>
    <s v="CG&amp;E "/>
    <s v="E"/>
    <x v="2"/>
    <s v="EH      04/01/2008N"/>
    <n v="7215439"/>
    <n v="629365.53"/>
    <n v="0"/>
    <n v="629365.53"/>
    <n v="192551.15"/>
    <n v="0"/>
    <n v="86941.18"/>
    <n v="8785.61"/>
    <n v="40.92"/>
    <n v="0"/>
    <n v="0"/>
    <n v="28239.77"/>
    <n v="48480.55"/>
    <n v="30867.18"/>
    <n v="3005.14"/>
    <n v="0"/>
    <n v="42982.36"/>
    <n v="157635.66"/>
    <n v="0"/>
    <n v="0"/>
    <n v="0"/>
    <n v="0"/>
    <n v="13052.68"/>
    <n v="11551.95"/>
    <n v="0"/>
    <n v="0"/>
    <n v="5231.38"/>
    <n v="0"/>
    <n v="0"/>
    <n v="0"/>
    <n v="0"/>
    <n v="0"/>
    <m/>
    <n v="0"/>
    <n v="0"/>
    <n v="0"/>
    <x v="13"/>
    <x v="4"/>
  </r>
  <r>
    <s v="CG&amp;E "/>
    <s v="E"/>
    <x v="3"/>
    <s v="EH      04/01/2008N"/>
    <n v="29311"/>
    <n v="2621.25"/>
    <n v="0"/>
    <n v="2621.25"/>
    <n v="782.19"/>
    <n v="0"/>
    <n v="400.35"/>
    <n v="35.69"/>
    <n v="0.45"/>
    <n v="0"/>
    <n v="0"/>
    <n v="127.41"/>
    <n v="196.94"/>
    <n v="129.86000000000001"/>
    <n v="12.21"/>
    <n v="0"/>
    <n v="174.6"/>
    <n v="640.35"/>
    <n v="0"/>
    <n v="0"/>
    <n v="0"/>
    <n v="0"/>
    <n v="53.03"/>
    <n v="46.92"/>
    <n v="0"/>
    <n v="0"/>
    <n v="21.25"/>
    <n v="0"/>
    <n v="0"/>
    <n v="0"/>
    <n v="0"/>
    <n v="0"/>
    <m/>
    <n v="0"/>
    <n v="0"/>
    <n v="0"/>
    <x v="13"/>
    <x v="4"/>
  </r>
  <r>
    <s v="CG&amp;E "/>
    <s v="E"/>
    <x v="4"/>
    <s v="EH      04/01/2008N"/>
    <n v="1995921"/>
    <n v="173992.06"/>
    <n v="0"/>
    <n v="173992.06"/>
    <n v="53263.1"/>
    <n v="0"/>
    <n v="23696.7"/>
    <n v="2430.21"/>
    <n v="8.0500000000000007"/>
    <n v="0"/>
    <n v="0"/>
    <n v="7785.38"/>
    <n v="13410.55"/>
    <n v="8829.74"/>
    <n v="820.64"/>
    <n v="0"/>
    <n v="11889.74"/>
    <n v="43604.85"/>
    <n v="0"/>
    <n v="0"/>
    <n v="0"/>
    <n v="0"/>
    <n v="3610.62"/>
    <n v="3195.43"/>
    <n v="0"/>
    <n v="0"/>
    <n v="1447.05"/>
    <n v="0"/>
    <n v="0"/>
    <n v="0"/>
    <n v="0"/>
    <n v="0"/>
    <m/>
    <n v="0"/>
    <n v="0"/>
    <n v="0"/>
    <x v="13"/>
    <x v="4"/>
  </r>
  <r>
    <s v="CG&amp;E "/>
    <s v="E"/>
    <x v="5"/>
    <s v="EH      04/01/2008N"/>
    <n v="1676"/>
    <n v="146.30000000000001"/>
    <n v="0"/>
    <n v="146.30000000000001"/>
    <n v="44.73"/>
    <n v="0"/>
    <n v="26.53"/>
    <n v="2.04"/>
    <n v="0.09"/>
    <n v="0"/>
    <n v="0"/>
    <n v="0"/>
    <n v="11.26"/>
    <n v="7.42"/>
    <n v="0.7"/>
    <n v="0"/>
    <n v="9.98"/>
    <n v="36.619999999999997"/>
    <n v="0"/>
    <n v="0"/>
    <n v="0"/>
    <n v="0"/>
    <n v="3.03"/>
    <n v="2.68"/>
    <n v="0"/>
    <n v="0"/>
    <n v="1.22"/>
    <n v="0"/>
    <n v="0"/>
    <n v="0"/>
    <n v="0"/>
    <n v="0"/>
    <m/>
    <n v="0"/>
    <n v="0"/>
    <n v="0"/>
    <x v="13"/>
    <x v="4"/>
  </r>
  <r>
    <s v="CG&amp;E "/>
    <s v="E"/>
    <x v="14"/>
    <s v="EH      04/01/2008N"/>
    <n v="1054871"/>
    <n v="91373"/>
    <n v="0"/>
    <n v="91373"/>
    <n v="28150.29"/>
    <n v="0"/>
    <n v="12129.11"/>
    <n v="1284.42"/>
    <n v="0.9"/>
    <n v="0"/>
    <n v="0"/>
    <n v="3916.14"/>
    <n v="7087.67"/>
    <n v="4673.07"/>
    <n v="439.88"/>
    <n v="0"/>
    <n v="6283.86"/>
    <n v="23045.77"/>
    <n v="0"/>
    <n v="0"/>
    <n v="0"/>
    <n v="0"/>
    <n v="1908.26"/>
    <n v="1688.84"/>
    <n v="0"/>
    <n v="0"/>
    <n v="764.79"/>
    <n v="0"/>
    <n v="0"/>
    <n v="0"/>
    <n v="0"/>
    <n v="0"/>
    <m/>
    <n v="0"/>
    <n v="0"/>
    <n v="0"/>
    <x v="13"/>
    <x v="4"/>
  </r>
  <r>
    <s v="CG&amp;E "/>
    <s v="E"/>
    <x v="12"/>
    <s v="EH      04/01/2008N"/>
    <n v="4795640"/>
    <n v="414918.6"/>
    <n v="0"/>
    <n v="414918.6"/>
    <n v="127976.46"/>
    <n v="0"/>
    <n v="54939.29"/>
    <n v="5839.16"/>
    <n v="2.88"/>
    <n v="0"/>
    <n v="0"/>
    <n v="17706.43"/>
    <n v="32221.91"/>
    <n v="21244.68"/>
    <n v="1819.81"/>
    <n v="0"/>
    <n v="28567.65"/>
    <n v="104770.35"/>
    <n v="0"/>
    <n v="0"/>
    <n v="0"/>
    <n v="0"/>
    <n v="8675.34"/>
    <n v="7677.81"/>
    <n v="0"/>
    <n v="0"/>
    <n v="3476.83"/>
    <n v="0"/>
    <n v="0"/>
    <n v="0"/>
    <n v="0"/>
    <n v="0"/>
    <m/>
    <n v="0"/>
    <n v="0"/>
    <n v="0"/>
    <x v="13"/>
    <x v="4"/>
  </r>
  <r>
    <s v="CG&amp;E "/>
    <s v="E"/>
    <x v="6"/>
    <s v="EH      04/01/2008N"/>
    <n v="39481"/>
    <n v="1047.95"/>
    <n v="0"/>
    <n v="1047.95"/>
    <n v="0"/>
    <n v="0"/>
    <n v="500.85"/>
    <n v="48.07"/>
    <n v="0.36"/>
    <n v="0"/>
    <n v="0"/>
    <n v="163.35"/>
    <n v="265.27"/>
    <n v="0"/>
    <n v="16.46"/>
    <n v="0"/>
    <n v="0"/>
    <n v="0"/>
    <n v="0"/>
    <n v="0"/>
    <n v="0"/>
    <n v="0"/>
    <n v="13.24"/>
    <n v="11.72"/>
    <n v="0"/>
    <n v="0"/>
    <n v="28.63"/>
    <n v="0"/>
    <n v="0"/>
    <n v="0"/>
    <n v="0"/>
    <n v="0"/>
    <m/>
    <n v="0"/>
    <n v="0"/>
    <n v="0"/>
    <x v="13"/>
    <x v="4"/>
  </r>
  <r>
    <s v="CG&amp;E "/>
    <s v="E"/>
    <x v="10"/>
    <s v="EH      04/01/2008N"/>
    <n v="92979"/>
    <n v="2418.02"/>
    <n v="0"/>
    <n v="2418.02"/>
    <n v="0"/>
    <n v="0"/>
    <n v="1175.8699999999999"/>
    <n v="113.22"/>
    <n v="1.35"/>
    <n v="0"/>
    <n v="0"/>
    <n v="402.46"/>
    <n v="624.73"/>
    <n v="0"/>
    <n v="32.97"/>
    <n v="0"/>
    <n v="0"/>
    <n v="0"/>
    <n v="0"/>
    <n v="0"/>
    <n v="0"/>
    <n v="0"/>
    <n v="0"/>
    <n v="0"/>
    <n v="0"/>
    <n v="0"/>
    <n v="67.42"/>
    <n v="0"/>
    <n v="0"/>
    <n v="0"/>
    <n v="0"/>
    <n v="0"/>
    <m/>
    <n v="0"/>
    <n v="0"/>
    <n v="0"/>
    <x v="13"/>
    <x v="4"/>
  </r>
  <r>
    <s v="CG&amp;E "/>
    <s v="E"/>
    <x v="11"/>
    <s v="EH      04/01/2008N"/>
    <n v="107801"/>
    <n v="2642.99"/>
    <n v="0"/>
    <n v="2642.99"/>
    <n v="0"/>
    <n v="0"/>
    <n v="1254.19"/>
    <n v="131.25"/>
    <n v="0.18"/>
    <n v="0"/>
    <n v="0"/>
    <n v="409.96"/>
    <n v="724.31"/>
    <n v="0"/>
    <n v="44.95"/>
    <n v="0"/>
    <n v="0"/>
    <n v="0"/>
    <n v="0"/>
    <n v="0"/>
    <n v="0"/>
    <n v="0"/>
    <n v="0"/>
    <n v="0"/>
    <n v="0"/>
    <n v="0"/>
    <n v="78.150000000000006"/>
    <n v="0"/>
    <n v="0"/>
    <n v="0"/>
    <n v="0"/>
    <n v="0"/>
    <m/>
    <n v="0"/>
    <n v="0"/>
    <n v="0"/>
    <x v="13"/>
    <x v="4"/>
  </r>
  <r>
    <s v="CG&amp;E "/>
    <s v="E"/>
    <x v="13"/>
    <s v="EH      04/01/2008N"/>
    <n v="1027384"/>
    <n v="24845.65"/>
    <n v="0"/>
    <n v="24845.65"/>
    <n v="0"/>
    <n v="0"/>
    <n v="11741.97"/>
    <n v="1250.94"/>
    <n v="0.45"/>
    <n v="0"/>
    <n v="0"/>
    <n v="3776"/>
    <n v="6903.01"/>
    <n v="0"/>
    <n v="428.42"/>
    <n v="0"/>
    <n v="0"/>
    <n v="0"/>
    <n v="0"/>
    <n v="0"/>
    <n v="0"/>
    <n v="0"/>
    <n v="0"/>
    <n v="0"/>
    <n v="0"/>
    <n v="0"/>
    <n v="744.86"/>
    <n v="0"/>
    <n v="0"/>
    <n v="0"/>
    <n v="0"/>
    <n v="0"/>
    <m/>
    <n v="0"/>
    <n v="0"/>
    <n v="0"/>
    <x v="13"/>
    <x v="4"/>
  </r>
  <r>
    <s v="CG&amp;E "/>
    <s v="E"/>
    <x v="2"/>
    <s v="GFL1    04/01/2008N"/>
    <n v="4693"/>
    <n v="711.91"/>
    <n v="0"/>
    <n v="711.91"/>
    <n v="351.06"/>
    <n v="0"/>
    <n v="82.56"/>
    <n v="5.86"/>
    <n v="0.27"/>
    <n v="0"/>
    <n v="0"/>
    <n v="21.66"/>
    <n v="31.6"/>
    <n v="58.23"/>
    <n v="1.83"/>
    <n v="0"/>
    <n v="25.27"/>
    <n v="102.44"/>
    <n v="0"/>
    <n v="0"/>
    <n v="0"/>
    <n v="0"/>
    <n v="5.86"/>
    <n v="21.19"/>
    <n v="0"/>
    <n v="0"/>
    <n v="4.08"/>
    <n v="0"/>
    <n v="0"/>
    <n v="0"/>
    <n v="0"/>
    <n v="0"/>
    <m/>
    <n v="0"/>
    <n v="0"/>
    <n v="0"/>
    <x v="13"/>
    <x v="5"/>
  </r>
  <r>
    <s v="CG&amp;E "/>
    <s v="E"/>
    <x v="4"/>
    <s v="GFL1    04/01/2008N"/>
    <n v="410"/>
    <n v="67.349999999999994"/>
    <n v="0"/>
    <n v="67.349999999999994"/>
    <n v="30.72"/>
    <n v="0"/>
    <n v="7.22"/>
    <n v="0.5"/>
    <n v="0.27"/>
    <n v="0"/>
    <n v="0"/>
    <n v="1.9"/>
    <n v="2.78"/>
    <n v="5.1100000000000003"/>
    <n v="0.18"/>
    <n v="0"/>
    <n v="2.2200000000000002"/>
    <n v="8.98"/>
    <n v="0"/>
    <n v="0"/>
    <n v="0"/>
    <n v="0"/>
    <n v="0.5"/>
    <n v="1.83"/>
    <n v="0"/>
    <n v="0"/>
    <n v="0.37"/>
    <n v="0"/>
    <n v="0"/>
    <n v="0"/>
    <n v="0"/>
    <n v="0"/>
    <m/>
    <n v="0"/>
    <n v="0"/>
    <n v="0"/>
    <x v="13"/>
    <x v="5"/>
  </r>
  <r>
    <s v="CG&amp;E "/>
    <s v="E"/>
    <x v="1"/>
    <s v="GFL2    04/01/2008N"/>
    <n v="3023"/>
    <n v="415.53"/>
    <n v="0"/>
    <n v="415.53"/>
    <n v="196.62"/>
    <n v="0"/>
    <n v="46.34"/>
    <n v="3.67"/>
    <n v="0"/>
    <n v="0"/>
    <n v="0"/>
    <n v="14.07"/>
    <n v="20.3"/>
    <n v="32.64"/>
    <n v="1.26"/>
    <n v="0"/>
    <n v="16.39"/>
    <n v="66.05"/>
    <n v="0"/>
    <n v="0"/>
    <n v="0"/>
    <n v="0"/>
    <n v="3.72"/>
    <n v="11.8"/>
    <n v="0"/>
    <n v="0"/>
    <n v="2.67"/>
    <n v="0"/>
    <n v="0"/>
    <n v="0"/>
    <n v="0"/>
    <n v="0"/>
    <m/>
    <n v="0"/>
    <n v="0"/>
    <n v="0"/>
    <x v="13"/>
    <x v="5"/>
  </r>
  <r>
    <s v="CG&amp;E "/>
    <s v="E"/>
    <x v="2"/>
    <s v="GFL2    04/01/2008N"/>
    <n v="2436350"/>
    <n v="334941.02"/>
    <n v="0"/>
    <n v="334941.02"/>
    <n v="158464.54999999999"/>
    <n v="0"/>
    <n v="37348.6"/>
    <n v="2967.16"/>
    <n v="2.97"/>
    <n v="0"/>
    <n v="0"/>
    <n v="11329.92"/>
    <n v="16370.92"/>
    <n v="26302.58"/>
    <n v="1017.09"/>
    <n v="0"/>
    <n v="13205.62"/>
    <n v="53226.8"/>
    <n v="0"/>
    <n v="0"/>
    <n v="0"/>
    <n v="0"/>
    <n v="2992.18"/>
    <n v="9508.1"/>
    <n v="0"/>
    <n v="0"/>
    <n v="2151.1999999999998"/>
    <n v="0"/>
    <n v="0"/>
    <n v="0"/>
    <n v="0"/>
    <n v="0"/>
    <m/>
    <n v="0"/>
    <n v="0"/>
    <n v="0"/>
    <x v="13"/>
    <x v="5"/>
  </r>
  <r>
    <s v="CG&amp;E "/>
    <s v="E"/>
    <x v="3"/>
    <s v="GFL2    04/01/2008N"/>
    <n v="617"/>
    <n v="84.9"/>
    <n v="0"/>
    <n v="84.9"/>
    <n v="40.130000000000003"/>
    <n v="0"/>
    <n v="9.4600000000000009"/>
    <n v="0.75"/>
    <n v="0.09"/>
    <n v="0"/>
    <n v="0"/>
    <n v="2.87"/>
    <n v="4.1399999999999997"/>
    <n v="6.66"/>
    <n v="0.26"/>
    <n v="0"/>
    <n v="3.34"/>
    <n v="13.48"/>
    <n v="0"/>
    <n v="0"/>
    <n v="0"/>
    <n v="0"/>
    <n v="0.76"/>
    <n v="2.41"/>
    <n v="0"/>
    <n v="0"/>
    <n v="0.55000000000000004"/>
    <n v="0"/>
    <n v="0"/>
    <n v="0"/>
    <n v="0"/>
    <n v="0"/>
    <m/>
    <n v="0"/>
    <n v="0"/>
    <n v="0"/>
    <x v="13"/>
    <x v="5"/>
  </r>
  <r>
    <s v="CG&amp;E "/>
    <s v="E"/>
    <x v="7"/>
    <s v="GFL2    04/01/2008N"/>
    <n v="5876"/>
    <n v="833.83"/>
    <n v="0"/>
    <n v="833.83"/>
    <n v="382.68"/>
    <n v="0"/>
    <n v="90.21"/>
    <n v="7.07"/>
    <n v="1.35"/>
    <n v="0"/>
    <n v="0"/>
    <n v="27.41"/>
    <n v="39.6"/>
    <n v="63.47"/>
    <n v="2.37"/>
    <n v="0"/>
    <n v="31.78"/>
    <n v="128.57"/>
    <n v="0"/>
    <n v="0"/>
    <n v="0"/>
    <n v="0"/>
    <n v="7.08"/>
    <n v="23.09"/>
    <n v="0"/>
    <n v="0"/>
    <n v="5.12"/>
    <n v="0"/>
    <n v="0"/>
    <n v="0"/>
    <n v="0"/>
    <n v="0"/>
    <m/>
    <n v="0"/>
    <n v="0"/>
    <n v="0"/>
    <x v="13"/>
    <x v="5"/>
  </r>
  <r>
    <s v="CG&amp;E "/>
    <s v="E"/>
    <x v="4"/>
    <s v="GFL2    04/01/2008N"/>
    <n v="19700"/>
    <n v="4049.48"/>
    <n v="0"/>
    <n v="4049.48"/>
    <n v="1291.71"/>
    <n v="0"/>
    <n v="304.82"/>
    <n v="23.97"/>
    <n v="2.88"/>
    <n v="0"/>
    <n v="0"/>
    <n v="91.88"/>
    <n v="133.77000000000001"/>
    <n v="214.23"/>
    <n v="8.15"/>
    <n v="0"/>
    <n v="108.02"/>
    <n v="433.55"/>
    <n v="0"/>
    <n v="0"/>
    <n v="0"/>
    <n v="0"/>
    <n v="24.16"/>
    <n v="77.180000000000007"/>
    <n v="0"/>
    <n v="0"/>
    <n v="17.43"/>
    <n v="0"/>
    <n v="0"/>
    <n v="0"/>
    <n v="0"/>
    <n v="0"/>
    <m/>
    <n v="0"/>
    <n v="0"/>
    <n v="0"/>
    <x v="13"/>
    <x v="5"/>
  </r>
  <r>
    <s v="CG&amp;E "/>
    <s v="E"/>
    <x v="5"/>
    <s v="GFL2    04/01/2008N"/>
    <n v="0"/>
    <n v="5"/>
    <n v="0"/>
    <n v="5"/>
    <n v="7.0000000000000007E-2"/>
    <n v="0"/>
    <n v="0.02"/>
    <n v="0"/>
    <n v="0.09"/>
    <n v="0"/>
    <n v="0"/>
    <n v="0"/>
    <n v="0.01"/>
    <n v="0.01"/>
    <n v="0"/>
    <n v="0"/>
    <n v="0.01"/>
    <n v="0.02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5"/>
  </r>
  <r>
    <s v="CG&amp;E "/>
    <s v="E"/>
    <x v="2"/>
    <s v="MCEF    07/31/1998 "/>
    <n v="0"/>
    <n v="757.06"/>
    <n v="0"/>
    <n v="75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14"/>
    <s v="MCEF    07/31/1998 "/>
    <n v="0"/>
    <n v="2610.73"/>
    <n v="0"/>
    <n v="261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15"/>
    <s v="MCEF    07/31/1998 "/>
    <n v="0"/>
    <n v="83466.289999999994"/>
    <n v="0"/>
    <n v="83466.2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2"/>
    <s v="MCMP    07/31/1998 "/>
    <n v="0"/>
    <n v="691"/>
    <n v="0"/>
    <n v="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3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4"/>
    <s v="MCMP    07/31/1998 "/>
    <n v="0"/>
    <n v="319"/>
    <n v="0"/>
    <n v="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14"/>
    <s v="MCMP    07/31/1998 "/>
    <n v="0"/>
    <n v="1053"/>
    <n v="0"/>
    <n v="10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12"/>
    <s v="MCMP    07/31/1998 "/>
    <n v="0"/>
    <n v="481"/>
    <n v="0"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1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15"/>
    <s v="MCPC    07/31/1998 "/>
    <n v="0"/>
    <n v="7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14"/>
    <s v="MCRC    05/31/2001 "/>
    <n v="0"/>
    <n v="4405.5"/>
    <n v="0"/>
    <n v="44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6"/>
  </r>
  <r>
    <s v="CG&amp;E "/>
    <s v="E"/>
    <x v="19"/>
    <s v="NSOR    04/01/2008 "/>
    <n v="35249"/>
    <n v="8655.08"/>
    <n v="0"/>
    <n v="8655.08"/>
    <n v="1012.95"/>
    <n v="0"/>
    <n v="6151.26"/>
    <n v="43.98"/>
    <n v="72.260000000000005"/>
    <n v="0"/>
    <n v="0"/>
    <n v="167.15"/>
    <n v="79.209999999999994"/>
    <n v="167.61"/>
    <n v="0"/>
    <n v="0"/>
    <n v="96.75"/>
    <n v="767.12"/>
    <n v="0"/>
    <n v="0"/>
    <n v="0"/>
    <n v="0"/>
    <n v="35.19"/>
    <n v="61.6"/>
    <n v="0"/>
    <n v="0"/>
    <n v="0"/>
    <n v="0"/>
    <n v="0"/>
    <n v="0"/>
    <n v="0"/>
    <n v="0"/>
    <m/>
    <n v="0"/>
    <n v="0"/>
    <n v="0"/>
    <x v="13"/>
    <x v="7"/>
  </r>
  <r>
    <s v="CG&amp;E "/>
    <s v="E"/>
    <x v="24"/>
    <s v="NSOR    04/01/2008 "/>
    <n v="400"/>
    <n v="72.91"/>
    <n v="0"/>
    <n v="72.91"/>
    <n v="0"/>
    <n v="0"/>
    <n v="67.7"/>
    <n v="0.5"/>
    <n v="0.81"/>
    <n v="0"/>
    <n v="0"/>
    <n v="1.9"/>
    <n v="0.9"/>
    <n v="0"/>
    <n v="0"/>
    <n v="0"/>
    <n v="0"/>
    <n v="0"/>
    <n v="0"/>
    <n v="0"/>
    <n v="0"/>
    <n v="0"/>
    <n v="0.4"/>
    <n v="0.7"/>
    <n v="0"/>
    <n v="0"/>
    <n v="0"/>
    <n v="0"/>
    <n v="0"/>
    <n v="0"/>
    <n v="0"/>
    <n v="0"/>
    <m/>
    <n v="0"/>
    <n v="0"/>
    <n v="0"/>
    <x v="13"/>
    <x v="7"/>
  </r>
  <r>
    <s v="CG&amp;E "/>
    <s v="E"/>
    <x v="19"/>
    <s v="NSOR    04/01/2008N"/>
    <n v="-79"/>
    <n v="-18.86"/>
    <n v="0"/>
    <n v="-18.86"/>
    <n v="-2.2599999999999998"/>
    <n v="0"/>
    <n v="-13.31"/>
    <n v="-0.1"/>
    <n v="-0.18"/>
    <n v="0"/>
    <n v="0"/>
    <n v="-0.37"/>
    <n v="-0.18"/>
    <n v="-0.31"/>
    <n v="0"/>
    <n v="0"/>
    <n v="-0.21"/>
    <n v="-1.72"/>
    <n v="0"/>
    <n v="0"/>
    <n v="0"/>
    <n v="0"/>
    <n v="-0.08"/>
    <n v="-0.14000000000000001"/>
    <n v="0"/>
    <n v="0"/>
    <n v="0"/>
    <n v="0"/>
    <n v="0"/>
    <n v="0"/>
    <n v="0"/>
    <n v="0"/>
    <m/>
    <n v="0"/>
    <n v="0"/>
    <n v="0"/>
    <x v="13"/>
    <x v="7"/>
  </r>
  <r>
    <s v="CG&amp;E "/>
    <s v="E"/>
    <x v="2"/>
    <s v="NSPF    04/01/2008 "/>
    <n v="14898"/>
    <n v="1401.98"/>
    <n v="0"/>
    <n v="1401.98"/>
    <n v="429"/>
    <n v="0"/>
    <n v="347.57"/>
    <n v="18.329999999999998"/>
    <n v="2.34"/>
    <n v="0"/>
    <n v="0"/>
    <n v="62.3"/>
    <n v="33.93"/>
    <n v="66.25"/>
    <n v="0"/>
    <n v="0"/>
    <n v="39.39"/>
    <n v="325.64999999999998"/>
    <n v="0"/>
    <n v="0"/>
    <n v="0"/>
    <n v="0"/>
    <n v="13.65"/>
    <n v="25.74"/>
    <n v="0"/>
    <n v="0"/>
    <n v="37.83"/>
    <n v="0"/>
    <n v="0"/>
    <n v="0"/>
    <n v="0"/>
    <n v="0"/>
    <m/>
    <n v="0"/>
    <n v="0"/>
    <n v="0"/>
    <x v="13"/>
    <x v="7"/>
  </r>
  <r>
    <s v="CG&amp;E "/>
    <s v="E"/>
    <x v="3"/>
    <s v="NSPF    04/01/2008 "/>
    <n v="4584"/>
    <n v="418.32"/>
    <n v="0"/>
    <n v="418.32"/>
    <n v="132"/>
    <n v="0"/>
    <n v="94.04"/>
    <n v="5.64"/>
    <n v="0.36"/>
    <n v="0"/>
    <n v="0"/>
    <n v="17.8"/>
    <n v="10.44"/>
    <n v="21.96"/>
    <n v="0"/>
    <n v="0"/>
    <n v="12.12"/>
    <n v="100.2"/>
    <n v="0"/>
    <n v="0"/>
    <n v="0"/>
    <n v="0"/>
    <n v="4.2"/>
    <n v="7.92"/>
    <n v="0"/>
    <n v="0"/>
    <n v="11.64"/>
    <n v="0"/>
    <n v="0"/>
    <n v="0"/>
    <n v="0"/>
    <n v="0"/>
    <m/>
    <n v="0"/>
    <n v="0"/>
    <n v="0"/>
    <x v="13"/>
    <x v="7"/>
  </r>
  <r>
    <s v="CG&amp;E "/>
    <s v="E"/>
    <x v="4"/>
    <s v="NSPF    04/01/2008 "/>
    <n v="5348"/>
    <n v="498.06"/>
    <n v="0"/>
    <n v="498.06"/>
    <n v="154"/>
    <n v="0"/>
    <n v="117.48"/>
    <n v="6.58"/>
    <n v="1.08"/>
    <n v="0"/>
    <n v="0"/>
    <n v="24.92"/>
    <n v="12.18"/>
    <n v="23.06"/>
    <n v="0"/>
    <n v="0"/>
    <n v="14.14"/>
    <n v="116.9"/>
    <n v="0"/>
    <n v="0"/>
    <n v="0"/>
    <n v="0"/>
    <n v="4.9000000000000004"/>
    <n v="9.24"/>
    <n v="0"/>
    <n v="0"/>
    <n v="13.58"/>
    <n v="0"/>
    <n v="0"/>
    <n v="0"/>
    <n v="0"/>
    <n v="0"/>
    <m/>
    <n v="0"/>
    <n v="0"/>
    <n v="0"/>
    <x v="13"/>
    <x v="7"/>
  </r>
  <r>
    <s v="CG&amp;E "/>
    <s v="E"/>
    <x v="5"/>
    <s v="NSPF    04/01/2008 "/>
    <n v="1146"/>
    <n v="90.35"/>
    <n v="0"/>
    <n v="90.35"/>
    <n v="33"/>
    <n v="0"/>
    <n v="14.19"/>
    <n v="1.41"/>
    <n v="0.27"/>
    <n v="0"/>
    <n v="0"/>
    <n v="0"/>
    <n v="2.61"/>
    <n v="4.8499999999999996"/>
    <n v="0"/>
    <n v="0"/>
    <n v="3.03"/>
    <n v="25.05"/>
    <n v="0"/>
    <n v="0"/>
    <n v="0"/>
    <n v="0"/>
    <n v="1.05"/>
    <n v="1.98"/>
    <n v="0"/>
    <n v="0"/>
    <n v="2.91"/>
    <n v="0"/>
    <n v="0"/>
    <n v="0"/>
    <n v="0"/>
    <n v="0"/>
    <m/>
    <n v="0"/>
    <n v="0"/>
    <n v="0"/>
    <x v="13"/>
    <x v="7"/>
  </r>
  <r>
    <s v="CG&amp;E "/>
    <s v="E"/>
    <x v="6"/>
    <s v="NSPF    04/01/2008 "/>
    <n v="1146"/>
    <n v="26.73"/>
    <n v="0"/>
    <n v="26.73"/>
    <n v="0"/>
    <n v="0"/>
    <n v="14.19"/>
    <n v="1.41"/>
    <n v="0.27"/>
    <n v="0"/>
    <n v="0"/>
    <n v="5.34"/>
    <n v="2.61"/>
    <n v="0"/>
    <n v="0"/>
    <n v="0"/>
    <n v="0"/>
    <n v="0"/>
    <n v="0"/>
    <n v="0"/>
    <n v="0"/>
    <n v="0"/>
    <n v="0"/>
    <n v="0"/>
    <n v="0"/>
    <n v="0"/>
    <n v="2.91"/>
    <n v="0"/>
    <n v="0"/>
    <n v="0"/>
    <n v="0"/>
    <n v="0"/>
    <m/>
    <n v="0"/>
    <n v="0"/>
    <n v="0"/>
    <x v="13"/>
    <x v="7"/>
  </r>
  <r>
    <s v="CG&amp;E "/>
    <s v="E"/>
    <x v="10"/>
    <s v="NSPF    04/01/2008 "/>
    <n v="1146"/>
    <n v="26.73"/>
    <n v="0"/>
    <n v="26.73"/>
    <n v="0"/>
    <n v="0"/>
    <n v="14.19"/>
    <n v="1.41"/>
    <n v="0.27"/>
    <n v="0"/>
    <n v="0"/>
    <n v="5.34"/>
    <n v="2.61"/>
    <n v="0"/>
    <n v="0"/>
    <n v="0"/>
    <n v="0"/>
    <n v="0"/>
    <n v="0"/>
    <n v="0"/>
    <n v="0"/>
    <n v="0"/>
    <n v="0"/>
    <n v="0"/>
    <n v="0"/>
    <n v="0"/>
    <n v="2.91"/>
    <n v="0"/>
    <n v="0"/>
    <n v="0"/>
    <n v="0"/>
    <n v="0"/>
    <m/>
    <n v="0"/>
    <n v="0"/>
    <n v="0"/>
    <x v="13"/>
    <x v="7"/>
  </r>
  <r>
    <s v="CG&amp;E "/>
    <s v="E"/>
    <x v="2"/>
    <s v="NSPF    04/01/2008N"/>
    <n v="0"/>
    <n v="-1.08"/>
    <n v="0"/>
    <n v="-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7"/>
  </r>
  <r>
    <s v="CG&amp;E "/>
    <s v="E"/>
    <x v="4"/>
    <s v="NSPF    04/01/2008N"/>
    <n v="0"/>
    <n v="-0.54"/>
    <n v="0"/>
    <n v="-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7"/>
  </r>
  <r>
    <s v="CG&amp;E "/>
    <s v="E"/>
    <x v="5"/>
    <s v="NSPF    04/01/2008N"/>
    <n v="0"/>
    <n v="-0.18"/>
    <n v="0"/>
    <n v="-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7"/>
  </r>
  <r>
    <s v="CG&amp;E "/>
    <s v="E"/>
    <x v="6"/>
    <s v="NSPF    04/01/2008N"/>
    <n v="0"/>
    <n v="-0.18"/>
    <n v="0"/>
    <n v="-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7"/>
  </r>
  <r>
    <s v="CG&amp;E "/>
    <s v="E"/>
    <x v="19"/>
    <s v="NSPO    04/01/2008 "/>
    <n v="360"/>
    <n v="98.14"/>
    <n v="0"/>
    <n v="98.14"/>
    <n v="10.35"/>
    <n v="0"/>
    <n v="72.13"/>
    <n v="0.45"/>
    <n v="0.27"/>
    <n v="0"/>
    <n v="0"/>
    <n v="1.71"/>
    <n v="0.81"/>
    <n v="1.71"/>
    <n v="0"/>
    <n v="0"/>
    <n v="0.99"/>
    <n v="7.83"/>
    <n v="0"/>
    <n v="0"/>
    <n v="0"/>
    <n v="0"/>
    <n v="0.36"/>
    <n v="0.63"/>
    <n v="0"/>
    <n v="0"/>
    <n v="0.9"/>
    <n v="0"/>
    <n v="0"/>
    <n v="0"/>
    <n v="0"/>
    <n v="0"/>
    <m/>
    <n v="0"/>
    <n v="0"/>
    <n v="0"/>
    <x v="13"/>
    <x v="7"/>
  </r>
  <r>
    <s v="CG&amp;E "/>
    <s v="E"/>
    <x v="1"/>
    <s v="NSPO    04/01/2008 "/>
    <n v="6687"/>
    <n v="1864.37"/>
    <n v="0"/>
    <n v="1864.37"/>
    <n v="191.49"/>
    <n v="0"/>
    <n v="1382.66"/>
    <n v="8.25"/>
    <n v="4.59"/>
    <n v="0"/>
    <n v="0"/>
    <n v="31.35"/>
    <n v="14.85"/>
    <n v="32.22"/>
    <n v="0"/>
    <n v="0"/>
    <n v="18.149999999999999"/>
    <n v="146.16"/>
    <n v="0"/>
    <n v="0"/>
    <n v="0"/>
    <n v="0"/>
    <n v="6.6"/>
    <n v="11.55"/>
    <n v="0"/>
    <n v="0"/>
    <n v="16.5"/>
    <n v="0"/>
    <n v="0"/>
    <n v="0"/>
    <n v="0"/>
    <n v="0"/>
    <m/>
    <n v="0"/>
    <n v="0"/>
    <n v="0"/>
    <x v="13"/>
    <x v="7"/>
  </r>
  <r>
    <s v="CG&amp;E "/>
    <s v="E"/>
    <x v="2"/>
    <s v="NSPO    04/01/2008 "/>
    <n v="18489"/>
    <n v="5109.5"/>
    <n v="0"/>
    <n v="5109.5"/>
    <n v="530.01"/>
    <n v="0"/>
    <n v="3777.72"/>
    <n v="22.89"/>
    <n v="11.86"/>
    <n v="0"/>
    <n v="0"/>
    <n v="86.97"/>
    <n v="41.2"/>
    <n v="88.76"/>
    <n v="0"/>
    <n v="0"/>
    <n v="50.35"/>
    <n v="403.61"/>
    <n v="0"/>
    <n v="0"/>
    <n v="0"/>
    <n v="0"/>
    <n v="18.309999999999999"/>
    <n v="32.04"/>
    <n v="0"/>
    <n v="0"/>
    <n v="45.78"/>
    <n v="0"/>
    <n v="0"/>
    <n v="0"/>
    <n v="0"/>
    <n v="0"/>
    <m/>
    <n v="0"/>
    <n v="0"/>
    <n v="0"/>
    <x v="13"/>
    <x v="7"/>
  </r>
  <r>
    <s v="CG&amp;E "/>
    <s v="E"/>
    <x v="3"/>
    <s v="NSPO    04/01/2008 "/>
    <n v="800"/>
    <n v="218.7"/>
    <n v="0"/>
    <n v="218.7"/>
    <n v="23"/>
    <n v="0"/>
    <n v="160.6"/>
    <n v="1"/>
    <n v="0.9"/>
    <n v="0"/>
    <n v="0"/>
    <n v="3.8"/>
    <n v="1.8"/>
    <n v="3.8"/>
    <n v="0"/>
    <n v="0"/>
    <n v="2.2000000000000002"/>
    <n v="17.399999999999999"/>
    <n v="0"/>
    <n v="0"/>
    <n v="0"/>
    <n v="0"/>
    <n v="0.8"/>
    <n v="1.4"/>
    <n v="0"/>
    <n v="0"/>
    <n v="2"/>
    <n v="0"/>
    <n v="0"/>
    <n v="0"/>
    <n v="0"/>
    <n v="0"/>
    <m/>
    <n v="0"/>
    <n v="0"/>
    <n v="0"/>
    <x v="13"/>
    <x v="7"/>
  </r>
  <r>
    <s v="CG&amp;E "/>
    <s v="E"/>
    <x v="4"/>
    <s v="NSPO    04/01/2008 "/>
    <n v="680"/>
    <n v="189.81"/>
    <n v="0"/>
    <n v="189.81"/>
    <n v="19.55"/>
    <n v="0"/>
    <n v="140.29"/>
    <n v="0.85"/>
    <n v="0.9"/>
    <n v="0"/>
    <n v="0"/>
    <n v="3.23"/>
    <n v="1.53"/>
    <n v="3.23"/>
    <n v="0"/>
    <n v="0"/>
    <n v="1.87"/>
    <n v="14.79"/>
    <n v="0"/>
    <n v="0"/>
    <n v="0"/>
    <n v="0"/>
    <n v="0.68"/>
    <n v="1.19"/>
    <n v="0"/>
    <n v="0"/>
    <n v="1.7"/>
    <n v="0"/>
    <n v="0"/>
    <n v="0"/>
    <n v="0"/>
    <n v="0"/>
    <m/>
    <n v="0"/>
    <n v="0"/>
    <n v="0"/>
    <x v="13"/>
    <x v="7"/>
  </r>
  <r>
    <s v="CG&amp;E "/>
    <s v="E"/>
    <x v="21"/>
    <s v="NSPO    04/01/2008 "/>
    <n v="240"/>
    <n v="60.84"/>
    <n v="0"/>
    <n v="60.84"/>
    <n v="0"/>
    <n v="0"/>
    <n v="57.42"/>
    <n v="0.3"/>
    <n v="0.18"/>
    <n v="0"/>
    <n v="0"/>
    <n v="1.1399999999999999"/>
    <n v="0.54"/>
    <n v="0"/>
    <n v="0"/>
    <n v="0"/>
    <n v="0"/>
    <n v="0"/>
    <n v="0"/>
    <n v="0"/>
    <n v="0"/>
    <n v="0"/>
    <n v="0.24"/>
    <n v="0.42"/>
    <n v="0"/>
    <n v="0"/>
    <n v="0.6"/>
    <n v="0"/>
    <n v="0"/>
    <n v="0"/>
    <n v="0"/>
    <n v="0"/>
    <m/>
    <n v="0"/>
    <n v="0"/>
    <n v="0"/>
    <x v="13"/>
    <x v="7"/>
  </r>
  <r>
    <s v="CG&amp;E "/>
    <s v="E"/>
    <x v="6"/>
    <s v="NSPO    04/01/2008 "/>
    <n v="280"/>
    <n v="51.05"/>
    <n v="0"/>
    <n v="51.05"/>
    <n v="0"/>
    <n v="0"/>
    <n v="47.39"/>
    <n v="0.35"/>
    <n v="0.54"/>
    <n v="0"/>
    <n v="0"/>
    <n v="1.33"/>
    <n v="0.63"/>
    <n v="0"/>
    <n v="0"/>
    <n v="0"/>
    <n v="0"/>
    <n v="0"/>
    <n v="0"/>
    <n v="0"/>
    <n v="0"/>
    <n v="0"/>
    <n v="0.04"/>
    <n v="7.0000000000000007E-2"/>
    <n v="0"/>
    <n v="0"/>
    <n v="0.7"/>
    <n v="0"/>
    <n v="0"/>
    <n v="0"/>
    <n v="0"/>
    <n v="0"/>
    <m/>
    <n v="0"/>
    <n v="0"/>
    <n v="0"/>
    <x v="13"/>
    <x v="7"/>
  </r>
  <r>
    <s v="CG&amp;E "/>
    <s v="E"/>
    <x v="9"/>
    <s v="NSPO    04/01/2008 "/>
    <n v="40"/>
    <n v="7.29"/>
    <n v="0"/>
    <n v="7.29"/>
    <n v="0"/>
    <n v="0"/>
    <n v="6.77"/>
    <n v="0.05"/>
    <n v="0.09"/>
    <n v="0"/>
    <n v="0"/>
    <n v="0.19"/>
    <n v="0.09"/>
    <n v="0"/>
    <n v="0"/>
    <n v="0"/>
    <n v="0"/>
    <n v="0"/>
    <n v="0"/>
    <n v="0"/>
    <n v="0"/>
    <n v="0"/>
    <n v="0"/>
    <n v="0"/>
    <n v="0"/>
    <n v="0"/>
    <n v="0.1"/>
    <n v="0"/>
    <n v="0"/>
    <n v="0"/>
    <n v="0"/>
    <n v="0"/>
    <m/>
    <n v="0"/>
    <n v="0"/>
    <n v="0"/>
    <x v="13"/>
    <x v="7"/>
  </r>
  <r>
    <s v="CG&amp;E "/>
    <s v="E"/>
    <x v="10"/>
    <s v="NSPO    04/01/2008 "/>
    <n v="120"/>
    <n v="24.67"/>
    <n v="0"/>
    <n v="24.67"/>
    <n v="0"/>
    <n v="0"/>
    <n v="23.11"/>
    <n v="0.15"/>
    <n v="0.27"/>
    <n v="0"/>
    <n v="0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m/>
    <n v="0"/>
    <n v="0"/>
    <n v="0"/>
    <x v="13"/>
    <x v="7"/>
  </r>
  <r>
    <s v="CG&amp;E "/>
    <s v="E"/>
    <x v="19"/>
    <s v="NSPU    04/01/2008 "/>
    <n v="3408"/>
    <n v="792.42"/>
    <n v="0"/>
    <n v="792.42"/>
    <n v="98.4"/>
    <n v="0"/>
    <n v="549.96"/>
    <n v="4.32"/>
    <n v="0.54"/>
    <n v="0"/>
    <n v="0"/>
    <n v="15.84"/>
    <n v="7.68"/>
    <n v="14.4"/>
    <n v="0"/>
    <n v="0"/>
    <n v="9.1199999999999992"/>
    <n v="74.400000000000006"/>
    <n v="0"/>
    <n v="0"/>
    <n v="0"/>
    <n v="0"/>
    <n v="3.36"/>
    <n v="5.76"/>
    <n v="0"/>
    <n v="0"/>
    <n v="8.64"/>
    <n v="0"/>
    <n v="0"/>
    <n v="0"/>
    <n v="0"/>
    <n v="0"/>
    <m/>
    <n v="0"/>
    <n v="0"/>
    <n v="0"/>
    <x v="13"/>
    <x v="7"/>
  </r>
  <r>
    <s v="CG&amp;E "/>
    <s v="E"/>
    <x v="1"/>
    <s v="NSPU    04/01/2008 "/>
    <n v="24353"/>
    <n v="5894.56"/>
    <n v="0"/>
    <n v="5894.56"/>
    <n v="703.15"/>
    <n v="0"/>
    <n v="4159.74"/>
    <n v="30.87"/>
    <n v="5.76"/>
    <n v="0"/>
    <n v="0"/>
    <n v="113.19"/>
    <n v="54.88"/>
    <n v="103.24"/>
    <n v="0"/>
    <n v="0"/>
    <n v="65.17"/>
    <n v="531.65"/>
    <n v="0"/>
    <n v="0"/>
    <n v="0"/>
    <n v="0"/>
    <n v="24.01"/>
    <n v="41.16"/>
    <n v="0"/>
    <n v="0"/>
    <n v="61.74"/>
    <n v="0"/>
    <n v="0"/>
    <n v="0"/>
    <n v="0"/>
    <n v="0"/>
    <m/>
    <n v="0"/>
    <n v="0"/>
    <n v="0"/>
    <x v="13"/>
    <x v="7"/>
  </r>
  <r>
    <s v="CG&amp;E "/>
    <s v="E"/>
    <x v="2"/>
    <s v="NSPU    04/01/2008 "/>
    <n v="60918"/>
    <n v="14512.08"/>
    <n v="0"/>
    <n v="14512.08"/>
    <n v="1758.9"/>
    <n v="0"/>
    <n v="10177.32"/>
    <n v="77.22"/>
    <n v="5.76"/>
    <n v="0"/>
    <n v="0"/>
    <n v="283.14"/>
    <n v="137.28"/>
    <n v="262.08"/>
    <n v="0"/>
    <n v="0"/>
    <n v="163.02000000000001"/>
    <n v="1329.9"/>
    <n v="0"/>
    <n v="0"/>
    <n v="0"/>
    <n v="0"/>
    <n v="60.06"/>
    <n v="102.96"/>
    <n v="0"/>
    <n v="0"/>
    <n v="154.44"/>
    <n v="0"/>
    <n v="0"/>
    <n v="0"/>
    <n v="0"/>
    <n v="0"/>
    <m/>
    <n v="0"/>
    <n v="0"/>
    <n v="0"/>
    <x v="13"/>
    <x v="7"/>
  </r>
  <r>
    <s v="CG&amp;E "/>
    <s v="E"/>
    <x v="19"/>
    <s v="NSPU    04/01/2008N"/>
    <n v="0"/>
    <n v="-0.36"/>
    <n v="0"/>
    <n v="-0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7"/>
  </r>
  <r>
    <s v="CG&amp;E "/>
    <s v="E"/>
    <x v="1"/>
    <s v="NSPU    04/01/2008N"/>
    <n v="0"/>
    <n v="-4.05"/>
    <n v="0"/>
    <n v="-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7"/>
  </r>
  <r>
    <s v="CG&amp;E "/>
    <s v="E"/>
    <x v="2"/>
    <s v="NSPU    04/01/2008N"/>
    <n v="0"/>
    <n v="-2.97"/>
    <n v="0"/>
    <n v="-2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7"/>
  </r>
  <r>
    <s v="CG&amp;E "/>
    <s v="E"/>
    <x v="19"/>
    <s v="NSUR    04/01/2008 "/>
    <n v="19793"/>
    <n v="4614.1899999999996"/>
    <n v="0"/>
    <n v="4614.1899999999996"/>
    <n v="571.49"/>
    <n v="0"/>
    <n v="3255.01"/>
    <n v="25.09"/>
    <n v="3.85"/>
    <n v="0"/>
    <n v="0"/>
    <n v="92"/>
    <n v="44.61"/>
    <n v="84.11"/>
    <n v="0"/>
    <n v="0"/>
    <n v="52.96"/>
    <n v="432.1"/>
    <n v="0"/>
    <n v="0"/>
    <n v="0"/>
    <n v="0"/>
    <n v="19.510000000000002"/>
    <n v="33.46"/>
    <n v="0"/>
    <n v="0"/>
    <n v="0"/>
    <n v="0"/>
    <n v="0"/>
    <n v="0"/>
    <n v="0"/>
    <n v="0"/>
    <m/>
    <n v="0"/>
    <n v="0"/>
    <n v="0"/>
    <x v="13"/>
    <x v="7"/>
  </r>
  <r>
    <s v="CG&amp;E "/>
    <s v="E"/>
    <x v="19"/>
    <s v="NSUR    04/01/2008N"/>
    <n v="-62"/>
    <n v="-17.39"/>
    <n v="0"/>
    <n v="-17.39"/>
    <n v="-1.79"/>
    <n v="0"/>
    <n v="-10.69"/>
    <n v="-0.08"/>
    <n v="-0.08"/>
    <n v="0"/>
    <n v="0"/>
    <n v="-0.28999999999999998"/>
    <n v="-0.14000000000000001"/>
    <n v="-0.3"/>
    <n v="0"/>
    <n v="0"/>
    <n v="-0.16"/>
    <n v="-1.35"/>
    <n v="0"/>
    <n v="0"/>
    <n v="0"/>
    <n v="0"/>
    <n v="-0.06"/>
    <n v="-0.11"/>
    <n v="0"/>
    <n v="0"/>
    <n v="0"/>
    <n v="0"/>
    <n v="0"/>
    <n v="0"/>
    <n v="0"/>
    <n v="0"/>
    <m/>
    <n v="0"/>
    <n v="0"/>
    <n v="0"/>
    <x v="13"/>
    <x v="7"/>
  </r>
  <r>
    <s v="CG&amp;E "/>
    <s v="E"/>
    <x v="7"/>
    <s v="NSU1    04/01/2008N"/>
    <n v="1146"/>
    <n v="187.15"/>
    <n v="0"/>
    <n v="187.15"/>
    <n v="33.020000000000003"/>
    <n v="0"/>
    <n v="105.01"/>
    <n v="1.4"/>
    <n v="0.27"/>
    <n v="0"/>
    <n v="0"/>
    <n v="5.33"/>
    <n v="2.62"/>
    <n v="5.48"/>
    <n v="0"/>
    <n v="0"/>
    <n v="3.02"/>
    <n v="25.04"/>
    <n v="0"/>
    <n v="0"/>
    <n v="0"/>
    <n v="0"/>
    <n v="1.05"/>
    <n v="1.98"/>
    <n v="0"/>
    <n v="0"/>
    <n v="2.93"/>
    <n v="0"/>
    <n v="0"/>
    <n v="0"/>
    <n v="0"/>
    <n v="0"/>
    <m/>
    <n v="0"/>
    <n v="0"/>
    <n v="0"/>
    <x v="13"/>
    <x v="7"/>
  </r>
  <r>
    <s v="CG&amp;E "/>
    <s v="E"/>
    <x v="7"/>
    <s v="NSU2    04/01/2008N"/>
    <n v="67232"/>
    <n v="11410.45"/>
    <n v="0"/>
    <n v="11410.45"/>
    <n v="1935.05"/>
    <n v="0"/>
    <n v="6621.25"/>
    <n v="81.92"/>
    <n v="1.53"/>
    <n v="0"/>
    <n v="0"/>
    <n v="300.22000000000003"/>
    <n v="153.86000000000001"/>
    <n v="321.38"/>
    <n v="0"/>
    <n v="0"/>
    <n v="177.27"/>
    <n v="1468.77"/>
    <n v="0"/>
    <n v="0"/>
    <n v="0"/>
    <n v="0"/>
    <n v="61.64"/>
    <n v="116.2"/>
    <n v="0"/>
    <n v="0"/>
    <n v="171.36"/>
    <n v="0"/>
    <n v="0"/>
    <n v="0"/>
    <n v="0"/>
    <n v="0"/>
    <m/>
    <n v="0"/>
    <n v="0"/>
    <n v="0"/>
    <x v="13"/>
    <x v="7"/>
  </r>
  <r>
    <s v="CG&amp;E "/>
    <s v="E"/>
    <x v="7"/>
    <s v="NSU3    04/01/2008N"/>
    <n v="4146"/>
    <n v="298.42"/>
    <n v="0"/>
    <n v="298.42"/>
    <n v="119.44"/>
    <n v="0"/>
    <n v="3.3"/>
    <n v="5.05"/>
    <n v="0"/>
    <n v="0"/>
    <n v="0"/>
    <n v="18.29"/>
    <n v="9.49"/>
    <n v="19.82"/>
    <n v="0"/>
    <n v="0"/>
    <n v="10.92"/>
    <n v="90.58"/>
    <n v="0"/>
    <n v="0"/>
    <n v="0"/>
    <n v="0"/>
    <n v="3.8"/>
    <n v="7.16"/>
    <n v="0"/>
    <n v="0"/>
    <n v="10.57"/>
    <n v="0"/>
    <n v="0"/>
    <n v="0"/>
    <n v="0"/>
    <n v="0"/>
    <m/>
    <n v="0"/>
    <n v="0"/>
    <n v="0"/>
    <x v="13"/>
    <x v="7"/>
  </r>
  <r>
    <s v="CG&amp;E "/>
    <s v="E"/>
    <x v="7"/>
    <s v="NSU4    04/01/2008N"/>
    <n v="2232"/>
    <n v="161.31"/>
    <n v="0"/>
    <n v="161.31"/>
    <n v="64.319999999999993"/>
    <n v="0"/>
    <n v="1.78"/>
    <n v="2.72"/>
    <n v="0.09"/>
    <n v="0"/>
    <n v="0"/>
    <n v="10.38"/>
    <n v="5.12"/>
    <n v="10.68"/>
    <n v="0"/>
    <n v="0"/>
    <n v="5.88"/>
    <n v="48.76"/>
    <n v="0"/>
    <n v="0"/>
    <n v="0"/>
    <n v="0"/>
    <n v="2.04"/>
    <n v="3.86"/>
    <n v="0"/>
    <n v="0"/>
    <n v="5.68"/>
    <n v="0"/>
    <n v="0"/>
    <n v="0"/>
    <n v="0"/>
    <n v="0"/>
    <m/>
    <n v="0"/>
    <n v="0"/>
    <n v="0"/>
    <x v="13"/>
    <x v="7"/>
  </r>
  <r>
    <s v="CG&amp;E "/>
    <s v="E"/>
    <x v="7"/>
    <s v="NSU5    04/01/2008N"/>
    <n v="2711"/>
    <n v="364.52"/>
    <n v="0"/>
    <n v="364.52"/>
    <n v="78.099999999999994"/>
    <n v="0"/>
    <n v="171.14"/>
    <n v="3.3"/>
    <n v="0.09"/>
    <n v="0"/>
    <n v="0"/>
    <n v="12.28"/>
    <n v="6.21"/>
    <n v="12.96"/>
    <n v="0"/>
    <n v="0"/>
    <n v="7.14"/>
    <n v="59.23"/>
    <n v="0"/>
    <n v="0"/>
    <n v="0"/>
    <n v="0"/>
    <n v="2.48"/>
    <n v="4.68"/>
    <n v="0"/>
    <n v="0"/>
    <n v="6.91"/>
    <n v="0"/>
    <n v="0"/>
    <n v="0"/>
    <n v="0"/>
    <n v="0"/>
    <m/>
    <n v="0"/>
    <n v="0"/>
    <n v="0"/>
    <x v="13"/>
    <x v="7"/>
  </r>
  <r>
    <s v="CG&amp;E "/>
    <s v="E"/>
    <x v="19"/>
    <s v="OLF     04/01/2008 "/>
    <n v="9418"/>
    <n v="1185.6300000000001"/>
    <n v="0"/>
    <n v="1185.6300000000001"/>
    <n v="271.87"/>
    <n v="0"/>
    <n v="510.57"/>
    <n v="11.3"/>
    <n v="1.98"/>
    <n v="0"/>
    <n v="0"/>
    <n v="43.78"/>
    <n v="21.46"/>
    <n v="44.93"/>
    <n v="0"/>
    <n v="0"/>
    <n v="24.88"/>
    <n v="205.87"/>
    <n v="0"/>
    <n v="0"/>
    <n v="0"/>
    <n v="0"/>
    <n v="8.6300000000000008"/>
    <n v="16.37"/>
    <n v="0"/>
    <n v="0"/>
    <n v="23.99"/>
    <n v="0"/>
    <n v="0"/>
    <n v="0"/>
    <n v="0"/>
    <n v="0"/>
    <m/>
    <n v="0"/>
    <n v="0"/>
    <n v="0"/>
    <x v="13"/>
    <x v="8"/>
  </r>
  <r>
    <s v="CG&amp;E "/>
    <s v="E"/>
    <x v="1"/>
    <s v="OLF     04/01/2008 "/>
    <n v="34783"/>
    <n v="4483.7700000000004"/>
    <n v="0"/>
    <n v="4483.7700000000004"/>
    <n v="1004.11"/>
    <n v="0"/>
    <n v="1988.91"/>
    <n v="41.7"/>
    <n v="8.58"/>
    <n v="0"/>
    <n v="0"/>
    <n v="161.82"/>
    <n v="79.16"/>
    <n v="166.03"/>
    <n v="0"/>
    <n v="0"/>
    <n v="91.77"/>
    <n v="760.65"/>
    <n v="0"/>
    <n v="0"/>
    <n v="0"/>
    <n v="0"/>
    <n v="31.82"/>
    <n v="60.75"/>
    <n v="0"/>
    <n v="0"/>
    <n v="88.47"/>
    <n v="0"/>
    <n v="0"/>
    <n v="0"/>
    <n v="0"/>
    <n v="0"/>
    <m/>
    <n v="0"/>
    <n v="0"/>
    <n v="0"/>
    <x v="13"/>
    <x v="8"/>
  </r>
  <r>
    <s v="CG&amp;E "/>
    <s v="E"/>
    <x v="2"/>
    <s v="OLF     04/01/2008 "/>
    <n v="632418"/>
    <n v="78963.839999999997"/>
    <n v="0"/>
    <n v="78963.839999999997"/>
    <n v="18250.98"/>
    <n v="0"/>
    <n v="33631.89"/>
    <n v="759.81"/>
    <n v="143.87"/>
    <n v="0"/>
    <n v="0"/>
    <n v="2936.23"/>
    <n v="1442.7"/>
    <n v="3015.33"/>
    <n v="0"/>
    <n v="0"/>
    <n v="1672.1"/>
    <n v="13826.36"/>
    <n v="0"/>
    <n v="0"/>
    <n v="0"/>
    <n v="0"/>
    <n v="576.52"/>
    <n v="1101.01"/>
    <n v="0"/>
    <n v="0"/>
    <n v="1607.04"/>
    <n v="0"/>
    <n v="0"/>
    <n v="0"/>
    <n v="0"/>
    <n v="0"/>
    <m/>
    <n v="0"/>
    <n v="0"/>
    <n v="0"/>
    <x v="13"/>
    <x v="8"/>
  </r>
  <r>
    <s v="CG&amp;E "/>
    <s v="E"/>
    <x v="3"/>
    <s v="OLF     04/01/2008 "/>
    <n v="86087"/>
    <n v="10366.4"/>
    <n v="0"/>
    <n v="10366.4"/>
    <n v="2484.2600000000002"/>
    <n v="0"/>
    <n v="4204.12"/>
    <n v="103.63"/>
    <n v="11.34"/>
    <n v="0"/>
    <n v="0"/>
    <n v="399.5"/>
    <n v="196.88"/>
    <n v="409.91"/>
    <n v="0"/>
    <n v="0"/>
    <n v="228.02"/>
    <n v="1882.4"/>
    <n v="0"/>
    <n v="0"/>
    <n v="0"/>
    <n v="0"/>
    <n v="77.98"/>
    <n v="150.28"/>
    <n v="0"/>
    <n v="0"/>
    <n v="218.08"/>
    <n v="0"/>
    <n v="0"/>
    <n v="0"/>
    <n v="0"/>
    <n v="0"/>
    <m/>
    <n v="0"/>
    <n v="0"/>
    <n v="0"/>
    <x v="13"/>
    <x v="8"/>
  </r>
  <r>
    <s v="CG&amp;E "/>
    <s v="E"/>
    <x v="7"/>
    <s v="OLF     04/01/2008 "/>
    <n v="1660"/>
    <n v="197.57"/>
    <n v="0"/>
    <n v="197.57"/>
    <n v="47.9"/>
    <n v="0"/>
    <n v="78.7"/>
    <n v="2"/>
    <n v="0.27"/>
    <n v="0"/>
    <n v="0"/>
    <n v="7.7"/>
    <n v="3.8"/>
    <n v="7.9"/>
    <n v="0"/>
    <n v="0"/>
    <n v="4.4000000000000004"/>
    <n v="36.299999999999997"/>
    <n v="0"/>
    <n v="0"/>
    <n v="0"/>
    <n v="0"/>
    <n v="1.5"/>
    <n v="2.9"/>
    <n v="0"/>
    <n v="0"/>
    <n v="4.2"/>
    <n v="0"/>
    <n v="0"/>
    <n v="0"/>
    <n v="0"/>
    <n v="0"/>
    <m/>
    <n v="0"/>
    <n v="0"/>
    <n v="0"/>
    <x v="13"/>
    <x v="8"/>
  </r>
  <r>
    <s v="CG&amp;E "/>
    <s v="E"/>
    <x v="4"/>
    <s v="OLF     04/01/2008 "/>
    <n v="65777"/>
    <n v="8371.2099999999991"/>
    <n v="0"/>
    <n v="8371.2099999999991"/>
    <n v="1898.8"/>
    <n v="0"/>
    <n v="3655.45"/>
    <n v="78.89"/>
    <n v="15.97"/>
    <n v="0"/>
    <n v="0"/>
    <n v="304.39999999999998"/>
    <n v="149.78"/>
    <n v="313.95"/>
    <n v="0"/>
    <n v="0"/>
    <n v="173.66"/>
    <n v="1438.1"/>
    <n v="0"/>
    <n v="0"/>
    <n v="0"/>
    <n v="0"/>
    <n v="60.21"/>
    <n v="114.56"/>
    <n v="0"/>
    <n v="0"/>
    <n v="167.44"/>
    <n v="0"/>
    <n v="0"/>
    <n v="0"/>
    <n v="0"/>
    <n v="0"/>
    <m/>
    <n v="0"/>
    <n v="0"/>
    <n v="0"/>
    <x v="13"/>
    <x v="8"/>
  </r>
  <r>
    <s v="CG&amp;E "/>
    <s v="E"/>
    <x v="5"/>
    <s v="OLF     04/01/2008 "/>
    <n v="410"/>
    <n v="52.27"/>
    <n v="0"/>
    <n v="52.27"/>
    <n v="11.84"/>
    <n v="0"/>
    <n v="24.69"/>
    <n v="0.49"/>
    <n v="0.18"/>
    <n v="0"/>
    <n v="0"/>
    <n v="0"/>
    <n v="0.93"/>
    <n v="1.96"/>
    <n v="0"/>
    <n v="0"/>
    <n v="1.08"/>
    <n v="8.9600000000000009"/>
    <n v="0"/>
    <n v="0"/>
    <n v="0"/>
    <n v="0"/>
    <n v="0.38"/>
    <n v="0.71"/>
    <n v="0"/>
    <n v="0"/>
    <n v="1.05"/>
    <n v="0"/>
    <n v="0"/>
    <n v="0"/>
    <n v="0"/>
    <n v="0"/>
    <m/>
    <n v="0"/>
    <n v="0"/>
    <n v="0"/>
    <x v="13"/>
    <x v="8"/>
  </r>
  <r>
    <s v="CG&amp;E "/>
    <s v="E"/>
    <x v="24"/>
    <s v="OLF     04/01/2008 "/>
    <n v="207"/>
    <n v="17.11"/>
    <n v="0"/>
    <n v="17.11"/>
    <n v="0"/>
    <n v="0"/>
    <n v="14.62"/>
    <n v="0.25"/>
    <n v="0.18"/>
    <n v="0"/>
    <n v="0"/>
    <n v="0.96"/>
    <n v="0.47"/>
    <n v="0"/>
    <n v="0"/>
    <n v="0"/>
    <n v="0"/>
    <n v="0"/>
    <n v="0"/>
    <n v="0"/>
    <n v="0"/>
    <n v="0"/>
    <n v="0.04"/>
    <n v="7.0000000000000007E-2"/>
    <n v="0"/>
    <n v="0"/>
    <n v="0.52"/>
    <n v="0"/>
    <n v="0"/>
    <n v="0"/>
    <n v="0"/>
    <n v="0"/>
    <m/>
    <n v="0"/>
    <n v="0"/>
    <n v="0"/>
    <x v="13"/>
    <x v="8"/>
  </r>
  <r>
    <s v="CG&amp;E "/>
    <s v="E"/>
    <x v="21"/>
    <s v="OLF     04/01/2008 "/>
    <n v="1332"/>
    <n v="84.42"/>
    <n v="0"/>
    <n v="84.42"/>
    <n v="0"/>
    <n v="0"/>
    <n v="69.39"/>
    <n v="1.6"/>
    <n v="0.36"/>
    <n v="0"/>
    <n v="0"/>
    <n v="6.19"/>
    <n v="3.04"/>
    <n v="0"/>
    <n v="0"/>
    <n v="0"/>
    <n v="0"/>
    <n v="0"/>
    <n v="0"/>
    <n v="0"/>
    <n v="0"/>
    <n v="0"/>
    <n v="0.16"/>
    <n v="0.3"/>
    <n v="0"/>
    <n v="0"/>
    <n v="3.38"/>
    <n v="0"/>
    <n v="0"/>
    <n v="0"/>
    <n v="0"/>
    <n v="0"/>
    <m/>
    <n v="0"/>
    <n v="0"/>
    <n v="0"/>
    <x v="13"/>
    <x v="8"/>
  </r>
  <r>
    <s v="CG&amp;E "/>
    <s v="E"/>
    <x v="6"/>
    <s v="OLF     04/01/2008 "/>
    <n v="23123"/>
    <n v="1534.49"/>
    <n v="0"/>
    <n v="1534.49"/>
    <n v="0"/>
    <n v="0"/>
    <n v="1280.1199999999999"/>
    <n v="27.75"/>
    <n v="4.41"/>
    <n v="0"/>
    <n v="0"/>
    <n v="107.39"/>
    <n v="52.67"/>
    <n v="0"/>
    <n v="0"/>
    <n v="0"/>
    <n v="0"/>
    <n v="0"/>
    <n v="0"/>
    <n v="0"/>
    <n v="0"/>
    <n v="0"/>
    <n v="1.1299999999999999"/>
    <n v="2.16"/>
    <n v="0"/>
    <n v="0"/>
    <n v="58.86"/>
    <n v="0"/>
    <n v="0"/>
    <n v="0"/>
    <n v="0"/>
    <n v="0"/>
    <m/>
    <n v="0"/>
    <n v="0"/>
    <n v="0"/>
    <x v="13"/>
    <x v="8"/>
  </r>
  <r>
    <s v="CG&amp;E "/>
    <s v="E"/>
    <x v="9"/>
    <s v="OLF     04/01/2008 "/>
    <n v="1244"/>
    <n v="84.29"/>
    <n v="0"/>
    <n v="84.29"/>
    <n v="0"/>
    <n v="0"/>
    <n v="70.47"/>
    <n v="1.49"/>
    <n v="0.54"/>
    <n v="0"/>
    <n v="0"/>
    <n v="5.79"/>
    <n v="2.83"/>
    <n v="0"/>
    <n v="0"/>
    <n v="0"/>
    <n v="0"/>
    <n v="0"/>
    <n v="0"/>
    <n v="0"/>
    <n v="0"/>
    <n v="0"/>
    <n v="0"/>
    <n v="0"/>
    <n v="0"/>
    <n v="0"/>
    <n v="3.17"/>
    <n v="0"/>
    <n v="0"/>
    <n v="0"/>
    <n v="0"/>
    <n v="0"/>
    <m/>
    <n v="0"/>
    <n v="0"/>
    <n v="0"/>
    <x v="13"/>
    <x v="8"/>
  </r>
  <r>
    <s v="CG&amp;E "/>
    <s v="E"/>
    <x v="10"/>
    <s v="OLF     04/01/2008 "/>
    <n v="6852"/>
    <n v="459.28"/>
    <n v="0"/>
    <n v="459.28"/>
    <n v="0"/>
    <n v="0"/>
    <n v="384.6"/>
    <n v="8.2100000000000009"/>
    <n v="1.53"/>
    <n v="0"/>
    <n v="0"/>
    <n v="31.88"/>
    <n v="15.59"/>
    <n v="0"/>
    <n v="0"/>
    <n v="0"/>
    <n v="0"/>
    <n v="0"/>
    <n v="0"/>
    <n v="0"/>
    <n v="0"/>
    <n v="0"/>
    <n v="0"/>
    <n v="0"/>
    <n v="0"/>
    <n v="0"/>
    <n v="17.47"/>
    <n v="0"/>
    <n v="0"/>
    <n v="0"/>
    <n v="0"/>
    <n v="0"/>
    <m/>
    <n v="0"/>
    <n v="0"/>
    <n v="0"/>
    <x v="13"/>
    <x v="8"/>
  </r>
  <r>
    <s v="CG&amp;E "/>
    <s v="E"/>
    <x v="2"/>
    <s v="OLF     04/01/2008N"/>
    <n v="-332"/>
    <n v="-157.41"/>
    <n v="0"/>
    <n v="-157.41"/>
    <n v="-9.58"/>
    <n v="0"/>
    <n v="-15.74"/>
    <n v="-0.4"/>
    <n v="-0.09"/>
    <n v="0"/>
    <n v="0"/>
    <n v="-1.54"/>
    <n v="-0.76"/>
    <n v="-1.58"/>
    <n v="0"/>
    <n v="0"/>
    <n v="-0.88"/>
    <n v="-7.26"/>
    <n v="0"/>
    <n v="0"/>
    <n v="0"/>
    <n v="0"/>
    <n v="-0.3"/>
    <n v="-0.57999999999999996"/>
    <n v="0"/>
    <n v="0"/>
    <n v="-0.84"/>
    <n v="0"/>
    <n v="0"/>
    <n v="0"/>
    <n v="0"/>
    <n v="0"/>
    <m/>
    <n v="0"/>
    <n v="0"/>
    <n v="0"/>
    <x v="13"/>
    <x v="8"/>
  </r>
  <r>
    <s v="CG&amp;E "/>
    <s v="E"/>
    <x v="19"/>
    <s v="OLFR    04/01/2008 "/>
    <n v="18687"/>
    <n v="2542.0700000000002"/>
    <n v="0"/>
    <n v="2542.0700000000002"/>
    <n v="539.32000000000005"/>
    <n v="0"/>
    <n v="1242.3599999999999"/>
    <n v="22.39"/>
    <n v="11.43"/>
    <n v="0"/>
    <n v="0"/>
    <n v="87"/>
    <n v="42.37"/>
    <n v="89.47"/>
    <n v="0"/>
    <n v="0"/>
    <n v="49.23"/>
    <n v="408.69"/>
    <n v="0"/>
    <n v="0"/>
    <n v="0"/>
    <n v="0"/>
    <n v="17.27"/>
    <n v="32.54"/>
    <n v="0"/>
    <n v="0"/>
    <n v="0"/>
    <n v="0"/>
    <n v="0"/>
    <n v="0"/>
    <n v="0"/>
    <n v="0"/>
    <m/>
    <n v="0"/>
    <n v="0"/>
    <n v="0"/>
    <x v="13"/>
    <x v="8"/>
  </r>
  <r>
    <s v="CG&amp;E "/>
    <s v="E"/>
    <x v="24"/>
    <s v="OLFR    04/01/2008 "/>
    <n v="329"/>
    <n v="27.7"/>
    <n v="0"/>
    <n v="27.7"/>
    <n v="0"/>
    <n v="0"/>
    <n v="23.97"/>
    <n v="0.39"/>
    <n v="0.18"/>
    <n v="0"/>
    <n v="0"/>
    <n v="1.54"/>
    <n v="0.74"/>
    <n v="0"/>
    <n v="0"/>
    <n v="0"/>
    <n v="0"/>
    <n v="0"/>
    <n v="0"/>
    <n v="0"/>
    <n v="0"/>
    <n v="0"/>
    <n v="0.31"/>
    <n v="0.56999999999999995"/>
    <n v="0"/>
    <n v="0"/>
    <n v="0"/>
    <n v="0"/>
    <n v="0"/>
    <n v="0"/>
    <n v="0"/>
    <n v="0"/>
    <m/>
    <n v="0"/>
    <n v="0"/>
    <n v="0"/>
    <x v="13"/>
    <x v="8"/>
  </r>
  <r>
    <s v="CG&amp;E "/>
    <s v="E"/>
    <x v="19"/>
    <s v="OLO     04/01/2008 "/>
    <n v="12081"/>
    <n v="2156.86"/>
    <n v="0"/>
    <n v="2156.86"/>
    <n v="347.51"/>
    <n v="0"/>
    <n v="1287.49"/>
    <n v="14.91"/>
    <n v="6.37"/>
    <n v="0"/>
    <n v="0"/>
    <n v="56.19"/>
    <n v="27.24"/>
    <n v="58.11"/>
    <n v="0"/>
    <n v="0"/>
    <n v="32.08"/>
    <n v="264.10000000000002"/>
    <n v="0"/>
    <n v="0"/>
    <n v="0"/>
    <n v="0"/>
    <n v="11.51"/>
    <n v="20.75"/>
    <n v="0"/>
    <n v="0"/>
    <n v="30.6"/>
    <n v="0"/>
    <n v="0"/>
    <n v="0"/>
    <n v="0"/>
    <n v="0"/>
    <m/>
    <n v="0"/>
    <n v="0"/>
    <n v="0"/>
    <x v="13"/>
    <x v="8"/>
  </r>
  <r>
    <s v="CG&amp;E "/>
    <s v="E"/>
    <x v="1"/>
    <s v="OLO     04/01/2008 "/>
    <n v="120455"/>
    <n v="19190.46"/>
    <n v="0"/>
    <n v="19190.46"/>
    <n v="3472.19"/>
    <n v="0"/>
    <n v="10545.69"/>
    <n v="148.32"/>
    <n v="33.33"/>
    <n v="0"/>
    <n v="0"/>
    <n v="560.91"/>
    <n v="273.56"/>
    <n v="577.47"/>
    <n v="0"/>
    <n v="0"/>
    <n v="319.45999999999998"/>
    <n v="2632.38"/>
    <n v="0"/>
    <n v="0"/>
    <n v="0"/>
    <n v="0"/>
    <n v="112.11"/>
    <n v="207.42"/>
    <n v="0"/>
    <n v="0"/>
    <n v="307.62"/>
    <n v="0"/>
    <n v="0"/>
    <n v="0"/>
    <n v="0"/>
    <n v="0"/>
    <m/>
    <n v="0"/>
    <n v="0"/>
    <n v="0"/>
    <x v="13"/>
    <x v="8"/>
  </r>
  <r>
    <s v="CG&amp;E "/>
    <s v="E"/>
    <x v="2"/>
    <s v="OLO     04/01/2008 "/>
    <n v="417914"/>
    <n v="65206.879999999997"/>
    <n v="0"/>
    <n v="65206.879999999997"/>
    <n v="12045.35"/>
    <n v="0"/>
    <n v="35181.1"/>
    <n v="511.42"/>
    <n v="160.09"/>
    <n v="0"/>
    <n v="0"/>
    <n v="1945.5"/>
    <n v="946.49"/>
    <n v="2001.55"/>
    <n v="0"/>
    <n v="0"/>
    <n v="1108.1400000000001"/>
    <n v="9132.76"/>
    <n v="0"/>
    <n v="0"/>
    <n v="0"/>
    <n v="0"/>
    <n v="390.37"/>
    <n v="716.97"/>
    <n v="0"/>
    <n v="0"/>
    <n v="1067.1400000000001"/>
    <n v="0"/>
    <n v="0"/>
    <n v="0"/>
    <n v="0"/>
    <n v="0"/>
    <m/>
    <n v="0"/>
    <n v="0"/>
    <n v="0"/>
    <x v="13"/>
    <x v="8"/>
  </r>
  <r>
    <s v="CG&amp;E "/>
    <s v="E"/>
    <x v="3"/>
    <s v="OLO     04/01/2008 "/>
    <n v="68018"/>
    <n v="9355.8700000000008"/>
    <n v="0"/>
    <n v="9355.8700000000008"/>
    <n v="1962.33"/>
    <n v="0"/>
    <n v="4486.1499999999996"/>
    <n v="82.52"/>
    <n v="12.22"/>
    <n v="0"/>
    <n v="0"/>
    <n v="313.11"/>
    <n v="154.38999999999999"/>
    <n v="325.32"/>
    <n v="0"/>
    <n v="0"/>
    <n v="179.68"/>
    <n v="1485.19"/>
    <n v="0"/>
    <n v="0"/>
    <n v="0"/>
    <n v="0"/>
    <n v="63.39"/>
    <n v="116.48"/>
    <n v="0"/>
    <n v="0"/>
    <n v="175.09"/>
    <n v="0"/>
    <n v="0"/>
    <n v="0"/>
    <n v="0"/>
    <n v="0"/>
    <m/>
    <n v="0"/>
    <n v="0"/>
    <n v="0"/>
    <x v="13"/>
    <x v="8"/>
  </r>
  <r>
    <s v="CG&amp;E "/>
    <s v="E"/>
    <x v="7"/>
    <s v="OLO     04/01/2008 "/>
    <n v="327"/>
    <n v="59.97"/>
    <n v="0"/>
    <n v="59.97"/>
    <n v="9.3800000000000008"/>
    <n v="0"/>
    <n v="36.369999999999997"/>
    <n v="0.4"/>
    <n v="0.27"/>
    <n v="0"/>
    <n v="0"/>
    <n v="1.52"/>
    <n v="0.73"/>
    <n v="1.58"/>
    <n v="0"/>
    <n v="0"/>
    <n v="0.87"/>
    <n v="7.16"/>
    <n v="0"/>
    <n v="0"/>
    <n v="0"/>
    <n v="0"/>
    <n v="0.31"/>
    <n v="0.56000000000000005"/>
    <n v="0"/>
    <n v="0"/>
    <n v="0.82"/>
    <n v="0"/>
    <n v="0"/>
    <n v="0"/>
    <n v="0"/>
    <n v="0"/>
    <m/>
    <n v="0"/>
    <n v="0"/>
    <n v="0"/>
    <x v="13"/>
    <x v="8"/>
  </r>
  <r>
    <s v="CG&amp;E "/>
    <s v="E"/>
    <x v="4"/>
    <s v="OLO     04/01/2008 "/>
    <n v="40117"/>
    <n v="6391.64"/>
    <n v="0"/>
    <n v="6391.64"/>
    <n v="1156.5"/>
    <n v="0"/>
    <n v="3514.08"/>
    <n v="49.11"/>
    <n v="12.23"/>
    <n v="0"/>
    <n v="0"/>
    <n v="184.45"/>
    <n v="91.13"/>
    <n v="192.22"/>
    <n v="0"/>
    <n v="0"/>
    <n v="106.26"/>
    <n v="876.61"/>
    <n v="0"/>
    <n v="0"/>
    <n v="0"/>
    <n v="0"/>
    <n v="37.33"/>
    <n v="69.150000000000006"/>
    <n v="0"/>
    <n v="0"/>
    <n v="102.57"/>
    <n v="0"/>
    <n v="0"/>
    <n v="0"/>
    <n v="0"/>
    <n v="0"/>
    <m/>
    <n v="0"/>
    <n v="0"/>
    <n v="0"/>
    <x v="13"/>
    <x v="8"/>
  </r>
  <r>
    <s v="CG&amp;E "/>
    <s v="E"/>
    <x v="8"/>
    <s v="OLO     04/01/2008 "/>
    <n v="545"/>
    <n v="83.13"/>
    <n v="0"/>
    <n v="83.13"/>
    <n v="15.74"/>
    <n v="0"/>
    <n v="43.98"/>
    <n v="0.66"/>
    <n v="0.18"/>
    <n v="0"/>
    <n v="0"/>
    <n v="2.54"/>
    <n v="1.24"/>
    <n v="2.6"/>
    <n v="0"/>
    <n v="0"/>
    <n v="1.45"/>
    <n v="11.92"/>
    <n v="0"/>
    <n v="0"/>
    <n v="0"/>
    <n v="0"/>
    <n v="0.49"/>
    <n v="0.93"/>
    <n v="0"/>
    <n v="0"/>
    <n v="1.4"/>
    <n v="0"/>
    <n v="0"/>
    <n v="0"/>
    <n v="0"/>
    <n v="0"/>
    <m/>
    <n v="0"/>
    <n v="0"/>
    <n v="0"/>
    <x v="13"/>
    <x v="8"/>
  </r>
  <r>
    <s v="CG&amp;E "/>
    <s v="E"/>
    <x v="5"/>
    <s v="OLO     04/01/2008 "/>
    <n v="1805"/>
    <n v="258.69"/>
    <n v="0"/>
    <n v="258.69"/>
    <n v="52.09"/>
    <n v="0"/>
    <n v="137.55000000000001"/>
    <n v="2.1800000000000002"/>
    <n v="0.54"/>
    <n v="0"/>
    <n v="0"/>
    <n v="0"/>
    <n v="4.0999999999999996"/>
    <n v="8.6300000000000008"/>
    <n v="0"/>
    <n v="0"/>
    <n v="4.7699999999999996"/>
    <n v="39.39"/>
    <n v="0"/>
    <n v="0"/>
    <n v="0"/>
    <n v="0"/>
    <n v="1.71"/>
    <n v="3.08"/>
    <n v="0"/>
    <n v="0"/>
    <n v="4.6500000000000004"/>
    <n v="0"/>
    <n v="0"/>
    <n v="0"/>
    <n v="0"/>
    <n v="0"/>
    <m/>
    <n v="0"/>
    <n v="0"/>
    <n v="0"/>
    <x v="13"/>
    <x v="8"/>
  </r>
  <r>
    <s v="CG&amp;E "/>
    <s v="E"/>
    <x v="24"/>
    <s v="OLO     04/01/2008 "/>
    <n v="41"/>
    <n v="6.23"/>
    <n v="0"/>
    <n v="6.23"/>
    <n v="0"/>
    <n v="0"/>
    <n v="5.6"/>
    <n v="0.05"/>
    <n v="0.09"/>
    <n v="0"/>
    <n v="0"/>
    <n v="0.19"/>
    <n v="0.09"/>
    <n v="0"/>
    <n v="0"/>
    <n v="0"/>
    <n v="0"/>
    <n v="0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13"/>
    <x v="8"/>
  </r>
  <r>
    <s v="CG&amp;E "/>
    <s v="E"/>
    <x v="21"/>
    <s v="OLO     04/01/2008 "/>
    <n v="1908"/>
    <n v="218.1"/>
    <n v="0"/>
    <n v="218.1"/>
    <n v="0"/>
    <n v="0"/>
    <n v="192.93"/>
    <n v="2.38"/>
    <n v="0.36"/>
    <n v="0"/>
    <n v="0"/>
    <n v="8.89"/>
    <n v="4.33"/>
    <n v="0"/>
    <n v="0"/>
    <n v="0"/>
    <n v="0"/>
    <n v="0"/>
    <n v="0"/>
    <n v="0"/>
    <n v="0"/>
    <n v="0"/>
    <n v="1.54"/>
    <n v="2.82"/>
    <n v="0"/>
    <n v="0"/>
    <n v="4.8499999999999996"/>
    <n v="0"/>
    <n v="0"/>
    <n v="0"/>
    <n v="0"/>
    <n v="0"/>
    <m/>
    <n v="0"/>
    <n v="0"/>
    <n v="0"/>
    <x v="13"/>
    <x v="8"/>
  </r>
  <r>
    <s v="CG&amp;E "/>
    <s v="E"/>
    <x v="6"/>
    <s v="OLO     04/01/2008 "/>
    <n v="18485"/>
    <n v="1732.97"/>
    <n v="0"/>
    <n v="1732.97"/>
    <n v="0"/>
    <n v="0"/>
    <n v="1521.16"/>
    <n v="22.68"/>
    <n v="5.67"/>
    <n v="0"/>
    <n v="0"/>
    <n v="86.11"/>
    <n v="41.95"/>
    <n v="0"/>
    <n v="0"/>
    <n v="0"/>
    <n v="0"/>
    <n v="0"/>
    <n v="0"/>
    <n v="0"/>
    <n v="0"/>
    <n v="0"/>
    <n v="2.84"/>
    <n v="5.33"/>
    <n v="0"/>
    <n v="0"/>
    <n v="47.23"/>
    <n v="0"/>
    <n v="0"/>
    <n v="0"/>
    <n v="0"/>
    <n v="0"/>
    <m/>
    <n v="0"/>
    <n v="0"/>
    <n v="0"/>
    <x v="13"/>
    <x v="8"/>
  </r>
  <r>
    <s v="CG&amp;E "/>
    <s v="E"/>
    <x v="9"/>
    <s v="OLO     04/01/2008 "/>
    <n v="1945"/>
    <n v="178.09"/>
    <n v="0"/>
    <n v="178.09"/>
    <n v="0"/>
    <n v="0"/>
    <n v="156.37"/>
    <n v="2.36"/>
    <n v="0.72"/>
    <n v="0"/>
    <n v="0"/>
    <n v="9.0500000000000007"/>
    <n v="4.4000000000000004"/>
    <n v="0"/>
    <n v="0"/>
    <n v="0"/>
    <n v="0"/>
    <n v="0"/>
    <n v="0"/>
    <n v="0"/>
    <n v="0"/>
    <n v="0"/>
    <n v="7.0000000000000007E-2"/>
    <n v="0.14000000000000001"/>
    <n v="0"/>
    <n v="0"/>
    <n v="4.9800000000000004"/>
    <n v="0"/>
    <n v="0"/>
    <n v="0"/>
    <n v="0"/>
    <n v="0"/>
    <m/>
    <n v="0"/>
    <n v="0"/>
    <n v="0"/>
    <x v="13"/>
    <x v="8"/>
  </r>
  <r>
    <s v="CG&amp;E "/>
    <s v="E"/>
    <x v="10"/>
    <s v="OLO     04/01/2008 "/>
    <n v="4678"/>
    <n v="437.68"/>
    <n v="0"/>
    <n v="437.68"/>
    <n v="0"/>
    <n v="0"/>
    <n v="385.35"/>
    <n v="5.75"/>
    <n v="1.8"/>
    <n v="0"/>
    <n v="0"/>
    <n v="21.79"/>
    <n v="10.62"/>
    <n v="0"/>
    <n v="0"/>
    <n v="0"/>
    <n v="0"/>
    <n v="0"/>
    <n v="0"/>
    <n v="0"/>
    <n v="0"/>
    <n v="0"/>
    <n v="0.14000000000000001"/>
    <n v="0.26"/>
    <n v="0"/>
    <n v="0"/>
    <n v="11.97"/>
    <n v="0"/>
    <n v="0"/>
    <n v="0"/>
    <n v="0"/>
    <n v="0"/>
    <m/>
    <n v="0"/>
    <n v="0"/>
    <n v="0"/>
    <x v="13"/>
    <x v="8"/>
  </r>
  <r>
    <s v="CG&amp;E "/>
    <s v="E"/>
    <x v="2"/>
    <s v="OLO     04/01/2008N"/>
    <n v="-1373"/>
    <n v="-232.46"/>
    <n v="0"/>
    <n v="-232.46"/>
    <n v="-39.64"/>
    <n v="0"/>
    <n v="-93.18"/>
    <n v="-1.64"/>
    <n v="-0.09"/>
    <n v="0"/>
    <n v="0"/>
    <n v="-6.39"/>
    <n v="-3.11"/>
    <n v="-6.56"/>
    <n v="0"/>
    <n v="0"/>
    <n v="-3.63"/>
    <n v="-29.97"/>
    <n v="0"/>
    <n v="0"/>
    <n v="0"/>
    <n v="0"/>
    <n v="-1.29"/>
    <n v="-2.33"/>
    <n v="0"/>
    <n v="0"/>
    <n v="-3.54"/>
    <n v="0"/>
    <n v="0"/>
    <n v="0"/>
    <n v="0"/>
    <n v="0"/>
    <m/>
    <n v="0"/>
    <n v="0"/>
    <n v="0"/>
    <x v="13"/>
    <x v="8"/>
  </r>
  <r>
    <s v="CG&amp;E "/>
    <s v="E"/>
    <x v="19"/>
    <s v="OLOR    04/01/2008 "/>
    <n v="275919"/>
    <n v="48545.09"/>
    <n v="0"/>
    <n v="48545.09"/>
    <n v="7929.49"/>
    <n v="0"/>
    <n v="29129.1"/>
    <n v="343.05"/>
    <n v="403.05"/>
    <n v="0"/>
    <n v="0"/>
    <n v="1281.1199999999999"/>
    <n v="616.92999999999995"/>
    <n v="1330.27"/>
    <n v="0"/>
    <n v="0"/>
    <n v="737.84"/>
    <n v="6035.8"/>
    <n v="0"/>
    <n v="0"/>
    <n v="0"/>
    <n v="0"/>
    <n v="268.67"/>
    <n v="469.77"/>
    <n v="0"/>
    <n v="0"/>
    <n v="0"/>
    <n v="0"/>
    <n v="0"/>
    <n v="0"/>
    <n v="0"/>
    <n v="0"/>
    <m/>
    <n v="0"/>
    <n v="0"/>
    <n v="0"/>
    <x v="13"/>
    <x v="8"/>
  </r>
  <r>
    <s v="CG&amp;E "/>
    <s v="E"/>
    <x v="24"/>
    <s v="OLOR    04/01/2008 "/>
    <n v="4763"/>
    <n v="545.91999999999996"/>
    <n v="0"/>
    <n v="545.91999999999996"/>
    <n v="0"/>
    <n v="0"/>
    <n v="486.89"/>
    <n v="5.95"/>
    <n v="7.56"/>
    <n v="0"/>
    <n v="0"/>
    <n v="22.12"/>
    <n v="10.64"/>
    <n v="0"/>
    <n v="0"/>
    <n v="0"/>
    <n v="0"/>
    <n v="0"/>
    <n v="0"/>
    <n v="0"/>
    <n v="0"/>
    <n v="0"/>
    <n v="4.66"/>
    <n v="8.1"/>
    <n v="0"/>
    <n v="0"/>
    <n v="0"/>
    <n v="0"/>
    <n v="0"/>
    <n v="0"/>
    <n v="0"/>
    <n v="0"/>
    <m/>
    <n v="0"/>
    <n v="0"/>
    <n v="0"/>
    <x v="13"/>
    <x v="8"/>
  </r>
  <r>
    <s v="CG&amp;E "/>
    <s v="E"/>
    <x v="19"/>
    <s v="OLOR    04/01/2008N"/>
    <n v="-2"/>
    <n v="-230.2"/>
    <n v="0"/>
    <n v="-230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8"/>
  </r>
  <r>
    <s v="CG&amp;E "/>
    <s v="E"/>
    <x v="2"/>
    <s v="OLU     04/01/2008 "/>
    <n v="71"/>
    <n v="17.63"/>
    <n v="0"/>
    <n v="17.63"/>
    <n v="2.0499999999999998"/>
    <n v="0"/>
    <n v="12.46"/>
    <n v="0.09"/>
    <n v="0.09"/>
    <n v="0"/>
    <n v="0"/>
    <n v="0.33"/>
    <n v="0.16"/>
    <n v="0.34"/>
    <n v="0"/>
    <n v="0"/>
    <n v="0.19"/>
    <n v="1.55"/>
    <n v="0"/>
    <n v="0"/>
    <n v="0"/>
    <n v="0"/>
    <n v="7.0000000000000007E-2"/>
    <n v="0.12"/>
    <n v="0"/>
    <n v="0"/>
    <n v="0.18"/>
    <n v="0"/>
    <n v="0"/>
    <n v="0"/>
    <n v="0"/>
    <n v="0"/>
    <m/>
    <n v="0"/>
    <n v="0"/>
    <n v="0"/>
    <x v="13"/>
    <x v="8"/>
  </r>
  <r>
    <s v="CG&amp;E "/>
    <s v="E"/>
    <x v="6"/>
    <s v="OLU     04/01/2008 "/>
    <n v="82"/>
    <n v="39.19"/>
    <n v="0"/>
    <n v="39.19"/>
    <n v="0"/>
    <n v="0"/>
    <n v="38.020000000000003"/>
    <n v="0.1"/>
    <n v="0.09"/>
    <n v="0"/>
    <n v="0"/>
    <n v="0.38"/>
    <n v="0.18"/>
    <n v="0"/>
    <n v="0"/>
    <n v="0"/>
    <n v="0"/>
    <n v="0"/>
    <n v="0"/>
    <n v="0"/>
    <n v="0"/>
    <n v="0"/>
    <n v="0.08"/>
    <n v="0.14000000000000001"/>
    <n v="0"/>
    <n v="0"/>
    <n v="0.2"/>
    <n v="0"/>
    <n v="0"/>
    <n v="0"/>
    <n v="0"/>
    <n v="0"/>
    <m/>
    <n v="0"/>
    <n v="0"/>
    <n v="0"/>
    <x v="13"/>
    <x v="8"/>
  </r>
  <r>
    <s v="CG&amp;E "/>
    <s v="E"/>
    <x v="19"/>
    <s v="OLUR    04/01/2008 "/>
    <n v="41"/>
    <n v="21.83"/>
    <n v="0"/>
    <n v="21.83"/>
    <n v="1.17"/>
    <n v="0"/>
    <n v="19.010000000000002"/>
    <n v="0.05"/>
    <n v="0"/>
    <n v="0"/>
    <n v="0"/>
    <n v="0.19"/>
    <n v="0.09"/>
    <n v="0.2"/>
    <n v="0"/>
    <n v="0"/>
    <n v="0.11"/>
    <n v="0.9"/>
    <n v="0"/>
    <n v="0"/>
    <n v="0"/>
    <n v="0"/>
    <n v="0.04"/>
    <n v="7.0000000000000007E-2"/>
    <n v="0"/>
    <n v="0"/>
    <n v="0"/>
    <n v="0"/>
    <n v="0"/>
    <n v="0"/>
    <n v="0"/>
    <n v="0"/>
    <m/>
    <n v="0"/>
    <n v="0"/>
    <n v="0"/>
    <x v="13"/>
    <x v="8"/>
  </r>
  <r>
    <s v="CG&amp;E "/>
    <s v="E"/>
    <x v="19"/>
    <s v="ORH S   04/01/2008N"/>
    <n v="-11130"/>
    <n v="-1153.6199999999999"/>
    <n v="0"/>
    <n v="-1153.6199999999999"/>
    <n v="-394.77"/>
    <n v="0"/>
    <n v="-257.05"/>
    <n v="-13.58"/>
    <n v="-0.41"/>
    <n v="0"/>
    <n v="0"/>
    <n v="-50.99"/>
    <n v="-79.13"/>
    <n v="-59.63"/>
    <n v="-19.39"/>
    <n v="0"/>
    <n v="-65.540000000000006"/>
    <n v="-173.93"/>
    <n v="0"/>
    <n v="0"/>
    <n v="0"/>
    <n v="0"/>
    <n v="-15.48"/>
    <n v="-23.72"/>
    <n v="0"/>
    <n v="0"/>
    <n v="0"/>
    <n v="0"/>
    <n v="0"/>
    <n v="0"/>
    <n v="0"/>
    <n v="0"/>
    <m/>
    <n v="0"/>
    <n v="0"/>
    <n v="0"/>
    <x v="13"/>
    <x v="9"/>
  </r>
  <r>
    <s v="CG&amp;E "/>
    <s v="E"/>
    <x v="24"/>
    <s v="ORH S   04/01/2008N"/>
    <n v="0"/>
    <n v="-75"/>
    <n v="0"/>
    <n v="-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9"/>
  </r>
  <r>
    <s v="CG&amp;E "/>
    <s v="E"/>
    <x v="19"/>
    <s v="ORH W   04/01/2008N"/>
    <n v="938542"/>
    <n v="77138.03"/>
    <n v="0"/>
    <n v="77138.03"/>
    <n v="20333.05"/>
    <n v="0"/>
    <n v="13718.87"/>
    <n v="1142.73"/>
    <n v="18.579999999999998"/>
    <n v="0"/>
    <n v="0"/>
    <n v="4100.74"/>
    <n v="4546.92"/>
    <n v="3372.81"/>
    <n v="1635.85"/>
    <n v="0"/>
    <n v="5326.05"/>
    <n v="20387.810000000001"/>
    <n v="0"/>
    <n v="0"/>
    <n v="0"/>
    <n v="0"/>
    <n v="1334.04"/>
    <n v="1220.58"/>
    <n v="0"/>
    <n v="0"/>
    <n v="0"/>
    <n v="0"/>
    <n v="0"/>
    <n v="0"/>
    <n v="0"/>
    <n v="0"/>
    <m/>
    <n v="0"/>
    <n v="0"/>
    <n v="0"/>
    <x v="13"/>
    <x v="9"/>
  </r>
  <r>
    <s v="CG&amp;E "/>
    <s v="E"/>
    <x v="24"/>
    <s v="ORH W   04/01/2008N"/>
    <n v="6316"/>
    <n v="203.49"/>
    <n v="0"/>
    <n v="203.49"/>
    <n v="0"/>
    <n v="0"/>
    <n v="104.64"/>
    <n v="7.69"/>
    <n v="0.18"/>
    <n v="0"/>
    <n v="0"/>
    <n v="28.31"/>
    <n v="33.44"/>
    <n v="0"/>
    <n v="11.01"/>
    <n v="0"/>
    <n v="0"/>
    <n v="0"/>
    <n v="0"/>
    <n v="0"/>
    <n v="0"/>
    <n v="0"/>
    <n v="8.9700000000000006"/>
    <n v="9.25"/>
    <n v="0"/>
    <n v="0"/>
    <n v="0"/>
    <n v="0"/>
    <n v="0"/>
    <n v="0"/>
    <n v="0"/>
    <n v="0"/>
    <m/>
    <n v="0"/>
    <n v="0"/>
    <n v="0"/>
    <x v="13"/>
    <x v="9"/>
  </r>
  <r>
    <s v="CG&amp;E "/>
    <s v="E"/>
    <x v="19"/>
    <s v="RS  S   01/02/2007N"/>
    <n v="-565694"/>
    <n v="-55829.23"/>
    <n v="0"/>
    <n v="-55829.23"/>
    <n v="-17384.53"/>
    <n v="0"/>
    <n v="-14464.55"/>
    <n v="-626.84"/>
    <n v="-63.57"/>
    <n v="0"/>
    <n v="0"/>
    <n v="-2590.81"/>
    <n v="-3236.52"/>
    <n v="-2196.29"/>
    <n v="-992.94"/>
    <n v="-3068.57"/>
    <n v="-3521.99"/>
    <n v="-5921.45"/>
    <n v="0"/>
    <n v="0"/>
    <n v="0"/>
    <n v="0"/>
    <n v="-534.1"/>
    <n v="-1227.07"/>
    <n v="0"/>
    <n v="0"/>
    <n v="0"/>
    <n v="0"/>
    <n v="0"/>
    <n v="0"/>
    <n v="0"/>
    <n v="0"/>
    <m/>
    <n v="0"/>
    <n v="0"/>
    <n v="0"/>
    <x v="13"/>
    <x v="10"/>
  </r>
  <r>
    <s v="CG&amp;E "/>
    <s v="E"/>
    <x v="1"/>
    <s v="RS  S   01/02/2007N"/>
    <n v="-162"/>
    <n v="-30.48"/>
    <n v="0"/>
    <n v="-30.48"/>
    <n v="-6.09"/>
    <n v="0"/>
    <n v="-16.739999999999998"/>
    <n v="-0.18"/>
    <n v="-0.27"/>
    <n v="0"/>
    <n v="0"/>
    <n v="-0.75"/>
    <n v="-1.05"/>
    <n v="-0.75"/>
    <n v="-0.28999999999999998"/>
    <n v="-1.07"/>
    <n v="-1.04"/>
    <n v="-1.67"/>
    <n v="0"/>
    <n v="0"/>
    <n v="0"/>
    <n v="0"/>
    <n v="-0.15"/>
    <n v="-0.43"/>
    <n v="0"/>
    <n v="0"/>
    <n v="0"/>
    <n v="0"/>
    <n v="0"/>
    <n v="0"/>
    <n v="0"/>
    <n v="0"/>
    <m/>
    <n v="0"/>
    <n v="0"/>
    <n v="0"/>
    <x v="13"/>
    <x v="10"/>
  </r>
  <r>
    <s v="CG&amp;E "/>
    <s v="E"/>
    <x v="24"/>
    <s v="RS  S   01/02/2007N"/>
    <n v="-1354"/>
    <n v="-60.79"/>
    <n v="0"/>
    <n v="-60.79"/>
    <n v="0"/>
    <n v="0"/>
    <n v="-36.01"/>
    <n v="-1.65"/>
    <n v="-0.18"/>
    <n v="0"/>
    <n v="0"/>
    <n v="-6.3"/>
    <n v="-8.7799999999999994"/>
    <n v="0"/>
    <n v="-2.36"/>
    <n v="0"/>
    <n v="0"/>
    <n v="0"/>
    <n v="0"/>
    <n v="0"/>
    <n v="0"/>
    <n v="0"/>
    <n v="-1.93"/>
    <n v="-3.58"/>
    <n v="0"/>
    <n v="0"/>
    <n v="0"/>
    <n v="0"/>
    <n v="0"/>
    <n v="0"/>
    <n v="0"/>
    <n v="0"/>
    <m/>
    <n v="0"/>
    <n v="0"/>
    <n v="0"/>
    <x v="13"/>
    <x v="10"/>
  </r>
  <r>
    <s v="CG&amp;E "/>
    <s v="E"/>
    <x v="19"/>
    <s v="RS  S   02/15/2008N"/>
    <n v="-233419"/>
    <n v="-24260.99"/>
    <n v="0"/>
    <n v="-24260.99"/>
    <n v="-7612.47"/>
    <n v="0"/>
    <n v="-6246.63"/>
    <n v="-284.27999999999997"/>
    <n v="-31.8"/>
    <n v="0"/>
    <n v="0"/>
    <n v="-1076.8900000000001"/>
    <n v="-1384.77"/>
    <n v="-1469.08"/>
    <n v="-406.83"/>
    <n v="-1343.74"/>
    <n v="-1493.46"/>
    <n v="-2040.08"/>
    <n v="0"/>
    <n v="0"/>
    <n v="0"/>
    <n v="0"/>
    <n v="-333.65"/>
    <n v="-537.30999999999995"/>
    <n v="0"/>
    <n v="0"/>
    <n v="0"/>
    <n v="0"/>
    <n v="0"/>
    <n v="0"/>
    <n v="0"/>
    <n v="0"/>
    <m/>
    <n v="0"/>
    <n v="0"/>
    <n v="0"/>
    <x v="13"/>
    <x v="10"/>
  </r>
  <r>
    <s v="CG&amp;E "/>
    <s v="E"/>
    <x v="1"/>
    <s v="RS  S   02/15/2008N"/>
    <n v="-55"/>
    <n v="-10.37"/>
    <n v="0"/>
    <n v="-10.37"/>
    <n v="-2.0699999999999998"/>
    <n v="0"/>
    <n v="-5.6"/>
    <n v="-7.0000000000000007E-2"/>
    <n v="-0.09"/>
    <n v="0"/>
    <n v="0"/>
    <n v="-0.26"/>
    <n v="-0.36"/>
    <n v="-0.4"/>
    <n v="-0.1"/>
    <n v="-0.36"/>
    <n v="-0.35"/>
    <n v="-0.48"/>
    <n v="0"/>
    <n v="0"/>
    <n v="0"/>
    <n v="0"/>
    <n v="-0.08"/>
    <n v="-0.15"/>
    <n v="0"/>
    <n v="0"/>
    <n v="0"/>
    <n v="0"/>
    <n v="0"/>
    <n v="0"/>
    <n v="0"/>
    <n v="0"/>
    <m/>
    <n v="0"/>
    <n v="0"/>
    <n v="0"/>
    <x v="13"/>
    <x v="10"/>
  </r>
  <r>
    <s v="CG&amp;E "/>
    <s v="E"/>
    <x v="24"/>
    <s v="RS  S   02/15/2008N"/>
    <n v="-595"/>
    <n v="-27.28"/>
    <n v="0"/>
    <n v="-27.28"/>
    <n v="0"/>
    <n v="0"/>
    <n v="-16.37"/>
    <n v="-0.72"/>
    <n v="-0.09"/>
    <n v="0"/>
    <n v="0"/>
    <n v="-2.77"/>
    <n v="-3.86"/>
    <n v="0"/>
    <n v="-1.04"/>
    <n v="0"/>
    <n v="0"/>
    <n v="0"/>
    <n v="0"/>
    <n v="0"/>
    <n v="0"/>
    <n v="0"/>
    <n v="-0.85"/>
    <n v="-1.58"/>
    <n v="0"/>
    <n v="0"/>
    <n v="0"/>
    <n v="0"/>
    <n v="0"/>
    <n v="0"/>
    <n v="0"/>
    <n v="0"/>
    <m/>
    <n v="0"/>
    <n v="0"/>
    <n v="0"/>
    <x v="13"/>
    <x v="10"/>
  </r>
  <r>
    <s v="CG&amp;E "/>
    <s v="E"/>
    <x v="19"/>
    <s v="RS  S   04/01/2008 "/>
    <n v="360635"/>
    <n v="37114.980000000003"/>
    <n v="0"/>
    <n v="37114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10"/>
  </r>
  <r>
    <s v="CG&amp;E "/>
    <s v="E"/>
    <x v="19"/>
    <s v="RS  S   04/01/2008N"/>
    <n v="-9270995"/>
    <n v="-1012513.09"/>
    <n v="0"/>
    <n v="-1012513.09"/>
    <n v="-322937.94"/>
    <n v="0"/>
    <n v="-231267.20000000001"/>
    <n v="-11283.79"/>
    <n v="-928.08"/>
    <n v="0"/>
    <n v="0"/>
    <n v="-41952.09"/>
    <n v="-51874.71"/>
    <n v="-49686.19"/>
    <n v="-16152.43"/>
    <n v="-3.33"/>
    <n v="-52967.54"/>
    <n v="-195747.69"/>
    <n v="0"/>
    <n v="0"/>
    <n v="0"/>
    <n v="0"/>
    <n v="-13133.34"/>
    <n v="-19376.38"/>
    <n v="0"/>
    <n v="0"/>
    <n v="0"/>
    <n v="0"/>
    <n v="0"/>
    <n v="0"/>
    <n v="0"/>
    <n v="0"/>
    <m/>
    <n v="0"/>
    <n v="0"/>
    <n v="0"/>
    <x v="13"/>
    <x v="10"/>
  </r>
  <r>
    <s v="CG&amp;E "/>
    <s v="E"/>
    <x v="1"/>
    <s v="RS  S   04/01/2008N"/>
    <n v="-192"/>
    <n v="-44.2"/>
    <n v="0"/>
    <n v="-44.2"/>
    <n v="-8.48"/>
    <n v="0"/>
    <n v="-26.34"/>
    <n v="-0.22"/>
    <n v="-0.45"/>
    <n v="0"/>
    <n v="0"/>
    <n v="-0.88"/>
    <n v="-1.25"/>
    <n v="-1.28"/>
    <n v="-0.32"/>
    <n v="0"/>
    <n v="-1.1499999999999999"/>
    <n v="-3.06"/>
    <n v="0"/>
    <n v="0"/>
    <n v="0"/>
    <n v="0"/>
    <n v="-0.27"/>
    <n v="-0.5"/>
    <n v="0"/>
    <n v="0"/>
    <n v="0"/>
    <n v="0"/>
    <n v="0"/>
    <n v="0"/>
    <n v="0"/>
    <n v="0"/>
    <m/>
    <n v="0"/>
    <n v="0"/>
    <n v="0"/>
    <x v="13"/>
    <x v="10"/>
  </r>
  <r>
    <s v="CG&amp;E "/>
    <s v="E"/>
    <x v="24"/>
    <s v="RS  S   04/01/2008N"/>
    <n v="-116080"/>
    <n v="-32462.93"/>
    <n v="0"/>
    <n v="-32462.93"/>
    <n v="0"/>
    <n v="0"/>
    <n v="-2761.13"/>
    <n v="-141.30000000000001"/>
    <n v="-8.91"/>
    <n v="0"/>
    <n v="0"/>
    <n v="-535.54"/>
    <n v="-662.97"/>
    <n v="0"/>
    <n v="-202.34"/>
    <n v="0"/>
    <n v="0"/>
    <n v="0"/>
    <n v="0"/>
    <n v="0"/>
    <n v="0"/>
    <n v="0"/>
    <n v="-164.65"/>
    <n v="-251.09"/>
    <n v="0"/>
    <n v="0"/>
    <n v="0"/>
    <n v="0"/>
    <n v="0"/>
    <n v="0"/>
    <n v="0"/>
    <n v="0"/>
    <m/>
    <n v="0"/>
    <n v="0"/>
    <n v="0"/>
    <x v="13"/>
    <x v="10"/>
  </r>
  <r>
    <s v="CG&amp;E "/>
    <s v="E"/>
    <x v="19"/>
    <s v="RS  W   01/02/2007N"/>
    <n v="439960"/>
    <n v="44785.64"/>
    <n v="0"/>
    <n v="44785.64"/>
    <n v="14225.47"/>
    <n v="0"/>
    <n v="11706.94"/>
    <n v="481.28"/>
    <n v="58.59"/>
    <n v="0"/>
    <n v="0"/>
    <n v="2026.52"/>
    <n v="2596.14"/>
    <n v="1594.63"/>
    <n v="764.77"/>
    <n v="2510.9"/>
    <n v="2729.41"/>
    <n v="4699.53"/>
    <n v="0"/>
    <n v="0"/>
    <n v="0"/>
    <n v="0"/>
    <n v="387.66"/>
    <n v="1004.21"/>
    <n v="0"/>
    <n v="0"/>
    <n v="0"/>
    <n v="0"/>
    <n v="-0.2"/>
    <n v="-0.21"/>
    <n v="0"/>
    <n v="0"/>
    <m/>
    <n v="0"/>
    <n v="0"/>
    <n v="0"/>
    <x v="13"/>
    <x v="10"/>
  </r>
  <r>
    <s v="CG&amp;E "/>
    <s v="E"/>
    <x v="1"/>
    <s v="RS  W   01/02/2007N"/>
    <n v="135"/>
    <n v="27.65"/>
    <n v="0"/>
    <n v="27.65"/>
    <n v="5.07"/>
    <n v="0"/>
    <n v="16.2"/>
    <n v="0.15"/>
    <n v="0.27"/>
    <n v="0"/>
    <n v="0"/>
    <n v="0.62"/>
    <n v="0.88"/>
    <n v="0.6"/>
    <n v="0.24"/>
    <n v="0.89"/>
    <n v="0.86"/>
    <n v="1.38"/>
    <n v="0"/>
    <n v="0"/>
    <n v="0"/>
    <n v="0"/>
    <n v="0.13"/>
    <n v="0.36"/>
    <n v="0"/>
    <n v="0"/>
    <n v="0"/>
    <n v="0"/>
    <n v="0"/>
    <n v="0"/>
    <n v="0"/>
    <n v="0"/>
    <m/>
    <n v="0"/>
    <n v="0"/>
    <n v="0"/>
    <x v="13"/>
    <x v="10"/>
  </r>
  <r>
    <s v="CG&amp;E "/>
    <s v="E"/>
    <x v="24"/>
    <s v="RS  W   01/02/2007N"/>
    <n v="367"/>
    <n v="23.18"/>
    <n v="0"/>
    <n v="23.18"/>
    <n v="0"/>
    <n v="0"/>
    <n v="16.32"/>
    <n v="0.45"/>
    <n v="0.18"/>
    <n v="0"/>
    <n v="0"/>
    <n v="1.71"/>
    <n v="2.38"/>
    <n v="0"/>
    <n v="0.64"/>
    <n v="0"/>
    <n v="0"/>
    <n v="0"/>
    <n v="0"/>
    <n v="0"/>
    <n v="0"/>
    <n v="0"/>
    <n v="0.53"/>
    <n v="0.97"/>
    <n v="0"/>
    <n v="0"/>
    <n v="0"/>
    <n v="0"/>
    <n v="0"/>
    <n v="0"/>
    <n v="0"/>
    <n v="0"/>
    <m/>
    <n v="0"/>
    <n v="0"/>
    <n v="0"/>
    <x v="13"/>
    <x v="10"/>
  </r>
  <r>
    <s v="CG&amp;E "/>
    <s v="E"/>
    <x v="19"/>
    <s v="RS  W   02/15/2008 "/>
    <n v="150"/>
    <n v="17.600000000000001"/>
    <n v="0"/>
    <n v="17.60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10"/>
  </r>
  <r>
    <s v="CG&amp;E "/>
    <s v="E"/>
    <x v="19"/>
    <s v="RS  W   02/15/2008N"/>
    <n v="322820"/>
    <n v="33353"/>
    <n v="0"/>
    <n v="33353"/>
    <n v="10444.14"/>
    <n v="0"/>
    <n v="8574.09"/>
    <n v="392.99"/>
    <n v="42.69"/>
    <n v="0"/>
    <n v="0"/>
    <n v="1486.13"/>
    <n v="1905.69"/>
    <n v="2015.63"/>
    <n v="562.71"/>
    <n v="1843.58"/>
    <n v="2065.31"/>
    <n v="2821.52"/>
    <n v="0"/>
    <n v="0"/>
    <n v="0"/>
    <n v="0"/>
    <n v="461.3"/>
    <n v="737.22"/>
    <n v="0"/>
    <n v="0"/>
    <n v="0"/>
    <n v="0"/>
    <n v="0"/>
    <n v="0"/>
    <n v="0"/>
    <n v="0"/>
    <m/>
    <n v="0"/>
    <n v="0"/>
    <n v="0"/>
    <x v="13"/>
    <x v="10"/>
  </r>
  <r>
    <s v="CG&amp;E "/>
    <s v="E"/>
    <x v="1"/>
    <s v="RS  W   02/15/2008N"/>
    <n v="46"/>
    <n v="9.4"/>
    <n v="0"/>
    <n v="9.4"/>
    <n v="1.73"/>
    <n v="0"/>
    <n v="5.42"/>
    <n v="0.06"/>
    <n v="0.09"/>
    <n v="0"/>
    <n v="0"/>
    <n v="0.21"/>
    <n v="0.3"/>
    <n v="0.33"/>
    <n v="0.08"/>
    <n v="0.3"/>
    <n v="0.28999999999999998"/>
    <n v="0.4"/>
    <n v="0"/>
    <n v="0"/>
    <n v="0"/>
    <n v="0"/>
    <n v="7.0000000000000007E-2"/>
    <n v="0.12"/>
    <n v="0"/>
    <n v="0"/>
    <n v="0"/>
    <n v="0"/>
    <n v="0"/>
    <n v="0"/>
    <n v="0"/>
    <n v="0"/>
    <m/>
    <n v="0"/>
    <n v="0"/>
    <n v="0"/>
    <x v="13"/>
    <x v="10"/>
  </r>
  <r>
    <s v="CG&amp;E "/>
    <s v="E"/>
    <x v="24"/>
    <s v="RS  W   02/15/2008N"/>
    <n v="360"/>
    <n v="22.91"/>
    <n v="0"/>
    <n v="22.91"/>
    <n v="0"/>
    <n v="0"/>
    <n v="16.18"/>
    <n v="0.44"/>
    <n v="0.18"/>
    <n v="0"/>
    <n v="0"/>
    <n v="1.68"/>
    <n v="2.33"/>
    <n v="0"/>
    <n v="0.63"/>
    <n v="0"/>
    <n v="0"/>
    <n v="0"/>
    <n v="0"/>
    <n v="0"/>
    <n v="0"/>
    <n v="0"/>
    <n v="0.52"/>
    <n v="0.95"/>
    <n v="0"/>
    <n v="0"/>
    <n v="0"/>
    <n v="0"/>
    <n v="0"/>
    <n v="0"/>
    <n v="0"/>
    <n v="0"/>
    <m/>
    <n v="0"/>
    <n v="0"/>
    <n v="0"/>
    <x v="13"/>
    <x v="10"/>
  </r>
  <r>
    <s v="CG&amp;E "/>
    <s v="E"/>
    <x v="19"/>
    <s v="RS  W   04/01/2008 "/>
    <n v="-51565"/>
    <n v="-5375.85"/>
    <n v="0"/>
    <n v="-537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10"/>
  </r>
  <r>
    <s v="CG&amp;E "/>
    <s v="E"/>
    <x v="19"/>
    <s v="RS  W   04/01/2008N"/>
    <n v="724412338"/>
    <n v="77658237.489999995"/>
    <n v="0"/>
    <n v="77658237.489999995"/>
    <n v="24502200.489999998"/>
    <n v="0"/>
    <n v="17228587.84"/>
    <n v="882037.99"/>
    <n v="55546.6"/>
    <n v="0"/>
    <n v="0"/>
    <n v="3319559.35"/>
    <n v="3985084.86"/>
    <n v="4065106.38"/>
    <n v="1262646.8999999999"/>
    <n v="0"/>
    <n v="4109983.97"/>
    <n v="15747887.01"/>
    <n v="0"/>
    <n v="0"/>
    <n v="0"/>
    <n v="0"/>
    <n v="1029543.66"/>
    <n v="1470052.44"/>
    <n v="0"/>
    <n v="0"/>
    <n v="0"/>
    <n v="0"/>
    <n v="0"/>
    <n v="0"/>
    <n v="0"/>
    <n v="0"/>
    <m/>
    <n v="0"/>
    <n v="0"/>
    <n v="0"/>
    <x v="13"/>
    <x v="10"/>
  </r>
  <r>
    <s v="CG&amp;E "/>
    <s v="E"/>
    <x v="1"/>
    <s v="RS  W   04/01/2008N"/>
    <n v="24205"/>
    <n v="3083.52"/>
    <n v="0"/>
    <n v="3083.52"/>
    <n v="998.13"/>
    <n v="0"/>
    <n v="823.84"/>
    <n v="29.48"/>
    <n v="6.82"/>
    <n v="0"/>
    <n v="0"/>
    <n v="112.11"/>
    <n v="150.22"/>
    <n v="165.45"/>
    <n v="42.18"/>
    <n v="0"/>
    <n v="137.4"/>
    <n v="523.62"/>
    <n v="0"/>
    <n v="0"/>
    <n v="0"/>
    <n v="0"/>
    <n v="34.4"/>
    <n v="59.87"/>
    <n v="0"/>
    <n v="0"/>
    <n v="0"/>
    <n v="0"/>
    <n v="0"/>
    <n v="0"/>
    <n v="0"/>
    <n v="0"/>
    <m/>
    <n v="0"/>
    <n v="0"/>
    <n v="0"/>
    <x v="13"/>
    <x v="10"/>
  </r>
  <r>
    <s v="CG&amp;E "/>
    <s v="E"/>
    <x v="4"/>
    <s v="RS  W   04/01/2008N"/>
    <n v="13728"/>
    <n v="1404.9"/>
    <n v="0"/>
    <n v="1404.9"/>
    <n v="406.12"/>
    <n v="0"/>
    <n v="336.85"/>
    <n v="16.72"/>
    <n v="1.26"/>
    <n v="0"/>
    <n v="0"/>
    <n v="62.3"/>
    <n v="70"/>
    <n v="67.459999999999994"/>
    <n v="23.92"/>
    <n v="0"/>
    <n v="77.89"/>
    <n v="298.52999999999997"/>
    <n v="0"/>
    <n v="0"/>
    <n v="0"/>
    <n v="0"/>
    <n v="19.489999999999998"/>
    <n v="24.36"/>
    <n v="0"/>
    <n v="0"/>
    <n v="0"/>
    <n v="0"/>
    <n v="0"/>
    <n v="0"/>
    <n v="0"/>
    <n v="0"/>
    <m/>
    <n v="0"/>
    <n v="0"/>
    <n v="0"/>
    <x v="13"/>
    <x v="10"/>
  </r>
  <r>
    <s v="CG&amp;E "/>
    <s v="E"/>
    <x v="24"/>
    <s v="RS  W   04/01/2008N"/>
    <n v="11426348"/>
    <n v="458345.78"/>
    <n v="0"/>
    <n v="458345.78"/>
    <n v="0"/>
    <n v="0"/>
    <n v="268397.73"/>
    <n v="13912.67"/>
    <n v="809.05"/>
    <n v="0"/>
    <n v="0"/>
    <n v="52445.94"/>
    <n v="63211.62"/>
    <n v="0"/>
    <n v="19916.37"/>
    <n v="0"/>
    <n v="0"/>
    <n v="0"/>
    <n v="0"/>
    <n v="0"/>
    <n v="0"/>
    <n v="0"/>
    <n v="16239.49"/>
    <n v="23412.91"/>
    <n v="0"/>
    <n v="0"/>
    <n v="0"/>
    <n v="0"/>
    <n v="0"/>
    <n v="0"/>
    <n v="0"/>
    <n v="0"/>
    <m/>
    <n v="0"/>
    <n v="0"/>
    <n v="0"/>
    <x v="13"/>
    <x v="10"/>
  </r>
  <r>
    <s v="CG&amp;E "/>
    <s v="E"/>
    <x v="1"/>
    <s v="RS01S   01/02/2007N"/>
    <n v="-12666"/>
    <n v="-1414.02"/>
    <n v="0"/>
    <n v="-1414.02"/>
    <n v="-451.62"/>
    <n v="0"/>
    <n v="-387.68"/>
    <n v="-13.13"/>
    <n v="-2.7"/>
    <n v="0"/>
    <n v="0"/>
    <n v="-58.87"/>
    <n v="-79.42"/>
    <n v="-49.23"/>
    <n v="-5.37"/>
    <n v="-79.73"/>
    <n v="-75.040000000000006"/>
    <n v="-157.55000000000001"/>
    <n v="0"/>
    <n v="0"/>
    <n v="0"/>
    <n v="0"/>
    <n v="-8.09"/>
    <n v="-31.86"/>
    <n v="0"/>
    <n v="0"/>
    <n v="-13.73"/>
    <n v="0"/>
    <n v="0"/>
    <n v="0"/>
    <n v="0"/>
    <n v="0"/>
    <m/>
    <n v="0"/>
    <n v="0"/>
    <n v="0"/>
    <x v="13"/>
    <x v="10"/>
  </r>
  <r>
    <s v="CG&amp;E "/>
    <s v="E"/>
    <x v="1"/>
    <s v="RS01S   02/15/2008N"/>
    <n v="-3573"/>
    <n v="-410.29"/>
    <n v="0"/>
    <n v="-410.29"/>
    <n v="-128.91"/>
    <n v="0"/>
    <n v="-116.28"/>
    <n v="-4.3600000000000003"/>
    <n v="-0.9"/>
    <n v="0"/>
    <n v="0"/>
    <n v="-16.62"/>
    <n v="-22.57"/>
    <n v="-22.75"/>
    <n v="-1.49"/>
    <n v="-22.76"/>
    <n v="-22.88"/>
    <n v="-32.69"/>
    <n v="0"/>
    <n v="0"/>
    <n v="0"/>
    <n v="0"/>
    <n v="-5.1100000000000003"/>
    <n v="-9.11"/>
    <n v="0"/>
    <n v="0"/>
    <n v="-3.86"/>
    <n v="0"/>
    <n v="0"/>
    <n v="0"/>
    <n v="0"/>
    <n v="0"/>
    <m/>
    <n v="0"/>
    <n v="0"/>
    <n v="0"/>
    <x v="13"/>
    <x v="10"/>
  </r>
  <r>
    <s v="CG&amp;E "/>
    <s v="E"/>
    <x v="21"/>
    <s v="RS01S   02/15/2008N"/>
    <n v="-321"/>
    <n v="-16.739999999999998"/>
    <n v="0"/>
    <n v="-16.739999999999998"/>
    <n v="0"/>
    <n v="0"/>
    <n v="-10.9"/>
    <n v="-0.39"/>
    <n v="-0.09"/>
    <n v="0"/>
    <n v="0"/>
    <n v="-1.49"/>
    <n v="-2.08"/>
    <n v="0"/>
    <n v="-0.13"/>
    <n v="0"/>
    <n v="0"/>
    <n v="0"/>
    <n v="0"/>
    <n v="0"/>
    <n v="0"/>
    <n v="0"/>
    <n v="-0.46"/>
    <n v="-0.85"/>
    <n v="0"/>
    <n v="0"/>
    <n v="-0.35"/>
    <n v="0"/>
    <n v="0"/>
    <n v="0"/>
    <n v="0"/>
    <n v="0"/>
    <m/>
    <n v="0"/>
    <n v="0"/>
    <n v="0"/>
    <x v="13"/>
    <x v="10"/>
  </r>
  <r>
    <s v="CG&amp;E "/>
    <s v="E"/>
    <x v="1"/>
    <s v="RS01S   04/01/2008N"/>
    <n v="-56309"/>
    <n v="-4702.34"/>
    <n v="0"/>
    <n v="-4702.34"/>
    <n v="448.17"/>
    <n v="0"/>
    <n v="-2077.54"/>
    <n v="-68.569999999999993"/>
    <n v="-19.079999999999998"/>
    <n v="0"/>
    <n v="0"/>
    <n v="-292.13"/>
    <n v="-91.28"/>
    <n v="38.06"/>
    <n v="-24.27"/>
    <n v="0"/>
    <n v="-324.29000000000002"/>
    <n v="-2176.63"/>
    <n v="0"/>
    <n v="0"/>
    <n v="0"/>
    <n v="0"/>
    <n v="-81.069999999999993"/>
    <n v="26.81"/>
    <n v="0"/>
    <n v="0"/>
    <n v="-60.52"/>
    <n v="0"/>
    <n v="0"/>
    <n v="0"/>
    <n v="0"/>
    <n v="0"/>
    <m/>
    <n v="0"/>
    <n v="0"/>
    <n v="0"/>
    <x v="13"/>
    <x v="10"/>
  </r>
  <r>
    <s v="CG&amp;E "/>
    <s v="E"/>
    <x v="21"/>
    <s v="RS01S   04/01/2008N"/>
    <n v="-1486"/>
    <n v="-74.66"/>
    <n v="0"/>
    <n v="-74.66"/>
    <n v="0"/>
    <n v="0"/>
    <n v="-47.64"/>
    <n v="-1.82"/>
    <n v="-0.36"/>
    <n v="0"/>
    <n v="0"/>
    <n v="-6.92"/>
    <n v="-9.65"/>
    <n v="0"/>
    <n v="-0.63"/>
    <n v="0"/>
    <n v="0"/>
    <n v="0"/>
    <n v="0"/>
    <n v="0"/>
    <n v="0"/>
    <n v="0"/>
    <n v="-2.0699999999999998"/>
    <n v="-3.95"/>
    <n v="0"/>
    <n v="0"/>
    <n v="-1.62"/>
    <n v="0"/>
    <n v="0"/>
    <n v="0"/>
    <n v="0"/>
    <n v="0"/>
    <m/>
    <n v="0"/>
    <n v="0"/>
    <n v="0"/>
    <x v="13"/>
    <x v="10"/>
  </r>
  <r>
    <s v="CG&amp;E "/>
    <s v="E"/>
    <x v="1"/>
    <s v="RS01W   01/02/2007N"/>
    <n v="4240"/>
    <n v="591.6"/>
    <n v="0"/>
    <n v="591.6"/>
    <n v="159.24"/>
    <n v="0"/>
    <n v="237.66"/>
    <n v="4.51"/>
    <n v="3.06"/>
    <n v="0"/>
    <n v="0"/>
    <n v="19.71"/>
    <n v="27.51"/>
    <n v="17.37"/>
    <n v="1.77"/>
    <n v="28.12"/>
    <n v="25.65"/>
    <n v="47.94"/>
    <n v="0"/>
    <n v="0"/>
    <n v="0"/>
    <n v="0"/>
    <n v="3.21"/>
    <n v="11.24"/>
    <n v="0"/>
    <n v="0"/>
    <n v="4.6100000000000003"/>
    <n v="0"/>
    <n v="0"/>
    <n v="0"/>
    <n v="0"/>
    <n v="0"/>
    <m/>
    <n v="0"/>
    <n v="0"/>
    <n v="0"/>
    <x v="13"/>
    <x v="10"/>
  </r>
  <r>
    <s v="CG&amp;E "/>
    <s v="E"/>
    <x v="1"/>
    <s v="RS01W   02/15/2008N"/>
    <n v="3977"/>
    <n v="483.36"/>
    <n v="0"/>
    <n v="483.36"/>
    <n v="149.36000000000001"/>
    <n v="0"/>
    <n v="146.84"/>
    <n v="4.84"/>
    <n v="1.35"/>
    <n v="0"/>
    <n v="0"/>
    <n v="18.489999999999998"/>
    <n v="25.77"/>
    <n v="26.35"/>
    <n v="1.63"/>
    <n v="26.36"/>
    <n v="25.44"/>
    <n v="36.39"/>
    <n v="0"/>
    <n v="0"/>
    <n v="0"/>
    <n v="0"/>
    <n v="5.68"/>
    <n v="10.54"/>
    <n v="0"/>
    <n v="0"/>
    <n v="4.32"/>
    <n v="0"/>
    <n v="0"/>
    <n v="0"/>
    <n v="0"/>
    <n v="0"/>
    <m/>
    <n v="0"/>
    <n v="0"/>
    <n v="0"/>
    <x v="13"/>
    <x v="10"/>
  </r>
  <r>
    <s v="CG&amp;E "/>
    <s v="E"/>
    <x v="21"/>
    <s v="RS01W   02/15/2008N"/>
    <n v="170"/>
    <n v="11.02"/>
    <n v="0"/>
    <n v="11.02"/>
    <n v="0"/>
    <n v="0"/>
    <n v="7.89"/>
    <n v="0.21"/>
    <n v="0.09"/>
    <n v="0"/>
    <n v="0"/>
    <n v="0.79"/>
    <n v="1.1000000000000001"/>
    <n v="0"/>
    <n v="7.0000000000000007E-2"/>
    <n v="0"/>
    <n v="0"/>
    <n v="0"/>
    <n v="0"/>
    <n v="0"/>
    <n v="0"/>
    <n v="0"/>
    <n v="0.24"/>
    <n v="0.45"/>
    <n v="0"/>
    <n v="0"/>
    <n v="0.18"/>
    <n v="0"/>
    <n v="0"/>
    <n v="0"/>
    <n v="0"/>
    <n v="0"/>
    <m/>
    <n v="0"/>
    <n v="0"/>
    <n v="0"/>
    <x v="13"/>
    <x v="10"/>
  </r>
  <r>
    <s v="CG&amp;E "/>
    <s v="E"/>
    <x v="1"/>
    <s v="RS01W   04/01/2008N"/>
    <n v="9690957"/>
    <n v="1095608.83"/>
    <n v="0"/>
    <n v="1095608.83"/>
    <n v="353726"/>
    <n v="0"/>
    <n v="254029"/>
    <n v="11799.4"/>
    <n v="1214.1300000000001"/>
    <n v="0"/>
    <n v="0"/>
    <n v="44334.97"/>
    <n v="55776.84"/>
    <n v="58502.82"/>
    <n v="4041.97"/>
    <n v="0"/>
    <n v="54979.86"/>
    <n v="211679.33"/>
    <n v="0"/>
    <n v="0"/>
    <n v="0"/>
    <n v="0"/>
    <n v="13776.66"/>
    <n v="21223.759999999998"/>
    <n v="0"/>
    <n v="0"/>
    <n v="10524.09"/>
    <n v="0"/>
    <n v="0"/>
    <n v="0"/>
    <n v="0"/>
    <n v="0"/>
    <m/>
    <n v="0"/>
    <n v="0"/>
    <n v="0"/>
    <x v="13"/>
    <x v="10"/>
  </r>
  <r>
    <s v="CG&amp;E "/>
    <s v="E"/>
    <x v="4"/>
    <s v="RS01W   04/01/2008N"/>
    <n v="938"/>
    <n v="137.21"/>
    <n v="0"/>
    <n v="137.21"/>
    <n v="41.45"/>
    <n v="0"/>
    <n v="45.71"/>
    <n v="1.1499999999999999"/>
    <n v="0.54"/>
    <n v="0"/>
    <n v="0"/>
    <n v="4.3600000000000003"/>
    <n v="6.09"/>
    <n v="6.88"/>
    <n v="0.4"/>
    <n v="0"/>
    <n v="5.32"/>
    <n v="20.48"/>
    <n v="0"/>
    <n v="0"/>
    <n v="0"/>
    <n v="0"/>
    <n v="1.32"/>
    <n v="2.4900000000000002"/>
    <n v="0"/>
    <n v="0"/>
    <n v="1.02"/>
    <n v="0"/>
    <n v="0"/>
    <n v="0"/>
    <n v="0"/>
    <n v="0"/>
    <m/>
    <n v="0"/>
    <n v="0"/>
    <n v="0"/>
    <x v="13"/>
    <x v="10"/>
  </r>
  <r>
    <s v="CG&amp;E "/>
    <s v="E"/>
    <x v="21"/>
    <s v="RS01W   04/01/2008N"/>
    <n v="71076"/>
    <n v="3123.61"/>
    <n v="0"/>
    <n v="3123.61"/>
    <n v="0"/>
    <n v="0"/>
    <n v="1903.93"/>
    <n v="86.53"/>
    <n v="9.7200000000000006"/>
    <n v="0"/>
    <n v="0"/>
    <n v="328.59"/>
    <n v="422.71"/>
    <n v="0"/>
    <n v="29.65"/>
    <n v="0"/>
    <n v="0"/>
    <n v="0"/>
    <n v="0"/>
    <n v="0"/>
    <n v="0"/>
    <n v="0"/>
    <n v="101.04"/>
    <n v="164.3"/>
    <n v="0"/>
    <n v="0"/>
    <n v="77.14"/>
    <n v="0"/>
    <n v="0"/>
    <n v="0"/>
    <n v="0"/>
    <n v="0"/>
    <m/>
    <n v="0"/>
    <n v="0"/>
    <n v="0"/>
    <x v="13"/>
    <x v="10"/>
  </r>
  <r>
    <s v="CG&amp;E "/>
    <s v="E"/>
    <x v="19"/>
    <s v="RS3PW   04/01/2008N"/>
    <n v="38313"/>
    <n v="4493.3999999999996"/>
    <n v="0"/>
    <n v="4493.3999999999996"/>
    <n v="1485.1"/>
    <n v="0"/>
    <n v="1043.78"/>
    <n v="46.66"/>
    <n v="3.87"/>
    <n v="0"/>
    <n v="0"/>
    <n v="177.84"/>
    <n v="228.72"/>
    <n v="246.64"/>
    <n v="66.78"/>
    <n v="0"/>
    <n v="217.29"/>
    <n v="833.18"/>
    <n v="0"/>
    <n v="0"/>
    <n v="0"/>
    <n v="0"/>
    <n v="54.45"/>
    <n v="89.09"/>
    <n v="0"/>
    <n v="0"/>
    <n v="0"/>
    <n v="0"/>
    <n v="0"/>
    <n v="0"/>
    <n v="0"/>
    <n v="0"/>
    <m/>
    <n v="0"/>
    <n v="0"/>
    <n v="0"/>
    <x v="13"/>
    <x v="10"/>
  </r>
  <r>
    <s v="CG&amp;E "/>
    <s v="E"/>
    <x v="7"/>
    <s v="SC01    04/01/2008N"/>
    <n v="81"/>
    <n v="17.3"/>
    <n v="0"/>
    <n v="17.3"/>
    <n v="2.34"/>
    <n v="0"/>
    <n v="11.5"/>
    <n v="0.1"/>
    <n v="0"/>
    <n v="0"/>
    <n v="0"/>
    <n v="0.38"/>
    <n v="0.19"/>
    <n v="0.39"/>
    <n v="0"/>
    <n v="0"/>
    <n v="0.21"/>
    <n v="1.77"/>
    <n v="0"/>
    <n v="0"/>
    <n v="0"/>
    <n v="0"/>
    <n v="7.0000000000000007E-2"/>
    <n v="0.14000000000000001"/>
    <n v="0"/>
    <n v="0"/>
    <n v="0.21"/>
    <n v="0"/>
    <n v="0"/>
    <n v="0"/>
    <n v="0"/>
    <n v="0"/>
    <m/>
    <n v="0"/>
    <n v="0"/>
    <n v="0"/>
    <x v="13"/>
    <x v="11"/>
  </r>
  <r>
    <s v="CG&amp;E "/>
    <s v="E"/>
    <x v="7"/>
    <s v="SC02    04/01/2008N"/>
    <n v="1160717"/>
    <n v="103989.32"/>
    <n v="0"/>
    <n v="103989.32"/>
    <n v="33436.980000000003"/>
    <n v="0"/>
    <n v="22189.56"/>
    <n v="1413.34"/>
    <n v="0.36"/>
    <n v="0"/>
    <n v="0"/>
    <n v="4297.34"/>
    <n v="2658.03"/>
    <n v="5549.41"/>
    <n v="0"/>
    <n v="0"/>
    <n v="3058.52"/>
    <n v="25358.240000000002"/>
    <n v="0"/>
    <n v="0"/>
    <n v="0"/>
    <n v="0"/>
    <n v="1063.18"/>
    <n v="2005.73"/>
    <n v="0"/>
    <n v="0"/>
    <n v="2958.63"/>
    <n v="0"/>
    <n v="0"/>
    <n v="0"/>
    <n v="0"/>
    <n v="0"/>
    <m/>
    <n v="0"/>
    <n v="0"/>
    <n v="0"/>
    <x v="13"/>
    <x v="11"/>
  </r>
  <r>
    <s v="CG&amp;E "/>
    <s v="E"/>
    <x v="2"/>
    <s v="SC03    04/01/2008N"/>
    <n v="399"/>
    <n v="21.81"/>
    <n v="0"/>
    <n v="21.81"/>
    <n v="4.58"/>
    <n v="0"/>
    <n v="1.71"/>
    <n v="0.48"/>
    <n v="0.09"/>
    <n v="0"/>
    <n v="0"/>
    <n v="1.85"/>
    <n v="0.91"/>
    <n v="0.76"/>
    <n v="0"/>
    <n v="0"/>
    <n v="1.05"/>
    <n v="8.7200000000000006"/>
    <n v="0"/>
    <n v="0"/>
    <n v="0"/>
    <n v="0"/>
    <n v="0.37"/>
    <n v="0.28000000000000003"/>
    <n v="0"/>
    <n v="0"/>
    <n v="1.01"/>
    <n v="0"/>
    <n v="0"/>
    <n v="0"/>
    <n v="0"/>
    <n v="0"/>
    <m/>
    <n v="0"/>
    <n v="0"/>
    <n v="0"/>
    <x v="13"/>
    <x v="11"/>
  </r>
  <r>
    <s v="CG&amp;E "/>
    <s v="E"/>
    <x v="7"/>
    <s v="SC03    04/01/2008N"/>
    <n v="1637508"/>
    <n v="88219.68"/>
    <n v="0"/>
    <n v="88219.68"/>
    <n v="18764.310000000001"/>
    <n v="0"/>
    <n v="7024.96"/>
    <n v="1993.95"/>
    <n v="2.52"/>
    <n v="0"/>
    <n v="0"/>
    <n v="6679.39"/>
    <n v="3749.89"/>
    <n v="3114.58"/>
    <n v="0"/>
    <n v="0"/>
    <n v="4314.83"/>
    <n v="35774.65"/>
    <n v="0"/>
    <n v="0"/>
    <n v="0"/>
    <n v="0"/>
    <n v="1499.96"/>
    <n v="1126.6600000000001"/>
    <n v="0"/>
    <n v="0"/>
    <n v="4173.9799999999996"/>
    <n v="0"/>
    <n v="0"/>
    <n v="0"/>
    <n v="0"/>
    <n v="0"/>
    <m/>
    <n v="0"/>
    <n v="0"/>
    <n v="0"/>
    <x v="13"/>
    <x v="11"/>
  </r>
  <r>
    <s v="CG&amp;E "/>
    <s v="E"/>
    <x v="7"/>
    <s v="SC04    04/01/2008N"/>
    <n v="14245"/>
    <n v="772.76"/>
    <n v="0"/>
    <n v="772.76"/>
    <n v="163.24"/>
    <n v="0"/>
    <n v="61.11"/>
    <n v="17.34"/>
    <n v="0.09"/>
    <n v="0"/>
    <n v="0"/>
    <n v="63.38"/>
    <n v="32.619999999999997"/>
    <n v="27.1"/>
    <n v="0"/>
    <n v="0"/>
    <n v="37.520000000000003"/>
    <n v="311.20999999999998"/>
    <n v="0"/>
    <n v="0"/>
    <n v="0"/>
    <n v="0"/>
    <n v="13.03"/>
    <n v="9.8000000000000007"/>
    <n v="0"/>
    <n v="0"/>
    <n v="36.32"/>
    <n v="0"/>
    <n v="0"/>
    <n v="0"/>
    <n v="0"/>
    <n v="0"/>
    <m/>
    <n v="0"/>
    <n v="0"/>
    <n v="0"/>
    <x v="13"/>
    <x v="11"/>
  </r>
  <r>
    <s v="CG&amp;E "/>
    <s v="E"/>
    <x v="7"/>
    <s v="SC05    04/01/2008N"/>
    <n v="5883"/>
    <n v="319.42"/>
    <n v="0"/>
    <n v="319.42"/>
    <n v="67.41"/>
    <n v="0"/>
    <n v="25.24"/>
    <n v="7.16"/>
    <n v="0"/>
    <n v="0"/>
    <n v="0"/>
    <n v="26.49"/>
    <n v="13.47"/>
    <n v="11.19"/>
    <n v="0"/>
    <n v="0"/>
    <n v="15.5"/>
    <n v="128.53"/>
    <n v="0"/>
    <n v="0"/>
    <n v="0"/>
    <n v="0"/>
    <n v="5.39"/>
    <n v="4.05"/>
    <n v="0"/>
    <n v="0"/>
    <n v="14.99"/>
    <n v="0"/>
    <n v="0"/>
    <n v="0"/>
    <n v="0"/>
    <n v="0"/>
    <m/>
    <n v="0"/>
    <n v="0"/>
    <n v="0"/>
    <x v="13"/>
    <x v="11"/>
  </r>
  <r>
    <s v="CG&amp;E "/>
    <s v="E"/>
    <x v="7"/>
    <s v="SC06    04/01/2008N"/>
    <n v="774"/>
    <n v="42.13"/>
    <n v="0"/>
    <n v="42.13"/>
    <n v="8.8699999999999992"/>
    <n v="0"/>
    <n v="3.32"/>
    <n v="0.94"/>
    <n v="0"/>
    <n v="0"/>
    <n v="0"/>
    <n v="3.6"/>
    <n v="1.77"/>
    <n v="1.47"/>
    <n v="0"/>
    <n v="0"/>
    <n v="2.04"/>
    <n v="16.91"/>
    <n v="0"/>
    <n v="0"/>
    <n v="0"/>
    <n v="0"/>
    <n v="0.71"/>
    <n v="0.53"/>
    <n v="0"/>
    <n v="0"/>
    <n v="1.97"/>
    <n v="0"/>
    <n v="0"/>
    <n v="0"/>
    <n v="0"/>
    <n v="0"/>
    <m/>
    <n v="0"/>
    <n v="0"/>
    <n v="0"/>
    <x v="13"/>
    <x v="11"/>
  </r>
  <r>
    <s v="CG&amp;E "/>
    <s v="E"/>
    <x v="2"/>
    <s v="SC07    04/01/2008N"/>
    <n v="980"/>
    <n v="121.78"/>
    <n v="0"/>
    <n v="121.78"/>
    <n v="28.21"/>
    <n v="0"/>
    <n v="51.41"/>
    <n v="1.2"/>
    <n v="0.36"/>
    <n v="0"/>
    <n v="0"/>
    <n v="4.57"/>
    <n v="2.2400000000000002"/>
    <n v="4.6900000000000004"/>
    <n v="0"/>
    <n v="0"/>
    <n v="2.59"/>
    <n v="21.41"/>
    <n v="0"/>
    <n v="0"/>
    <n v="0"/>
    <n v="0"/>
    <n v="0.9"/>
    <n v="1.7"/>
    <n v="0"/>
    <n v="0"/>
    <n v="2.5"/>
    <n v="0"/>
    <n v="0"/>
    <n v="0"/>
    <n v="0"/>
    <n v="0"/>
    <m/>
    <n v="0"/>
    <n v="0"/>
    <n v="0"/>
    <x v="13"/>
    <x v="11"/>
  </r>
  <r>
    <s v="CG&amp;E "/>
    <s v="E"/>
    <x v="7"/>
    <s v="SC07    04/01/2008N"/>
    <n v="328"/>
    <n v="37.65"/>
    <n v="0"/>
    <n v="37.65"/>
    <n v="9.44"/>
    <n v="0"/>
    <n v="14.15"/>
    <n v="0.4"/>
    <n v="0.09"/>
    <n v="0"/>
    <n v="0"/>
    <n v="1.53"/>
    <n v="0.75"/>
    <n v="1.57"/>
    <n v="0"/>
    <n v="0"/>
    <n v="0.86"/>
    <n v="7.16"/>
    <n v="0"/>
    <n v="0"/>
    <n v="0"/>
    <n v="0"/>
    <n v="0.3"/>
    <n v="0.56000000000000005"/>
    <n v="0"/>
    <n v="0"/>
    <n v="0.84"/>
    <n v="0"/>
    <n v="0"/>
    <n v="0"/>
    <n v="0"/>
    <n v="0"/>
    <m/>
    <n v="0"/>
    <n v="0"/>
    <n v="0"/>
    <x v="13"/>
    <x v="11"/>
  </r>
  <r>
    <s v="CG&amp;E "/>
    <s v="E"/>
    <x v="7"/>
    <s v="SC08    04/01/2008N"/>
    <n v="6596"/>
    <n v="489.96"/>
    <n v="0"/>
    <n v="489.96"/>
    <n v="189.92"/>
    <n v="0"/>
    <n v="49.64"/>
    <n v="8.0299999999999994"/>
    <n v="0"/>
    <n v="0"/>
    <n v="0"/>
    <n v="0"/>
    <n v="15.1"/>
    <n v="31.54"/>
    <n v="0"/>
    <n v="0"/>
    <n v="17.38"/>
    <n v="144.1"/>
    <n v="0"/>
    <n v="0"/>
    <n v="0"/>
    <n v="0"/>
    <n v="6.04"/>
    <n v="11.4"/>
    <n v="0"/>
    <n v="0"/>
    <n v="16.809999999999999"/>
    <n v="0"/>
    <n v="0"/>
    <n v="0"/>
    <n v="0"/>
    <n v="0"/>
    <m/>
    <n v="0"/>
    <n v="0"/>
    <n v="0"/>
    <x v="13"/>
    <x v="11"/>
  </r>
  <r>
    <s v="CG&amp;E "/>
    <s v="E"/>
    <x v="7"/>
    <s v="SC09    04/01/2008N"/>
    <n v="296"/>
    <n v="24.66"/>
    <n v="0"/>
    <n v="24.66"/>
    <n v="8.5399999999999991"/>
    <n v="0"/>
    <n v="3.41"/>
    <n v="0.36"/>
    <n v="0.09"/>
    <n v="0"/>
    <n v="0"/>
    <n v="1.38"/>
    <n v="0.68"/>
    <n v="1.42"/>
    <n v="0"/>
    <n v="0"/>
    <n v="0.78"/>
    <n v="6.47"/>
    <n v="0"/>
    <n v="0"/>
    <n v="0"/>
    <n v="0"/>
    <n v="0.27"/>
    <n v="0.51"/>
    <n v="0"/>
    <n v="0"/>
    <n v="0.75"/>
    <n v="0"/>
    <n v="0"/>
    <n v="0"/>
    <n v="0"/>
    <n v="0"/>
    <m/>
    <n v="0"/>
    <n v="0"/>
    <n v="0"/>
    <x v="13"/>
    <x v="11"/>
  </r>
  <r>
    <s v="CG&amp;E "/>
    <s v="E"/>
    <x v="7"/>
    <s v="SC10    04/01/2008N"/>
    <n v="6126"/>
    <n v="479.57"/>
    <n v="0"/>
    <n v="479.57"/>
    <n v="176.51"/>
    <n v="0"/>
    <n v="70.489999999999995"/>
    <n v="7.46"/>
    <n v="0"/>
    <n v="0"/>
    <n v="0"/>
    <n v="0"/>
    <n v="14.03"/>
    <n v="29.29"/>
    <n v="0"/>
    <n v="0"/>
    <n v="16.14"/>
    <n v="133.83000000000001"/>
    <n v="0"/>
    <n v="0"/>
    <n v="0"/>
    <n v="0"/>
    <n v="5.61"/>
    <n v="10.59"/>
    <n v="0"/>
    <n v="0"/>
    <n v="15.62"/>
    <n v="0"/>
    <n v="0"/>
    <n v="0"/>
    <n v="0"/>
    <n v="0"/>
    <m/>
    <n v="0"/>
    <n v="0"/>
    <n v="0"/>
    <x v="13"/>
    <x v="11"/>
  </r>
  <r>
    <s v="CG&amp;E "/>
    <s v="E"/>
    <x v="2"/>
    <s v="SE      04/01/2008N"/>
    <n v="40054"/>
    <n v="5569.92"/>
    <n v="0"/>
    <n v="5569.92"/>
    <n v="1154.0999999999999"/>
    <n v="0"/>
    <n v="2703.47"/>
    <n v="48.82"/>
    <n v="6.12"/>
    <n v="0"/>
    <n v="0"/>
    <n v="185.46"/>
    <n v="91.74"/>
    <n v="191.55"/>
    <n v="0"/>
    <n v="0"/>
    <n v="105.57"/>
    <n v="875.1"/>
    <n v="0"/>
    <n v="0"/>
    <n v="0"/>
    <n v="0"/>
    <n v="36.729999999999997"/>
    <n v="69.209999999999994"/>
    <n v="0"/>
    <n v="0"/>
    <n v="102.05"/>
    <n v="0"/>
    <n v="0"/>
    <n v="0"/>
    <n v="0"/>
    <n v="0"/>
    <m/>
    <n v="0"/>
    <n v="0"/>
    <n v="0"/>
    <x v="13"/>
    <x v="12"/>
  </r>
  <r>
    <s v="CG&amp;E "/>
    <s v="E"/>
    <x v="7"/>
    <s v="SE      04/01/2008N"/>
    <n v="364032"/>
    <n v="49850.05"/>
    <n v="0"/>
    <n v="49850.05"/>
    <n v="10487.36"/>
    <n v="0"/>
    <n v="23853.48"/>
    <n v="443.47"/>
    <n v="29.7"/>
    <n v="0"/>
    <n v="0"/>
    <n v="1658.76"/>
    <n v="833.79"/>
    <n v="1740.75"/>
    <n v="0"/>
    <n v="0"/>
    <n v="959.29"/>
    <n v="7952.95"/>
    <n v="0"/>
    <n v="0"/>
    <n v="0"/>
    <n v="0"/>
    <n v="333.7"/>
    <n v="629.05999999999995"/>
    <n v="0"/>
    <n v="0"/>
    <n v="927.74"/>
    <n v="0"/>
    <n v="0"/>
    <n v="0"/>
    <n v="0"/>
    <n v="0"/>
    <m/>
    <n v="0"/>
    <n v="0"/>
    <n v="0"/>
    <x v="13"/>
    <x v="12"/>
  </r>
  <r>
    <s v="CG&amp;E "/>
    <s v="E"/>
    <x v="1"/>
    <s v="SFL2    04/01/2008N"/>
    <n v="45"/>
    <n v="6.21"/>
    <n v="0"/>
    <n v="6.21"/>
    <n v="2.97"/>
    <n v="0"/>
    <n v="0.72"/>
    <n v="0.09"/>
    <n v="0"/>
    <n v="0"/>
    <n v="0"/>
    <n v="0.18"/>
    <n v="0.27"/>
    <n v="0.45"/>
    <n v="0"/>
    <n v="0"/>
    <n v="0.27"/>
    <n v="0.99"/>
    <n v="0"/>
    <n v="0"/>
    <n v="0"/>
    <n v="0"/>
    <n v="0.09"/>
    <n v="0.18"/>
    <n v="0"/>
    <n v="0"/>
    <n v="0"/>
    <n v="0"/>
    <n v="0"/>
    <n v="0"/>
    <n v="0"/>
    <n v="0"/>
    <m/>
    <n v="0"/>
    <n v="0"/>
    <n v="0"/>
    <x v="13"/>
    <x v="13"/>
  </r>
  <r>
    <s v="CG&amp;E "/>
    <s v="E"/>
    <x v="2"/>
    <s v="SFL2    04/01/2008N"/>
    <n v="48940"/>
    <n v="6753.99"/>
    <n v="0"/>
    <n v="6753.99"/>
    <n v="3230.04"/>
    <n v="0"/>
    <n v="783.04"/>
    <n v="97.88"/>
    <n v="0.27"/>
    <n v="0"/>
    <n v="0"/>
    <n v="195.76"/>
    <n v="293.64"/>
    <n v="489.4"/>
    <n v="0"/>
    <n v="0"/>
    <n v="293.64"/>
    <n v="1076.68"/>
    <n v="0"/>
    <n v="0"/>
    <n v="0"/>
    <n v="0"/>
    <n v="97.88"/>
    <n v="195.76"/>
    <n v="0"/>
    <n v="0"/>
    <n v="0"/>
    <n v="0"/>
    <n v="0"/>
    <n v="0"/>
    <n v="0"/>
    <n v="0"/>
    <m/>
    <n v="0"/>
    <n v="0"/>
    <n v="0"/>
    <x v="13"/>
    <x v="13"/>
  </r>
  <r>
    <s v="CG&amp;E "/>
    <s v="E"/>
    <x v="7"/>
    <s v="SL01    04/01/2008N"/>
    <n v="2879"/>
    <n v="641.65"/>
    <n v="0"/>
    <n v="641.65"/>
    <n v="82.82"/>
    <n v="0"/>
    <n v="436.08"/>
    <n v="3.5"/>
    <n v="0.09"/>
    <n v="0"/>
    <n v="0"/>
    <n v="13.37"/>
    <n v="6.57"/>
    <n v="13.77"/>
    <n v="0"/>
    <n v="0"/>
    <n v="7.58"/>
    <n v="62.92"/>
    <n v="0"/>
    <n v="0"/>
    <n v="0"/>
    <n v="0"/>
    <n v="2.64"/>
    <n v="4.99"/>
    <n v="0"/>
    <n v="0"/>
    <n v="7.32"/>
    <n v="0"/>
    <n v="0"/>
    <n v="0"/>
    <n v="0"/>
    <n v="0"/>
    <m/>
    <n v="0"/>
    <n v="0"/>
    <n v="0"/>
    <x v="13"/>
    <x v="14"/>
  </r>
  <r>
    <s v="CG&amp;E "/>
    <s v="E"/>
    <x v="2"/>
    <s v="SL02    04/01/2008N"/>
    <n v="41"/>
    <n v="8.6999999999999993"/>
    <n v="0"/>
    <n v="8.6999999999999993"/>
    <n v="1.17"/>
    <n v="0"/>
    <n v="5.69"/>
    <n v="0.05"/>
    <n v="0.09"/>
    <n v="0"/>
    <n v="0"/>
    <n v="0.19"/>
    <n v="0.09"/>
    <n v="0.2"/>
    <n v="0"/>
    <n v="0"/>
    <n v="0.11"/>
    <n v="0.9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13"/>
    <x v="14"/>
  </r>
  <r>
    <s v="CG&amp;E "/>
    <s v="E"/>
    <x v="7"/>
    <s v="SL02    04/01/2008N"/>
    <n v="13354"/>
    <n v="1943.82"/>
    <n v="0"/>
    <n v="1943.82"/>
    <n v="384.61"/>
    <n v="0"/>
    <n v="989.23"/>
    <n v="16.350000000000001"/>
    <n v="0.63"/>
    <n v="0"/>
    <n v="0"/>
    <n v="62.15"/>
    <n v="30.48"/>
    <n v="63.92"/>
    <n v="0"/>
    <n v="0"/>
    <n v="35.229999999999997"/>
    <n v="291.89999999999998"/>
    <n v="0"/>
    <n v="0"/>
    <n v="0"/>
    <n v="0"/>
    <n v="12.19"/>
    <n v="23.16"/>
    <n v="0"/>
    <n v="0"/>
    <n v="33.97"/>
    <n v="0"/>
    <n v="0"/>
    <n v="0"/>
    <n v="0"/>
    <n v="0"/>
    <m/>
    <n v="0"/>
    <n v="0"/>
    <n v="0"/>
    <x v="13"/>
    <x v="14"/>
  </r>
  <r>
    <s v="CG&amp;E "/>
    <s v="E"/>
    <x v="2"/>
    <s v="SL03    04/01/2008N"/>
    <n v="449"/>
    <n v="85.36"/>
    <n v="0"/>
    <n v="85.36"/>
    <n v="12.91"/>
    <n v="0"/>
    <n v="53.23"/>
    <n v="0.55000000000000004"/>
    <n v="0.09"/>
    <n v="0"/>
    <n v="0"/>
    <n v="2.09"/>
    <n v="1.03"/>
    <n v="2.14"/>
    <n v="0"/>
    <n v="0"/>
    <n v="1.18"/>
    <n v="9.81"/>
    <n v="0"/>
    <n v="0"/>
    <n v="0"/>
    <n v="0"/>
    <n v="0.41"/>
    <n v="0.78"/>
    <n v="0"/>
    <n v="0"/>
    <n v="1.1399999999999999"/>
    <n v="0"/>
    <n v="0"/>
    <n v="0"/>
    <n v="0"/>
    <n v="0"/>
    <m/>
    <n v="0"/>
    <n v="0"/>
    <n v="0"/>
    <x v="13"/>
    <x v="14"/>
  </r>
  <r>
    <s v="CG&amp;E "/>
    <s v="E"/>
    <x v="7"/>
    <s v="SL03    04/01/2008N"/>
    <n v="46516"/>
    <n v="8217.51"/>
    <n v="0"/>
    <n v="8217.51"/>
    <n v="1339.75"/>
    <n v="0"/>
    <n v="4896.68"/>
    <n v="56.72"/>
    <n v="0.81"/>
    <n v="0"/>
    <n v="0"/>
    <n v="214.15"/>
    <n v="106.29"/>
    <n v="222.53"/>
    <n v="0"/>
    <n v="0"/>
    <n v="122.67"/>
    <n v="1016.42"/>
    <n v="0"/>
    <n v="0"/>
    <n v="0"/>
    <n v="0"/>
    <n v="42.63"/>
    <n v="80.42"/>
    <n v="0"/>
    <n v="0"/>
    <n v="118.44"/>
    <n v="0"/>
    <n v="0"/>
    <n v="0"/>
    <n v="0"/>
    <n v="0"/>
    <m/>
    <n v="0"/>
    <n v="0"/>
    <n v="0"/>
    <x v="13"/>
    <x v="14"/>
  </r>
  <r>
    <s v="CG&amp;E "/>
    <s v="E"/>
    <x v="2"/>
    <s v="SL04    04/01/2008N"/>
    <n v="1644"/>
    <n v="246.61"/>
    <n v="0"/>
    <n v="246.61"/>
    <n v="47.3"/>
    <n v="0"/>
    <n v="128.52000000000001"/>
    <n v="2.0099999999999998"/>
    <n v="0.72"/>
    <n v="0"/>
    <n v="0"/>
    <n v="7.64"/>
    <n v="3.74"/>
    <n v="7.87"/>
    <n v="0"/>
    <n v="0"/>
    <n v="4.3499999999999996"/>
    <n v="35.950000000000003"/>
    <n v="0"/>
    <n v="0"/>
    <n v="0"/>
    <n v="0"/>
    <n v="1.51"/>
    <n v="2.84"/>
    <n v="0"/>
    <n v="0"/>
    <n v="4.16"/>
    <n v="0"/>
    <n v="0"/>
    <n v="0"/>
    <n v="0"/>
    <n v="0"/>
    <m/>
    <n v="0"/>
    <n v="0"/>
    <n v="0"/>
    <x v="13"/>
    <x v="14"/>
  </r>
  <r>
    <s v="CG&amp;E "/>
    <s v="E"/>
    <x v="7"/>
    <s v="SL04    04/01/2008N"/>
    <n v="2213653"/>
    <n v="258661.18"/>
    <n v="0"/>
    <n v="258661.18"/>
    <n v="63762.86"/>
    <n v="0"/>
    <n v="101484.03"/>
    <n v="2695.52"/>
    <n v="23.13"/>
    <n v="0"/>
    <n v="0"/>
    <n v="9352.89"/>
    <n v="5068.32"/>
    <n v="10583.7"/>
    <n v="0"/>
    <n v="0"/>
    <n v="5833.45"/>
    <n v="48362.43"/>
    <n v="0"/>
    <n v="0"/>
    <n v="0"/>
    <n v="0"/>
    <n v="2027.81"/>
    <n v="3825.21"/>
    <n v="0"/>
    <n v="0"/>
    <n v="5641.83"/>
    <n v="0"/>
    <n v="0"/>
    <n v="0"/>
    <n v="0"/>
    <n v="0"/>
    <m/>
    <n v="0"/>
    <n v="0"/>
    <n v="0"/>
    <x v="13"/>
    <x v="14"/>
  </r>
  <r>
    <s v="CG&amp;E "/>
    <s v="E"/>
    <x v="2"/>
    <s v="SL05    04/01/2008N"/>
    <n v="52493"/>
    <n v="23202.02"/>
    <n v="0"/>
    <n v="23202.02"/>
    <n v="1512.36"/>
    <n v="0"/>
    <n v="19448.25"/>
    <n v="63.93"/>
    <n v="6.21"/>
    <n v="0"/>
    <n v="0"/>
    <n v="242.15"/>
    <n v="120.19"/>
    <n v="251.19"/>
    <n v="0"/>
    <n v="0"/>
    <n v="138.36000000000001"/>
    <n v="1146.78"/>
    <n v="0"/>
    <n v="0"/>
    <n v="0"/>
    <n v="0"/>
    <n v="48.12"/>
    <n v="90.76"/>
    <n v="0"/>
    <n v="0"/>
    <n v="133.72"/>
    <n v="0"/>
    <n v="0"/>
    <n v="0"/>
    <n v="0"/>
    <n v="0"/>
    <m/>
    <n v="0"/>
    <n v="0"/>
    <n v="0"/>
    <x v="13"/>
    <x v="14"/>
  </r>
  <r>
    <s v="CG&amp;E "/>
    <s v="E"/>
    <x v="7"/>
    <s v="SL05    04/01/2008N"/>
    <n v="131934"/>
    <n v="62532.6"/>
    <n v="0"/>
    <n v="62532.6"/>
    <n v="3800.35"/>
    <n v="0"/>
    <n v="53100.959999999999"/>
    <n v="160.9"/>
    <n v="12.96"/>
    <n v="0"/>
    <n v="0"/>
    <n v="609.12"/>
    <n v="301.77999999999997"/>
    <n v="631.28"/>
    <n v="0"/>
    <n v="0"/>
    <n v="347.57"/>
    <n v="2882.3"/>
    <n v="0"/>
    <n v="0"/>
    <n v="0"/>
    <n v="0"/>
    <n v="121.03"/>
    <n v="228.1"/>
    <n v="0"/>
    <n v="0"/>
    <n v="336.25"/>
    <n v="0"/>
    <n v="0"/>
    <n v="0"/>
    <n v="0"/>
    <n v="0"/>
    <m/>
    <n v="0"/>
    <n v="0"/>
    <n v="0"/>
    <x v="13"/>
    <x v="14"/>
  </r>
  <r>
    <s v="CG&amp;E "/>
    <s v="E"/>
    <x v="7"/>
    <s v="SL06    04/01/2008N"/>
    <n v="112"/>
    <n v="24.83"/>
    <n v="0"/>
    <n v="24.83"/>
    <n v="3.22"/>
    <n v="0"/>
    <n v="16.829999999999998"/>
    <n v="0.14000000000000001"/>
    <n v="0"/>
    <n v="0"/>
    <n v="0"/>
    <n v="0.52"/>
    <n v="0.25"/>
    <n v="0.54"/>
    <n v="0"/>
    <n v="0"/>
    <n v="0.3"/>
    <n v="2.4500000000000002"/>
    <n v="0"/>
    <n v="0"/>
    <n v="0"/>
    <n v="0"/>
    <n v="0.11"/>
    <n v="0.19"/>
    <n v="0"/>
    <n v="0"/>
    <n v="0.28000000000000003"/>
    <n v="0"/>
    <n v="0"/>
    <n v="0"/>
    <n v="0"/>
    <n v="0"/>
    <m/>
    <n v="0"/>
    <n v="0"/>
    <n v="0"/>
    <x v="13"/>
    <x v="14"/>
  </r>
  <r>
    <s v="CG&amp;E "/>
    <s v="E"/>
    <x v="2"/>
    <s v="SL07    01/31/2007N"/>
    <n v="-639"/>
    <n v="-123.31"/>
    <n v="0"/>
    <n v="-123.31"/>
    <n v="-15.66"/>
    <n v="0"/>
    <n v="-85.31"/>
    <n v="-0.79"/>
    <n v="-0.18"/>
    <n v="0"/>
    <n v="0"/>
    <n v="-2.97"/>
    <n v="-1.47"/>
    <n v="-2.58"/>
    <n v="0"/>
    <n v="-2.77"/>
    <n v="-2.36"/>
    <n v="-5.85"/>
    <n v="0"/>
    <n v="0"/>
    <n v="0"/>
    <n v="0"/>
    <n v="-0.62"/>
    <n v="-1.1100000000000001"/>
    <n v="0"/>
    <n v="0"/>
    <n v="-1.64"/>
    <n v="0"/>
    <n v="0"/>
    <n v="0"/>
    <n v="0"/>
    <n v="0"/>
    <m/>
    <n v="0"/>
    <n v="0"/>
    <n v="0"/>
    <x v="13"/>
    <x v="14"/>
  </r>
  <r>
    <s v="CG&amp;E "/>
    <s v="E"/>
    <x v="2"/>
    <s v="SL07    02/15/2008N"/>
    <n v="213"/>
    <n v="40.94"/>
    <n v="0"/>
    <n v="40.94"/>
    <n v="5.22"/>
    <n v="0"/>
    <n v="28.43"/>
    <n v="0.25"/>
    <n v="-0.09"/>
    <n v="0"/>
    <n v="0"/>
    <n v="0.99"/>
    <n v="0.48"/>
    <n v="0.91"/>
    <n v="0"/>
    <n v="0.91"/>
    <n v="0.8"/>
    <n v="1.95"/>
    <n v="0"/>
    <n v="0"/>
    <n v="0"/>
    <n v="0"/>
    <n v="0.2"/>
    <n v="0.36"/>
    <n v="0"/>
    <n v="0"/>
    <n v="0.53"/>
    <n v="0"/>
    <n v="0"/>
    <n v="0"/>
    <n v="0"/>
    <n v="0"/>
    <m/>
    <n v="0"/>
    <n v="0"/>
    <n v="0"/>
    <x v="13"/>
    <x v="14"/>
  </r>
  <r>
    <s v="CG&amp;E "/>
    <s v="E"/>
    <x v="2"/>
    <s v="SL07    04/01/2008N"/>
    <n v="77348"/>
    <n v="32161.73"/>
    <n v="0"/>
    <n v="32161.73"/>
    <n v="2228.17"/>
    <n v="0"/>
    <n v="26994.06"/>
    <n v="94.24"/>
    <n v="11.88"/>
    <n v="0"/>
    <n v="0"/>
    <n v="358.35"/>
    <n v="177.07"/>
    <n v="371.01"/>
    <n v="0"/>
    <n v="0"/>
    <n v="203.46"/>
    <n v="1698.29"/>
    <n v="0"/>
    <n v="0"/>
    <n v="0"/>
    <n v="0"/>
    <n v="70.89"/>
    <n v="133.6"/>
    <n v="0"/>
    <n v="0"/>
    <n v="197.17"/>
    <n v="0"/>
    <n v="0"/>
    <n v="0"/>
    <n v="0"/>
    <n v="0"/>
    <m/>
    <n v="0"/>
    <n v="0"/>
    <n v="0"/>
    <x v="13"/>
    <x v="14"/>
  </r>
  <r>
    <s v="CG&amp;E "/>
    <s v="E"/>
    <x v="7"/>
    <s v="SL07    04/01/2008N"/>
    <n v="400604"/>
    <n v="144924.24"/>
    <n v="0"/>
    <n v="144924.24"/>
    <n v="11540.04"/>
    <n v="0"/>
    <n v="116290.06"/>
    <n v="488.15"/>
    <n v="45.45"/>
    <n v="0"/>
    <n v="0"/>
    <n v="1839.45"/>
    <n v="917.27"/>
    <n v="1915.86"/>
    <n v="0"/>
    <n v="0"/>
    <n v="1055.43"/>
    <n v="8751.9599999999991"/>
    <n v="0"/>
    <n v="0"/>
    <n v="0"/>
    <n v="0"/>
    <n v="367.15"/>
    <n v="692.26"/>
    <n v="0"/>
    <n v="0"/>
    <n v="1021.16"/>
    <n v="0"/>
    <n v="0"/>
    <n v="0"/>
    <n v="0"/>
    <n v="0"/>
    <m/>
    <n v="0"/>
    <n v="0"/>
    <n v="0"/>
    <x v="13"/>
    <x v="14"/>
  </r>
  <r>
    <s v="CG&amp;E "/>
    <s v="E"/>
    <x v="2"/>
    <s v="SL08    04/01/2008N"/>
    <n v="3375"/>
    <n v="590.67999999999995"/>
    <n v="0"/>
    <n v="590.67999999999995"/>
    <n v="96.94"/>
    <n v="0"/>
    <n v="349.37"/>
    <n v="4.13"/>
    <n v="0.54"/>
    <n v="0"/>
    <n v="0"/>
    <n v="15.68"/>
    <n v="7.71"/>
    <n v="16.149999999999999"/>
    <n v="0"/>
    <n v="0"/>
    <n v="8.89"/>
    <n v="73.73"/>
    <n v="0"/>
    <n v="0"/>
    <n v="0"/>
    <n v="0"/>
    <n v="3.11"/>
    <n v="5.83"/>
    <n v="0"/>
    <n v="0"/>
    <n v="8.6"/>
    <n v="0"/>
    <n v="0"/>
    <n v="0"/>
    <n v="0"/>
    <n v="0"/>
    <m/>
    <n v="0"/>
    <n v="0"/>
    <n v="0"/>
    <x v="13"/>
    <x v="14"/>
  </r>
  <r>
    <s v="CG&amp;E "/>
    <s v="E"/>
    <x v="7"/>
    <s v="SL08    04/01/2008N"/>
    <n v="203283"/>
    <n v="29789.94"/>
    <n v="0"/>
    <n v="29789.94"/>
    <n v="5856.04"/>
    <n v="0"/>
    <n v="15308.76"/>
    <n v="247.61"/>
    <n v="1.62"/>
    <n v="0"/>
    <n v="0"/>
    <n v="906.03"/>
    <n v="465.49"/>
    <n v="972"/>
    <n v="0"/>
    <n v="0"/>
    <n v="535.58000000000004"/>
    <n v="4441.1400000000003"/>
    <n v="0"/>
    <n v="0"/>
    <n v="0"/>
    <n v="0"/>
    <n v="186.27"/>
    <n v="351.23"/>
    <n v="0"/>
    <n v="0"/>
    <n v="518.16999999999996"/>
    <n v="0"/>
    <n v="0"/>
    <n v="0"/>
    <n v="0"/>
    <n v="0"/>
    <m/>
    <n v="0"/>
    <n v="0"/>
    <n v="0"/>
    <x v="13"/>
    <x v="14"/>
  </r>
  <r>
    <s v="CG&amp;E "/>
    <s v="E"/>
    <x v="19"/>
    <s v="SOLU    04/01/2008 "/>
    <n v="151"/>
    <n v="14.62"/>
    <n v="0"/>
    <n v="14.62"/>
    <n v="1.79"/>
    <n v="0"/>
    <n v="0.64"/>
    <n v="0.18"/>
    <n v="0.18"/>
    <n v="0"/>
    <n v="0"/>
    <n v="0.7"/>
    <n v="0.35"/>
    <n v="0.28999999999999998"/>
    <n v="0"/>
    <n v="0"/>
    <n v="0.39"/>
    <n v="3.3"/>
    <n v="0"/>
    <n v="0"/>
    <n v="0"/>
    <n v="0"/>
    <n v="0.14000000000000001"/>
    <n v="0.11"/>
    <n v="0"/>
    <n v="0"/>
    <n v="0.39"/>
    <n v="0"/>
    <n v="0"/>
    <n v="0"/>
    <n v="0"/>
    <n v="0"/>
    <m/>
    <n v="0"/>
    <n v="0"/>
    <n v="0"/>
    <x v="13"/>
    <x v="15"/>
  </r>
  <r>
    <s v="CG&amp;E "/>
    <s v="E"/>
    <x v="2"/>
    <s v="SOLU    04/01/2008 "/>
    <n v="592"/>
    <n v="48.81"/>
    <n v="0"/>
    <n v="48.81"/>
    <n v="7.02"/>
    <n v="0"/>
    <n v="2.56"/>
    <n v="0.73"/>
    <n v="0.27"/>
    <n v="0"/>
    <n v="0"/>
    <n v="2.74"/>
    <n v="1.35"/>
    <n v="1.17"/>
    <n v="0"/>
    <n v="0"/>
    <n v="1.57"/>
    <n v="12.94"/>
    <n v="0"/>
    <n v="0"/>
    <n v="0"/>
    <n v="0"/>
    <n v="0.55000000000000004"/>
    <n v="0.44"/>
    <n v="0"/>
    <n v="0"/>
    <n v="1.5"/>
    <n v="0"/>
    <n v="0"/>
    <n v="0"/>
    <n v="0"/>
    <n v="0"/>
    <m/>
    <n v="0"/>
    <n v="0"/>
    <n v="0"/>
    <x v="13"/>
    <x v="15"/>
  </r>
  <r>
    <s v="CG&amp;E "/>
    <s v="E"/>
    <x v="3"/>
    <s v="SOLU    04/01/2008 "/>
    <n v="810"/>
    <n v="60.64"/>
    <n v="0"/>
    <n v="60.64"/>
    <n v="9.6"/>
    <n v="0"/>
    <n v="3.5"/>
    <n v="1"/>
    <n v="0.09"/>
    <n v="0"/>
    <n v="0"/>
    <n v="3.75"/>
    <n v="1.85"/>
    <n v="1.6"/>
    <n v="0"/>
    <n v="0"/>
    <n v="2.15"/>
    <n v="17.7"/>
    <n v="0"/>
    <n v="0"/>
    <n v="0"/>
    <n v="0"/>
    <n v="0.75"/>
    <n v="0.6"/>
    <n v="0"/>
    <n v="0"/>
    <n v="2.0499999999999998"/>
    <n v="0"/>
    <n v="0"/>
    <n v="0"/>
    <n v="0"/>
    <n v="0"/>
    <m/>
    <n v="0"/>
    <n v="0"/>
    <n v="0"/>
    <x v="13"/>
    <x v="15"/>
  </r>
  <r>
    <s v="CG&amp;E "/>
    <s v="E"/>
    <x v="7"/>
    <s v="SSLU    04/01/2008N"/>
    <n v="622"/>
    <n v="74.72"/>
    <n v="0"/>
    <n v="74.72"/>
    <n v="7.38"/>
    <n v="0"/>
    <n v="2.63"/>
    <n v="0.74"/>
    <n v="0"/>
    <n v="0"/>
    <n v="0"/>
    <n v="2.9"/>
    <n v="1.43"/>
    <n v="1.19"/>
    <n v="0"/>
    <n v="0"/>
    <n v="1.61"/>
    <n v="13.6"/>
    <n v="0"/>
    <n v="0"/>
    <n v="0"/>
    <n v="0"/>
    <n v="0.57999999999999996"/>
    <n v="0.44"/>
    <n v="0"/>
    <n v="0"/>
    <n v="1.6"/>
    <n v="0"/>
    <n v="0"/>
    <n v="0"/>
    <n v="0"/>
    <n v="0"/>
    <m/>
    <n v="0"/>
    <n v="0"/>
    <n v="0"/>
    <x v="13"/>
    <x v="16"/>
  </r>
  <r>
    <s v="CG&amp;E "/>
    <s v="E"/>
    <x v="7"/>
    <s v="SXLU    04/01/2008N"/>
    <n v="309"/>
    <n v="37.409999999999997"/>
    <n v="0"/>
    <n v="37.409999999999997"/>
    <n v="3.66"/>
    <n v="0"/>
    <n v="1.31"/>
    <n v="0.37"/>
    <n v="0"/>
    <n v="0"/>
    <n v="0"/>
    <n v="1.43"/>
    <n v="0.71"/>
    <n v="0.59"/>
    <n v="0"/>
    <n v="0"/>
    <n v="0.8"/>
    <n v="6.75"/>
    <n v="0"/>
    <n v="0"/>
    <n v="0"/>
    <n v="0"/>
    <n v="0.28999999999999998"/>
    <n v="0.22"/>
    <n v="0"/>
    <n v="0"/>
    <n v="0.79"/>
    <n v="0"/>
    <n v="0"/>
    <n v="0"/>
    <n v="0"/>
    <n v="0"/>
    <m/>
    <n v="0"/>
    <n v="0"/>
    <n v="0"/>
    <x v="13"/>
    <x v="17"/>
  </r>
  <r>
    <s v="CG&amp;E "/>
    <s v="E"/>
    <x v="19"/>
    <s v="TD  SOFF04/01/2008N"/>
    <n v="0"/>
    <n v="-25"/>
    <n v="0"/>
    <n v="-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18"/>
  </r>
  <r>
    <s v="CG&amp;E "/>
    <s v="E"/>
    <x v="19"/>
    <s v="TD  WOFF04/01/2008N"/>
    <n v="30103"/>
    <n v="831.15"/>
    <n v="0"/>
    <n v="831.15"/>
    <n v="396.18"/>
    <n v="0"/>
    <n v="194.88"/>
    <n v="0"/>
    <n v="0"/>
    <n v="0"/>
    <n v="0"/>
    <n v="0"/>
    <n v="107.69"/>
    <n v="65.77"/>
    <n v="0"/>
    <n v="0"/>
    <n v="0"/>
    <n v="0"/>
    <n v="0"/>
    <n v="0"/>
    <n v="0"/>
    <n v="0"/>
    <n v="42.83"/>
    <n v="23.8"/>
    <n v="0"/>
    <n v="0"/>
    <n v="0"/>
    <n v="0"/>
    <n v="0"/>
    <n v="0"/>
    <n v="0"/>
    <n v="0"/>
    <m/>
    <n v="0"/>
    <n v="0"/>
    <n v="0"/>
    <x v="13"/>
    <x v="18"/>
  </r>
  <r>
    <s v="CG&amp;E "/>
    <s v="E"/>
    <x v="19"/>
    <s v="TD  WON 04/01/2008N"/>
    <n v="6371"/>
    <n v="2364.16"/>
    <n v="0"/>
    <n v="2364.16"/>
    <n v="451.13"/>
    <n v="0"/>
    <n v="442.34"/>
    <n v="44.42"/>
    <n v="1.77"/>
    <n v="0"/>
    <n v="0"/>
    <n v="165.37"/>
    <n v="84.5"/>
    <n v="74.87"/>
    <n v="63.56"/>
    <n v="0"/>
    <n v="206.9"/>
    <n v="793.17"/>
    <n v="0"/>
    <n v="0"/>
    <n v="0"/>
    <n v="0"/>
    <n v="9.0500000000000007"/>
    <n v="27.08"/>
    <n v="0"/>
    <n v="0"/>
    <n v="0"/>
    <n v="0"/>
    <n v="0"/>
    <n v="0"/>
    <n v="0"/>
    <n v="0"/>
    <m/>
    <n v="0"/>
    <n v="0"/>
    <n v="0"/>
    <x v="13"/>
    <x v="18"/>
  </r>
  <r>
    <s v="CG&amp;E "/>
    <s v="E"/>
    <x v="2"/>
    <s v="TL01    04/01/2008N"/>
    <n v="6020"/>
    <n v="363.96"/>
    <n v="0"/>
    <n v="363.96"/>
    <n v="101.3"/>
    <n v="0"/>
    <n v="21.89"/>
    <n v="7.21"/>
    <n v="0.63"/>
    <n v="0"/>
    <n v="0"/>
    <n v="27.89"/>
    <n v="13.57"/>
    <n v="17.02"/>
    <n v="0"/>
    <n v="0"/>
    <n v="15.89"/>
    <n v="131.41999999999999"/>
    <n v="0"/>
    <n v="0"/>
    <n v="0"/>
    <n v="0"/>
    <n v="5.63"/>
    <n v="6.1"/>
    <n v="0"/>
    <n v="0"/>
    <n v="15.41"/>
    <n v="0"/>
    <n v="0"/>
    <n v="0"/>
    <n v="0"/>
    <n v="0"/>
    <m/>
    <n v="0"/>
    <n v="0"/>
    <n v="0"/>
    <x v="13"/>
    <x v="19"/>
  </r>
  <r>
    <s v="CG&amp;E "/>
    <s v="E"/>
    <x v="7"/>
    <s v="TL01    04/01/2008N"/>
    <n v="1324532"/>
    <n v="79961.740000000005"/>
    <n v="0"/>
    <n v="79961.740000000005"/>
    <n v="22296.3"/>
    <n v="0"/>
    <n v="4823.82"/>
    <n v="1598.37"/>
    <n v="4.59"/>
    <n v="0"/>
    <n v="0"/>
    <n v="6156.18"/>
    <n v="3007.59"/>
    <n v="3724.87"/>
    <n v="0"/>
    <n v="0"/>
    <n v="3497.04"/>
    <n v="28926.13"/>
    <n v="0"/>
    <n v="0"/>
    <n v="0"/>
    <n v="0"/>
    <n v="1217.97"/>
    <n v="1344.01"/>
    <n v="0"/>
    <n v="0"/>
    <n v="3364.87"/>
    <n v="0"/>
    <n v="0"/>
    <n v="0"/>
    <n v="0"/>
    <n v="0"/>
    <m/>
    <n v="0"/>
    <n v="0"/>
    <n v="0"/>
    <x v="13"/>
    <x v="19"/>
  </r>
  <r>
    <s v="CG&amp;E "/>
    <s v="E"/>
    <x v="4"/>
    <s v="TL01    04/01/2008N"/>
    <n v="89"/>
    <n v="5.61"/>
    <n v="0"/>
    <n v="5.61"/>
    <n v="1.49"/>
    <n v="0"/>
    <n v="0.31"/>
    <n v="0.1"/>
    <n v="0.27"/>
    <n v="0"/>
    <n v="0"/>
    <n v="0.4"/>
    <n v="0.2"/>
    <n v="0.27"/>
    <n v="0"/>
    <n v="0"/>
    <n v="0.22"/>
    <n v="1.96"/>
    <n v="0"/>
    <n v="0"/>
    <n v="0"/>
    <n v="0"/>
    <n v="0.09"/>
    <n v="0.09"/>
    <n v="0"/>
    <n v="0"/>
    <n v="0.21"/>
    <n v="0"/>
    <n v="0"/>
    <n v="0"/>
    <n v="0"/>
    <n v="0"/>
    <m/>
    <n v="0"/>
    <n v="0"/>
    <n v="0"/>
    <x v="13"/>
    <x v="19"/>
  </r>
  <r>
    <s v="CG&amp;E "/>
    <s v="E"/>
    <x v="2"/>
    <s v="TL03    04/01/2008N"/>
    <n v="253"/>
    <n v="21.04"/>
    <n v="0"/>
    <n v="21.04"/>
    <n v="4.28"/>
    <n v="0"/>
    <n v="6.51"/>
    <n v="0.3"/>
    <n v="0.09"/>
    <n v="0"/>
    <n v="0"/>
    <n v="1.2"/>
    <n v="0.6"/>
    <n v="0.72"/>
    <n v="0"/>
    <n v="0"/>
    <n v="0.66"/>
    <n v="5.54"/>
    <n v="0"/>
    <n v="0"/>
    <n v="0"/>
    <n v="0"/>
    <n v="0.24"/>
    <n v="0.24"/>
    <n v="0"/>
    <n v="0"/>
    <n v="0.66"/>
    <n v="0"/>
    <n v="0"/>
    <n v="0"/>
    <n v="0"/>
    <n v="0"/>
    <m/>
    <n v="0"/>
    <n v="0"/>
    <n v="0"/>
    <x v="13"/>
    <x v="19"/>
  </r>
  <r>
    <s v="CG&amp;E "/>
    <s v="E"/>
    <x v="7"/>
    <s v="TL03    04/01/2008N"/>
    <n v="303279"/>
    <n v="24981.52"/>
    <n v="0"/>
    <n v="24981.52"/>
    <n v="5103.28"/>
    <n v="0"/>
    <n v="7769.45"/>
    <n v="363.78"/>
    <n v="3.06"/>
    <n v="0"/>
    <n v="0"/>
    <n v="1409.12"/>
    <n v="684.19"/>
    <n v="854.02"/>
    <n v="0"/>
    <n v="0"/>
    <n v="797.07"/>
    <n v="6623.09"/>
    <n v="0"/>
    <n v="0"/>
    <n v="0"/>
    <n v="0"/>
    <n v="288.01"/>
    <n v="307.56"/>
    <n v="0"/>
    <n v="0"/>
    <n v="778.89"/>
    <n v="0"/>
    <n v="0"/>
    <n v="0"/>
    <n v="0"/>
    <n v="0"/>
    <m/>
    <n v="0"/>
    <n v="0"/>
    <n v="0"/>
    <x v="13"/>
    <x v="19"/>
  </r>
  <r>
    <s v="CG&amp;E "/>
    <s v="E"/>
    <x v="15"/>
    <s v="TSGE    04/01/2008 "/>
    <n v="13452091"/>
    <n v="912609.48"/>
    <n v="0"/>
    <n v="912609.48"/>
    <n v="406108.87"/>
    <n v="0"/>
    <n v="4973.62"/>
    <n v="6932.61"/>
    <n v="0.09"/>
    <n v="0"/>
    <n v="0"/>
    <n v="0"/>
    <n v="40617.93"/>
    <n v="67403.91"/>
    <n v="0"/>
    <n v="0"/>
    <n v="57235.15"/>
    <n v="291506.81"/>
    <n v="0"/>
    <n v="0"/>
    <n v="0"/>
    <n v="0"/>
    <n v="13464.32"/>
    <n v="24366.17"/>
    <n v="0"/>
    <n v="0"/>
    <n v="0"/>
    <n v="0"/>
    <n v="0"/>
    <n v="0"/>
    <n v="0"/>
    <n v="0"/>
    <m/>
    <n v="0"/>
    <n v="0"/>
    <n v="0"/>
    <x v="13"/>
    <x v="20"/>
  </r>
  <r>
    <s v="CG&amp;E "/>
    <s v="E"/>
    <x v="12"/>
    <s v="TSGS    04/01/2008 "/>
    <n v="7688412"/>
    <n v="462137.73"/>
    <n v="0"/>
    <n v="462137.73"/>
    <n v="201008.42"/>
    <n v="0"/>
    <n v="3256.2"/>
    <n v="4229.45"/>
    <n v="0.09"/>
    <n v="0"/>
    <n v="0"/>
    <n v="0"/>
    <n v="15588.13"/>
    <n v="32436.89"/>
    <n v="0"/>
    <n v="0"/>
    <n v="21602.7"/>
    <n v="165804.13"/>
    <n v="0"/>
    <n v="0"/>
    <n v="0"/>
    <n v="0"/>
    <n v="6484.77"/>
    <n v="11726.95"/>
    <n v="0"/>
    <n v="0"/>
    <n v="0"/>
    <n v="0"/>
    <n v="0"/>
    <n v="0"/>
    <n v="0"/>
    <n v="0"/>
    <m/>
    <n v="0"/>
    <n v="0"/>
    <n v="0"/>
    <x v="13"/>
    <x v="20"/>
  </r>
  <r>
    <s v="CG&amp;E "/>
    <s v="E"/>
    <x v="15"/>
    <s v="TS01    04/01/2008 "/>
    <n v="1081266"/>
    <n v="78320.92"/>
    <n v="0"/>
    <n v="78320.92"/>
    <n v="32910.31"/>
    <n v="0"/>
    <n v="715.4"/>
    <n v="876.09"/>
    <n v="0.09"/>
    <n v="0"/>
    <n v="0"/>
    <n v="2621.1999999999998"/>
    <n v="4022.14"/>
    <n v="5804.43"/>
    <n v="0"/>
    <n v="0"/>
    <n v="4682.99"/>
    <n v="23431.03"/>
    <n v="0"/>
    <n v="0"/>
    <n v="0"/>
    <n v="0"/>
    <n v="1159.26"/>
    <n v="2097.98"/>
    <n v="0"/>
    <n v="0"/>
    <n v="0"/>
    <n v="0"/>
    <n v="0"/>
    <n v="0"/>
    <n v="0"/>
    <n v="0"/>
    <m/>
    <n v="0"/>
    <n v="0"/>
    <n v="0"/>
    <x v="13"/>
    <x v="20"/>
  </r>
  <r>
    <s v="CG&amp;E "/>
    <s v="E"/>
    <x v="15"/>
    <s v="TS01    04/01/2008N"/>
    <n v="6594534"/>
    <n v="492722.64"/>
    <n v="0"/>
    <n v="492722.64"/>
    <n v="210055.61"/>
    <n v="0"/>
    <n v="3017.17"/>
    <n v="4679.29"/>
    <n v="0.27"/>
    <n v="0"/>
    <n v="0"/>
    <n v="23966.11"/>
    <n v="22231.53"/>
    <n v="34864.639999999999"/>
    <n v="0"/>
    <n v="0"/>
    <n v="31438.65"/>
    <n v="142903.54999999999"/>
    <n v="0"/>
    <n v="0"/>
    <n v="0"/>
    <n v="0"/>
    <n v="6962.78"/>
    <n v="12603.04"/>
    <n v="0"/>
    <n v="0"/>
    <n v="0"/>
    <n v="0"/>
    <n v="0"/>
    <n v="0"/>
    <n v="0"/>
    <n v="0"/>
    <m/>
    <n v="0"/>
    <n v="0"/>
    <n v="0"/>
    <x v="13"/>
    <x v="20"/>
  </r>
  <r>
    <s v="CG&amp;E "/>
    <s v="E"/>
    <x v="12"/>
    <s v="TS01    04/01/2008N"/>
    <n v="669904"/>
    <n v="49706.07"/>
    <n v="0"/>
    <n v="49706.07"/>
    <n v="20895.93"/>
    <n v="0"/>
    <n v="399.65"/>
    <n v="815.68"/>
    <n v="0.09"/>
    <n v="0"/>
    <n v="0"/>
    <n v="2441.0700000000002"/>
    <n v="2164.83"/>
    <n v="3468.25"/>
    <n v="0"/>
    <n v="0"/>
    <n v="3057.33"/>
    <n v="14516.82"/>
    <n v="0"/>
    <n v="0"/>
    <n v="0"/>
    <n v="0"/>
    <n v="692.69"/>
    <n v="1253.73"/>
    <n v="0"/>
    <n v="0"/>
    <n v="0"/>
    <n v="0"/>
    <n v="0"/>
    <n v="0"/>
    <n v="0"/>
    <n v="0"/>
    <m/>
    <n v="0"/>
    <n v="0"/>
    <n v="0"/>
    <x v="13"/>
    <x v="20"/>
  </r>
  <r>
    <s v="CG&amp;E "/>
    <s v="E"/>
    <x v="14"/>
    <s v="TS02    04/01/2008N"/>
    <n v="1495830"/>
    <n v="109260.27"/>
    <n v="0"/>
    <n v="109260.27"/>
    <n v="46084.32"/>
    <n v="0"/>
    <n v="693"/>
    <n v="1325.13"/>
    <n v="0.09"/>
    <n v="0"/>
    <n v="0"/>
    <n v="5439.18"/>
    <n v="4712.43"/>
    <n v="7648.9"/>
    <n v="0"/>
    <n v="0"/>
    <n v="6649.79"/>
    <n v="32414.639999999999"/>
    <n v="0"/>
    <n v="0"/>
    <n v="0"/>
    <n v="0"/>
    <n v="1527.78"/>
    <n v="2765.01"/>
    <n v="0"/>
    <n v="0"/>
    <n v="0"/>
    <n v="0"/>
    <n v="0"/>
    <n v="0"/>
    <n v="0"/>
    <n v="0"/>
    <m/>
    <n v="0"/>
    <n v="0"/>
    <n v="0"/>
    <x v="13"/>
    <x v="20"/>
  </r>
  <r>
    <s v="CG&amp;E "/>
    <s v="E"/>
    <x v="15"/>
    <s v="TS04    04/01/2008N"/>
    <n v="683000"/>
    <n v="63847.15"/>
    <n v="0"/>
    <n v="63847.15"/>
    <n v="28607.23"/>
    <n v="0"/>
    <n v="588.28"/>
    <n v="831.62"/>
    <n v="0.09"/>
    <n v="0"/>
    <n v="0"/>
    <n v="2488.61"/>
    <n v="3751.16"/>
    <n v="4748.5600000000004"/>
    <n v="0"/>
    <n v="0"/>
    <n v="5367.31"/>
    <n v="14800.61"/>
    <n v="0"/>
    <n v="0"/>
    <n v="0"/>
    <n v="0"/>
    <n v="947.36"/>
    <n v="1716.32"/>
    <n v="0"/>
    <n v="0"/>
    <n v="0"/>
    <n v="0"/>
    <n v="0"/>
    <n v="0"/>
    <n v="0"/>
    <n v="0"/>
    <m/>
    <n v="0"/>
    <n v="0"/>
    <n v="0"/>
    <x v="13"/>
    <x v="20"/>
  </r>
  <r>
    <s v="CG&amp;E "/>
    <s v="E"/>
    <x v="15"/>
    <s v="TS05    04/01/2008 "/>
    <n v="-361741"/>
    <n v="-10393.379999999999"/>
    <n v="0"/>
    <n v="-10393.3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20"/>
  </r>
  <r>
    <s v="CG&amp;E "/>
    <s v="E"/>
    <x v="15"/>
    <s v="TS07    04/01/2008 "/>
    <n v="5161391"/>
    <n v="441962.79"/>
    <n v="0"/>
    <n v="441962.79"/>
    <n v="140580.24"/>
    <n v="0"/>
    <n v="2336.2399999999998"/>
    <n v="5392.15"/>
    <n v="0.18"/>
    <n v="0"/>
    <n v="0"/>
    <n v="32100.21"/>
    <n v="39177.26"/>
    <n v="60048.53"/>
    <n v="0"/>
    <n v="0"/>
    <n v="16780.5"/>
    <n v="111847.34"/>
    <n v="0"/>
    <n v="0"/>
    <n v="0"/>
    <n v="0"/>
    <n v="11994.94"/>
    <n v="21705.200000000001"/>
    <n v="0"/>
    <n v="0"/>
    <n v="0"/>
    <n v="0"/>
    <n v="0"/>
    <n v="0"/>
    <n v="0"/>
    <n v="0"/>
    <m/>
    <n v="0"/>
    <n v="0"/>
    <n v="0"/>
    <x v="13"/>
    <x v="20"/>
  </r>
  <r>
    <s v="CG&amp;E "/>
    <s v="E"/>
    <x v="14"/>
    <s v="TS07    04/01/2008N"/>
    <n v="175485"/>
    <n v="35732.69"/>
    <n v="0"/>
    <n v="35732.69"/>
    <n v="19293.689999999999"/>
    <n v="0"/>
    <n v="992"/>
    <n v="213.67"/>
    <n v="0.18"/>
    <n v="0"/>
    <n v="0"/>
    <n v="646.33000000000004"/>
    <n v="980.96"/>
    <n v="3202.58"/>
    <n v="0"/>
    <n v="0"/>
    <n v="4800.6000000000004"/>
    <n v="3802.76"/>
    <n v="0"/>
    <n v="0"/>
    <n v="0"/>
    <n v="0"/>
    <n v="642.29999999999995"/>
    <n v="1157.6199999999999"/>
    <n v="0"/>
    <n v="0"/>
    <n v="0"/>
    <n v="0"/>
    <n v="0"/>
    <n v="0"/>
    <n v="0"/>
    <n v="0"/>
    <m/>
    <n v="0"/>
    <n v="0"/>
    <n v="0"/>
    <x v="13"/>
    <x v="20"/>
  </r>
  <r>
    <s v="CG&amp;E "/>
    <s v="E"/>
    <x v="15"/>
    <s v="TS07    04/01/2008N"/>
    <n v="24284866"/>
    <n v="1748932.53"/>
    <n v="0"/>
    <n v="1748932.53"/>
    <n v="768305.19"/>
    <n v="0"/>
    <n v="11421.94"/>
    <n v="15507.65"/>
    <n v="0.63"/>
    <n v="0"/>
    <n v="0"/>
    <n v="33435.61"/>
    <n v="80761.320000000007"/>
    <n v="127521.56"/>
    <n v="0"/>
    <n v="0"/>
    <n v="114160.48"/>
    <n v="526253.04"/>
    <n v="0"/>
    <n v="0"/>
    <n v="0"/>
    <n v="0"/>
    <n v="25467.89"/>
    <n v="46097.22"/>
    <n v="0"/>
    <n v="0"/>
    <n v="0"/>
    <n v="0"/>
    <n v="0"/>
    <n v="0"/>
    <n v="0"/>
    <n v="0"/>
    <m/>
    <n v="0"/>
    <n v="0"/>
    <n v="0"/>
    <x v="13"/>
    <x v="20"/>
  </r>
  <r>
    <s v="CG&amp;E "/>
    <s v="E"/>
    <x v="18"/>
    <s v="TS07    04/01/2008N"/>
    <n v="159925"/>
    <n v="2208.88"/>
    <n v="0"/>
    <n v="2208.88"/>
    <n v="0"/>
    <n v="0"/>
    <n v="530.24"/>
    <n v="194.72"/>
    <n v="0.09"/>
    <n v="0"/>
    <n v="0"/>
    <n v="589.85"/>
    <n v="89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20"/>
  </r>
  <r>
    <s v="CG&amp;E "/>
    <s v="E"/>
    <x v="15"/>
    <s v="TS08    04/01/2008 "/>
    <n v="0"/>
    <n v="158112.42000000001"/>
    <n v="0"/>
    <n v="158112.42000000001"/>
    <n v="51136.3"/>
    <n v="0"/>
    <n v="1678.6"/>
    <n v="1280.5"/>
    <n v="0.09"/>
    <n v="0"/>
    <n v="0"/>
    <n v="0"/>
    <n v="7829.72"/>
    <n v="52193.42"/>
    <n v="0"/>
    <n v="0"/>
    <n v="14641.83"/>
    <n v="0"/>
    <n v="0"/>
    <n v="0"/>
    <n v="0"/>
    <n v="0"/>
    <n v="10485.469999999999"/>
    <n v="18866.490000000002"/>
    <n v="0"/>
    <n v="0"/>
    <n v="0"/>
    <n v="0"/>
    <n v="0"/>
    <n v="0"/>
    <n v="0"/>
    <n v="0"/>
    <m/>
    <n v="0"/>
    <n v="0"/>
    <n v="0"/>
    <x v="13"/>
    <x v="20"/>
  </r>
  <r>
    <s v="CG&amp;E "/>
    <s v="E"/>
    <x v="15"/>
    <s v="TS08    04/01/2008N"/>
    <n v="44856348"/>
    <n v="3044082.4"/>
    <n v="0"/>
    <n v="3044082.4"/>
    <n v="1339386.31"/>
    <n v="0"/>
    <n v="16112.07"/>
    <n v="22908.38"/>
    <n v="0.27"/>
    <n v="0"/>
    <n v="0"/>
    <n v="27956.63"/>
    <n v="132313.60999999999"/>
    <n v="222303.69"/>
    <n v="0"/>
    <n v="0"/>
    <n v="186293.55"/>
    <n v="972037.06"/>
    <n v="0"/>
    <n v="0"/>
    <n v="0"/>
    <n v="0"/>
    <n v="44408.67"/>
    <n v="80362.16"/>
    <n v="0"/>
    <n v="0"/>
    <n v="0"/>
    <n v="0"/>
    <n v="0"/>
    <n v="0"/>
    <n v="0"/>
    <n v="0"/>
    <m/>
    <n v="0"/>
    <n v="0"/>
    <n v="0"/>
    <x v="13"/>
    <x v="20"/>
  </r>
  <r>
    <s v="CG&amp;E "/>
    <s v="E"/>
    <x v="17"/>
    <s v="TS08    04/01/2008N"/>
    <n v="3391619"/>
    <n v="222427.32"/>
    <n v="0"/>
    <n v="222427.32"/>
    <n v="90927.37"/>
    <n v="0"/>
    <n v="1189.92"/>
    <n v="2214.25"/>
    <n v="0.09"/>
    <n v="0"/>
    <n v="0"/>
    <n v="12320.9"/>
    <n v="7817.2"/>
    <n v="15090.98"/>
    <n v="0"/>
    <n v="0"/>
    <n v="10898.32"/>
    <n v="73496.38"/>
    <n v="0"/>
    <n v="0"/>
    <n v="0"/>
    <n v="0"/>
    <n v="3016.22"/>
    <n v="5455.69"/>
    <n v="0"/>
    <n v="0"/>
    <n v="0"/>
    <n v="0"/>
    <n v="0"/>
    <n v="0"/>
    <n v="0"/>
    <n v="0"/>
    <m/>
    <n v="0"/>
    <n v="0"/>
    <n v="0"/>
    <x v="13"/>
    <x v="20"/>
  </r>
  <r>
    <s v="CG&amp;E "/>
    <s v="E"/>
    <x v="15"/>
    <s v="TS09    04/01/2008N"/>
    <n v="25140135"/>
    <n v="1448143.73"/>
    <n v="0"/>
    <n v="1448143.73"/>
    <n v="600715.18999999994"/>
    <n v="0"/>
    <n v="5833.49"/>
    <n v="13661.48"/>
    <n v="0.27"/>
    <n v="0"/>
    <n v="0"/>
    <n v="0"/>
    <n v="63919.27"/>
    <n v="102867.89"/>
    <n v="0"/>
    <n v="0"/>
    <n v="60417.59"/>
    <n v="544786.72"/>
    <n v="0"/>
    <n v="0"/>
    <n v="0"/>
    <n v="0"/>
    <n v="19899.16"/>
    <n v="36042.67"/>
    <n v="0"/>
    <n v="0"/>
    <n v="0"/>
    <n v="0"/>
    <n v="0"/>
    <n v="0"/>
    <n v="0"/>
    <n v="0"/>
    <m/>
    <n v="0"/>
    <n v="0"/>
    <n v="0"/>
    <x v="13"/>
    <x v="20"/>
  </r>
  <r>
    <s v="CG&amp;E "/>
    <s v="E"/>
    <x v="12"/>
    <s v="TS09    04/01/2008N"/>
    <n v="4959716"/>
    <n v="334759.75"/>
    <n v="0"/>
    <n v="334759.75"/>
    <n v="148456.35999999999"/>
    <n v="0"/>
    <n v="1991.09"/>
    <n v="2949.69"/>
    <n v="0.09"/>
    <n v="0"/>
    <n v="0"/>
    <n v="0"/>
    <n v="14706.29"/>
    <n v="24639.96"/>
    <n v="0"/>
    <n v="0"/>
    <n v="20709.79"/>
    <n v="107477.05"/>
    <n v="0"/>
    <n v="0"/>
    <n v="0"/>
    <n v="0"/>
    <n v="4922.17"/>
    <n v="8907.26"/>
    <n v="0"/>
    <n v="0"/>
    <n v="0"/>
    <n v="0"/>
    <n v="0"/>
    <n v="0"/>
    <n v="0"/>
    <n v="0"/>
    <m/>
    <n v="0"/>
    <n v="0"/>
    <n v="0"/>
    <x v="13"/>
    <x v="20"/>
  </r>
  <r>
    <s v="CG&amp;E "/>
    <s v="E"/>
    <x v="15"/>
    <s v="TS10    04/01/2008N"/>
    <n v="95870016"/>
    <n v="6460210.4299999997"/>
    <n v="0"/>
    <n v="6460210.4299999997"/>
    <n v="2769006.65"/>
    <n v="0"/>
    <n v="39197.18"/>
    <n v="45586.62"/>
    <n v="0.09"/>
    <n v="0"/>
    <n v="0"/>
    <n v="0"/>
    <n v="336442.39"/>
    <n v="459581.64"/>
    <n v="0"/>
    <n v="0"/>
    <n v="476351.54"/>
    <n v="2077503.25"/>
    <n v="0"/>
    <n v="0"/>
    <n v="0"/>
    <n v="0"/>
    <n v="90405.9"/>
    <n v="166135.17000000001"/>
    <n v="0"/>
    <n v="0"/>
    <n v="0"/>
    <n v="0"/>
    <n v="0"/>
    <n v="0"/>
    <n v="0"/>
    <n v="0"/>
    <m/>
    <n v="0"/>
    <n v="0"/>
    <n v="0"/>
    <x v="13"/>
    <x v="20"/>
  </r>
  <r>
    <s v="CG&amp;E "/>
    <s v="E"/>
    <x v="15"/>
    <s v="TS12    04/01/2008 "/>
    <n v="3676507"/>
    <n v="188943.86"/>
    <n v="0"/>
    <n v="188943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20"/>
  </r>
  <r>
    <s v="CG&amp;E "/>
    <s v="E"/>
    <x v="15"/>
    <s v="TS13    04/01/2008 "/>
    <n v="1400666"/>
    <n v="68258.98"/>
    <n v="0"/>
    <n v="6825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20"/>
  </r>
  <r>
    <s v="CG&amp;E "/>
    <s v="E"/>
    <x v="7"/>
    <s v="UOLC    04/01/2008N"/>
    <n v="23603"/>
    <n v="1288.8499999999999"/>
    <n v="0"/>
    <n v="1288.8499999999999"/>
    <n v="279.89"/>
    <n v="0"/>
    <n v="101.33"/>
    <n v="28.74"/>
    <n v="0.09"/>
    <n v="0"/>
    <n v="0"/>
    <n v="101.85"/>
    <n v="54.05"/>
    <n v="46.48"/>
    <n v="0"/>
    <n v="0"/>
    <n v="62.19"/>
    <n v="515.66"/>
    <n v="0"/>
    <n v="0"/>
    <n v="0"/>
    <n v="0"/>
    <n v="21.61"/>
    <n v="16.8"/>
    <n v="0"/>
    <n v="0"/>
    <n v="60.16"/>
    <n v="0"/>
    <n v="0"/>
    <n v="0"/>
    <n v="0"/>
    <n v="0"/>
    <m/>
    <n v="0"/>
    <n v="0"/>
    <n v="0"/>
    <x v="13"/>
    <x v="21"/>
  </r>
  <r>
    <s v="CG&amp;E "/>
    <s v="E"/>
    <x v="19"/>
    <s v="UOLP    04/01/2008 "/>
    <n v="2745"/>
    <n v="154.51"/>
    <n v="0"/>
    <n v="154.51"/>
    <n v="32.549999999999997"/>
    <n v="0"/>
    <n v="11.6"/>
    <n v="3.25"/>
    <n v="4.26"/>
    <n v="0"/>
    <n v="0"/>
    <n v="12.74"/>
    <n v="6.33"/>
    <n v="5.2"/>
    <n v="0"/>
    <n v="0"/>
    <n v="7.09"/>
    <n v="60"/>
    <n v="0"/>
    <n v="0"/>
    <n v="0"/>
    <n v="0"/>
    <n v="2.56"/>
    <n v="1.93"/>
    <n v="0"/>
    <n v="0"/>
    <n v="7"/>
    <n v="0"/>
    <n v="0"/>
    <n v="0"/>
    <n v="0"/>
    <n v="0"/>
    <m/>
    <n v="0"/>
    <n v="0"/>
    <n v="0"/>
    <x v="13"/>
    <x v="21"/>
  </r>
  <r>
    <s v="CG&amp;E "/>
    <s v="E"/>
    <x v="2"/>
    <s v="UOLP    04/01/2008 "/>
    <n v="29695"/>
    <n v="1635.94"/>
    <n v="0"/>
    <n v="1635.94"/>
    <n v="351.66"/>
    <n v="0"/>
    <n v="127.8"/>
    <n v="35.96"/>
    <n v="6.4"/>
    <n v="0"/>
    <n v="0"/>
    <n v="137.41"/>
    <n v="67.849999999999994"/>
    <n v="58.35"/>
    <n v="0"/>
    <n v="0"/>
    <n v="78.73"/>
    <n v="648.61"/>
    <n v="0"/>
    <n v="0"/>
    <n v="0"/>
    <n v="0"/>
    <n v="26.74"/>
    <n v="21.11"/>
    <n v="0"/>
    <n v="0"/>
    <n v="75.319999999999993"/>
    <n v="0"/>
    <n v="0"/>
    <n v="0"/>
    <n v="0"/>
    <n v="0"/>
    <m/>
    <n v="0"/>
    <n v="0"/>
    <n v="0"/>
    <x v="13"/>
    <x v="21"/>
  </r>
  <r>
    <s v="CG&amp;E "/>
    <s v="E"/>
    <x v="3"/>
    <s v="UOLP    04/01/2008 "/>
    <n v="910"/>
    <n v="50.34"/>
    <n v="0"/>
    <n v="50.34"/>
    <n v="10.78"/>
    <n v="0"/>
    <n v="3.92"/>
    <n v="1.1100000000000001"/>
    <n v="0.36"/>
    <n v="0"/>
    <n v="0"/>
    <n v="4.21"/>
    <n v="2.08"/>
    <n v="1.79"/>
    <n v="0"/>
    <n v="0"/>
    <n v="2.41"/>
    <n v="19.88"/>
    <n v="0"/>
    <n v="0"/>
    <n v="0"/>
    <n v="0"/>
    <n v="0.83"/>
    <n v="0.66"/>
    <n v="0"/>
    <n v="0"/>
    <n v="2.31"/>
    <n v="0"/>
    <n v="0"/>
    <n v="0"/>
    <n v="0"/>
    <n v="0"/>
    <m/>
    <n v="0"/>
    <n v="0"/>
    <n v="0"/>
    <x v="13"/>
    <x v="21"/>
  </r>
  <r>
    <s v="CG&amp;E "/>
    <s v="E"/>
    <x v="4"/>
    <s v="UOLP    04/01/2008 "/>
    <n v="1195"/>
    <n v="66.16"/>
    <n v="0"/>
    <n v="66.16"/>
    <n v="14.16"/>
    <n v="0"/>
    <n v="5.14"/>
    <n v="1.46"/>
    <n v="0.49"/>
    <n v="0"/>
    <n v="0"/>
    <n v="5.53"/>
    <n v="2.74"/>
    <n v="2.35"/>
    <n v="0"/>
    <n v="0"/>
    <n v="3.15"/>
    <n v="26.11"/>
    <n v="0"/>
    <n v="0"/>
    <n v="0"/>
    <n v="0"/>
    <n v="1.1000000000000001"/>
    <n v="0.88"/>
    <n v="0"/>
    <n v="0"/>
    <n v="3.05"/>
    <n v="0"/>
    <n v="0"/>
    <n v="0"/>
    <n v="0"/>
    <n v="0"/>
    <m/>
    <n v="0"/>
    <n v="0"/>
    <n v="0"/>
    <x v="13"/>
    <x v="21"/>
  </r>
  <r>
    <s v="CG&amp;E "/>
    <s v="E"/>
    <x v="2"/>
    <s v="UOLP    04/01/2008N"/>
    <n v="11702"/>
    <n v="645.48"/>
    <n v="0"/>
    <n v="645.48"/>
    <n v="138.77000000000001"/>
    <n v="0"/>
    <n v="50.2"/>
    <n v="14.24"/>
    <n v="2.76"/>
    <n v="0"/>
    <n v="0"/>
    <n v="54.38"/>
    <n v="26.8"/>
    <n v="22.96"/>
    <n v="0"/>
    <n v="0"/>
    <n v="30.82"/>
    <n v="255.67"/>
    <n v="0"/>
    <n v="0"/>
    <n v="0"/>
    <n v="0"/>
    <n v="10.73"/>
    <n v="8.2899999999999991"/>
    <n v="0"/>
    <n v="0"/>
    <n v="29.86"/>
    <n v="0"/>
    <n v="0"/>
    <n v="0"/>
    <n v="0"/>
    <n v="0"/>
    <m/>
    <n v="0"/>
    <n v="0"/>
    <n v="0"/>
    <x v="13"/>
    <x v="21"/>
  </r>
  <r>
    <s v="CG&amp;E "/>
    <s v="E"/>
    <x v="7"/>
    <s v="UOLP    04/01/2008N"/>
    <n v="21009"/>
    <n v="1156.5"/>
    <n v="0"/>
    <n v="1156.5"/>
    <n v="249.13"/>
    <n v="0"/>
    <n v="90.06"/>
    <n v="25.55"/>
    <n v="2.6"/>
    <n v="0"/>
    <n v="0"/>
    <n v="97.7"/>
    <n v="48.05"/>
    <n v="41.21"/>
    <n v="0"/>
    <n v="0"/>
    <n v="55.3"/>
    <n v="459.02"/>
    <n v="0"/>
    <n v="0"/>
    <n v="0"/>
    <n v="0"/>
    <n v="19.36"/>
    <n v="14.91"/>
    <n v="0"/>
    <n v="0"/>
    <n v="53.61"/>
    <n v="0"/>
    <n v="0"/>
    <n v="0"/>
    <n v="0"/>
    <n v="0"/>
    <m/>
    <n v="0"/>
    <n v="0"/>
    <n v="0"/>
    <x v="13"/>
    <x v="21"/>
  </r>
  <r>
    <s v="CG&amp;E "/>
    <s v="E"/>
    <x v="19"/>
    <s v="UORP    04/01/2008 "/>
    <n v="86"/>
    <n v="4.66"/>
    <n v="0"/>
    <n v="4.66"/>
    <n v="1.02"/>
    <n v="0"/>
    <n v="0.36"/>
    <n v="0.1"/>
    <n v="0.18"/>
    <n v="0"/>
    <n v="0"/>
    <n v="0.4"/>
    <n v="0.2"/>
    <n v="0.16"/>
    <n v="0"/>
    <n v="0"/>
    <n v="0.22"/>
    <n v="1.88"/>
    <n v="0"/>
    <n v="0"/>
    <n v="0"/>
    <n v="0"/>
    <n v="0.08"/>
    <n v="0.06"/>
    <n v="0"/>
    <n v="0"/>
    <n v="0"/>
    <n v="0"/>
    <n v="0"/>
    <n v="0"/>
    <n v="0"/>
    <n v="0"/>
    <m/>
    <n v="0"/>
    <n v="0"/>
    <n v="0"/>
    <x v="13"/>
    <x v="21"/>
  </r>
  <r>
    <s v="CG&amp;E "/>
    <s v="E"/>
    <x v="12"/>
    <s v="WS02    08/31/1993N"/>
    <n v="45871"/>
    <n v="1586.6"/>
    <n v="586.6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586.6"/>
    <n v="0"/>
    <n v="0"/>
    <n v="0"/>
    <n v="0"/>
    <n v="0"/>
    <n v="0"/>
    <n v="0"/>
    <n v="0"/>
    <n v="0"/>
    <n v="0"/>
    <m/>
    <n v="0"/>
    <n v="0"/>
    <n v="0"/>
    <x v="13"/>
    <x v="22"/>
  </r>
  <r>
    <s v="CG&amp;E "/>
    <s v="E"/>
    <x v="4"/>
    <s v="WS04    08/31/1993N"/>
    <n v="6000"/>
    <n v="275.73"/>
    <n v="76.73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3"/>
    <x v="22"/>
  </r>
  <r>
    <s v="CG&amp;E "/>
    <s v="E"/>
    <x v="0"/>
    <s v="ID        01/01/2001 "/>
    <n v="379177"/>
    <n v="30136.98"/>
    <n v="0"/>
    <n v="3013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0"/>
  </r>
  <r>
    <s v="CG&amp;E "/>
    <s v="E"/>
    <x v="2"/>
    <s v="DM01S   01/02/2007N"/>
    <n v="-48018"/>
    <n v="-5848.84"/>
    <n v="0"/>
    <n v="-5848.84"/>
    <n v="-1817.42"/>
    <n v="0"/>
    <n v="-1725.67"/>
    <n v="-52.48"/>
    <n v="-4.8600000000000003"/>
    <n v="0"/>
    <n v="0"/>
    <n v="-218.83"/>
    <n v="-451.89"/>
    <n v="-216.96"/>
    <n v="-20.04"/>
    <n v="-320.68"/>
    <n v="-270.97000000000003"/>
    <n v="-525.38"/>
    <n v="0"/>
    <n v="0"/>
    <n v="0"/>
    <n v="0"/>
    <n v="-40.020000000000003"/>
    <n v="-128.26"/>
    <n v="0"/>
    <n v="0"/>
    <n v="-55.38"/>
    <n v="0"/>
    <n v="0"/>
    <n v="0"/>
    <n v="0"/>
    <n v="0"/>
    <m/>
    <n v="0"/>
    <n v="0"/>
    <n v="0"/>
    <x v="14"/>
    <x v="1"/>
  </r>
  <r>
    <s v="CG&amp;E "/>
    <s v="E"/>
    <x v="4"/>
    <s v="DM01S   01/02/2007N"/>
    <n v="-5358"/>
    <n v="-666.64"/>
    <n v="0"/>
    <n v="-666.64"/>
    <n v="-216.77"/>
    <n v="0"/>
    <n v="-178.88"/>
    <n v="-5.44"/>
    <n v="-0.45"/>
    <n v="0"/>
    <n v="0"/>
    <n v="-24.92"/>
    <n v="-53.79"/>
    <n v="-24.66"/>
    <n v="-2.23"/>
    <n v="-38.26"/>
    <n v="-28.48"/>
    <n v="-68.55"/>
    <n v="0"/>
    <n v="0"/>
    <n v="0"/>
    <n v="0"/>
    <n v="-2.73"/>
    <n v="-15.3"/>
    <n v="0"/>
    <n v="0"/>
    <n v="-6.18"/>
    <n v="0"/>
    <n v="0"/>
    <n v="0"/>
    <n v="0"/>
    <n v="0"/>
    <m/>
    <n v="0"/>
    <n v="0"/>
    <n v="0"/>
    <x v="14"/>
    <x v="1"/>
  </r>
  <r>
    <s v="CG&amp;E "/>
    <s v="E"/>
    <x v="2"/>
    <s v="DM01S   01/02/2009N"/>
    <n v="-62"/>
    <n v="-8.48"/>
    <n v="0"/>
    <n v="-8.48"/>
    <n v="-2.25"/>
    <n v="0"/>
    <n v="-2.35"/>
    <n v="-7.0000000000000007E-2"/>
    <n v="-0.01"/>
    <n v="0"/>
    <n v="0"/>
    <n v="-0.28999999999999998"/>
    <n v="-0.61"/>
    <n v="-0.48"/>
    <n v="0"/>
    <n v="0"/>
    <n v="-0.33"/>
    <n v="-1.65"/>
    <n v="0"/>
    <n v="0"/>
    <n v="0"/>
    <n v="0"/>
    <n v="-0.1"/>
    <n v="0"/>
    <n v="0"/>
    <n v="0"/>
    <n v="-7.0000000000000007E-2"/>
    <n v="0"/>
    <n v="0"/>
    <n v="0"/>
    <n v="0"/>
    <n v="-0.1"/>
    <m/>
    <n v="0"/>
    <n v="0"/>
    <n v="-0.17"/>
    <x v="14"/>
    <x v="1"/>
  </r>
  <r>
    <s v="CG&amp;E "/>
    <s v="E"/>
    <x v="2"/>
    <s v="DM01S   02/15/2008N"/>
    <n v="-15281"/>
    <n v="-1946.16"/>
    <n v="0"/>
    <n v="-1946.16"/>
    <n v="-592.62"/>
    <n v="0"/>
    <n v="-589.78"/>
    <n v="-18.61"/>
    <n v="-1.89"/>
    <n v="0"/>
    <n v="0"/>
    <n v="-69.66"/>
    <n v="-147.34"/>
    <n v="-104.59"/>
    <n v="-6.38"/>
    <n v="-104.58"/>
    <n v="-90.51"/>
    <n v="-139.85"/>
    <n v="0"/>
    <n v="0"/>
    <n v="0"/>
    <n v="0"/>
    <n v="-20.86"/>
    <n v="-41.85"/>
    <n v="0"/>
    <n v="0"/>
    <n v="-17.64"/>
    <n v="0"/>
    <n v="0"/>
    <n v="0"/>
    <n v="0"/>
    <n v="0"/>
    <m/>
    <n v="0"/>
    <n v="0"/>
    <n v="0"/>
    <x v="14"/>
    <x v="1"/>
  </r>
  <r>
    <s v="CG&amp;E "/>
    <s v="E"/>
    <x v="4"/>
    <s v="DM01S   02/15/2008N"/>
    <n v="-959"/>
    <n v="-118.28"/>
    <n v="0"/>
    <n v="-118.28"/>
    <n v="-37.89"/>
    <n v="0"/>
    <n v="-31.92"/>
    <n v="-1.17"/>
    <n v="-0.09"/>
    <n v="0"/>
    <n v="0"/>
    <n v="-4.46"/>
    <n v="-9.42"/>
    <n v="-6.69"/>
    <n v="-0.4"/>
    <n v="-6.69"/>
    <n v="-5.68"/>
    <n v="-8.7799999999999994"/>
    <n v="0"/>
    <n v="0"/>
    <n v="0"/>
    <n v="0"/>
    <n v="-1.31"/>
    <n v="-2.67"/>
    <n v="0"/>
    <n v="0"/>
    <n v="-1.1100000000000001"/>
    <n v="0"/>
    <n v="0"/>
    <n v="0"/>
    <n v="0"/>
    <n v="0"/>
    <m/>
    <n v="0"/>
    <n v="0"/>
    <n v="0"/>
    <x v="14"/>
    <x v="1"/>
  </r>
  <r>
    <s v="CG&amp;E "/>
    <s v="E"/>
    <x v="2"/>
    <s v="DM01S   04/01/2008 "/>
    <n v="37872"/>
    <n v="4688.72"/>
    <n v="0"/>
    <n v="468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1"/>
  </r>
  <r>
    <s v="CG&amp;E "/>
    <s v="E"/>
    <x v="3"/>
    <s v="DM01S   04/01/2008 "/>
    <n v="3204"/>
    <n v="405.36"/>
    <n v="0"/>
    <n v="40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1"/>
  </r>
  <r>
    <s v="CG&amp;E "/>
    <s v="E"/>
    <x v="10"/>
    <s v="DM01S   04/01/2008 "/>
    <n v="1112"/>
    <n v="253.36"/>
    <n v="0"/>
    <n v="25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1"/>
  </r>
  <r>
    <s v="CG&amp;E "/>
    <s v="E"/>
    <x v="1"/>
    <s v="DM01S   04/01/2008N"/>
    <n v="-21405"/>
    <n v="-2685.96"/>
    <n v="0"/>
    <n v="-2685.96"/>
    <n v="-927.34"/>
    <n v="0"/>
    <n v="-643.94000000000005"/>
    <n v="-26.06"/>
    <n v="-1.33"/>
    <n v="0"/>
    <n v="0"/>
    <n v="-96.89"/>
    <n v="-195.12"/>
    <n v="-141.5"/>
    <n v="-8.91"/>
    <n v="0"/>
    <n v="-116.08"/>
    <n v="-419.04"/>
    <n v="0"/>
    <n v="0"/>
    <n v="0"/>
    <n v="0"/>
    <n v="-29.41"/>
    <n v="-55.64"/>
    <n v="0"/>
    <n v="0"/>
    <n v="-24.7"/>
    <n v="0"/>
    <n v="0"/>
    <n v="0"/>
    <n v="0"/>
    <n v="0"/>
    <m/>
    <n v="0"/>
    <n v="0"/>
    <n v="0"/>
    <x v="14"/>
    <x v="1"/>
  </r>
  <r>
    <s v="CG&amp;E "/>
    <s v="E"/>
    <x v="2"/>
    <s v="DM01S   04/01/2008N"/>
    <n v="-1151095"/>
    <n v="-130286.25"/>
    <n v="0"/>
    <n v="-130286.25"/>
    <n v="-42285.53"/>
    <n v="0"/>
    <n v="-30027.99"/>
    <n v="-1397.58"/>
    <n v="-80.13"/>
    <n v="0"/>
    <n v="0"/>
    <n v="-5113.82"/>
    <n v="-8983.6200000000008"/>
    <n v="-6524.54"/>
    <n v="-467.99"/>
    <n v="0"/>
    <n v="-6519.83"/>
    <n v="-23353.77"/>
    <n v="0"/>
    <n v="0"/>
    <n v="0"/>
    <n v="0"/>
    <n v="-1619.03"/>
    <n v="-2472.87"/>
    <n v="0"/>
    <n v="0"/>
    <n v="-1309.76"/>
    <n v="0"/>
    <n v="0"/>
    <n v="0"/>
    <n v="0"/>
    <n v="-47.63"/>
    <m/>
    <n v="0"/>
    <n v="0"/>
    <n v="-82.16"/>
    <x v="14"/>
    <x v="1"/>
  </r>
  <r>
    <s v="CG&amp;E "/>
    <s v="E"/>
    <x v="3"/>
    <s v="DM01S   04/01/2008N"/>
    <n v="-81128"/>
    <n v="-10328.91"/>
    <n v="0"/>
    <n v="-10328.91"/>
    <n v="-3715.24"/>
    <n v="0"/>
    <n v="-2366.3000000000002"/>
    <n v="-98.65"/>
    <n v="-3.1"/>
    <n v="0"/>
    <n v="0"/>
    <n v="-364.2"/>
    <n v="-743.2"/>
    <n v="-552.45000000000005"/>
    <n v="-33.43"/>
    <n v="0"/>
    <n v="-496.93"/>
    <n v="-1523.51"/>
    <n v="0"/>
    <n v="0"/>
    <n v="0"/>
    <n v="0"/>
    <n v="-117.35"/>
    <n v="-220.51"/>
    <n v="0"/>
    <n v="0"/>
    <n v="-89.48"/>
    <n v="0"/>
    <n v="0"/>
    <n v="0"/>
    <n v="0"/>
    <n v="-1.59"/>
    <m/>
    <n v="0"/>
    <n v="0"/>
    <n v="-2.97"/>
    <x v="14"/>
    <x v="1"/>
  </r>
  <r>
    <s v="CG&amp;E "/>
    <s v="E"/>
    <x v="4"/>
    <s v="DM01S   04/01/2008N"/>
    <n v="-39611"/>
    <n v="-4867.21"/>
    <n v="0"/>
    <n v="-4867.21"/>
    <n v="-1546.94"/>
    <n v="0"/>
    <n v="-1217.46"/>
    <n v="-47.81"/>
    <n v="-3.6"/>
    <n v="0"/>
    <n v="0"/>
    <n v="-179.17"/>
    <n v="-337.01"/>
    <n v="-246.77"/>
    <n v="-15.11"/>
    <n v="0"/>
    <n v="-215.44"/>
    <n v="-856.49"/>
    <n v="0"/>
    <n v="0"/>
    <n v="0"/>
    <n v="0"/>
    <n v="-55.15"/>
    <n v="-89.22"/>
    <n v="0"/>
    <n v="0"/>
    <n v="-45.71"/>
    <n v="0"/>
    <n v="0"/>
    <n v="0"/>
    <n v="0"/>
    <n v="-5.49"/>
    <m/>
    <n v="0"/>
    <n v="0"/>
    <n v="-5.84"/>
    <x v="14"/>
    <x v="1"/>
  </r>
  <r>
    <s v="CG&amp;E "/>
    <s v="E"/>
    <x v="5"/>
    <s v="DM01S   04/01/2008N"/>
    <n v="-5340"/>
    <n v="-496.06"/>
    <n v="0"/>
    <n v="-496.06"/>
    <n v="-168.16"/>
    <n v="0"/>
    <n v="-86.29"/>
    <n v="-6.5"/>
    <n v="-0.09"/>
    <n v="0"/>
    <n v="0"/>
    <n v="0"/>
    <n v="-35.64"/>
    <n v="-27.91"/>
    <n v="-2.23"/>
    <n v="0"/>
    <n v="-28.96"/>
    <n v="-116.66"/>
    <n v="0"/>
    <n v="0"/>
    <n v="0"/>
    <n v="0"/>
    <n v="-7.37"/>
    <n v="-10.09"/>
    <n v="0"/>
    <n v="0"/>
    <n v="-6.16"/>
    <n v="0"/>
    <n v="0"/>
    <n v="0"/>
    <n v="0"/>
    <n v="0"/>
    <m/>
    <n v="0"/>
    <n v="0"/>
    <n v="0"/>
    <x v="14"/>
    <x v="1"/>
  </r>
  <r>
    <s v="CG&amp;E "/>
    <s v="E"/>
    <x v="6"/>
    <s v="DM01S   04/01/2008N"/>
    <n v="-3046"/>
    <n v="-173.78"/>
    <n v="0"/>
    <n v="-173.78"/>
    <n v="0"/>
    <n v="0"/>
    <n v="-107.56"/>
    <n v="-3.65"/>
    <n v="-0.36"/>
    <n v="0"/>
    <n v="0"/>
    <n v="-14.16"/>
    <n v="-29.92"/>
    <n v="0"/>
    <n v="-1.08"/>
    <n v="0"/>
    <n v="0"/>
    <n v="0"/>
    <n v="0"/>
    <n v="0"/>
    <n v="0"/>
    <n v="0"/>
    <n v="-4.29"/>
    <n v="-7.24"/>
    <n v="0"/>
    <n v="0"/>
    <n v="-3.52"/>
    <n v="0"/>
    <n v="0"/>
    <n v="0"/>
    <n v="0"/>
    <n v="-0.74"/>
    <m/>
    <n v="0"/>
    <n v="0"/>
    <n v="-1.26"/>
    <x v="14"/>
    <x v="1"/>
  </r>
  <r>
    <s v="CG&amp;E "/>
    <s v="E"/>
    <x v="10"/>
    <s v="DM01S   04/01/2008N"/>
    <n v="-7969"/>
    <n v="-264.93"/>
    <n v="0"/>
    <n v="-264.93"/>
    <n v="0"/>
    <n v="0"/>
    <n v="-152.24"/>
    <n v="-9.32"/>
    <n v="-0.36"/>
    <n v="0"/>
    <n v="4.5999999999999996"/>
    <n v="-34.93"/>
    <n v="-52.09"/>
    <n v="0"/>
    <n v="-2.12"/>
    <n v="0"/>
    <n v="0"/>
    <n v="0"/>
    <n v="0"/>
    <n v="0"/>
    <n v="0"/>
    <n v="0"/>
    <n v="0"/>
    <n v="0"/>
    <n v="0"/>
    <n v="0"/>
    <n v="-9.19"/>
    <n v="0"/>
    <n v="0"/>
    <n v="0"/>
    <n v="0"/>
    <n v="-4.68"/>
    <m/>
    <n v="0"/>
    <n v="0"/>
    <n v="-4.5999999999999996"/>
    <x v="14"/>
    <x v="1"/>
  </r>
  <r>
    <s v="CG&amp;E "/>
    <s v="E"/>
    <x v="2"/>
    <s v="DM01W   01/02/2007N"/>
    <n v="34014"/>
    <n v="4323.7700000000004"/>
    <n v="0"/>
    <n v="4323.7700000000004"/>
    <n v="1310.52"/>
    <n v="0"/>
    <n v="1369.28"/>
    <n v="35.68"/>
    <n v="4.4800000000000004"/>
    <n v="0"/>
    <n v="0"/>
    <n v="156.13999999999999"/>
    <n v="325.87"/>
    <n v="141.02000000000001"/>
    <n v="14.21"/>
    <n v="231.29"/>
    <n v="188.13"/>
    <n v="393.24"/>
    <n v="0"/>
    <n v="0"/>
    <n v="0"/>
    <n v="0"/>
    <n v="22.17"/>
    <n v="92.51"/>
    <n v="0"/>
    <n v="0"/>
    <n v="39.229999999999997"/>
    <n v="0"/>
    <n v="0"/>
    <n v="0"/>
    <n v="0"/>
    <n v="0"/>
    <m/>
    <n v="0"/>
    <n v="0"/>
    <n v="0"/>
    <x v="14"/>
    <x v="1"/>
  </r>
  <r>
    <s v="CG&amp;E "/>
    <s v="E"/>
    <x v="4"/>
    <s v="DM01W   01/02/2007N"/>
    <n v="3096"/>
    <n v="383.02"/>
    <n v="0"/>
    <n v="383.02"/>
    <n v="122.32"/>
    <n v="0"/>
    <n v="108.83"/>
    <n v="3.03"/>
    <n v="0.36"/>
    <n v="0"/>
    <n v="0"/>
    <n v="14.39"/>
    <n v="30.4"/>
    <n v="12.44"/>
    <n v="1.29"/>
    <n v="21.58"/>
    <n v="16.29"/>
    <n v="38.75"/>
    <n v="0"/>
    <n v="0"/>
    <n v="0"/>
    <n v="0"/>
    <n v="1.1399999999999999"/>
    <n v="8.6300000000000008"/>
    <n v="0"/>
    <n v="0"/>
    <n v="3.57"/>
    <n v="0"/>
    <n v="0"/>
    <n v="0"/>
    <n v="0"/>
    <n v="0"/>
    <m/>
    <n v="0"/>
    <n v="0"/>
    <n v="0"/>
    <x v="14"/>
    <x v="1"/>
  </r>
  <r>
    <s v="CG&amp;E "/>
    <s v="E"/>
    <x v="2"/>
    <s v="DM01W   01/02/2009 "/>
    <n v="2771"/>
    <n v="429.16"/>
    <n v="0"/>
    <n v="42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1"/>
  </r>
  <r>
    <s v="CG&amp;E "/>
    <s v="E"/>
    <x v="10"/>
    <s v="DM01W   01/02/2009 "/>
    <n v="-1112"/>
    <n v="-253.36"/>
    <n v="0"/>
    <n v="-25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1"/>
  </r>
  <r>
    <s v="CG&amp;E "/>
    <s v="E"/>
    <x v="1"/>
    <s v="DM01W   01/02/2009N"/>
    <n v="222893"/>
    <n v="26458.69"/>
    <n v="0"/>
    <n v="26458.69"/>
    <n v="6559.99"/>
    <n v="0"/>
    <n v="6565.7"/>
    <n v="242.04"/>
    <n v="17.829999999999998"/>
    <n v="0"/>
    <n v="0"/>
    <n v="1009.14"/>
    <n v="1915.3"/>
    <n v="1495.68"/>
    <n v="0"/>
    <n v="0"/>
    <n v="1195.46"/>
    <n v="5946.8"/>
    <n v="0"/>
    <n v="0"/>
    <n v="0"/>
    <n v="0"/>
    <n v="349.23"/>
    <n v="0"/>
    <n v="0"/>
    <n v="0"/>
    <n v="257.27"/>
    <n v="0"/>
    <n v="0"/>
    <n v="0"/>
    <n v="0"/>
    <n v="363.54"/>
    <m/>
    <n v="0"/>
    <n v="0"/>
    <n v="540.71"/>
    <x v="14"/>
    <x v="1"/>
  </r>
  <r>
    <s v="CG&amp;E "/>
    <s v="E"/>
    <x v="2"/>
    <s v="DM01W   01/02/2009N"/>
    <n v="20355959"/>
    <n v="2410533.0699999998"/>
    <n v="0"/>
    <n v="2410533.0699999998"/>
    <n v="608976.76"/>
    <n v="0"/>
    <n v="584556.30000000005"/>
    <n v="22099.64"/>
    <n v="1396.15"/>
    <n v="0"/>
    <n v="0"/>
    <n v="91826.73"/>
    <n v="174913.1"/>
    <n v="136550.15"/>
    <n v="0"/>
    <n v="0"/>
    <n v="109170.83"/>
    <n v="543095.11"/>
    <n v="0"/>
    <n v="0"/>
    <n v="0"/>
    <n v="0"/>
    <n v="31899.03"/>
    <n v="0.01"/>
    <n v="0"/>
    <n v="0"/>
    <n v="23492.77"/>
    <n v="0"/>
    <n v="0"/>
    <n v="0"/>
    <n v="0"/>
    <n v="33198.75"/>
    <m/>
    <n v="0"/>
    <n v="0"/>
    <n v="49357.74"/>
    <x v="14"/>
    <x v="1"/>
  </r>
  <r>
    <s v="CG&amp;E "/>
    <s v="E"/>
    <x v="3"/>
    <s v="DM01W   01/02/2009N"/>
    <n v="548166"/>
    <n v="60467.91"/>
    <n v="0"/>
    <n v="60467.91"/>
    <n v="14298.14"/>
    <n v="0"/>
    <n v="14271.81"/>
    <n v="595.04999999999995"/>
    <n v="30.2"/>
    <n v="0"/>
    <n v="0"/>
    <n v="2428.27"/>
    <n v="4341.3900000000003"/>
    <n v="3343.9"/>
    <n v="0"/>
    <n v="0"/>
    <n v="2939.92"/>
    <n v="14624.98"/>
    <n v="0"/>
    <n v="0"/>
    <n v="0"/>
    <n v="0"/>
    <n v="859.01"/>
    <n v="0"/>
    <n v="0"/>
    <n v="0"/>
    <n v="632.59"/>
    <n v="0"/>
    <n v="0"/>
    <n v="0"/>
    <n v="0"/>
    <n v="894.1"/>
    <m/>
    <n v="0"/>
    <n v="0"/>
    <n v="1208.55"/>
    <x v="14"/>
    <x v="1"/>
  </r>
  <r>
    <s v="CG&amp;E "/>
    <s v="E"/>
    <x v="7"/>
    <s v="DM01W   01/02/2009N"/>
    <n v="3379"/>
    <n v="470.42"/>
    <n v="0"/>
    <n v="470.42"/>
    <n v="117.96"/>
    <n v="0"/>
    <n v="143.18"/>
    <n v="3.67"/>
    <n v="0.47"/>
    <n v="0"/>
    <n v="0"/>
    <n v="15.4"/>
    <n v="32.270000000000003"/>
    <n v="25.33"/>
    <n v="0"/>
    <n v="0"/>
    <n v="18.12"/>
    <n v="90.15"/>
    <n v="0"/>
    <n v="0"/>
    <n v="0"/>
    <n v="0"/>
    <n v="5.3"/>
    <n v="0"/>
    <n v="0"/>
    <n v="0"/>
    <n v="3.89"/>
    <n v="0"/>
    <n v="0"/>
    <n v="0"/>
    <n v="0"/>
    <n v="5.5"/>
    <m/>
    <n v="0"/>
    <n v="0"/>
    <n v="9.18"/>
    <x v="14"/>
    <x v="1"/>
  </r>
  <r>
    <s v="CG&amp;E "/>
    <s v="E"/>
    <x v="4"/>
    <s v="DM01W   01/02/2009N"/>
    <n v="1115261"/>
    <n v="127877.65"/>
    <n v="0"/>
    <n v="127877.65"/>
    <n v="31614.37"/>
    <n v="0"/>
    <n v="30326.35"/>
    <n v="1210.81"/>
    <n v="73.25"/>
    <n v="0"/>
    <n v="0"/>
    <n v="5010.45"/>
    <n v="9245.01"/>
    <n v="7203.56"/>
    <n v="0"/>
    <n v="0"/>
    <n v="5981.32"/>
    <n v="29755.18"/>
    <n v="0"/>
    <n v="0"/>
    <n v="0"/>
    <n v="0"/>
    <n v="1747.63"/>
    <n v="0"/>
    <n v="0"/>
    <n v="0"/>
    <n v="1287.0899999999999"/>
    <n v="0"/>
    <n v="0"/>
    <n v="0"/>
    <n v="0"/>
    <n v="1818.82"/>
    <m/>
    <n v="0"/>
    <n v="0"/>
    <n v="2603.81"/>
    <x v="14"/>
    <x v="1"/>
  </r>
  <r>
    <s v="CG&amp;E "/>
    <s v="E"/>
    <x v="8"/>
    <s v="DM01W   01/02/2009N"/>
    <n v="27191"/>
    <n v="3371.65"/>
    <n v="0"/>
    <n v="3371.65"/>
    <n v="871.76"/>
    <n v="0"/>
    <n v="850.6"/>
    <n v="29.49"/>
    <n v="1.95"/>
    <n v="0"/>
    <n v="0"/>
    <n v="123.3"/>
    <n v="244.11"/>
    <n v="191.61"/>
    <n v="0"/>
    <n v="0"/>
    <n v="145.81"/>
    <n v="725.45"/>
    <n v="0"/>
    <n v="0"/>
    <n v="0"/>
    <n v="0"/>
    <n v="42.59"/>
    <n v="0"/>
    <n v="0"/>
    <n v="0"/>
    <n v="31.37"/>
    <n v="0"/>
    <n v="0"/>
    <n v="0"/>
    <n v="0"/>
    <n v="44.33"/>
    <m/>
    <n v="0"/>
    <n v="0"/>
    <n v="69.28"/>
    <x v="14"/>
    <x v="1"/>
  </r>
  <r>
    <s v="CG&amp;E "/>
    <s v="E"/>
    <x v="5"/>
    <s v="DM01W   01/02/2009N"/>
    <n v="57011"/>
    <n v="6886.32"/>
    <n v="0"/>
    <n v="6886.32"/>
    <n v="1935.72"/>
    <n v="0"/>
    <n v="1678.6"/>
    <n v="61.86"/>
    <n v="3.23"/>
    <n v="0"/>
    <n v="0"/>
    <n v="28.33"/>
    <n v="533.44000000000005"/>
    <n v="418.89"/>
    <n v="0"/>
    <n v="0"/>
    <n v="305.77"/>
    <n v="1521"/>
    <n v="0"/>
    <n v="0"/>
    <n v="0"/>
    <n v="0"/>
    <n v="89.35"/>
    <n v="0"/>
    <n v="0"/>
    <n v="0"/>
    <n v="65.77"/>
    <n v="0"/>
    <n v="0"/>
    <n v="0"/>
    <n v="0"/>
    <n v="92.93"/>
    <m/>
    <n v="0"/>
    <n v="0"/>
    <n v="151.43"/>
    <x v="14"/>
    <x v="1"/>
  </r>
  <r>
    <s v="CG&amp;E "/>
    <s v="E"/>
    <x v="14"/>
    <s v="DM01W   01/02/2009N"/>
    <n v="945"/>
    <n v="128.01"/>
    <n v="0"/>
    <n v="128.01"/>
    <n v="34.28"/>
    <n v="0"/>
    <n v="34.65"/>
    <n v="1.03"/>
    <n v="0.06"/>
    <n v="0"/>
    <n v="0"/>
    <n v="4.3899999999999997"/>
    <n v="9.2799999999999994"/>
    <n v="7.29"/>
    <n v="0"/>
    <n v="0"/>
    <n v="5.07"/>
    <n v="25.21"/>
    <n v="0"/>
    <n v="0"/>
    <n v="0"/>
    <n v="0"/>
    <n v="1.48"/>
    <n v="0"/>
    <n v="0"/>
    <n v="0"/>
    <n v="1.0900000000000001"/>
    <n v="0"/>
    <n v="0"/>
    <n v="0"/>
    <n v="0"/>
    <n v="1.54"/>
    <m/>
    <n v="0"/>
    <n v="0"/>
    <n v="2.64"/>
    <x v="14"/>
    <x v="1"/>
  </r>
  <r>
    <s v="CG&amp;E "/>
    <s v="E"/>
    <x v="6"/>
    <s v="DM01W   01/02/2009N"/>
    <n v="160622"/>
    <n v="6959.21"/>
    <n v="0"/>
    <n v="6959.21"/>
    <n v="0"/>
    <n v="0"/>
    <n v="4151.63"/>
    <n v="174.41"/>
    <n v="7.65"/>
    <n v="0"/>
    <n v="-312.8"/>
    <n v="721.96"/>
    <n v="1344.42"/>
    <n v="0"/>
    <n v="0"/>
    <n v="0"/>
    <n v="0"/>
    <n v="0"/>
    <n v="0"/>
    <n v="0"/>
    <n v="0"/>
    <n v="0"/>
    <n v="45.08"/>
    <n v="0"/>
    <n v="0"/>
    <n v="0"/>
    <n v="185.32"/>
    <n v="0"/>
    <n v="0"/>
    <n v="0"/>
    <n v="0"/>
    <n v="261.94"/>
    <m/>
    <n v="0"/>
    <n v="0"/>
    <n v="379.6"/>
    <x v="14"/>
    <x v="1"/>
  </r>
  <r>
    <s v="CG&amp;E "/>
    <s v="E"/>
    <x v="9"/>
    <s v="DM01W   01/02/2009N"/>
    <n v="17785"/>
    <n v="784.23"/>
    <n v="0"/>
    <n v="784.23"/>
    <n v="0"/>
    <n v="0"/>
    <n v="476.66"/>
    <n v="19.309999999999999"/>
    <n v="0.79"/>
    <n v="0"/>
    <n v="-40.869999999999997"/>
    <n v="79.930000000000007"/>
    <n v="153.72999999999999"/>
    <n v="0"/>
    <n v="0"/>
    <n v="0"/>
    <n v="0"/>
    <n v="0"/>
    <n v="0"/>
    <n v="0"/>
    <n v="0"/>
    <n v="0"/>
    <n v="1.54"/>
    <n v="0"/>
    <n v="0"/>
    <n v="0"/>
    <n v="20.52"/>
    <n v="0"/>
    <n v="0"/>
    <n v="0"/>
    <n v="0"/>
    <n v="29"/>
    <m/>
    <n v="0"/>
    <n v="0"/>
    <n v="43.62"/>
    <x v="14"/>
    <x v="1"/>
  </r>
  <r>
    <s v="CG&amp;E "/>
    <s v="E"/>
    <x v="10"/>
    <s v="DM01W   01/02/2009N"/>
    <n v="49339"/>
    <n v="1893.14"/>
    <n v="0"/>
    <n v="1893.14"/>
    <n v="0"/>
    <n v="0"/>
    <n v="1072.82"/>
    <n v="53.56"/>
    <n v="1.59"/>
    <n v="0"/>
    <n v="-87.65"/>
    <n v="218.71"/>
    <n v="376.27"/>
    <n v="0"/>
    <n v="0"/>
    <n v="0"/>
    <n v="0"/>
    <n v="0"/>
    <n v="0"/>
    <n v="0"/>
    <n v="0"/>
    <n v="0"/>
    <n v="14.3"/>
    <n v="0"/>
    <n v="0"/>
    <n v="0"/>
    <n v="56.93"/>
    <n v="0"/>
    <n v="0"/>
    <n v="0"/>
    <n v="0"/>
    <n v="80.48"/>
    <m/>
    <n v="0"/>
    <n v="0"/>
    <n v="106.13"/>
    <x v="14"/>
    <x v="1"/>
  </r>
  <r>
    <s v="CG&amp;E "/>
    <s v="E"/>
    <x v="11"/>
    <s v="DM01W   01/02/2009N"/>
    <n v="4870"/>
    <n v="93.63"/>
    <n v="0"/>
    <n v="93.63"/>
    <n v="0"/>
    <n v="0"/>
    <n v="34.67"/>
    <n v="5.29"/>
    <n v="0.03"/>
    <n v="0"/>
    <n v="-4.55"/>
    <n v="20.7"/>
    <n v="19.38"/>
    <n v="0"/>
    <n v="0"/>
    <n v="0"/>
    <n v="0"/>
    <n v="0"/>
    <n v="0"/>
    <n v="0"/>
    <n v="0"/>
    <n v="0"/>
    <n v="0"/>
    <n v="0"/>
    <n v="0"/>
    <n v="0"/>
    <n v="5.62"/>
    <n v="0"/>
    <n v="0"/>
    <n v="0"/>
    <n v="0"/>
    <n v="7.94"/>
    <m/>
    <n v="0"/>
    <n v="0"/>
    <n v="4.55"/>
    <x v="14"/>
    <x v="1"/>
  </r>
  <r>
    <s v="CG&amp;E "/>
    <s v="E"/>
    <x v="2"/>
    <s v="DM01W   02/15/2008N"/>
    <n v="17658"/>
    <n v="2272.1799999999998"/>
    <n v="0"/>
    <n v="2272.1799999999998"/>
    <n v="683.1"/>
    <n v="0"/>
    <n v="706.79"/>
    <n v="21.52"/>
    <n v="2.4300000000000002"/>
    <n v="0"/>
    <n v="0"/>
    <n v="81.150000000000006"/>
    <n v="169.85"/>
    <n v="120.53"/>
    <n v="7.38"/>
    <n v="120.53"/>
    <n v="104.58"/>
    <n v="161.61000000000001"/>
    <n v="0"/>
    <n v="0"/>
    <n v="0"/>
    <n v="0"/>
    <n v="24.11"/>
    <n v="48.22"/>
    <n v="0"/>
    <n v="0"/>
    <n v="20.38"/>
    <n v="0"/>
    <n v="0"/>
    <n v="0"/>
    <n v="0"/>
    <n v="0"/>
    <m/>
    <n v="0"/>
    <n v="0"/>
    <n v="0"/>
    <x v="14"/>
    <x v="1"/>
  </r>
  <r>
    <s v="CG&amp;E "/>
    <s v="E"/>
    <x v="4"/>
    <s v="DM01W   02/15/2008N"/>
    <n v="1504"/>
    <n v="188.74"/>
    <n v="0"/>
    <n v="188.74"/>
    <n v="59.42"/>
    <n v="0"/>
    <n v="53.29"/>
    <n v="1.83"/>
    <n v="0.18"/>
    <n v="0"/>
    <n v="0"/>
    <n v="6.99"/>
    <n v="14.78"/>
    <n v="10.48"/>
    <n v="0.63"/>
    <n v="10.48"/>
    <n v="8.91"/>
    <n v="13.77"/>
    <n v="0"/>
    <n v="0"/>
    <n v="0"/>
    <n v="0"/>
    <n v="2.06"/>
    <n v="4.1900000000000004"/>
    <n v="0"/>
    <n v="0"/>
    <n v="1.73"/>
    <n v="0"/>
    <n v="0"/>
    <n v="0"/>
    <n v="0"/>
    <n v="0"/>
    <m/>
    <n v="0"/>
    <n v="0"/>
    <n v="0"/>
    <x v="14"/>
    <x v="1"/>
  </r>
  <r>
    <s v="CG&amp;E "/>
    <s v="E"/>
    <x v="1"/>
    <s v="DM01W   04/01/2008N"/>
    <n v="382079"/>
    <n v="45873.919999999998"/>
    <n v="0"/>
    <n v="45873.919999999998"/>
    <n v="14893.31"/>
    <n v="0"/>
    <n v="10568.68"/>
    <n v="465.15"/>
    <n v="27.21"/>
    <n v="0"/>
    <n v="0"/>
    <n v="1723.71"/>
    <n v="3228.35"/>
    <n v="2511.25"/>
    <n v="159.29"/>
    <n v="0"/>
    <n v="2071.94"/>
    <n v="8347.25"/>
    <n v="0"/>
    <n v="0"/>
    <n v="0"/>
    <n v="0"/>
    <n v="527.22"/>
    <n v="909.56"/>
    <n v="0"/>
    <n v="0"/>
    <n v="441"/>
    <n v="0"/>
    <n v="0"/>
    <n v="0"/>
    <n v="0"/>
    <n v="0"/>
    <m/>
    <n v="0"/>
    <n v="0"/>
    <n v="0"/>
    <x v="14"/>
    <x v="1"/>
  </r>
  <r>
    <s v="CG&amp;E "/>
    <s v="E"/>
    <x v="2"/>
    <s v="DM01W   04/01/2008N"/>
    <n v="25325318"/>
    <n v="3133373.75"/>
    <n v="0"/>
    <n v="3133373.75"/>
    <n v="1030733.73"/>
    <n v="0"/>
    <n v="738668.83"/>
    <n v="30834.09"/>
    <n v="1841.88"/>
    <n v="0"/>
    <n v="0"/>
    <n v="114397.19"/>
    <n v="219131.94"/>
    <n v="170846.92"/>
    <n v="10559.45"/>
    <n v="0"/>
    <n v="137357.63"/>
    <n v="552965.62"/>
    <n v="0"/>
    <n v="0"/>
    <n v="0"/>
    <n v="0"/>
    <n v="34946.57"/>
    <n v="61862.83"/>
    <n v="0"/>
    <n v="0"/>
    <n v="29227.07"/>
    <n v="0"/>
    <n v="0"/>
    <n v="0"/>
    <n v="0"/>
    <n v="0"/>
    <m/>
    <n v="0"/>
    <n v="0"/>
    <n v="0"/>
    <x v="14"/>
    <x v="1"/>
  </r>
  <r>
    <s v="CG&amp;E "/>
    <s v="E"/>
    <x v="3"/>
    <s v="DM01W   04/01/2008N"/>
    <n v="891342"/>
    <n v="90891.18"/>
    <n v="0"/>
    <n v="90891.18"/>
    <n v="27567.31"/>
    <n v="0"/>
    <n v="19132.09"/>
    <n v="1085.3399999999999"/>
    <n v="42.1"/>
    <n v="0"/>
    <n v="0"/>
    <n v="3840.13"/>
    <n v="6115.31"/>
    <n v="4525.8100000000004"/>
    <n v="371.66"/>
    <n v="0"/>
    <n v="4834.2700000000004"/>
    <n v="19464.62"/>
    <n v="0"/>
    <n v="0"/>
    <n v="0"/>
    <n v="0"/>
    <n v="1230.05"/>
    <n v="1653.89"/>
    <n v="0"/>
    <n v="0"/>
    <n v="1028.5999999999999"/>
    <n v="0"/>
    <n v="0"/>
    <n v="0"/>
    <n v="0"/>
    <n v="0"/>
    <m/>
    <n v="0"/>
    <n v="0"/>
    <n v="0"/>
    <x v="14"/>
    <x v="1"/>
  </r>
  <r>
    <s v="CG&amp;E "/>
    <s v="E"/>
    <x v="7"/>
    <s v="DM01W   04/01/2008N"/>
    <n v="6177"/>
    <n v="790.68"/>
    <n v="0"/>
    <n v="790.68"/>
    <n v="254.99"/>
    <n v="0"/>
    <n v="201.54"/>
    <n v="7.52"/>
    <n v="0.53"/>
    <n v="0"/>
    <n v="0"/>
    <n v="27.9"/>
    <n v="53.92"/>
    <n v="42.32"/>
    <n v="2.57"/>
    <n v="0"/>
    <n v="33.51"/>
    <n v="134.94999999999999"/>
    <n v="0"/>
    <n v="0"/>
    <n v="0"/>
    <n v="0"/>
    <n v="8.52"/>
    <n v="15.29"/>
    <n v="0"/>
    <n v="0"/>
    <n v="7.12"/>
    <n v="0"/>
    <n v="0"/>
    <n v="0"/>
    <n v="0"/>
    <n v="0"/>
    <m/>
    <n v="0"/>
    <n v="0"/>
    <n v="0"/>
    <x v="14"/>
    <x v="1"/>
  </r>
  <r>
    <s v="CG&amp;E "/>
    <s v="E"/>
    <x v="4"/>
    <s v="DM01W   04/01/2008N"/>
    <n v="1252872"/>
    <n v="149498.71"/>
    <n v="0"/>
    <n v="149498.71"/>
    <n v="48691.95"/>
    <n v="0"/>
    <n v="34362.26"/>
    <n v="1525.48"/>
    <n v="87.54"/>
    <n v="0"/>
    <n v="0"/>
    <n v="5620.02"/>
    <n v="10364.51"/>
    <n v="8074.85"/>
    <n v="522.30999999999995"/>
    <n v="0"/>
    <n v="6795.01"/>
    <n v="27358.53"/>
    <n v="0"/>
    <n v="0"/>
    <n v="0"/>
    <n v="0"/>
    <n v="1728.76"/>
    <n v="2921.62"/>
    <n v="0"/>
    <n v="0"/>
    <n v="1445.87"/>
    <n v="0"/>
    <n v="0"/>
    <n v="0"/>
    <n v="0"/>
    <n v="0"/>
    <m/>
    <n v="0"/>
    <n v="0"/>
    <n v="0"/>
    <x v="14"/>
    <x v="1"/>
  </r>
  <r>
    <s v="CG&amp;E "/>
    <s v="E"/>
    <x v="8"/>
    <s v="DM01W   04/01/2008N"/>
    <n v="11322"/>
    <n v="1527.25"/>
    <n v="0"/>
    <n v="1527.25"/>
    <n v="492.64"/>
    <n v="0"/>
    <n v="410.32"/>
    <n v="13.76"/>
    <n v="1.29"/>
    <n v="0"/>
    <n v="0"/>
    <n v="51.59"/>
    <n v="104.13"/>
    <n v="81.760000000000005"/>
    <n v="4.71"/>
    <n v="0"/>
    <n v="61.38"/>
    <n v="247.38"/>
    <n v="0"/>
    <n v="0"/>
    <n v="0"/>
    <n v="0"/>
    <n v="15.62"/>
    <n v="29.57"/>
    <n v="0"/>
    <n v="0"/>
    <n v="13.1"/>
    <n v="0"/>
    <n v="0"/>
    <n v="0"/>
    <n v="0"/>
    <n v="0"/>
    <m/>
    <n v="0"/>
    <n v="0"/>
    <n v="0"/>
    <x v="14"/>
    <x v="1"/>
  </r>
  <r>
    <s v="CG&amp;E "/>
    <s v="E"/>
    <x v="5"/>
    <s v="DM01W   04/01/2008N"/>
    <n v="65181"/>
    <n v="7925.33"/>
    <n v="0"/>
    <n v="7925.33"/>
    <n v="2795.55"/>
    <n v="0"/>
    <n v="1830.75"/>
    <n v="79.38"/>
    <n v="3.32"/>
    <n v="0"/>
    <n v="0"/>
    <n v="23.67"/>
    <n v="591.01"/>
    <n v="464.06"/>
    <n v="27.18"/>
    <n v="0"/>
    <n v="353.52"/>
    <n v="1424.04"/>
    <n v="0"/>
    <n v="0"/>
    <n v="0"/>
    <n v="0"/>
    <n v="89.94"/>
    <n v="167.67"/>
    <n v="0"/>
    <n v="0"/>
    <n v="75.239999999999995"/>
    <n v="0"/>
    <n v="0"/>
    <n v="0"/>
    <n v="0"/>
    <n v="0"/>
    <m/>
    <n v="0"/>
    <n v="0"/>
    <n v="0"/>
    <x v="14"/>
    <x v="1"/>
  </r>
  <r>
    <s v="CG&amp;E "/>
    <s v="E"/>
    <x v="14"/>
    <s v="DM01W   04/01/2008N"/>
    <n v="393"/>
    <n v="54.89"/>
    <n v="0"/>
    <n v="54.89"/>
    <n v="18.27"/>
    <n v="0"/>
    <n v="14.42"/>
    <n v="0.48"/>
    <n v="0.03"/>
    <n v="0"/>
    <n v="0"/>
    <n v="1.83"/>
    <n v="3.86"/>
    <n v="3.03"/>
    <n v="0.16"/>
    <n v="0"/>
    <n v="2.13"/>
    <n v="8.59"/>
    <n v="0"/>
    <n v="0"/>
    <n v="0"/>
    <n v="0"/>
    <n v="0.54"/>
    <n v="1.1000000000000001"/>
    <n v="0"/>
    <n v="0"/>
    <n v="0.45"/>
    <n v="0"/>
    <n v="0"/>
    <n v="0"/>
    <n v="0"/>
    <n v="0"/>
    <m/>
    <n v="0"/>
    <n v="0"/>
    <n v="0"/>
    <x v="14"/>
    <x v="1"/>
  </r>
  <r>
    <s v="CG&amp;E "/>
    <s v="E"/>
    <x v="6"/>
    <s v="DM01W   04/01/2008N"/>
    <n v="178006"/>
    <n v="7623.82"/>
    <n v="0"/>
    <n v="7623.82"/>
    <n v="0"/>
    <n v="0"/>
    <n v="4660.42"/>
    <n v="216.7"/>
    <n v="8.65"/>
    <n v="0"/>
    <n v="0"/>
    <n v="802.29"/>
    <n v="1518.66"/>
    <n v="0"/>
    <n v="65.44"/>
    <n v="0"/>
    <n v="0"/>
    <n v="0"/>
    <n v="0"/>
    <n v="0"/>
    <n v="0"/>
    <n v="0"/>
    <n v="51.52"/>
    <n v="94.73"/>
    <n v="0"/>
    <n v="0"/>
    <n v="205.41"/>
    <n v="0"/>
    <n v="0"/>
    <n v="0"/>
    <n v="0"/>
    <n v="0"/>
    <m/>
    <n v="0"/>
    <n v="0"/>
    <n v="0"/>
    <x v="14"/>
    <x v="1"/>
  </r>
  <r>
    <s v="CG&amp;E "/>
    <s v="E"/>
    <x v="9"/>
    <s v="DM01W   04/01/2008N"/>
    <n v="9076"/>
    <n v="435.01"/>
    <n v="0"/>
    <n v="435.01"/>
    <n v="0"/>
    <n v="0"/>
    <n v="281.12"/>
    <n v="11.04"/>
    <n v="0.65"/>
    <n v="0"/>
    <n v="0"/>
    <n v="41.42"/>
    <n v="83.28"/>
    <n v="0"/>
    <n v="3.78"/>
    <n v="0"/>
    <n v="0"/>
    <n v="0"/>
    <n v="0"/>
    <n v="0"/>
    <n v="0"/>
    <n v="0"/>
    <n v="1.07"/>
    <n v="2.16"/>
    <n v="0"/>
    <n v="0"/>
    <n v="10.49"/>
    <n v="0"/>
    <n v="0"/>
    <n v="0"/>
    <n v="0"/>
    <n v="0"/>
    <m/>
    <n v="0"/>
    <n v="0"/>
    <n v="0"/>
    <x v="14"/>
    <x v="1"/>
  </r>
  <r>
    <s v="CG&amp;E "/>
    <s v="E"/>
    <x v="10"/>
    <s v="DM01W   04/01/2008N"/>
    <n v="68873"/>
    <n v="2301.5300000000002"/>
    <n v="0"/>
    <n v="2301.5300000000002"/>
    <n v="0"/>
    <n v="0"/>
    <n v="1263.69"/>
    <n v="83.84"/>
    <n v="2.21"/>
    <n v="0"/>
    <n v="0"/>
    <n v="300.52"/>
    <n v="463.41"/>
    <n v="0"/>
    <n v="28.67"/>
    <n v="0"/>
    <n v="0"/>
    <n v="0"/>
    <n v="0"/>
    <n v="0"/>
    <n v="0"/>
    <n v="0"/>
    <n v="38.450000000000003"/>
    <n v="41.21"/>
    <n v="0"/>
    <n v="0"/>
    <n v="79.53"/>
    <n v="0"/>
    <n v="0"/>
    <n v="0"/>
    <n v="0"/>
    <n v="0"/>
    <m/>
    <n v="0"/>
    <n v="0"/>
    <n v="0"/>
    <x v="14"/>
    <x v="1"/>
  </r>
  <r>
    <s v="CG&amp;E "/>
    <s v="E"/>
    <x v="11"/>
    <s v="DM01W   04/01/2008N"/>
    <n v="10161"/>
    <n v="184.38"/>
    <n v="0"/>
    <n v="184.38"/>
    <n v="0"/>
    <n v="0"/>
    <n v="72.36"/>
    <n v="12.37"/>
    <n v="0.06"/>
    <n v="0"/>
    <n v="0"/>
    <n v="43.19"/>
    <n v="40.43"/>
    <n v="0"/>
    <n v="4.24"/>
    <n v="0"/>
    <n v="0"/>
    <n v="0"/>
    <n v="0"/>
    <n v="0"/>
    <n v="0"/>
    <n v="0"/>
    <n v="0"/>
    <n v="0"/>
    <n v="0"/>
    <n v="0"/>
    <n v="11.73"/>
    <n v="0"/>
    <n v="0"/>
    <n v="0"/>
    <n v="0"/>
    <n v="0"/>
    <m/>
    <n v="0"/>
    <n v="0"/>
    <n v="0"/>
    <x v="14"/>
    <x v="1"/>
  </r>
  <r>
    <s v="CG&amp;E "/>
    <s v="E"/>
    <x v="1"/>
    <s v="DM02S   04/01/2008N"/>
    <n v="-462"/>
    <n v="-66.88"/>
    <n v="0"/>
    <n v="-66.88"/>
    <n v="-21.47"/>
    <n v="0"/>
    <n v="-19.260000000000002"/>
    <n v="-0.56000000000000005"/>
    <n v="-0.09"/>
    <n v="0"/>
    <n v="0"/>
    <n v="-2.15"/>
    <n v="-4.54"/>
    <n v="-3.56"/>
    <n v="-0.19"/>
    <n v="0"/>
    <n v="-2.5099999999999998"/>
    <n v="-10.09"/>
    <n v="0"/>
    <n v="0"/>
    <n v="0"/>
    <n v="0"/>
    <n v="-0.64"/>
    <n v="-1.29"/>
    <n v="0"/>
    <n v="0"/>
    <n v="-0.53"/>
    <n v="0"/>
    <n v="0"/>
    <n v="0"/>
    <n v="0"/>
    <n v="0"/>
    <m/>
    <n v="0"/>
    <n v="0"/>
    <n v="0"/>
    <x v="14"/>
    <x v="1"/>
  </r>
  <r>
    <s v="CG&amp;E "/>
    <s v="E"/>
    <x v="4"/>
    <s v="DM02S   04/01/2008N"/>
    <n v="-9050"/>
    <n v="-917.11"/>
    <n v="0"/>
    <n v="-917.11"/>
    <n v="-268.41000000000003"/>
    <n v="0"/>
    <n v="-169.95"/>
    <n v="-11.02"/>
    <n v="-0.45"/>
    <n v="0"/>
    <n v="0"/>
    <n v="-40.42"/>
    <n v="-57.77"/>
    <n v="-43.99"/>
    <n v="-3.76"/>
    <n v="0"/>
    <n v="-49.1"/>
    <n v="-233.14"/>
    <n v="0"/>
    <n v="0"/>
    <n v="0"/>
    <n v="0"/>
    <n v="-12.54"/>
    <n v="-16.11"/>
    <n v="0"/>
    <n v="0"/>
    <n v="-10.45"/>
    <n v="0"/>
    <n v="0"/>
    <n v="0"/>
    <n v="0"/>
    <n v="0"/>
    <m/>
    <n v="0"/>
    <n v="0"/>
    <n v="0"/>
    <x v="14"/>
    <x v="1"/>
  </r>
  <r>
    <s v="CG&amp;E "/>
    <s v="E"/>
    <x v="1"/>
    <s v="DM02W   01/02/2009N"/>
    <n v="2902"/>
    <n v="387.86"/>
    <n v="0"/>
    <n v="387.86"/>
    <n v="97.5"/>
    <n v="0"/>
    <n v="112.1"/>
    <n v="3.15"/>
    <n v="0.44"/>
    <n v="0"/>
    <n v="0"/>
    <n v="13.27"/>
    <n v="26.95"/>
    <n v="21.17"/>
    <n v="0"/>
    <n v="0"/>
    <n v="15.56"/>
    <n v="77.42"/>
    <n v="0"/>
    <n v="0"/>
    <n v="0"/>
    <n v="0"/>
    <n v="4.55"/>
    <n v="0"/>
    <n v="0"/>
    <n v="0"/>
    <n v="3.35"/>
    <n v="0"/>
    <n v="0"/>
    <n v="0"/>
    <n v="0"/>
    <n v="4.74"/>
    <m/>
    <n v="0"/>
    <n v="0"/>
    <n v="7.66"/>
    <x v="14"/>
    <x v="1"/>
  </r>
  <r>
    <s v="CG&amp;E "/>
    <s v="E"/>
    <x v="2"/>
    <s v="DM02W   01/02/2009N"/>
    <n v="115988"/>
    <n v="11787.79"/>
    <n v="0"/>
    <n v="11787.79"/>
    <n v="2628.93"/>
    <n v="0"/>
    <n v="2575.2600000000002"/>
    <n v="125.94"/>
    <n v="5.28"/>
    <n v="0"/>
    <n v="0"/>
    <n v="509.5"/>
    <n v="843.68"/>
    <n v="644.70000000000005"/>
    <n v="0"/>
    <n v="0"/>
    <n v="622.07000000000005"/>
    <n v="3094.6"/>
    <n v="0"/>
    <n v="0"/>
    <n v="0"/>
    <n v="0"/>
    <n v="181.74"/>
    <n v="0"/>
    <n v="0"/>
    <n v="0"/>
    <n v="133.9"/>
    <n v="0"/>
    <n v="0"/>
    <n v="0"/>
    <n v="0"/>
    <n v="189.17"/>
    <m/>
    <n v="0"/>
    <n v="0"/>
    <n v="233.02"/>
    <x v="14"/>
    <x v="1"/>
  </r>
  <r>
    <s v="CG&amp;E "/>
    <s v="E"/>
    <x v="7"/>
    <s v="DM02W   01/02/2009N"/>
    <n v="682"/>
    <n v="89.69"/>
    <n v="0"/>
    <n v="89.69"/>
    <n v="24.74"/>
    <n v="0"/>
    <n v="22.29"/>
    <n v="0.74"/>
    <n v="0.06"/>
    <n v="0"/>
    <n v="0"/>
    <n v="3.17"/>
    <n v="6.7"/>
    <n v="5.26"/>
    <n v="0"/>
    <n v="0"/>
    <n v="3.66"/>
    <n v="18.2"/>
    <n v="0"/>
    <n v="0"/>
    <n v="0"/>
    <n v="0"/>
    <n v="1.07"/>
    <n v="0"/>
    <n v="0"/>
    <n v="0"/>
    <n v="0.79"/>
    <n v="0"/>
    <n v="0"/>
    <n v="0"/>
    <n v="0"/>
    <n v="1.1100000000000001"/>
    <m/>
    <n v="0"/>
    <n v="0"/>
    <n v="1.9"/>
    <x v="14"/>
    <x v="1"/>
  </r>
  <r>
    <s v="CG&amp;E "/>
    <s v="E"/>
    <x v="4"/>
    <s v="DM02W   01/02/2009N"/>
    <n v="135523"/>
    <n v="11065.26"/>
    <n v="0"/>
    <n v="11065.26"/>
    <n v="1739.15"/>
    <n v="0"/>
    <n v="2172.5700000000002"/>
    <n v="147.19"/>
    <n v="5.41"/>
    <n v="0"/>
    <n v="0"/>
    <n v="579.42999999999995"/>
    <n v="751.07"/>
    <n v="542.19000000000005"/>
    <n v="0"/>
    <n v="0"/>
    <n v="726.85"/>
    <n v="3615.69"/>
    <n v="0"/>
    <n v="0"/>
    <n v="0"/>
    <n v="0"/>
    <n v="212.38"/>
    <n v="0"/>
    <n v="0"/>
    <n v="0"/>
    <n v="156.44"/>
    <n v="0"/>
    <n v="0"/>
    <n v="0"/>
    <n v="0"/>
    <n v="221.02"/>
    <m/>
    <n v="0"/>
    <n v="0"/>
    <n v="195.87"/>
    <x v="14"/>
    <x v="1"/>
  </r>
  <r>
    <s v="CG&amp;E "/>
    <s v="E"/>
    <x v="12"/>
    <s v="DM02W   01/02/2009N"/>
    <n v="5422"/>
    <n v="436.35"/>
    <n v="0"/>
    <n v="436.35"/>
    <n v="75.75"/>
    <n v="0"/>
    <n v="72.67"/>
    <n v="5.89"/>
    <n v="0.08"/>
    <n v="0"/>
    <n v="0"/>
    <n v="23.44"/>
    <n v="30.33"/>
    <n v="22.68"/>
    <n v="0"/>
    <n v="0"/>
    <n v="29.08"/>
    <n v="144.66"/>
    <n v="0"/>
    <n v="0"/>
    <n v="0"/>
    <n v="0"/>
    <n v="8.5"/>
    <n v="0"/>
    <n v="0"/>
    <n v="0"/>
    <n v="6.25"/>
    <n v="0"/>
    <n v="0"/>
    <n v="0"/>
    <n v="0"/>
    <n v="8.84"/>
    <m/>
    <n v="0"/>
    <n v="0"/>
    <n v="8.18"/>
    <x v="14"/>
    <x v="1"/>
  </r>
  <r>
    <s v="CG&amp;E "/>
    <s v="E"/>
    <x v="6"/>
    <s v="DM02W   01/02/2009N"/>
    <n v="5856"/>
    <n v="173.68"/>
    <n v="0"/>
    <n v="173.68"/>
    <n v="0"/>
    <n v="0"/>
    <n v="92.25"/>
    <n v="6.36"/>
    <n v="0.24"/>
    <n v="0"/>
    <n v="-8.93"/>
    <n v="25.38"/>
    <n v="33.15"/>
    <n v="0"/>
    <n v="0"/>
    <n v="0"/>
    <n v="0"/>
    <n v="0"/>
    <n v="0"/>
    <n v="0"/>
    <n v="0"/>
    <n v="0"/>
    <n v="0"/>
    <n v="0"/>
    <n v="0"/>
    <n v="0"/>
    <n v="6.75"/>
    <n v="0"/>
    <n v="0"/>
    <n v="0"/>
    <n v="0"/>
    <n v="9.5500000000000007"/>
    <m/>
    <n v="0"/>
    <n v="0"/>
    <n v="8.93"/>
    <x v="14"/>
    <x v="1"/>
  </r>
  <r>
    <s v="CG&amp;E "/>
    <s v="E"/>
    <x v="10"/>
    <s v="DM02W   01/02/2009N"/>
    <n v="3678"/>
    <n v="179.31"/>
    <n v="0"/>
    <n v="179.31"/>
    <n v="0"/>
    <n v="0"/>
    <n v="112.78"/>
    <n v="3.98"/>
    <n v="0.28000000000000003"/>
    <n v="0"/>
    <n v="-6.84"/>
    <n v="16.53"/>
    <n v="31.99"/>
    <n v="0"/>
    <n v="0"/>
    <n v="0"/>
    <n v="0"/>
    <n v="0"/>
    <n v="0"/>
    <n v="0"/>
    <n v="0"/>
    <n v="0"/>
    <n v="1.26"/>
    <n v="0"/>
    <n v="0"/>
    <n v="0"/>
    <n v="4.25"/>
    <n v="0"/>
    <n v="0"/>
    <n v="0"/>
    <n v="0"/>
    <n v="6.01"/>
    <m/>
    <n v="0"/>
    <n v="0"/>
    <n v="9.07"/>
    <x v="14"/>
    <x v="1"/>
  </r>
  <r>
    <s v="CG&amp;E "/>
    <s v="E"/>
    <x v="11"/>
    <s v="DM02W   01/02/2009N"/>
    <n v="4726"/>
    <n v="125.09"/>
    <n v="0"/>
    <n v="125.09"/>
    <n v="0"/>
    <n v="0"/>
    <n v="50.03"/>
    <n v="5.13"/>
    <n v="0.05"/>
    <n v="0"/>
    <n v="0"/>
    <n v="20.260000000000002"/>
    <n v="23.08"/>
    <n v="0"/>
    <n v="0"/>
    <n v="0"/>
    <n v="0"/>
    <n v="0"/>
    <n v="0"/>
    <n v="0"/>
    <n v="0"/>
    <n v="0"/>
    <n v="7.4"/>
    <n v="0"/>
    <n v="0"/>
    <n v="0"/>
    <n v="5.45"/>
    <n v="0"/>
    <n v="0"/>
    <n v="0"/>
    <n v="0"/>
    <n v="7.71"/>
    <m/>
    <n v="0"/>
    <n v="0"/>
    <n v="5.98"/>
    <x v="14"/>
    <x v="1"/>
  </r>
  <r>
    <s v="CG&amp;E "/>
    <s v="E"/>
    <x v="13"/>
    <s v="DM02W   01/02/2009N"/>
    <n v="37156"/>
    <n v="676.34"/>
    <n v="0"/>
    <n v="676.34"/>
    <n v="0"/>
    <n v="0"/>
    <n v="240.07"/>
    <n v="40.33"/>
    <n v="0.26"/>
    <n v="0"/>
    <n v="-31.89"/>
    <n v="151.09"/>
    <n v="141.11000000000001"/>
    <n v="0"/>
    <n v="0"/>
    <n v="0"/>
    <n v="0"/>
    <n v="0"/>
    <n v="0"/>
    <n v="0"/>
    <n v="0"/>
    <n v="0"/>
    <n v="0"/>
    <n v="0"/>
    <n v="0"/>
    <n v="0"/>
    <n v="42.88"/>
    <n v="0"/>
    <n v="0"/>
    <n v="0"/>
    <n v="0"/>
    <n v="60.6"/>
    <m/>
    <n v="0"/>
    <n v="0"/>
    <n v="31.89"/>
    <x v="14"/>
    <x v="1"/>
  </r>
  <r>
    <s v="CG&amp;E "/>
    <s v="E"/>
    <x v="1"/>
    <s v="DM02W   04/01/2008N"/>
    <n v="4405"/>
    <n v="573.58000000000004"/>
    <n v="0"/>
    <n v="573.58000000000004"/>
    <n v="186.95"/>
    <n v="0"/>
    <n v="145.94999999999999"/>
    <n v="5.37"/>
    <n v="0.46"/>
    <n v="0"/>
    <n v="0"/>
    <n v="19.96"/>
    <n v="39.53"/>
    <n v="31.02"/>
    <n v="1.83"/>
    <n v="0"/>
    <n v="23.89"/>
    <n v="96.24"/>
    <n v="0"/>
    <n v="0"/>
    <n v="0"/>
    <n v="0"/>
    <n v="6.07"/>
    <n v="11.23"/>
    <n v="0"/>
    <n v="0"/>
    <n v="5.08"/>
    <n v="0"/>
    <n v="0"/>
    <n v="0"/>
    <n v="0"/>
    <n v="0"/>
    <m/>
    <n v="0"/>
    <n v="0"/>
    <n v="0"/>
    <x v="14"/>
    <x v="1"/>
  </r>
  <r>
    <s v="CG&amp;E "/>
    <s v="E"/>
    <x v="2"/>
    <s v="DM02W   04/01/2008N"/>
    <n v="214892"/>
    <n v="20311.330000000002"/>
    <n v="0"/>
    <n v="20311.330000000002"/>
    <n v="6082.14"/>
    <n v="0"/>
    <n v="3806.71"/>
    <n v="261.64"/>
    <n v="6.96"/>
    <n v="0"/>
    <n v="0"/>
    <n v="921.44"/>
    <n v="1363.65"/>
    <n v="1009.7"/>
    <n v="89.62"/>
    <n v="0"/>
    <n v="1165.3499999999999"/>
    <n v="4694.74"/>
    <n v="0"/>
    <n v="0"/>
    <n v="0"/>
    <n v="0"/>
    <n v="296.5"/>
    <n v="364.9"/>
    <n v="0"/>
    <n v="0"/>
    <n v="247.98"/>
    <n v="0"/>
    <n v="0"/>
    <n v="0"/>
    <n v="0"/>
    <n v="0"/>
    <m/>
    <n v="0"/>
    <n v="0"/>
    <n v="0"/>
    <x v="14"/>
    <x v="1"/>
  </r>
  <r>
    <s v="CG&amp;E "/>
    <s v="E"/>
    <x v="7"/>
    <s v="DM02W   04/01/2008N"/>
    <n v="358"/>
    <n v="48.56"/>
    <n v="0"/>
    <n v="48.56"/>
    <n v="16.64"/>
    <n v="0"/>
    <n v="11.7"/>
    <n v="0.44"/>
    <n v="0.03"/>
    <n v="0"/>
    <n v="0"/>
    <n v="1.66"/>
    <n v="3.52"/>
    <n v="2.76"/>
    <n v="0.15"/>
    <n v="0"/>
    <n v="1.94"/>
    <n v="7.82"/>
    <n v="0"/>
    <n v="0"/>
    <n v="0"/>
    <n v="0"/>
    <n v="0.49"/>
    <n v="1"/>
    <n v="0"/>
    <n v="0"/>
    <n v="0.41"/>
    <n v="0"/>
    <n v="0"/>
    <n v="0"/>
    <n v="0"/>
    <n v="0"/>
    <m/>
    <n v="0"/>
    <n v="0"/>
    <n v="0"/>
    <x v="14"/>
    <x v="1"/>
  </r>
  <r>
    <s v="CG&amp;E "/>
    <s v="E"/>
    <x v="4"/>
    <s v="DM02W   04/01/2008N"/>
    <n v="154978"/>
    <n v="14248.84"/>
    <n v="0"/>
    <n v="14248.84"/>
    <n v="4123.1899999999996"/>
    <n v="0"/>
    <n v="2718.7"/>
    <n v="188.69"/>
    <n v="6.71"/>
    <n v="0"/>
    <n v="0"/>
    <n v="671.56"/>
    <n v="930.49"/>
    <n v="678.65"/>
    <n v="64.53"/>
    <n v="0"/>
    <n v="840.47"/>
    <n v="3385.76"/>
    <n v="0"/>
    <n v="0"/>
    <n v="0"/>
    <n v="0"/>
    <n v="213.87"/>
    <n v="247.39"/>
    <n v="0"/>
    <n v="0"/>
    <n v="178.83"/>
    <n v="0"/>
    <n v="0"/>
    <n v="0"/>
    <n v="0"/>
    <n v="0"/>
    <m/>
    <n v="0"/>
    <n v="0"/>
    <n v="0"/>
    <x v="14"/>
    <x v="1"/>
  </r>
  <r>
    <s v="CG&amp;E "/>
    <s v="E"/>
    <x v="12"/>
    <s v="DM02W   04/01/2008N"/>
    <n v="3641"/>
    <n v="351.04"/>
    <n v="0"/>
    <n v="351.04"/>
    <n v="108.72"/>
    <n v="0"/>
    <n v="63.42"/>
    <n v="4.43"/>
    <n v="0.1"/>
    <n v="0"/>
    <n v="0"/>
    <n v="16"/>
    <n v="23.75"/>
    <n v="18.05"/>
    <n v="1.52"/>
    <n v="0"/>
    <n v="19.75"/>
    <n v="79.55"/>
    <n v="0"/>
    <n v="0"/>
    <n v="0"/>
    <n v="0"/>
    <n v="5.0199999999999996"/>
    <n v="6.53"/>
    <n v="0"/>
    <n v="0"/>
    <n v="4.2"/>
    <n v="0"/>
    <n v="0"/>
    <n v="0"/>
    <n v="0"/>
    <n v="0"/>
    <m/>
    <n v="0"/>
    <n v="0"/>
    <n v="0"/>
    <x v="14"/>
    <x v="1"/>
  </r>
  <r>
    <s v="CG&amp;E "/>
    <s v="E"/>
    <x v="6"/>
    <s v="DM02W   04/01/2008N"/>
    <n v="5383"/>
    <n v="224.15"/>
    <n v="0"/>
    <n v="224.15"/>
    <n v="0"/>
    <n v="0"/>
    <n v="144.58000000000001"/>
    <n v="6.56"/>
    <n v="0.39"/>
    <n v="0"/>
    <n v="0"/>
    <n v="24.06"/>
    <n v="40.1"/>
    <n v="0"/>
    <n v="2.2400000000000002"/>
    <n v="0"/>
    <n v="0"/>
    <n v="0"/>
    <n v="0"/>
    <n v="0"/>
    <n v="0"/>
    <n v="0"/>
    <n v="0"/>
    <n v="0"/>
    <n v="0"/>
    <n v="0"/>
    <n v="6.22"/>
    <n v="0"/>
    <n v="0"/>
    <n v="0"/>
    <n v="0"/>
    <n v="0"/>
    <m/>
    <n v="0"/>
    <n v="0"/>
    <n v="0"/>
    <x v="14"/>
    <x v="1"/>
  </r>
  <r>
    <s v="CG&amp;E "/>
    <s v="E"/>
    <x v="10"/>
    <s v="DM02W   04/01/2008N"/>
    <n v="2142"/>
    <n v="131.75"/>
    <n v="0"/>
    <n v="131.75"/>
    <n v="0"/>
    <n v="0"/>
    <n v="92.4"/>
    <n v="2.62"/>
    <n v="0.35"/>
    <n v="0"/>
    <n v="0"/>
    <n v="9.81"/>
    <n v="19.88"/>
    <n v="0"/>
    <n v="0.64"/>
    <n v="0"/>
    <n v="0"/>
    <n v="0"/>
    <n v="0"/>
    <n v="0"/>
    <n v="0"/>
    <n v="0"/>
    <n v="1.18"/>
    <n v="2.4"/>
    <n v="0"/>
    <n v="0"/>
    <n v="2.4700000000000002"/>
    <n v="0"/>
    <n v="0"/>
    <n v="0"/>
    <n v="0"/>
    <n v="0"/>
    <m/>
    <n v="0"/>
    <n v="0"/>
    <n v="0"/>
    <x v="14"/>
    <x v="1"/>
  </r>
  <r>
    <s v="CG&amp;E "/>
    <s v="E"/>
    <x v="11"/>
    <s v="DM02W   04/01/2008N"/>
    <n v="4727"/>
    <n v="119.12"/>
    <n v="0"/>
    <n v="119.12"/>
    <n v="0"/>
    <n v="0"/>
    <n v="50.03"/>
    <n v="5.76"/>
    <n v="0.05"/>
    <n v="0"/>
    <n v="0"/>
    <n v="20.27"/>
    <n v="23.09"/>
    <n v="0"/>
    <n v="1.97"/>
    <n v="0"/>
    <n v="0"/>
    <n v="0"/>
    <n v="0"/>
    <n v="0"/>
    <n v="0"/>
    <n v="0"/>
    <n v="6.52"/>
    <n v="5.98"/>
    <n v="0"/>
    <n v="0"/>
    <n v="5.45"/>
    <n v="0"/>
    <n v="0"/>
    <n v="0"/>
    <n v="0"/>
    <n v="0"/>
    <m/>
    <n v="0"/>
    <n v="0"/>
    <n v="0"/>
    <x v="14"/>
    <x v="1"/>
  </r>
  <r>
    <s v="CG&amp;E "/>
    <s v="E"/>
    <x v="13"/>
    <s v="DM02W   04/01/2008N"/>
    <n v="30149"/>
    <n v="617.95000000000005"/>
    <n v="0"/>
    <n v="617.95000000000005"/>
    <n v="0"/>
    <n v="0"/>
    <n v="275.58999999999997"/>
    <n v="36.71"/>
    <n v="0.28000000000000003"/>
    <n v="0"/>
    <n v="0"/>
    <n v="126.46"/>
    <n v="135.01"/>
    <n v="0"/>
    <n v="9.11"/>
    <n v="0"/>
    <n v="0"/>
    <n v="0"/>
    <n v="0"/>
    <n v="0"/>
    <n v="0"/>
    <n v="0"/>
    <n v="0"/>
    <n v="0"/>
    <n v="0"/>
    <n v="0"/>
    <n v="34.79"/>
    <n v="0"/>
    <n v="0"/>
    <n v="0"/>
    <n v="0"/>
    <n v="0"/>
    <m/>
    <n v="0"/>
    <n v="0"/>
    <n v="0"/>
    <x v="14"/>
    <x v="1"/>
  </r>
  <r>
    <s v="CG&amp;E "/>
    <s v="E"/>
    <x v="2"/>
    <s v="DP01    01/02/2009N"/>
    <n v="60213"/>
    <n v="6767.5"/>
    <n v="0"/>
    <n v="6767.5"/>
    <n v="2220.89"/>
    <n v="0"/>
    <n v="890.86"/>
    <n v="65.38"/>
    <n v="0.14000000000000001"/>
    <n v="0"/>
    <n v="0"/>
    <n v="230.72"/>
    <n v="369.2"/>
    <n v="471.9"/>
    <n v="0"/>
    <n v="0"/>
    <n v="516.99"/>
    <n v="1606.48"/>
    <n v="0"/>
    <n v="0"/>
    <n v="0"/>
    <n v="0"/>
    <n v="96.67"/>
    <n v="0"/>
    <n v="0"/>
    <n v="0"/>
    <n v="29.51"/>
    <n v="0"/>
    <n v="0"/>
    <n v="0"/>
    <n v="0"/>
    <n v="98.21"/>
    <m/>
    <n v="0"/>
    <n v="0"/>
    <n v="170.55"/>
    <x v="14"/>
    <x v="2"/>
  </r>
  <r>
    <s v="CG&amp;E "/>
    <s v="E"/>
    <x v="5"/>
    <s v="DP01    01/02/2009N"/>
    <n v="0"/>
    <n v="84.54"/>
    <n v="0"/>
    <n v="84.54"/>
    <n v="13.74"/>
    <n v="0"/>
    <n v="62.91"/>
    <n v="0"/>
    <n v="0.03"/>
    <n v="0"/>
    <n v="0"/>
    <n v="0"/>
    <n v="0"/>
    <n v="2.19"/>
    <n v="0"/>
    <n v="0"/>
    <n v="4.43"/>
    <n v="0"/>
    <n v="0"/>
    <n v="0"/>
    <n v="0"/>
    <n v="0"/>
    <n v="0.45"/>
    <n v="0"/>
    <n v="0"/>
    <n v="0"/>
    <n v="0"/>
    <n v="0"/>
    <n v="0"/>
    <n v="0"/>
    <n v="0"/>
    <n v="0"/>
    <m/>
    <n v="0"/>
    <n v="0"/>
    <n v="0.79"/>
    <x v="14"/>
    <x v="2"/>
  </r>
  <r>
    <s v="CG&amp;E "/>
    <s v="E"/>
    <x v="14"/>
    <s v="DP01    01/02/2009N"/>
    <n v="494948"/>
    <n v="44422.37"/>
    <n v="0"/>
    <n v="44422.37"/>
    <n v="13550.35"/>
    <n v="0"/>
    <n v="3983.17"/>
    <n v="537.37"/>
    <n v="0.23"/>
    <n v="0"/>
    <n v="0"/>
    <n v="1819.62"/>
    <n v="2521.25"/>
    <n v="3131.15"/>
    <n v="0"/>
    <n v="0"/>
    <n v="2851.36"/>
    <n v="13205.22"/>
    <n v="0"/>
    <n v="0"/>
    <n v="0"/>
    <n v="0"/>
    <n v="641.29"/>
    <n v="0"/>
    <n v="0"/>
    <n v="0"/>
    <n v="242.53"/>
    <n v="0"/>
    <n v="0"/>
    <n v="0"/>
    <n v="0"/>
    <n v="807.27"/>
    <m/>
    <n v="0"/>
    <n v="0"/>
    <n v="1131.56"/>
    <x v="14"/>
    <x v="2"/>
  </r>
  <r>
    <s v="CG&amp;E "/>
    <s v="E"/>
    <x v="15"/>
    <s v="DP01    01/02/2009N"/>
    <n v="1314439"/>
    <n v="118076.8"/>
    <n v="0"/>
    <n v="118076.8"/>
    <n v="35549.21"/>
    <n v="0"/>
    <n v="11005.39"/>
    <n v="1219.76"/>
    <n v="0.21"/>
    <n v="0"/>
    <n v="0"/>
    <n v="4789.66"/>
    <n v="6336.42"/>
    <n v="8247.85"/>
    <n v="0"/>
    <n v="0"/>
    <n v="8401.02"/>
    <n v="35069.230000000003"/>
    <n v="0"/>
    <n v="0"/>
    <n v="0"/>
    <n v="0"/>
    <n v="1689.34"/>
    <n v="0"/>
    <n v="0"/>
    <n v="0"/>
    <n v="644.07000000000005"/>
    <n v="0"/>
    <n v="0"/>
    <n v="0"/>
    <n v="0"/>
    <n v="2143.85"/>
    <m/>
    <n v="0"/>
    <n v="0"/>
    <n v="2980.79"/>
    <x v="14"/>
    <x v="2"/>
  </r>
  <r>
    <s v="CG&amp;E "/>
    <s v="E"/>
    <x v="12"/>
    <s v="DP01    01/02/2009N"/>
    <n v="62557"/>
    <n v="7654.34"/>
    <n v="0"/>
    <n v="7654.34"/>
    <n v="2666.42"/>
    <n v="0"/>
    <n v="954.23"/>
    <n v="67.92"/>
    <n v="0.08"/>
    <n v="0"/>
    <n v="0"/>
    <n v="235.78"/>
    <n v="428.52"/>
    <n v="547.29999999999995"/>
    <n v="0"/>
    <n v="0"/>
    <n v="642.5"/>
    <n v="1669.02"/>
    <n v="0"/>
    <n v="0"/>
    <n v="0"/>
    <n v="0"/>
    <n v="112.1"/>
    <n v="0"/>
    <n v="0"/>
    <n v="0"/>
    <n v="30.65"/>
    <n v="0"/>
    <n v="0"/>
    <n v="0"/>
    <n v="0"/>
    <n v="102.03"/>
    <m/>
    <n v="0"/>
    <n v="0"/>
    <n v="197.79"/>
    <x v="14"/>
    <x v="2"/>
  </r>
  <r>
    <s v="CG&amp;E "/>
    <s v="E"/>
    <x v="16"/>
    <s v="DP01    01/02/2009N"/>
    <n v="756863"/>
    <n v="57496.72"/>
    <n v="0"/>
    <n v="57496.72"/>
    <n v="16994.5"/>
    <n v="0"/>
    <n v="4681.6899999999996"/>
    <n v="821.22"/>
    <n v="0.14000000000000001"/>
    <n v="0"/>
    <n v="0"/>
    <n v="0"/>
    <n v="3130.37"/>
    <n v="4197.84"/>
    <n v="0"/>
    <n v="0"/>
    <n v="3495.77"/>
    <n v="20193.099999999999"/>
    <n v="0"/>
    <n v="0"/>
    <n v="0"/>
    <n v="0"/>
    <n v="859.73"/>
    <n v="0"/>
    <n v="0"/>
    <n v="0"/>
    <n v="370.86"/>
    <n v="0"/>
    <n v="0"/>
    <n v="0"/>
    <n v="0"/>
    <n v="1234.44"/>
    <m/>
    <n v="0"/>
    <n v="0"/>
    <n v="1517.06"/>
    <x v="14"/>
    <x v="2"/>
  </r>
  <r>
    <s v="CG&amp;E "/>
    <s v="E"/>
    <x v="11"/>
    <s v="DP01    01/02/2009N"/>
    <n v="3212846"/>
    <n v="56219.39"/>
    <n v="0"/>
    <n v="56219.39"/>
    <n v="0"/>
    <n v="0"/>
    <n v="20516.02"/>
    <n v="3488.19"/>
    <n v="1.19"/>
    <n v="0"/>
    <n v="-6165.99"/>
    <n v="11784.71"/>
    <n v="13054.42"/>
    <n v="0"/>
    <n v="0"/>
    <n v="0"/>
    <n v="0"/>
    <n v="0"/>
    <n v="0"/>
    <n v="0"/>
    <n v="0"/>
    <n v="0"/>
    <n v="202.71"/>
    <n v="0"/>
    <n v="0"/>
    <n v="0"/>
    <n v="1574.28"/>
    <n v="0"/>
    <n v="0"/>
    <n v="0"/>
    <n v="0"/>
    <n v="5240.17"/>
    <m/>
    <n v="0"/>
    <n v="0"/>
    <n v="6523.69"/>
    <x v="14"/>
    <x v="2"/>
  </r>
  <r>
    <s v="CG&amp;E "/>
    <s v="E"/>
    <x v="2"/>
    <s v="DP01    04/01/2008N"/>
    <n v="95087"/>
    <n v="10053.39"/>
    <n v="0"/>
    <n v="10053.39"/>
    <n v="4054.99"/>
    <n v="0"/>
    <n v="1067.69"/>
    <n v="115.78"/>
    <n v="0.13"/>
    <n v="0"/>
    <n v="0"/>
    <n v="357.8"/>
    <n v="573.04"/>
    <n v="673.26"/>
    <n v="39.65"/>
    <n v="0"/>
    <n v="685.02"/>
    <n v="2077.36"/>
    <n v="0"/>
    <n v="0"/>
    <n v="0"/>
    <n v="0"/>
    <n v="118.78"/>
    <n v="243.3"/>
    <n v="0"/>
    <n v="0"/>
    <n v="46.59"/>
    <n v="0"/>
    <n v="0"/>
    <n v="0"/>
    <n v="0"/>
    <n v="0"/>
    <m/>
    <n v="0"/>
    <n v="0"/>
    <n v="0"/>
    <x v="14"/>
    <x v="2"/>
  </r>
  <r>
    <s v="CG&amp;E "/>
    <s v="E"/>
    <x v="5"/>
    <s v="DP01    04/01/2008N"/>
    <n v="0"/>
    <n v="135.96"/>
    <n v="0"/>
    <n v="135.96"/>
    <n v="21.37"/>
    <n v="0"/>
    <n v="101.78"/>
    <n v="0"/>
    <n v="0.06"/>
    <n v="0"/>
    <n v="0"/>
    <n v="0"/>
    <n v="0"/>
    <n v="3.55"/>
    <n v="0"/>
    <n v="0"/>
    <n v="7.29"/>
    <n v="0"/>
    <n v="0"/>
    <n v="0"/>
    <n v="0"/>
    <n v="0"/>
    <n v="0.63"/>
    <n v="1.28"/>
    <n v="0"/>
    <n v="0"/>
    <n v="0"/>
    <n v="0"/>
    <n v="0"/>
    <n v="0"/>
    <n v="0"/>
    <n v="0"/>
    <m/>
    <n v="0"/>
    <n v="0"/>
    <n v="0"/>
    <x v="14"/>
    <x v="2"/>
  </r>
  <r>
    <s v="CG&amp;E "/>
    <s v="E"/>
    <x v="14"/>
    <s v="DP01    04/01/2008N"/>
    <n v="655895"/>
    <n v="59090.16"/>
    <n v="0"/>
    <n v="59090.16"/>
    <n v="23565.91"/>
    <n v="0"/>
    <n v="4975.76"/>
    <n v="798.62"/>
    <n v="0.4"/>
    <n v="0"/>
    <n v="0"/>
    <n v="2423.1799999999998"/>
    <n v="2934.27"/>
    <n v="3912.73"/>
    <n v="273.51"/>
    <n v="0"/>
    <n v="3448.03"/>
    <n v="14329.33"/>
    <n v="0"/>
    <n v="0"/>
    <n v="0"/>
    <n v="0"/>
    <n v="693.03"/>
    <n v="1414.01"/>
    <n v="0"/>
    <n v="0"/>
    <n v="321.38"/>
    <n v="0"/>
    <n v="0"/>
    <n v="0"/>
    <n v="0"/>
    <n v="0"/>
    <m/>
    <n v="0"/>
    <n v="0"/>
    <n v="0"/>
    <x v="14"/>
    <x v="2"/>
  </r>
  <r>
    <s v="CG&amp;E "/>
    <s v="E"/>
    <x v="15"/>
    <s v="DP01    04/01/2008N"/>
    <n v="181770"/>
    <n v="16439.490000000002"/>
    <n v="0"/>
    <n v="16439.490000000002"/>
    <n v="6495.81"/>
    <n v="0"/>
    <n v="1409.69"/>
    <n v="182.73"/>
    <n v="0.06"/>
    <n v="0"/>
    <n v="0"/>
    <n v="662.69"/>
    <n v="835.93"/>
    <n v="1078.48"/>
    <n v="75.8"/>
    <n v="0"/>
    <n v="1057.95"/>
    <n v="3971.13"/>
    <n v="0"/>
    <n v="0"/>
    <n v="0"/>
    <n v="0"/>
    <n v="190.38"/>
    <n v="389.77"/>
    <n v="0"/>
    <n v="0"/>
    <n v="89.07"/>
    <n v="0"/>
    <n v="0"/>
    <n v="0"/>
    <n v="0"/>
    <n v="0"/>
    <m/>
    <n v="0"/>
    <n v="0"/>
    <n v="0"/>
    <x v="14"/>
    <x v="2"/>
  </r>
  <r>
    <s v="CG&amp;E "/>
    <s v="E"/>
    <x v="12"/>
    <s v="DP01    04/01/2008N"/>
    <n v="4492"/>
    <n v="568.01"/>
    <n v="0"/>
    <n v="568.01"/>
    <n v="236.72"/>
    <n v="0"/>
    <n v="68.53"/>
    <n v="5.47"/>
    <n v="0.01"/>
    <n v="0"/>
    <n v="0"/>
    <n v="16.93"/>
    <n v="30.77"/>
    <n v="39.31"/>
    <n v="1.87"/>
    <n v="0"/>
    <n v="46.94"/>
    <n v="98.14"/>
    <n v="0"/>
    <n v="0"/>
    <n v="0"/>
    <n v="0"/>
    <n v="6.92"/>
    <n v="14.2"/>
    <n v="0"/>
    <n v="0"/>
    <n v="2.2000000000000002"/>
    <n v="0"/>
    <n v="0"/>
    <n v="0"/>
    <n v="0"/>
    <n v="0"/>
    <m/>
    <n v="0"/>
    <n v="0"/>
    <n v="0"/>
    <x v="14"/>
    <x v="2"/>
  </r>
  <r>
    <s v="CG&amp;E "/>
    <s v="E"/>
    <x v="16"/>
    <s v="DP01    04/01/2008N"/>
    <n v="1142950"/>
    <n v="91819.42"/>
    <n v="0"/>
    <n v="91819.42"/>
    <n v="37855.39"/>
    <n v="0"/>
    <n v="6942.59"/>
    <n v="1390.65"/>
    <n v="0.22"/>
    <n v="0"/>
    <n v="0"/>
    <n v="0"/>
    <n v="4660.6000000000004"/>
    <n v="6285.21"/>
    <n v="476.61"/>
    <n v="0"/>
    <n v="5293.25"/>
    <n v="24970.03"/>
    <n v="0"/>
    <n v="0"/>
    <n v="0"/>
    <n v="0"/>
    <n v="1113.3800000000001"/>
    <n v="2271.44"/>
    <n v="0"/>
    <n v="0"/>
    <n v="560.04999999999995"/>
    <n v="0"/>
    <n v="0"/>
    <n v="0"/>
    <n v="0"/>
    <n v="0"/>
    <m/>
    <n v="0"/>
    <n v="0"/>
    <n v="0"/>
    <x v="14"/>
    <x v="2"/>
  </r>
  <r>
    <s v="CG&amp;E "/>
    <s v="E"/>
    <x v="11"/>
    <s v="DP01    04/01/2008N"/>
    <n v="4484514"/>
    <n v="68851.899999999994"/>
    <n v="0"/>
    <n v="68851.899999999994"/>
    <n v="0"/>
    <n v="0"/>
    <n v="27196.17"/>
    <n v="5460.74"/>
    <n v="1.62"/>
    <n v="0"/>
    <n v="20"/>
    <n v="16445.61"/>
    <n v="17405.78"/>
    <n v="0"/>
    <n v="0"/>
    <n v="0"/>
    <n v="0"/>
    <n v="0"/>
    <n v="0"/>
    <n v="0"/>
    <n v="0"/>
    <n v="0"/>
    <n v="49.26"/>
    <n v="100.3"/>
    <n v="0"/>
    <n v="0"/>
    <n v="2197.41"/>
    <n v="0"/>
    <n v="0"/>
    <n v="0"/>
    <n v="0"/>
    <n v="-4.99"/>
    <m/>
    <n v="0"/>
    <n v="0"/>
    <n v="-20"/>
    <x v="14"/>
    <x v="2"/>
  </r>
  <r>
    <s v="CG&amp;E "/>
    <s v="E"/>
    <x v="14"/>
    <s v="DP02    01/02/2009 "/>
    <n v="536546"/>
    <n v="43261.81"/>
    <n v="0"/>
    <n v="43261.81"/>
    <n v="11372.97"/>
    <n v="0"/>
    <n v="3117.28"/>
    <n v="882.45"/>
    <n v="0.09"/>
    <n v="0"/>
    <n v="0"/>
    <n v="2700.16"/>
    <n v="3573.33"/>
    <n v="4359.43"/>
    <n v="0"/>
    <n v="0"/>
    <n v="2227.23"/>
    <n v="12255.8"/>
    <n v="0"/>
    <n v="0"/>
    <n v="0"/>
    <n v="0"/>
    <n v="795.01"/>
    <n v="0"/>
    <n v="0"/>
    <n v="0"/>
    <n v="363.23"/>
    <n v="0"/>
    <n v="0"/>
    <n v="0"/>
    <n v="0"/>
    <n v="1209.02"/>
    <m/>
    <n v="0"/>
    <n v="0"/>
    <n v="405.81"/>
    <x v="14"/>
    <x v="2"/>
  </r>
  <r>
    <s v="CG&amp;E "/>
    <s v="E"/>
    <x v="15"/>
    <s v="DP02    01/02/2009 "/>
    <n v="159997"/>
    <n v="15945.53"/>
    <n v="0"/>
    <n v="15945.53"/>
    <n v="5207.3900000000003"/>
    <n v="0"/>
    <n v="1780.94"/>
    <n v="198.6"/>
    <n v="0.09"/>
    <n v="0"/>
    <n v="0"/>
    <n v="616.9"/>
    <n v="1146.54"/>
    <n v="1400.3"/>
    <n v="0"/>
    <n v="0"/>
    <n v="1157.67"/>
    <n v="3677.4"/>
    <n v="0"/>
    <n v="0"/>
    <n v="0"/>
    <n v="0"/>
    <n v="256.14999999999998"/>
    <n v="0"/>
    <n v="0"/>
    <n v="0"/>
    <n v="82.02"/>
    <n v="0"/>
    <n v="0"/>
    <n v="0"/>
    <n v="0"/>
    <n v="272.99"/>
    <m/>
    <n v="0"/>
    <n v="0"/>
    <n v="148.54"/>
    <x v="14"/>
    <x v="2"/>
  </r>
  <r>
    <s v="CG&amp;E "/>
    <s v="E"/>
    <x v="2"/>
    <s v="DP02    01/02/2009N"/>
    <n v="16249"/>
    <n v="2732.46"/>
    <n v="0"/>
    <n v="2732.46"/>
    <n v="1032.79"/>
    <n v="0"/>
    <n v="453.94"/>
    <n v="17.64"/>
    <n v="0.06"/>
    <n v="0"/>
    <n v="0"/>
    <n v="64.5"/>
    <n v="111.31"/>
    <n v="196.48"/>
    <n v="0"/>
    <n v="0"/>
    <n v="276.51"/>
    <n v="433.52"/>
    <n v="0"/>
    <n v="0"/>
    <n v="0"/>
    <n v="0"/>
    <n v="40.24"/>
    <n v="0"/>
    <n v="0"/>
    <n v="0"/>
    <n v="7.96"/>
    <n v="0"/>
    <n v="0"/>
    <n v="0"/>
    <n v="0"/>
    <n v="26.5"/>
    <m/>
    <n v="0"/>
    <n v="0"/>
    <n v="71.010000000000005"/>
    <x v="14"/>
    <x v="2"/>
  </r>
  <r>
    <s v="CG&amp;E "/>
    <s v="E"/>
    <x v="3"/>
    <s v="DP02    01/02/2009N"/>
    <n v="125984"/>
    <n v="10451.040000000001"/>
    <n v="0"/>
    <n v="10451.040000000001"/>
    <n v="3009.5"/>
    <n v="0"/>
    <n v="920.43"/>
    <n v="136.79"/>
    <n v="0.09"/>
    <n v="0"/>
    <n v="0"/>
    <n v="466.73"/>
    <n v="542.87"/>
    <n v="727.46"/>
    <n v="0"/>
    <n v="0"/>
    <n v="606.83000000000004"/>
    <n v="3361.26"/>
    <n v="0"/>
    <n v="0"/>
    <n v="0"/>
    <n v="0"/>
    <n v="148.97"/>
    <n v="0"/>
    <n v="0"/>
    <n v="0"/>
    <n v="61.73"/>
    <n v="0"/>
    <n v="0"/>
    <n v="0"/>
    <n v="0"/>
    <n v="205.47"/>
    <m/>
    <n v="0"/>
    <n v="0"/>
    <n v="262.91000000000003"/>
    <x v="14"/>
    <x v="2"/>
  </r>
  <r>
    <s v="CG&amp;E "/>
    <s v="E"/>
    <x v="4"/>
    <s v="DP02    01/02/2009N"/>
    <n v="7646"/>
    <n v="666.15"/>
    <n v="0"/>
    <n v="666.15"/>
    <n v="195.85"/>
    <n v="0"/>
    <n v="64.36"/>
    <n v="8.3000000000000007"/>
    <n v="0.01"/>
    <n v="0"/>
    <n v="0"/>
    <n v="28.57"/>
    <n v="36.04"/>
    <n v="46.24"/>
    <n v="0"/>
    <n v="0"/>
    <n v="40.369999999999997"/>
    <n v="204"/>
    <n v="0"/>
    <n v="0"/>
    <n v="0"/>
    <n v="0"/>
    <n v="9.4700000000000006"/>
    <n v="0"/>
    <n v="0"/>
    <n v="0"/>
    <n v="3.75"/>
    <n v="0"/>
    <n v="0"/>
    <n v="0"/>
    <n v="0"/>
    <n v="12.47"/>
    <m/>
    <n v="0"/>
    <n v="0"/>
    <n v="16.72"/>
    <x v="14"/>
    <x v="2"/>
  </r>
  <r>
    <s v="CG&amp;E "/>
    <s v="E"/>
    <x v="14"/>
    <s v="DP02    01/02/2009N"/>
    <n v="25245871"/>
    <n v="2025226.76"/>
    <n v="0"/>
    <n v="2025226.76"/>
    <n v="583036.29"/>
    <n v="0"/>
    <n v="169658.94"/>
    <n v="20879.87"/>
    <n v="2.83"/>
    <n v="0"/>
    <n v="0"/>
    <n v="60738.720000000001"/>
    <n v="110415.1"/>
    <n v="142563.22"/>
    <n v="0"/>
    <n v="0"/>
    <n v="130103.86"/>
    <n v="673559.81"/>
    <n v="0"/>
    <n v="0"/>
    <n v="0"/>
    <n v="0"/>
    <n v="29199.360000000001"/>
    <n v="0"/>
    <n v="0"/>
    <n v="0"/>
    <n v="12370.48"/>
    <n v="0"/>
    <n v="0"/>
    <n v="0"/>
    <n v="0"/>
    <n v="41176.03"/>
    <m/>
    <n v="0"/>
    <n v="0"/>
    <n v="51522.25"/>
    <x v="14"/>
    <x v="2"/>
  </r>
  <r>
    <s v="CG&amp;E "/>
    <s v="E"/>
    <x v="15"/>
    <s v="DP02    01/02/2009N"/>
    <n v="20443530"/>
    <n v="1704115.32"/>
    <n v="0"/>
    <n v="1704115.32"/>
    <n v="488601.24"/>
    <n v="0"/>
    <n v="143532.95000000001"/>
    <n v="17614.759999999998"/>
    <n v="2.14"/>
    <n v="0"/>
    <n v="0"/>
    <n v="74434.86"/>
    <n v="95886.29"/>
    <n v="118032.31"/>
    <n v="0"/>
    <n v="0"/>
    <n v="110384.28"/>
    <n v="545433.36"/>
    <n v="0"/>
    <n v="0"/>
    <n v="0"/>
    <n v="0"/>
    <n v="24175.55"/>
    <n v="0"/>
    <n v="0"/>
    <n v="0"/>
    <n v="10017.31"/>
    <n v="0"/>
    <n v="0"/>
    <n v="0"/>
    <n v="0"/>
    <n v="33343.360000000001"/>
    <m/>
    <n v="0"/>
    <n v="0"/>
    <n v="42656.91"/>
    <x v="14"/>
    <x v="2"/>
  </r>
  <r>
    <s v="CG&amp;E "/>
    <s v="E"/>
    <x v="12"/>
    <s v="DP02    01/02/2009N"/>
    <n v="2090016"/>
    <n v="182658.5"/>
    <n v="0"/>
    <n v="182658.5"/>
    <n v="54672.13"/>
    <n v="0"/>
    <n v="15802.85"/>
    <n v="2188.92"/>
    <n v="0.56000000000000005"/>
    <n v="0"/>
    <n v="0"/>
    <n v="7643.45"/>
    <n v="10332.18"/>
    <n v="12817.32"/>
    <n v="0"/>
    <n v="0"/>
    <n v="11749.33"/>
    <n v="55761.61"/>
    <n v="0"/>
    <n v="0"/>
    <n v="0"/>
    <n v="0"/>
    <n v="2625.17"/>
    <n v="0"/>
    <n v="0"/>
    <n v="0"/>
    <n v="1024.0899999999999"/>
    <n v="0"/>
    <n v="0"/>
    <n v="0"/>
    <n v="0"/>
    <n v="3408.8"/>
    <m/>
    <n v="0"/>
    <n v="0"/>
    <n v="4632.09"/>
    <x v="14"/>
    <x v="2"/>
  </r>
  <r>
    <s v="CG&amp;E "/>
    <s v="E"/>
    <x v="17"/>
    <s v="DP02    01/02/2009N"/>
    <n v="32308"/>
    <n v="23925.67"/>
    <n v="0"/>
    <n v="23925.67"/>
    <n v="11032.2"/>
    <n v="0"/>
    <n v="4938.07"/>
    <n v="35.08"/>
    <n v="0.08"/>
    <n v="0"/>
    <n v="0"/>
    <n v="125.98"/>
    <n v="221.31"/>
    <n v="1823.83"/>
    <n v="0"/>
    <n v="0"/>
    <n v="3785.89"/>
    <n v="861.98"/>
    <n v="0"/>
    <n v="0"/>
    <n v="0"/>
    <n v="0"/>
    <n v="373.56"/>
    <n v="0"/>
    <n v="0"/>
    <n v="0"/>
    <n v="15.83"/>
    <n v="0"/>
    <n v="0"/>
    <n v="0"/>
    <n v="0"/>
    <n v="52.69"/>
    <m/>
    <n v="0"/>
    <n v="0"/>
    <n v="659.17"/>
    <x v="14"/>
    <x v="2"/>
  </r>
  <r>
    <s v="CG&amp;E "/>
    <s v="E"/>
    <x v="16"/>
    <s v="DP02    01/02/2009N"/>
    <n v="611508"/>
    <n v="53715.7"/>
    <n v="0"/>
    <n v="53715.7"/>
    <n v="16739.47"/>
    <n v="0"/>
    <n v="5171.0200000000004"/>
    <n v="543.65"/>
    <n v="0.05"/>
    <n v="0"/>
    <n v="0"/>
    <n v="0"/>
    <n v="3574.74"/>
    <n v="3865.16"/>
    <n v="0"/>
    <n v="0"/>
    <n v="4020.94"/>
    <n v="16315.03"/>
    <n v="0"/>
    <n v="0"/>
    <n v="0"/>
    <n v="0"/>
    <n v="791.74"/>
    <n v="0"/>
    <n v="0"/>
    <n v="0"/>
    <n v="299.64"/>
    <n v="0"/>
    <n v="0"/>
    <n v="0"/>
    <n v="0"/>
    <n v="997.37"/>
    <m/>
    <n v="0"/>
    <n v="0"/>
    <n v="1396.89"/>
    <x v="14"/>
    <x v="2"/>
  </r>
  <r>
    <s v="CG&amp;E "/>
    <s v="E"/>
    <x v="9"/>
    <s v="DP02    01/02/2009N"/>
    <n v="24534"/>
    <n v="510.44"/>
    <n v="0"/>
    <n v="510.44"/>
    <n v="0"/>
    <n v="0"/>
    <n v="240.68"/>
    <n v="26.64"/>
    <n v="0.06"/>
    <n v="0"/>
    <n v="-48.67"/>
    <n v="95.65"/>
    <n v="95.38"/>
    <n v="0"/>
    <n v="0"/>
    <n v="0"/>
    <n v="0"/>
    <n v="0"/>
    <n v="0"/>
    <n v="0"/>
    <n v="0"/>
    <n v="0"/>
    <n v="0"/>
    <n v="0"/>
    <n v="0"/>
    <n v="0"/>
    <n v="12.02"/>
    <n v="0"/>
    <n v="0"/>
    <n v="0"/>
    <n v="0"/>
    <n v="40.01"/>
    <m/>
    <n v="0"/>
    <n v="0"/>
    <n v="48.67"/>
    <x v="14"/>
    <x v="2"/>
  </r>
  <r>
    <s v="CG&amp;E "/>
    <s v="E"/>
    <x v="11"/>
    <s v="DP02    01/02/2009N"/>
    <n v="659529"/>
    <n v="11329.37"/>
    <n v="0"/>
    <n v="11329.37"/>
    <n v="0"/>
    <n v="0"/>
    <n v="3956.79"/>
    <n v="716.05"/>
    <n v="0.25"/>
    <n v="0"/>
    <n v="-1068.28"/>
    <n v="2415.36"/>
    <n v="2492.8200000000002"/>
    <n v="0"/>
    <n v="0"/>
    <n v="0"/>
    <n v="0"/>
    <n v="0"/>
    <n v="0"/>
    <n v="0"/>
    <n v="0"/>
    <n v="0"/>
    <n v="126.32"/>
    <n v="0"/>
    <n v="0"/>
    <n v="0"/>
    <n v="323.18"/>
    <n v="0"/>
    <n v="0"/>
    <n v="0"/>
    <n v="0"/>
    <n v="1075.7"/>
    <m/>
    <n v="0"/>
    <n v="0"/>
    <n v="1291.18"/>
    <x v="14"/>
    <x v="2"/>
  </r>
  <r>
    <s v="CG&amp;E "/>
    <s v="E"/>
    <x v="18"/>
    <s v="DP02    01/02/2009N"/>
    <n v="178150"/>
    <n v="6512.86"/>
    <n v="0"/>
    <n v="6512.86"/>
    <n v="0"/>
    <n v="0"/>
    <n v="4327.79"/>
    <n v="193.42"/>
    <n v="0.16"/>
    <n v="0"/>
    <n v="-775.17"/>
    <n v="663.65"/>
    <n v="949.97"/>
    <n v="0"/>
    <n v="0"/>
    <n v="0"/>
    <n v="0"/>
    <n v="0"/>
    <n v="0"/>
    <n v="0"/>
    <n v="0"/>
    <n v="0"/>
    <n v="0"/>
    <n v="0"/>
    <n v="0"/>
    <n v="0"/>
    <n v="87.31"/>
    <n v="0"/>
    <n v="0"/>
    <n v="0"/>
    <n v="0"/>
    <n v="290.56"/>
    <m/>
    <n v="0"/>
    <n v="0"/>
    <n v="775.17"/>
    <x v="14"/>
    <x v="2"/>
  </r>
  <r>
    <s v="CG&amp;E "/>
    <s v="E"/>
    <x v="13"/>
    <s v="DP02    01/02/2009N"/>
    <n v="30483"/>
    <n v="755.51"/>
    <n v="0"/>
    <n v="755.51"/>
    <n v="0"/>
    <n v="0"/>
    <n v="343.28"/>
    <n v="33.1"/>
    <n v="0.03"/>
    <n v="0"/>
    <n v="-80.400000000000006"/>
    <n v="114.21"/>
    <n v="200.23"/>
    <n v="0"/>
    <n v="0"/>
    <n v="0"/>
    <n v="0"/>
    <n v="0"/>
    <n v="0"/>
    <n v="0"/>
    <n v="0"/>
    <n v="0"/>
    <n v="0"/>
    <n v="0"/>
    <n v="0"/>
    <n v="0"/>
    <n v="14.94"/>
    <n v="0"/>
    <n v="0"/>
    <n v="0"/>
    <n v="0"/>
    <n v="49.72"/>
    <m/>
    <n v="0"/>
    <n v="0"/>
    <n v="80.400000000000006"/>
    <x v="14"/>
    <x v="2"/>
  </r>
  <r>
    <s v="CG&amp;E "/>
    <s v="E"/>
    <x v="14"/>
    <s v="DP02    04/01/2008 "/>
    <n v="836627"/>
    <n v="185460.72"/>
    <n v="0"/>
    <n v="185460.72"/>
    <n v="119048.24"/>
    <n v="0"/>
    <n v="6290.36"/>
    <n v="2045.9"/>
    <n v="0.18"/>
    <n v="0"/>
    <n v="0"/>
    <n v="7388.24"/>
    <n v="7831.2"/>
    <n v="10675.97"/>
    <n v="0"/>
    <n v="0"/>
    <n v="4484.2"/>
    <n v="19664.78"/>
    <n v="0"/>
    <n v="0"/>
    <n v="0"/>
    <n v="0"/>
    <n v="2017.62"/>
    <n v="0"/>
    <n v="0"/>
    <n v="0"/>
    <n v="994.8"/>
    <n v="0"/>
    <n v="0"/>
    <n v="0"/>
    <n v="0"/>
    <n v="3311.24"/>
    <m/>
    <n v="0"/>
    <n v="0"/>
    <n v="1707.99"/>
    <x v="14"/>
    <x v="2"/>
  </r>
  <r>
    <s v="CG&amp;E "/>
    <s v="E"/>
    <x v="15"/>
    <s v="DP02    04/01/2008 "/>
    <n v="2695583"/>
    <n v="253100.25"/>
    <n v="0"/>
    <n v="253100.25"/>
    <n v="105577.28"/>
    <n v="0"/>
    <n v="17891.5"/>
    <n v="1994.52"/>
    <n v="0.18"/>
    <n v="0"/>
    <n v="0"/>
    <n v="616.9"/>
    <n v="13757.63"/>
    <n v="16376.71"/>
    <n v="0"/>
    <n v="0"/>
    <n v="13790.99"/>
    <n v="68875.94"/>
    <n v="0"/>
    <n v="0"/>
    <n v="0"/>
    <n v="0"/>
    <n v="3237.99"/>
    <n v="0"/>
    <n v="0"/>
    <n v="0"/>
    <n v="1398.68"/>
    <n v="0"/>
    <n v="0"/>
    <n v="0"/>
    <n v="0"/>
    <n v="4655.59"/>
    <m/>
    <n v="0"/>
    <n v="0"/>
    <n v="4926.34"/>
    <x v="14"/>
    <x v="2"/>
  </r>
  <r>
    <s v="CG&amp;E "/>
    <s v="E"/>
    <x v="12"/>
    <s v="DP02    04/01/2008 "/>
    <n v="516364"/>
    <n v="57417.1"/>
    <n v="0"/>
    <n v="57417.1"/>
    <n v="17169.169999999998"/>
    <n v="0"/>
    <n v="5357.51"/>
    <n v="1056.8"/>
    <n v="0.27"/>
    <n v="0"/>
    <n v="0"/>
    <n v="3468.5"/>
    <n v="3808.63"/>
    <n v="5287.1"/>
    <n v="0"/>
    <n v="0"/>
    <n v="3453.34"/>
    <n v="13186.6"/>
    <n v="0"/>
    <n v="0"/>
    <n v="0"/>
    <n v="0"/>
    <n v="1050.71"/>
    <n v="0"/>
    <n v="0"/>
    <n v="0"/>
    <n v="464.42"/>
    <n v="0"/>
    <n v="0"/>
    <n v="0"/>
    <n v="0"/>
    <n v="1545.87"/>
    <m/>
    <n v="0"/>
    <n v="0"/>
    <n v="1568.18"/>
    <x v="14"/>
    <x v="2"/>
  </r>
  <r>
    <s v="CG&amp;E "/>
    <s v="E"/>
    <x v="2"/>
    <s v="DP02    04/01/2008N"/>
    <n v="41078"/>
    <n v="8668.39"/>
    <n v="0"/>
    <n v="8668.39"/>
    <n v="3752.46"/>
    <n v="0"/>
    <n v="1555.6"/>
    <n v="50.01"/>
    <n v="0.21"/>
    <n v="0"/>
    <n v="0"/>
    <n v="165.31"/>
    <n v="281.39"/>
    <n v="623"/>
    <n v="17.13"/>
    <n v="0"/>
    <n v="970.62"/>
    <n v="897.43"/>
    <n v="0"/>
    <n v="0"/>
    <n v="0"/>
    <n v="0"/>
    <n v="109.94"/>
    <n v="225.16"/>
    <n v="0"/>
    <n v="0"/>
    <n v="20.13"/>
    <n v="0"/>
    <n v="0"/>
    <n v="0"/>
    <n v="0"/>
    <n v="0"/>
    <m/>
    <n v="0"/>
    <n v="0"/>
    <n v="0"/>
    <x v="14"/>
    <x v="2"/>
  </r>
  <r>
    <s v="CG&amp;E "/>
    <s v="E"/>
    <x v="3"/>
    <s v="DP02    04/01/2008N"/>
    <n v="435466"/>
    <n v="37384.78"/>
    <n v="0"/>
    <n v="37384.78"/>
    <n v="14774.38"/>
    <n v="0"/>
    <n v="2974.88"/>
    <n v="530.22"/>
    <n v="0.27"/>
    <n v="0"/>
    <n v="0"/>
    <n v="1608.61"/>
    <n v="1785.31"/>
    <n v="2453.06"/>
    <n v="181.58"/>
    <n v="0"/>
    <n v="2027.96"/>
    <n v="9513.6299999999992"/>
    <n v="0"/>
    <n v="0"/>
    <n v="0"/>
    <n v="0"/>
    <n v="435"/>
    <n v="886.5"/>
    <n v="0"/>
    <n v="0"/>
    <n v="213.38"/>
    <n v="0"/>
    <n v="0"/>
    <n v="0"/>
    <n v="0"/>
    <n v="0"/>
    <m/>
    <n v="0"/>
    <n v="0"/>
    <n v="0"/>
    <x v="14"/>
    <x v="2"/>
  </r>
  <r>
    <s v="CG&amp;E "/>
    <s v="E"/>
    <x v="4"/>
    <s v="DP02    04/01/2008N"/>
    <n v="79231"/>
    <n v="7285.4"/>
    <n v="0"/>
    <n v="7285.4"/>
    <n v="2886.2"/>
    <n v="0"/>
    <n v="667.16"/>
    <n v="96.47"/>
    <n v="0.08"/>
    <n v="0"/>
    <n v="0"/>
    <n v="296.11"/>
    <n v="373.6"/>
    <n v="479.21"/>
    <n v="33.04"/>
    <n v="0"/>
    <n v="425.75"/>
    <n v="1730.96"/>
    <n v="0"/>
    <n v="0"/>
    <n v="0"/>
    <n v="0"/>
    <n v="84.82"/>
    <n v="173.18"/>
    <n v="0"/>
    <n v="0"/>
    <n v="38.82"/>
    <n v="0"/>
    <n v="0"/>
    <n v="0"/>
    <n v="0"/>
    <n v="0"/>
    <m/>
    <n v="0"/>
    <n v="0"/>
    <n v="0"/>
    <x v="14"/>
    <x v="2"/>
  </r>
  <r>
    <s v="CG&amp;E "/>
    <s v="E"/>
    <x v="14"/>
    <s v="DP02    04/01/2008N"/>
    <n v="18815312"/>
    <n v="1637217.86"/>
    <n v="0"/>
    <n v="1637217.86"/>
    <n v="648299.11"/>
    <n v="0"/>
    <n v="128709.63"/>
    <n v="19196.150000000001"/>
    <n v="2.57"/>
    <n v="0"/>
    <n v="0"/>
    <n v="66312.78"/>
    <n v="81082.559999999998"/>
    <n v="107637.15"/>
    <n v="7845.95"/>
    <n v="0"/>
    <n v="99926.55"/>
    <n v="411058.12"/>
    <n v="0"/>
    <n v="0"/>
    <n v="0"/>
    <n v="0"/>
    <n v="19027.830000000002"/>
    <n v="38899.94"/>
    <n v="0"/>
    <n v="0"/>
    <n v="9219.52"/>
    <n v="0"/>
    <n v="0"/>
    <n v="0"/>
    <n v="0"/>
    <n v="0"/>
    <m/>
    <n v="0"/>
    <n v="0"/>
    <n v="0"/>
    <x v="14"/>
    <x v="2"/>
  </r>
  <r>
    <s v="CG&amp;E "/>
    <s v="E"/>
    <x v="15"/>
    <s v="DP02    04/01/2008N"/>
    <n v="21137333"/>
    <n v="1860373.36"/>
    <n v="0"/>
    <n v="1860373.36"/>
    <n v="733135.27"/>
    <n v="0"/>
    <n v="148141.37"/>
    <n v="19456.009999999998"/>
    <n v="2.4500000000000002"/>
    <n v="0"/>
    <n v="0"/>
    <n v="76969.67"/>
    <n v="98821.21"/>
    <n v="121721.72"/>
    <n v="8814.26"/>
    <n v="0"/>
    <n v="115698.93"/>
    <n v="461787.28"/>
    <n v="0"/>
    <n v="0"/>
    <n v="0"/>
    <n v="0"/>
    <n v="21477.57"/>
    <n v="43990.32"/>
    <n v="0"/>
    <n v="0"/>
    <n v="10357.299999999999"/>
    <n v="0"/>
    <n v="0"/>
    <n v="0"/>
    <n v="0"/>
    <n v="0"/>
    <m/>
    <n v="0"/>
    <n v="0"/>
    <n v="0"/>
    <x v="14"/>
    <x v="2"/>
  </r>
  <r>
    <s v="CG&amp;E "/>
    <s v="E"/>
    <x v="12"/>
    <s v="DP02    04/01/2008N"/>
    <n v="6168860"/>
    <n v="537864.81000000006"/>
    <n v="0"/>
    <n v="537864.81000000006"/>
    <n v="213292.95"/>
    <n v="0"/>
    <n v="41141.54"/>
    <n v="6939.26"/>
    <n v="1.06"/>
    <n v="0"/>
    <n v="0"/>
    <n v="22504.03"/>
    <n v="27553.45"/>
    <n v="35413.360000000001"/>
    <n v="2572.4"/>
    <n v="0"/>
    <n v="31591.5"/>
    <n v="134771.06"/>
    <n v="0"/>
    <n v="0"/>
    <n v="0"/>
    <n v="0"/>
    <n v="6263.24"/>
    <n v="12798.23"/>
    <n v="0"/>
    <n v="0"/>
    <n v="3022.73"/>
    <n v="0"/>
    <n v="0"/>
    <n v="0"/>
    <n v="0"/>
    <n v="0"/>
    <m/>
    <n v="0"/>
    <n v="0"/>
    <n v="0"/>
    <x v="14"/>
    <x v="2"/>
  </r>
  <r>
    <s v="CG&amp;E "/>
    <s v="E"/>
    <x v="17"/>
    <s v="DP02    04/01/2008N"/>
    <n v="2320"/>
    <n v="1702.08"/>
    <n v="0"/>
    <n v="1702.08"/>
    <n v="788.96"/>
    <n v="0"/>
    <n v="354.62"/>
    <n v="2.82"/>
    <n v="0.01"/>
    <n v="0"/>
    <n v="0"/>
    <n v="9.0399999999999991"/>
    <n v="15.89"/>
    <n v="130.97"/>
    <n v="0.97"/>
    <n v="0"/>
    <n v="276.61"/>
    <n v="50.69"/>
    <n v="0"/>
    <n v="0"/>
    <n v="0"/>
    <n v="0"/>
    <n v="23.02"/>
    <n v="47.34"/>
    <n v="0"/>
    <n v="0"/>
    <n v="1.1399999999999999"/>
    <n v="0"/>
    <n v="0"/>
    <n v="0"/>
    <n v="0"/>
    <n v="0"/>
    <m/>
    <n v="0"/>
    <n v="0"/>
    <n v="0"/>
    <x v="14"/>
    <x v="2"/>
  </r>
  <r>
    <s v="CG&amp;E "/>
    <s v="E"/>
    <x v="16"/>
    <s v="DP02    04/01/2008N"/>
    <n v="1956033"/>
    <n v="158124.13"/>
    <n v="0"/>
    <n v="158124.13"/>
    <n v="64660.47"/>
    <n v="0"/>
    <n v="12331.05"/>
    <n v="1852.75"/>
    <n v="0.14000000000000001"/>
    <n v="0"/>
    <n v="0"/>
    <n v="0"/>
    <n v="8542.4599999999991"/>
    <n v="10735.56"/>
    <n v="815.67"/>
    <n v="0"/>
    <n v="9718.23"/>
    <n v="42733.46"/>
    <n v="0"/>
    <n v="0"/>
    <n v="0"/>
    <n v="0"/>
    <n v="1896.05"/>
    <n v="3879.83"/>
    <n v="0"/>
    <n v="0"/>
    <n v="958.46"/>
    <n v="0"/>
    <n v="0"/>
    <n v="0"/>
    <n v="0"/>
    <n v="0"/>
    <m/>
    <n v="0"/>
    <n v="0"/>
    <n v="0"/>
    <x v="14"/>
    <x v="2"/>
  </r>
  <r>
    <s v="CG&amp;E "/>
    <s v="E"/>
    <x v="9"/>
    <s v="DP02    04/01/2008N"/>
    <n v="10216"/>
    <n v="201.51"/>
    <n v="0"/>
    <n v="201.51"/>
    <n v="0"/>
    <n v="0"/>
    <n v="100.23"/>
    <n v="12.44"/>
    <n v="0.03"/>
    <n v="0"/>
    <n v="0"/>
    <n v="39.82"/>
    <n v="39.72"/>
    <n v="0"/>
    <n v="4.26"/>
    <n v="0"/>
    <n v="0"/>
    <n v="0"/>
    <n v="0"/>
    <n v="0"/>
    <n v="0"/>
    <n v="0"/>
    <n v="0"/>
    <n v="0"/>
    <n v="0"/>
    <n v="0"/>
    <n v="5.01"/>
    <n v="0"/>
    <n v="0"/>
    <n v="0"/>
    <n v="0"/>
    <n v="0"/>
    <m/>
    <n v="0"/>
    <n v="0"/>
    <n v="0"/>
    <x v="14"/>
    <x v="2"/>
  </r>
  <r>
    <s v="CG&amp;E "/>
    <s v="E"/>
    <x v="11"/>
    <s v="DP02    04/01/2008N"/>
    <n v="878223"/>
    <n v="14161.17"/>
    <n v="0"/>
    <n v="14161.17"/>
    <n v="0"/>
    <n v="0"/>
    <n v="5367.01"/>
    <n v="1069.32"/>
    <n v="0.28999999999999998"/>
    <n v="0"/>
    <n v="0"/>
    <n v="3216.05"/>
    <n v="3468.98"/>
    <n v="0"/>
    <n v="0.14000000000000001"/>
    <n v="0"/>
    <n v="0"/>
    <n v="0"/>
    <n v="0"/>
    <n v="0"/>
    <n v="0"/>
    <n v="0"/>
    <n v="200.51"/>
    <n v="408.54"/>
    <n v="0"/>
    <n v="0"/>
    <n v="430.33"/>
    <n v="0"/>
    <n v="0"/>
    <n v="0"/>
    <n v="0"/>
    <n v="0"/>
    <m/>
    <n v="0"/>
    <n v="0"/>
    <n v="0"/>
    <x v="14"/>
    <x v="2"/>
  </r>
  <r>
    <s v="CG&amp;E "/>
    <s v="E"/>
    <x v="18"/>
    <s v="DP02    04/01/2008N"/>
    <n v="1034915"/>
    <n v="20671.41"/>
    <n v="0"/>
    <n v="20671.41"/>
    <n v="0"/>
    <n v="0"/>
    <n v="10057.61"/>
    <n v="1260.1099999999999"/>
    <n v="0.2"/>
    <n v="0"/>
    <n v="0"/>
    <n v="3775.92"/>
    <n v="5068.3599999999997"/>
    <n v="0"/>
    <n v="2.1"/>
    <n v="0"/>
    <n v="0"/>
    <n v="0"/>
    <n v="0"/>
    <n v="0"/>
    <n v="0"/>
    <n v="0"/>
    <n v="0"/>
    <n v="0"/>
    <n v="0"/>
    <n v="0"/>
    <n v="507.11"/>
    <n v="0"/>
    <n v="0"/>
    <n v="0"/>
    <n v="0"/>
    <n v="0"/>
    <m/>
    <n v="0"/>
    <n v="0"/>
    <n v="0"/>
    <x v="14"/>
    <x v="2"/>
  </r>
  <r>
    <s v="CG&amp;E "/>
    <s v="E"/>
    <x v="13"/>
    <s v="DP02    04/01/2008N"/>
    <n v="49316"/>
    <n v="1168.9100000000001"/>
    <n v="0"/>
    <n v="1168.9100000000001"/>
    <n v="0"/>
    <n v="0"/>
    <n v="555.37"/>
    <n v="60.05"/>
    <n v="0.06"/>
    <n v="0"/>
    <n v="0"/>
    <n v="184.78"/>
    <n v="323.93"/>
    <n v="0"/>
    <n v="20.56"/>
    <n v="0"/>
    <n v="0"/>
    <n v="0"/>
    <n v="0"/>
    <n v="0"/>
    <n v="0"/>
    <n v="0"/>
    <n v="0"/>
    <n v="0"/>
    <n v="0"/>
    <n v="0"/>
    <n v="24.16"/>
    <n v="0"/>
    <n v="0"/>
    <n v="0"/>
    <n v="0"/>
    <n v="0"/>
    <m/>
    <n v="0"/>
    <n v="0"/>
    <n v="0"/>
    <x v="14"/>
    <x v="2"/>
  </r>
  <r>
    <s v="CG&amp;E "/>
    <s v="E"/>
    <x v="3"/>
    <s v="DP03    01/02/2009N"/>
    <n v="4154"/>
    <n v="338.55"/>
    <n v="0"/>
    <n v="338.55"/>
    <n v="89.87"/>
    <n v="0"/>
    <n v="39.869999999999997"/>
    <n v="4.51"/>
    <n v="0.01"/>
    <n v="0"/>
    <n v="0"/>
    <n v="16.18"/>
    <n v="15.71"/>
    <n v="22.51"/>
    <n v="0"/>
    <n v="0"/>
    <n v="17.5"/>
    <n v="110.83"/>
    <n v="0"/>
    <n v="0"/>
    <n v="0"/>
    <n v="0"/>
    <n v="4.6100000000000003"/>
    <n v="0"/>
    <n v="0"/>
    <n v="0"/>
    <n v="2.04"/>
    <n v="0"/>
    <n v="0"/>
    <n v="0"/>
    <n v="0"/>
    <n v="6.78"/>
    <m/>
    <n v="0"/>
    <n v="0"/>
    <n v="8.1300000000000008"/>
    <x v="14"/>
    <x v="2"/>
  </r>
  <r>
    <s v="CG&amp;E "/>
    <s v="E"/>
    <x v="14"/>
    <s v="DP03    01/02/2009N"/>
    <n v="1881078"/>
    <n v="138329.54999999999"/>
    <n v="0"/>
    <n v="138329.54999999999"/>
    <n v="36555.68"/>
    <n v="0"/>
    <n v="9882.31"/>
    <n v="1422.55"/>
    <n v="0.11"/>
    <n v="0"/>
    <n v="0"/>
    <n v="6839.9"/>
    <n v="6873.08"/>
    <n v="9531.7800000000007"/>
    <n v="0"/>
    <n v="0"/>
    <n v="7650.27"/>
    <n v="50187.16"/>
    <n v="0"/>
    <n v="0"/>
    <n v="0"/>
    <n v="0"/>
    <n v="1952.18"/>
    <n v="0"/>
    <n v="0"/>
    <n v="0"/>
    <n v="921.73"/>
    <n v="0"/>
    <n v="0"/>
    <n v="0"/>
    <n v="0"/>
    <n v="3068.04"/>
    <m/>
    <n v="0"/>
    <n v="0"/>
    <n v="3444.76"/>
    <x v="14"/>
    <x v="2"/>
  </r>
  <r>
    <s v="CG&amp;E "/>
    <s v="E"/>
    <x v="15"/>
    <s v="DP03    01/02/2009N"/>
    <n v="2847629"/>
    <n v="226031.97"/>
    <n v="0"/>
    <n v="226031.97"/>
    <n v="62979.519999999997"/>
    <n v="0"/>
    <n v="17751.98"/>
    <n v="2503.91"/>
    <n v="0.23"/>
    <n v="0"/>
    <n v="0"/>
    <n v="10362.280000000001"/>
    <n v="12242.99"/>
    <n v="15637.44"/>
    <n v="0"/>
    <n v="0"/>
    <n v="13684.92"/>
    <n v="75974.75"/>
    <n v="0"/>
    <n v="0"/>
    <n v="0"/>
    <n v="0"/>
    <n v="3202.78"/>
    <n v="0"/>
    <n v="0"/>
    <n v="0"/>
    <n v="1395.33"/>
    <n v="0"/>
    <n v="0"/>
    <n v="0"/>
    <n v="0"/>
    <n v="4644.4799999999996"/>
    <m/>
    <n v="0"/>
    <n v="0"/>
    <n v="5651.36"/>
    <x v="14"/>
    <x v="2"/>
  </r>
  <r>
    <s v="CG&amp;E "/>
    <s v="E"/>
    <x v="12"/>
    <s v="DP03    01/02/2009N"/>
    <n v="40935"/>
    <n v="4729.91"/>
    <n v="0"/>
    <n v="4729.91"/>
    <n v="1578.09"/>
    <n v="0"/>
    <n v="604.70000000000005"/>
    <n v="44.44"/>
    <n v="0.08"/>
    <n v="0"/>
    <n v="0"/>
    <n v="157.29"/>
    <n v="280.39999999999998"/>
    <n v="331.52"/>
    <n v="0"/>
    <n v="0"/>
    <n v="366.71"/>
    <n v="1092.1500000000001"/>
    <n v="0"/>
    <n v="0"/>
    <n v="0"/>
    <n v="0"/>
    <n v="67.900000000000006"/>
    <n v="0"/>
    <n v="0"/>
    <n v="0"/>
    <n v="20.059999999999999"/>
    <n v="0"/>
    <n v="0"/>
    <n v="0"/>
    <n v="0"/>
    <n v="66.760000000000005"/>
    <m/>
    <n v="0"/>
    <n v="0"/>
    <n v="119.81"/>
    <x v="14"/>
    <x v="2"/>
  </r>
  <r>
    <s v="CG&amp;E "/>
    <s v="E"/>
    <x v="17"/>
    <s v="DP03    01/02/2009N"/>
    <n v="9566"/>
    <n v="1855.82"/>
    <n v="0"/>
    <n v="1855.82"/>
    <n v="691.4"/>
    <n v="0"/>
    <n v="380.31"/>
    <n v="10.39"/>
    <n v="0.08"/>
    <n v="0"/>
    <n v="0"/>
    <n v="40.94"/>
    <n v="65.53"/>
    <n v="128.97"/>
    <n v="0"/>
    <n v="0"/>
    <n v="189.66"/>
    <n v="255.22"/>
    <n v="0"/>
    <n v="0"/>
    <n v="0"/>
    <n v="0"/>
    <n v="26.41"/>
    <n v="0"/>
    <n v="0"/>
    <n v="0"/>
    <n v="4.6900000000000004"/>
    <n v="0"/>
    <n v="0"/>
    <n v="0"/>
    <n v="0"/>
    <n v="15.6"/>
    <m/>
    <n v="0"/>
    <n v="0"/>
    <n v="46.62"/>
    <x v="14"/>
    <x v="2"/>
  </r>
  <r>
    <s v="CG&amp;E "/>
    <s v="E"/>
    <x v="6"/>
    <s v="DP03    01/02/2009N"/>
    <n v="10706"/>
    <n v="424.03"/>
    <n v="0"/>
    <n v="424.03"/>
    <n v="0"/>
    <n v="0"/>
    <n v="271.33"/>
    <n v="11.62"/>
    <n v="0.06"/>
    <n v="0"/>
    <n v="-38.590000000000003"/>
    <n v="44.97"/>
    <n v="73.34"/>
    <n v="0"/>
    <n v="0"/>
    <n v="0"/>
    <n v="0"/>
    <n v="0"/>
    <n v="0"/>
    <n v="0"/>
    <n v="0"/>
    <n v="0"/>
    <n v="0"/>
    <n v="0"/>
    <n v="0"/>
    <n v="0"/>
    <n v="5.25"/>
    <n v="0"/>
    <n v="0"/>
    <n v="0"/>
    <n v="0"/>
    <n v="17.46"/>
    <m/>
    <n v="0"/>
    <n v="0"/>
    <n v="38.590000000000003"/>
    <x v="14"/>
    <x v="2"/>
  </r>
  <r>
    <s v="CG&amp;E "/>
    <s v="E"/>
    <x v="11"/>
    <s v="DP03    01/02/2009N"/>
    <n v="761597"/>
    <n v="12298.94"/>
    <n v="0"/>
    <n v="12298.94"/>
    <n v="0"/>
    <n v="0"/>
    <n v="4317.12"/>
    <n v="826.86"/>
    <n v="0.27"/>
    <n v="0"/>
    <n v="-1459.03"/>
    <n v="2792.15"/>
    <n v="2747.22"/>
    <n v="0"/>
    <n v="0"/>
    <n v="0"/>
    <n v="0"/>
    <n v="0"/>
    <n v="0"/>
    <n v="0"/>
    <n v="0"/>
    <n v="0"/>
    <n v="0"/>
    <n v="0"/>
    <n v="0"/>
    <n v="0"/>
    <n v="373.16"/>
    <n v="0"/>
    <n v="0"/>
    <n v="0"/>
    <n v="0"/>
    <n v="1242.1600000000001"/>
    <m/>
    <n v="0"/>
    <n v="0"/>
    <n v="1459.03"/>
    <x v="14"/>
    <x v="2"/>
  </r>
  <r>
    <s v="CG&amp;E "/>
    <s v="E"/>
    <x v="3"/>
    <s v="DP03    04/01/2008N"/>
    <n v="31046"/>
    <n v="-416.38"/>
    <n v="0"/>
    <n v="-416.38"/>
    <n v="-494.94"/>
    <n v="0"/>
    <n v="-312.8"/>
    <n v="37.799999999999997"/>
    <n v="0.08"/>
    <n v="0"/>
    <n v="0"/>
    <n v="120.91"/>
    <n v="9.41"/>
    <n v="-82.16"/>
    <n v="12.95"/>
    <n v="0"/>
    <n v="-357.31"/>
    <n v="678.26"/>
    <n v="0"/>
    <n v="0"/>
    <n v="0"/>
    <n v="0"/>
    <n v="-14.09"/>
    <n v="-29.7"/>
    <n v="0"/>
    <n v="0"/>
    <n v="15.21"/>
    <n v="0"/>
    <n v="0"/>
    <n v="0"/>
    <n v="0"/>
    <n v="0"/>
    <m/>
    <n v="0"/>
    <n v="0"/>
    <n v="0"/>
    <x v="14"/>
    <x v="2"/>
  </r>
  <r>
    <s v="CG&amp;E "/>
    <s v="E"/>
    <x v="14"/>
    <s v="DP03    04/01/2008N"/>
    <n v="1044544"/>
    <n v="83420.179999999993"/>
    <n v="0"/>
    <n v="83420.179999999993"/>
    <n v="32487.25"/>
    <n v="0"/>
    <n v="5720.07"/>
    <n v="877.36"/>
    <n v="7.0000000000000007E-2"/>
    <n v="0"/>
    <n v="0"/>
    <n v="3798.74"/>
    <n v="3970.16"/>
    <n v="5393.9"/>
    <n v="435.58"/>
    <n v="0"/>
    <n v="4500.8"/>
    <n v="22820.15"/>
    <n v="0"/>
    <n v="0"/>
    <n v="0"/>
    <n v="0"/>
    <n v="954.94"/>
    <n v="1949.34"/>
    <n v="0"/>
    <n v="0"/>
    <n v="511.82"/>
    <n v="0"/>
    <n v="0"/>
    <n v="0"/>
    <n v="0"/>
    <n v="0"/>
    <m/>
    <n v="0"/>
    <n v="0"/>
    <n v="0"/>
    <x v="14"/>
    <x v="2"/>
  </r>
  <r>
    <s v="CG&amp;E "/>
    <s v="E"/>
    <x v="15"/>
    <s v="DP03    04/01/2008N"/>
    <n v="618649"/>
    <n v="54563.73"/>
    <n v="0"/>
    <n v="54563.73"/>
    <n v="21637.27"/>
    <n v="0"/>
    <n v="4248.67"/>
    <n v="702.04"/>
    <n v="0.13"/>
    <n v="0"/>
    <n v="0"/>
    <n v="2257.59"/>
    <n v="2858.96"/>
    <n v="3592.44"/>
    <n v="257.97000000000003"/>
    <n v="0"/>
    <n v="3256.65"/>
    <n v="13515.63"/>
    <n v="0"/>
    <n v="0"/>
    <n v="0"/>
    <n v="0"/>
    <n v="634.95000000000005"/>
    <n v="1298.3"/>
    <n v="0"/>
    <n v="0"/>
    <n v="303.13"/>
    <n v="0"/>
    <n v="0"/>
    <n v="0"/>
    <n v="0"/>
    <n v="0"/>
    <m/>
    <n v="0"/>
    <n v="0"/>
    <n v="0"/>
    <x v="14"/>
    <x v="2"/>
  </r>
  <r>
    <s v="CG&amp;E "/>
    <s v="E"/>
    <x v="12"/>
    <s v="DP03    04/01/2008N"/>
    <n v="2940"/>
    <n v="352.08"/>
    <n v="0"/>
    <n v="352.08"/>
    <n v="143.37"/>
    <n v="0"/>
    <n v="43.41"/>
    <n v="3.58"/>
    <n v="0.01"/>
    <n v="0"/>
    <n v="0"/>
    <n v="11.29"/>
    <n v="20.14"/>
    <n v="23.8"/>
    <n v="1.23"/>
    <n v="0"/>
    <n v="26.78"/>
    <n v="64.23"/>
    <n v="0"/>
    <n v="0"/>
    <n v="0"/>
    <n v="0"/>
    <n v="4.2"/>
    <n v="8.6"/>
    <n v="0"/>
    <n v="0"/>
    <n v="1.44"/>
    <n v="0"/>
    <n v="0"/>
    <n v="0"/>
    <n v="0"/>
    <n v="0"/>
    <m/>
    <n v="0"/>
    <n v="0"/>
    <n v="0"/>
    <x v="14"/>
    <x v="2"/>
  </r>
  <r>
    <s v="CG&amp;E "/>
    <s v="E"/>
    <x v="17"/>
    <s v="DP03    04/01/2008N"/>
    <n v="687"/>
    <n v="135.38"/>
    <n v="0"/>
    <n v="135.38"/>
    <n v="55.81"/>
    <n v="0"/>
    <n v="27.32"/>
    <n v="0.84"/>
    <n v="0.01"/>
    <n v="0"/>
    <n v="0"/>
    <n v="2.94"/>
    <n v="4.71"/>
    <n v="9.27"/>
    <n v="0.28999999999999998"/>
    <n v="0"/>
    <n v="13.86"/>
    <n v="15.01"/>
    <n v="0"/>
    <n v="0"/>
    <n v="0"/>
    <n v="0"/>
    <n v="1.63"/>
    <n v="3.35"/>
    <n v="0"/>
    <n v="0"/>
    <n v="0.34"/>
    <n v="0"/>
    <n v="0"/>
    <n v="0"/>
    <n v="0"/>
    <n v="0"/>
    <m/>
    <n v="0"/>
    <n v="0"/>
    <n v="0"/>
    <x v="14"/>
    <x v="2"/>
  </r>
  <r>
    <s v="CG&amp;E "/>
    <s v="E"/>
    <x v="6"/>
    <s v="DP03    04/01/2008N"/>
    <n v="5614"/>
    <n v="213.96"/>
    <n v="0"/>
    <n v="213.96"/>
    <n v="0"/>
    <n v="0"/>
    <n v="142.29"/>
    <n v="6.84"/>
    <n v="0.03"/>
    <n v="0"/>
    <n v="0"/>
    <n v="23.59"/>
    <n v="38.46"/>
    <n v="0"/>
    <n v="0"/>
    <n v="0"/>
    <n v="0"/>
    <n v="0"/>
    <n v="0"/>
    <n v="0"/>
    <n v="0"/>
    <n v="0"/>
    <n v="0"/>
    <n v="0"/>
    <n v="0"/>
    <n v="0"/>
    <n v="2.75"/>
    <n v="0"/>
    <n v="0"/>
    <n v="0"/>
    <n v="0"/>
    <n v="0"/>
    <m/>
    <n v="0"/>
    <n v="0"/>
    <n v="0"/>
    <x v="14"/>
    <x v="2"/>
  </r>
  <r>
    <s v="CG&amp;E "/>
    <s v="E"/>
    <x v="11"/>
    <s v="DP03    04/01/2008N"/>
    <n v="1039734"/>
    <n v="15576.14"/>
    <n v="0"/>
    <n v="15576.14"/>
    <n v="0"/>
    <n v="0"/>
    <n v="6098.27"/>
    <n v="1265.99"/>
    <n v="0.37"/>
    <n v="0"/>
    <n v="0"/>
    <n v="3811.93"/>
    <n v="3890.12"/>
    <n v="0"/>
    <n v="0"/>
    <n v="0"/>
    <n v="0"/>
    <n v="0"/>
    <n v="0"/>
    <n v="0"/>
    <n v="0"/>
    <n v="0"/>
    <n v="0"/>
    <n v="0"/>
    <n v="0"/>
    <n v="0"/>
    <n v="509.46"/>
    <n v="0"/>
    <n v="0"/>
    <n v="0"/>
    <n v="0"/>
    <n v="0"/>
    <m/>
    <n v="0"/>
    <n v="0"/>
    <n v="0"/>
    <x v="14"/>
    <x v="2"/>
  </r>
  <r>
    <s v="CG&amp;E "/>
    <s v="E"/>
    <x v="14"/>
    <s v="DP04    01/02/2009N"/>
    <n v="23298"/>
    <n v="5674.07"/>
    <n v="0"/>
    <n v="5674.07"/>
    <n v="2404.56"/>
    <n v="0"/>
    <n v="958.62"/>
    <n v="25.3"/>
    <n v="0.05"/>
    <n v="0"/>
    <n v="0"/>
    <n v="88.66"/>
    <n v="159.59"/>
    <n v="429.17"/>
    <n v="0"/>
    <n v="0"/>
    <n v="694.13"/>
    <n v="621.59"/>
    <n v="0"/>
    <n v="0"/>
    <n v="0"/>
    <n v="0"/>
    <n v="87.89"/>
    <n v="0"/>
    <n v="0"/>
    <n v="0"/>
    <n v="11.41"/>
    <n v="0"/>
    <n v="0"/>
    <n v="0"/>
    <n v="0"/>
    <n v="38"/>
    <m/>
    <n v="0"/>
    <n v="0"/>
    <n v="155.1"/>
    <x v="14"/>
    <x v="2"/>
  </r>
  <r>
    <s v="CG&amp;E "/>
    <s v="E"/>
    <x v="15"/>
    <s v="DP04    01/02/2009N"/>
    <n v="5382743"/>
    <n v="479750.64"/>
    <n v="0"/>
    <n v="479750.64"/>
    <n v="141610.07"/>
    <n v="0"/>
    <n v="43527.25"/>
    <n v="4429.92"/>
    <n v="0.47"/>
    <n v="0"/>
    <n v="0"/>
    <n v="19588.88"/>
    <n v="29981.75"/>
    <n v="33116.35"/>
    <n v="0"/>
    <n v="0"/>
    <n v="33715.75"/>
    <n v="143611.57"/>
    <n v="0"/>
    <n v="0"/>
    <n v="0"/>
    <n v="0"/>
    <n v="6783.43"/>
    <n v="0"/>
    <n v="0"/>
    <n v="0"/>
    <n v="2637.55"/>
    <n v="0"/>
    <n v="0"/>
    <n v="0"/>
    <n v="0"/>
    <n v="8779.25"/>
    <m/>
    <n v="0"/>
    <n v="0"/>
    <n v="11968.4"/>
    <x v="14"/>
    <x v="2"/>
  </r>
  <r>
    <s v="CG&amp;E "/>
    <s v="E"/>
    <x v="11"/>
    <s v="DP04    01/02/2009N"/>
    <n v="5606"/>
    <n v="1288.8599999999999"/>
    <n v="0"/>
    <n v="1288.8599999999999"/>
    <n v="0"/>
    <n v="0"/>
    <n v="1207.8699999999999"/>
    <n v="6.08"/>
    <n v="0.1"/>
    <n v="0"/>
    <n v="-154.35"/>
    <n v="24.53"/>
    <n v="38.4"/>
    <n v="0"/>
    <n v="0"/>
    <n v="0"/>
    <n v="0"/>
    <n v="0"/>
    <n v="0"/>
    <n v="0"/>
    <n v="0"/>
    <n v="0"/>
    <n v="0"/>
    <n v="0"/>
    <n v="0"/>
    <n v="0"/>
    <n v="2.74"/>
    <n v="0"/>
    <n v="0"/>
    <n v="0"/>
    <n v="0"/>
    <n v="9.14"/>
    <m/>
    <n v="0"/>
    <n v="0"/>
    <n v="154.35"/>
    <x v="14"/>
    <x v="2"/>
  </r>
  <r>
    <s v="CG&amp;E "/>
    <s v="E"/>
    <x v="14"/>
    <s v="DP04    04/01/2008 "/>
    <n v="0"/>
    <n v="29985.81"/>
    <n v="0"/>
    <n v="29985.81"/>
    <n v="9275.51"/>
    <n v="0"/>
    <n v="4386.0600000000004"/>
    <n v="708.73"/>
    <n v="0.09"/>
    <n v="0"/>
    <n v="0"/>
    <n v="2322.71"/>
    <n v="2997.96"/>
    <n v="3740.84"/>
    <n v="0"/>
    <n v="0"/>
    <n v="3221.39"/>
    <n v="0"/>
    <n v="0"/>
    <n v="0"/>
    <n v="0"/>
    <n v="0"/>
    <n v="745.16"/>
    <n v="0"/>
    <n v="0"/>
    <n v="0"/>
    <n v="312.27999999999997"/>
    <n v="0"/>
    <n v="0"/>
    <n v="0"/>
    <n v="0"/>
    <n v="1039.43"/>
    <m/>
    <n v="0"/>
    <n v="0"/>
    <n v="1235.6500000000001"/>
    <x v="14"/>
    <x v="2"/>
  </r>
  <r>
    <s v="CG&amp;E "/>
    <s v="E"/>
    <x v="14"/>
    <s v="DP04    04/01/2008N"/>
    <n v="83101"/>
    <n v="20518.8"/>
    <n v="0"/>
    <n v="20518.8"/>
    <n v="9239.33"/>
    <n v="0"/>
    <n v="3517.12"/>
    <n v="101.19"/>
    <n v="0.22"/>
    <n v="0"/>
    <n v="0"/>
    <n v="316.23"/>
    <n v="569.24"/>
    <n v="1533.94"/>
    <n v="34.65"/>
    <n v="0"/>
    <n v="2525.4899999999998"/>
    <n v="1815.5"/>
    <n v="0"/>
    <n v="0"/>
    <n v="0"/>
    <n v="0"/>
    <n v="270.8"/>
    <n v="554.37"/>
    <n v="0"/>
    <n v="0"/>
    <n v="40.72"/>
    <n v="0"/>
    <n v="0"/>
    <n v="0"/>
    <n v="0"/>
    <n v="0"/>
    <m/>
    <n v="0"/>
    <n v="0"/>
    <n v="0"/>
    <x v="14"/>
    <x v="2"/>
  </r>
  <r>
    <s v="CG&amp;E "/>
    <s v="E"/>
    <x v="15"/>
    <s v="DP04    04/01/2008N"/>
    <n v="1453622"/>
    <n v="133358.07999999999"/>
    <n v="0"/>
    <n v="133358.07999999999"/>
    <n v="52960.800000000003"/>
    <n v="0"/>
    <n v="10959.16"/>
    <n v="1642.54"/>
    <n v="0.25"/>
    <n v="0"/>
    <n v="0"/>
    <n v="5301.67"/>
    <n v="7422.26"/>
    <n v="8793.0400000000009"/>
    <n v="606.15"/>
    <n v="0"/>
    <n v="8473.99"/>
    <n v="31757.27"/>
    <n v="0"/>
    <n v="0"/>
    <n v="0"/>
    <n v="0"/>
    <n v="1550.85"/>
    <n v="3177.82"/>
    <n v="0"/>
    <n v="0"/>
    <n v="712.28"/>
    <n v="0"/>
    <n v="0"/>
    <n v="0"/>
    <n v="0"/>
    <n v="0"/>
    <m/>
    <n v="0"/>
    <n v="0"/>
    <n v="0"/>
    <x v="14"/>
    <x v="2"/>
  </r>
  <r>
    <s v="CG&amp;E "/>
    <s v="E"/>
    <x v="11"/>
    <s v="DP04    04/01/2008N"/>
    <n v="10938"/>
    <n v="999.54"/>
    <n v="0"/>
    <n v="999.54"/>
    <n v="0"/>
    <n v="0"/>
    <n v="854.65"/>
    <n v="13.32"/>
    <n v="0.08"/>
    <n v="0"/>
    <n v="0"/>
    <n v="46.64"/>
    <n v="74.930000000000007"/>
    <n v="0"/>
    <n v="4.5599999999999996"/>
    <n v="0"/>
    <n v="0"/>
    <n v="0"/>
    <n v="0"/>
    <n v="0"/>
    <n v="0"/>
    <n v="0"/>
    <n v="0"/>
    <n v="0"/>
    <n v="0"/>
    <n v="0"/>
    <n v="5.36"/>
    <n v="0"/>
    <n v="0"/>
    <n v="0"/>
    <n v="0"/>
    <n v="0"/>
    <m/>
    <n v="0"/>
    <n v="0"/>
    <n v="0"/>
    <x v="14"/>
    <x v="2"/>
  </r>
  <r>
    <s v="CG&amp;E "/>
    <s v="E"/>
    <x v="14"/>
    <s v="DP06    01/02/2009 "/>
    <n v="1398298"/>
    <n v="70393.11"/>
    <n v="0"/>
    <n v="70393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2"/>
  </r>
  <r>
    <s v="CG&amp;E "/>
    <s v="E"/>
    <x v="15"/>
    <s v="DP06    01/02/2009 "/>
    <n v="166242"/>
    <n v="9558.2000000000007"/>
    <n v="0"/>
    <n v="9558.2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2"/>
  </r>
  <r>
    <s v="CG&amp;E "/>
    <s v="E"/>
    <x v="12"/>
    <s v="DP06    01/02/2009 "/>
    <n v="431442"/>
    <n v="21712.26"/>
    <n v="0"/>
    <n v="2171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2"/>
  </r>
  <r>
    <s v="CG&amp;E "/>
    <s v="E"/>
    <x v="14"/>
    <s v="DP06    04/01/2008 "/>
    <n v="-741278"/>
    <n v="-151982.82"/>
    <n v="0"/>
    <n v="-151982.82"/>
    <n v="-108915.8"/>
    <n v="0"/>
    <n v="-3117.28"/>
    <n v="-882.45"/>
    <n v="-0.09"/>
    <n v="0"/>
    <n v="0"/>
    <n v="-2700.16"/>
    <n v="-3573.33"/>
    <n v="-4359.43"/>
    <n v="0"/>
    <n v="0"/>
    <n v="-2227.23"/>
    <n v="-12255.8"/>
    <n v="0"/>
    <n v="0"/>
    <n v="0"/>
    <n v="0"/>
    <n v="-795.01"/>
    <n v="0"/>
    <n v="0"/>
    <n v="0"/>
    <n v="-363.23"/>
    <n v="0"/>
    <n v="0"/>
    <n v="0"/>
    <n v="0"/>
    <n v="-1209.02"/>
    <m/>
    <n v="0"/>
    <n v="0"/>
    <n v="-405.81"/>
    <x v="14"/>
    <x v="2"/>
  </r>
  <r>
    <s v="CG&amp;E "/>
    <s v="E"/>
    <x v="15"/>
    <s v="DP06    04/01/2008 "/>
    <n v="-167378"/>
    <n v="-56348.56"/>
    <n v="0"/>
    <n v="-56348.56"/>
    <n v="-45202.65"/>
    <n v="0"/>
    <n v="-1780.94"/>
    <n v="-198.6"/>
    <n v="-0.09"/>
    <n v="0"/>
    <n v="0"/>
    <n v="-616.9"/>
    <n v="-1146.54"/>
    <n v="-1400.3"/>
    <n v="0"/>
    <n v="0"/>
    <n v="-1157.67"/>
    <n v="-3677.4"/>
    <n v="0"/>
    <n v="0"/>
    <n v="0"/>
    <n v="0"/>
    <n v="-256.14999999999998"/>
    <n v="0"/>
    <n v="0"/>
    <n v="0"/>
    <n v="-82.02"/>
    <n v="0"/>
    <n v="0"/>
    <n v="0"/>
    <n v="0"/>
    <n v="-272.99"/>
    <m/>
    <n v="0"/>
    <n v="0"/>
    <n v="-148.54"/>
    <x v="14"/>
    <x v="2"/>
  </r>
  <r>
    <s v="CG&amp;E "/>
    <s v="E"/>
    <x v="14"/>
    <s v="DP08    01/02/2009 "/>
    <n v="637298"/>
    <n v="31299.32"/>
    <n v="0"/>
    <n v="3129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2"/>
  </r>
  <r>
    <s v="CG&amp;E "/>
    <s v="E"/>
    <x v="2"/>
    <s v="DP10    01/02/2009N"/>
    <n v="8634"/>
    <n v="694.41"/>
    <n v="0"/>
    <n v="694.41"/>
    <n v="188.06"/>
    <n v="0"/>
    <n v="72.92"/>
    <n v="9.3699999999999992"/>
    <n v="0.01"/>
    <n v="0"/>
    <n v="0"/>
    <n v="32.159999999999997"/>
    <n v="32.94"/>
    <n v="46.98"/>
    <n v="0"/>
    <n v="0"/>
    <n v="36.71"/>
    <n v="230.36"/>
    <n v="0"/>
    <n v="0"/>
    <n v="0"/>
    <n v="0"/>
    <n v="9.61"/>
    <n v="0"/>
    <n v="0"/>
    <n v="0"/>
    <n v="4.2300000000000004"/>
    <n v="0"/>
    <n v="0"/>
    <n v="0"/>
    <n v="0"/>
    <n v="14.08"/>
    <m/>
    <n v="0"/>
    <n v="0"/>
    <n v="16.98"/>
    <x v="14"/>
    <x v="2"/>
  </r>
  <r>
    <s v="CG&amp;E "/>
    <s v="E"/>
    <x v="3"/>
    <s v="DP10    01/02/2009N"/>
    <n v="7298"/>
    <n v="866.21"/>
    <n v="0"/>
    <n v="866.21"/>
    <n v="283.35000000000002"/>
    <n v="0"/>
    <n v="127.78"/>
    <n v="7.92"/>
    <n v="0.01"/>
    <n v="0"/>
    <n v="0"/>
    <n v="27.87"/>
    <n v="49.99"/>
    <n v="59.43"/>
    <n v="0"/>
    <n v="0"/>
    <n v="66.02"/>
    <n v="194.71"/>
    <n v="0"/>
    <n v="0"/>
    <n v="0"/>
    <n v="0"/>
    <n v="12.17"/>
    <n v="0"/>
    <n v="0"/>
    <n v="0"/>
    <n v="3.58"/>
    <n v="0"/>
    <n v="0"/>
    <n v="0"/>
    <n v="0"/>
    <n v="11.9"/>
    <m/>
    <n v="0"/>
    <n v="0"/>
    <n v="21.48"/>
    <x v="14"/>
    <x v="2"/>
  </r>
  <r>
    <s v="CG&amp;E "/>
    <s v="E"/>
    <x v="14"/>
    <s v="DP10    01/02/2009N"/>
    <n v="4249813"/>
    <n v="344139.25"/>
    <n v="0"/>
    <n v="344139.25"/>
    <n v="96676.02"/>
    <n v="0"/>
    <n v="28449.7"/>
    <n v="3846.71"/>
    <n v="0.44"/>
    <n v="0"/>
    <n v="0"/>
    <n v="15473.99"/>
    <n v="18826.59"/>
    <n v="23762.43"/>
    <n v="0"/>
    <n v="0"/>
    <n v="21249.86"/>
    <n v="113385"/>
    <n v="0"/>
    <n v="0"/>
    <n v="0"/>
    <n v="0"/>
    <n v="4866.96"/>
    <n v="0"/>
    <n v="0"/>
    <n v="0"/>
    <n v="2082.41"/>
    <n v="0"/>
    <n v="0"/>
    <n v="0"/>
    <n v="0"/>
    <n v="6931.44"/>
    <m/>
    <n v="0"/>
    <n v="0"/>
    <n v="8587.7000000000007"/>
    <x v="14"/>
    <x v="2"/>
  </r>
  <r>
    <s v="CG&amp;E "/>
    <s v="E"/>
    <x v="15"/>
    <s v="DP10    01/02/2009N"/>
    <n v="6594384"/>
    <n v="540800.55000000005"/>
    <n v="0"/>
    <n v="540800.55000000005"/>
    <n v="153480.97"/>
    <n v="0"/>
    <n v="45381.77"/>
    <n v="5884.37"/>
    <n v="0.72"/>
    <n v="0"/>
    <n v="0"/>
    <n v="24010.82"/>
    <n v="29632.29"/>
    <n v="37423.14"/>
    <n v="0"/>
    <n v="0"/>
    <n v="33872.04"/>
    <n v="175938.2"/>
    <n v="0"/>
    <n v="0"/>
    <n v="0"/>
    <n v="0"/>
    <n v="7664.9"/>
    <n v="0"/>
    <n v="0"/>
    <n v="0"/>
    <n v="3231.24"/>
    <n v="0"/>
    <n v="0"/>
    <n v="0"/>
    <n v="0"/>
    <n v="10755.42"/>
    <m/>
    <n v="0"/>
    <n v="0"/>
    <n v="13524.67"/>
    <x v="14"/>
    <x v="2"/>
  </r>
  <r>
    <s v="CG&amp;E "/>
    <s v="E"/>
    <x v="12"/>
    <s v="DP10    01/02/2009N"/>
    <n v="9247934"/>
    <n v="688563.93"/>
    <n v="0"/>
    <n v="688563.93"/>
    <n v="182820.16"/>
    <n v="0"/>
    <n v="51017.27"/>
    <n v="7043.76"/>
    <n v="0.56999999999999995"/>
    <n v="0"/>
    <n v="0"/>
    <n v="33629.07"/>
    <n v="34789.360000000001"/>
    <n v="47349.79"/>
    <n v="0"/>
    <n v="0"/>
    <n v="38754.44"/>
    <n v="246734.88"/>
    <n v="0"/>
    <n v="0"/>
    <n v="0"/>
    <n v="0"/>
    <n v="9697.68"/>
    <n v="0"/>
    <n v="0"/>
    <n v="0"/>
    <n v="4531.4799999999996"/>
    <n v="0"/>
    <n v="0"/>
    <n v="0"/>
    <n v="0"/>
    <n v="15083.37"/>
    <m/>
    <n v="0"/>
    <n v="0"/>
    <n v="17112.099999999999"/>
    <x v="14"/>
    <x v="2"/>
  </r>
  <r>
    <s v="CG&amp;E "/>
    <s v="E"/>
    <x v="17"/>
    <s v="DP10    01/02/2009N"/>
    <n v="531929"/>
    <n v="41703.08"/>
    <n v="0"/>
    <n v="41703.08"/>
    <n v="11693.4"/>
    <n v="0"/>
    <n v="3217.13"/>
    <n v="577.52"/>
    <n v="0.08"/>
    <n v="0"/>
    <n v="0"/>
    <n v="1939.6"/>
    <n v="2078.36"/>
    <n v="2911.08"/>
    <n v="0"/>
    <n v="0"/>
    <n v="2317.59"/>
    <n v="14191.87"/>
    <n v="0"/>
    <n v="0"/>
    <n v="0"/>
    <n v="0"/>
    <n v="596.17999999999995"/>
    <n v="0"/>
    <n v="0"/>
    <n v="0"/>
    <n v="260.64999999999998"/>
    <n v="0"/>
    <n v="0"/>
    <n v="0"/>
    <n v="0"/>
    <n v="867.58"/>
    <m/>
    <n v="0"/>
    <n v="0"/>
    <n v="1052.04"/>
    <x v="14"/>
    <x v="2"/>
  </r>
  <r>
    <s v="CG&amp;E "/>
    <s v="E"/>
    <x v="16"/>
    <s v="DP10    01/02/2009N"/>
    <n v="1082711"/>
    <n v="80876.31"/>
    <n v="0"/>
    <n v="80876.31"/>
    <n v="23305.07"/>
    <n v="0"/>
    <n v="6680.65"/>
    <n v="953.17"/>
    <n v="0.08"/>
    <n v="0"/>
    <n v="0"/>
    <n v="0"/>
    <n v="4535.1000000000004"/>
    <n v="5844.06"/>
    <n v="0"/>
    <n v="0"/>
    <n v="5066.04"/>
    <n v="28886.73"/>
    <n v="0"/>
    <n v="0"/>
    <n v="0"/>
    <n v="0"/>
    <n v="1196.95"/>
    <n v="0"/>
    <n v="0"/>
    <n v="0"/>
    <n v="530.53"/>
    <n v="0"/>
    <n v="0"/>
    <n v="0"/>
    <n v="0"/>
    <n v="1765.9"/>
    <m/>
    <n v="0"/>
    <n v="0"/>
    <n v="2112.0300000000002"/>
    <x v="14"/>
    <x v="2"/>
  </r>
  <r>
    <s v="CG&amp;E "/>
    <s v="E"/>
    <x v="11"/>
    <s v="DP10    01/02/2009N"/>
    <n v="111981"/>
    <n v="4103.26"/>
    <n v="0"/>
    <n v="4103.26"/>
    <n v="0"/>
    <n v="0"/>
    <n v="2569.2199999999998"/>
    <n v="121.58"/>
    <n v="0.01"/>
    <n v="0"/>
    <n v="-442.42"/>
    <n v="407.87"/>
    <n v="767.07"/>
    <n v="0"/>
    <n v="0"/>
    <n v="0"/>
    <n v="0"/>
    <n v="0"/>
    <n v="0"/>
    <n v="0"/>
    <n v="0"/>
    <n v="0"/>
    <n v="0"/>
    <n v="0"/>
    <n v="0"/>
    <n v="0"/>
    <n v="54.87"/>
    <n v="0"/>
    <n v="0"/>
    <n v="0"/>
    <n v="0"/>
    <n v="182.64"/>
    <m/>
    <n v="0"/>
    <n v="0"/>
    <n v="442.42"/>
    <x v="14"/>
    <x v="2"/>
  </r>
  <r>
    <s v="CG&amp;E "/>
    <s v="E"/>
    <x v="18"/>
    <s v="DP10    01/02/2009N"/>
    <n v="105803"/>
    <n v="5675.02"/>
    <n v="0"/>
    <n v="5675.02"/>
    <n v="0"/>
    <n v="0"/>
    <n v="4215.18"/>
    <n v="114.87"/>
    <n v="0.11"/>
    <n v="0"/>
    <n v="-660.44"/>
    <n v="395.7"/>
    <n v="724.75"/>
    <n v="0"/>
    <n v="0"/>
    <n v="0"/>
    <n v="0"/>
    <n v="0"/>
    <n v="0"/>
    <n v="0"/>
    <n v="0"/>
    <n v="0"/>
    <n v="0"/>
    <n v="0"/>
    <n v="0"/>
    <n v="0"/>
    <n v="51.84"/>
    <n v="0"/>
    <n v="0"/>
    <n v="0"/>
    <n v="0"/>
    <n v="172.57"/>
    <m/>
    <n v="0"/>
    <n v="0"/>
    <n v="660.44"/>
    <x v="14"/>
    <x v="2"/>
  </r>
  <r>
    <s v="CG&amp;E "/>
    <s v="E"/>
    <x v="14"/>
    <s v="DP10    04/01/2008 "/>
    <n v="1607520"/>
    <n v="109221.8"/>
    <n v="0"/>
    <n v="109221.8"/>
    <n v="25300.07"/>
    <n v="0"/>
    <n v="6357"/>
    <n v="1260.76"/>
    <n v="0.09"/>
    <n v="0"/>
    <n v="0"/>
    <n v="5341.16"/>
    <n v="10061.459999999999"/>
    <n v="10821.98"/>
    <n v="0"/>
    <n v="0"/>
    <n v="4696.4399999999996"/>
    <n v="38775.56"/>
    <n v="0"/>
    <n v="0"/>
    <n v="0"/>
    <n v="0"/>
    <n v="2046.11"/>
    <n v="0"/>
    <n v="0"/>
    <n v="0"/>
    <n v="719.73"/>
    <n v="0"/>
    <n v="0"/>
    <n v="0"/>
    <n v="0"/>
    <n v="2395.66"/>
    <m/>
    <n v="0"/>
    <n v="0"/>
    <n v="1445.78"/>
    <x v="14"/>
    <x v="2"/>
  </r>
  <r>
    <s v="CG&amp;E "/>
    <s v="E"/>
    <x v="15"/>
    <s v="DP10    04/01/2008 "/>
    <n v="23924407"/>
    <n v="1399970.75"/>
    <n v="0"/>
    <n v="1399970.75"/>
    <n v="83725.22"/>
    <n v="0"/>
    <n v="21486.82"/>
    <n v="2850.63"/>
    <n v="0.18"/>
    <n v="0"/>
    <n v="0"/>
    <n v="13609.85"/>
    <n v="16525.810000000001"/>
    <n v="20434.82"/>
    <n v="0"/>
    <n v="0"/>
    <n v="16417.3"/>
    <n v="103621.43"/>
    <n v="0"/>
    <n v="0"/>
    <n v="0"/>
    <n v="0"/>
    <n v="4029.3"/>
    <n v="0"/>
    <n v="0"/>
    <n v="0"/>
    <n v="1834.63"/>
    <n v="0"/>
    <n v="0"/>
    <n v="0"/>
    <n v="0"/>
    <n v="6106.69"/>
    <m/>
    <n v="0"/>
    <n v="0"/>
    <n v="6039.06"/>
    <x v="14"/>
    <x v="2"/>
  </r>
  <r>
    <s v="CG&amp;E "/>
    <s v="E"/>
    <x v="12"/>
    <s v="DP10    04/01/2008 "/>
    <n v="16251860"/>
    <n v="1047165.2"/>
    <n v="0"/>
    <n v="1047165.2"/>
    <n v="271833.05"/>
    <n v="0"/>
    <n v="57014.38"/>
    <n v="9357.0400000000009"/>
    <n v="0.09"/>
    <n v="0"/>
    <n v="0"/>
    <n v="0"/>
    <n v="68805.119999999995"/>
    <n v="92579.38"/>
    <n v="0"/>
    <n v="0"/>
    <n v="45348.77"/>
    <n v="417890.61"/>
    <n v="0"/>
    <n v="0"/>
    <n v="0"/>
    <n v="0"/>
    <n v="18443.669999999998"/>
    <n v="0"/>
    <n v="0"/>
    <n v="0"/>
    <n v="9216.35"/>
    <n v="0"/>
    <n v="0"/>
    <n v="0"/>
    <n v="0"/>
    <n v="30677.27"/>
    <m/>
    <n v="0"/>
    <n v="0"/>
    <n v="25999.47"/>
    <x v="14"/>
    <x v="2"/>
  </r>
  <r>
    <s v="CG&amp;E "/>
    <s v="E"/>
    <x v="2"/>
    <s v="DP10    04/01/2008N"/>
    <n v="89472"/>
    <n v="7643.75"/>
    <n v="0"/>
    <n v="7643.75"/>
    <n v="2932.23"/>
    <n v="0"/>
    <n v="755.74"/>
    <n v="108.94"/>
    <n v="0.08"/>
    <n v="0"/>
    <n v="0"/>
    <n v="333.28"/>
    <n v="341.37"/>
    <n v="486.86"/>
    <n v="37.31"/>
    <n v="0"/>
    <n v="387.04"/>
    <n v="1954.69"/>
    <n v="0"/>
    <n v="0"/>
    <n v="0"/>
    <n v="0"/>
    <n v="86.42"/>
    <n v="175.95"/>
    <n v="0"/>
    <n v="0"/>
    <n v="43.84"/>
    <n v="0"/>
    <n v="0"/>
    <n v="0"/>
    <n v="0"/>
    <n v="0"/>
    <m/>
    <n v="0"/>
    <n v="0"/>
    <n v="0"/>
    <x v="14"/>
    <x v="2"/>
  </r>
  <r>
    <s v="CG&amp;E "/>
    <s v="E"/>
    <x v="3"/>
    <s v="DP10    04/01/2008N"/>
    <n v="42346"/>
    <n v="5205.01"/>
    <n v="0"/>
    <n v="5205.01"/>
    <n v="2076.7600000000002"/>
    <n v="0"/>
    <n v="741.42"/>
    <n v="51.56"/>
    <n v="0.08"/>
    <n v="0"/>
    <n v="0"/>
    <n v="161.66"/>
    <n v="290.07"/>
    <n v="344.81"/>
    <n v="17.66"/>
    <n v="0"/>
    <n v="389.75"/>
    <n v="925.13"/>
    <n v="0"/>
    <n v="0"/>
    <n v="0"/>
    <n v="0"/>
    <n v="60.75"/>
    <n v="124.61"/>
    <n v="0"/>
    <n v="0"/>
    <n v="20.75"/>
    <n v="0"/>
    <n v="0"/>
    <n v="0"/>
    <n v="0"/>
    <n v="0"/>
    <m/>
    <n v="0"/>
    <n v="0"/>
    <n v="0"/>
    <x v="14"/>
    <x v="2"/>
  </r>
  <r>
    <s v="CG&amp;E "/>
    <s v="E"/>
    <x v="14"/>
    <s v="DP10    04/01/2008N"/>
    <n v="5047615"/>
    <n v="404289.87"/>
    <n v="0"/>
    <n v="404289.87"/>
    <n v="156748.34"/>
    <n v="0"/>
    <n v="28654.33"/>
    <n v="3765.42"/>
    <n v="0.28000000000000003"/>
    <n v="0"/>
    <n v="0"/>
    <n v="18350.240000000002"/>
    <n v="19590.060000000001"/>
    <n v="26024.92"/>
    <n v="2104.85"/>
    <n v="0"/>
    <n v="22294.69"/>
    <n v="110275.24"/>
    <n v="0"/>
    <n v="0"/>
    <n v="0"/>
    <n v="0"/>
    <n v="4602.74"/>
    <n v="9405.42"/>
    <n v="0"/>
    <n v="0"/>
    <n v="2473.34"/>
    <n v="0"/>
    <n v="0"/>
    <n v="0"/>
    <n v="0"/>
    <n v="0"/>
    <m/>
    <n v="0"/>
    <n v="0"/>
    <n v="0"/>
    <x v="14"/>
    <x v="2"/>
  </r>
  <r>
    <s v="CG&amp;E "/>
    <s v="E"/>
    <x v="15"/>
    <s v="DP10    04/01/2008N"/>
    <n v="6255199"/>
    <n v="574768.22"/>
    <n v="0"/>
    <n v="574768.22"/>
    <n v="227778.7"/>
    <n v="0"/>
    <n v="48938.46"/>
    <n v="6395.79"/>
    <n v="0.86"/>
    <n v="0"/>
    <n v="0"/>
    <n v="22791.61"/>
    <n v="31378.09"/>
    <n v="37817.93"/>
    <n v="2574.1799999999998"/>
    <n v="0"/>
    <n v="37033.56"/>
    <n v="136657.32999999999"/>
    <n v="0"/>
    <n v="0"/>
    <n v="0"/>
    <n v="0"/>
    <n v="6669.3"/>
    <n v="13667.37"/>
    <n v="0"/>
    <n v="0"/>
    <n v="3065.04"/>
    <n v="0"/>
    <n v="0"/>
    <n v="0"/>
    <n v="0"/>
    <n v="0"/>
    <m/>
    <n v="0"/>
    <n v="0"/>
    <n v="0"/>
    <x v="14"/>
    <x v="2"/>
  </r>
  <r>
    <s v="CG&amp;E "/>
    <s v="E"/>
    <x v="12"/>
    <s v="DP10    04/01/2008N"/>
    <n v="4230252"/>
    <n v="350765.73"/>
    <n v="0"/>
    <n v="350765.73"/>
    <n v="137147.85999999999"/>
    <n v="0"/>
    <n v="25910.17"/>
    <n v="4024.91"/>
    <n v="0.43"/>
    <n v="0"/>
    <n v="0"/>
    <n v="15399.28"/>
    <n v="17323.009999999998"/>
    <n v="22770.76"/>
    <n v="1764.02"/>
    <n v="0"/>
    <n v="19676.62"/>
    <n v="92418.32"/>
    <n v="0"/>
    <n v="0"/>
    <n v="0"/>
    <n v="0"/>
    <n v="4028.23"/>
    <n v="8229.2999999999993"/>
    <n v="0"/>
    <n v="0"/>
    <n v="2072.8200000000002"/>
    <n v="0"/>
    <n v="0"/>
    <n v="0"/>
    <n v="0"/>
    <n v="0"/>
    <m/>
    <n v="0"/>
    <n v="0"/>
    <n v="0"/>
    <x v="14"/>
    <x v="2"/>
  </r>
  <r>
    <s v="CG&amp;E "/>
    <s v="E"/>
    <x v="17"/>
    <s v="DP10    04/01/2008N"/>
    <n v="38198"/>
    <n v="3185.33"/>
    <n v="0"/>
    <n v="3185.33"/>
    <n v="1259.08"/>
    <n v="0"/>
    <n v="231.04"/>
    <n v="46.51"/>
    <n v="0.01"/>
    <n v="0"/>
    <n v="0"/>
    <n v="139.28"/>
    <n v="149.25"/>
    <n v="209.05"/>
    <n v="15.93"/>
    <n v="0"/>
    <n v="169.33"/>
    <n v="834.51"/>
    <n v="0"/>
    <n v="0"/>
    <n v="0"/>
    <n v="0"/>
    <n v="37.08"/>
    <n v="75.540000000000006"/>
    <n v="0"/>
    <n v="0"/>
    <n v="18.72"/>
    <n v="0"/>
    <n v="0"/>
    <n v="0"/>
    <n v="0"/>
    <n v="0"/>
    <m/>
    <n v="0"/>
    <n v="0"/>
    <n v="0"/>
    <x v="14"/>
    <x v="2"/>
  </r>
  <r>
    <s v="CG&amp;E "/>
    <s v="E"/>
    <x v="16"/>
    <s v="DP10    04/01/2008N"/>
    <n v="166091"/>
    <n v="13229.77"/>
    <n v="0"/>
    <n v="13229.77"/>
    <n v="5399.58"/>
    <n v="0"/>
    <n v="1024.82"/>
    <n v="160.84"/>
    <n v="0.01"/>
    <n v="0"/>
    <n v="0"/>
    <n v="0"/>
    <n v="695.69"/>
    <n v="896.49"/>
    <n v="69.260000000000005"/>
    <n v="0"/>
    <n v="790.65"/>
    <n v="3628.59"/>
    <n v="0"/>
    <n v="0"/>
    <n v="0"/>
    <n v="0"/>
    <n v="158.47"/>
    <n v="323.99"/>
    <n v="0"/>
    <n v="0"/>
    <n v="81.38"/>
    <n v="0"/>
    <n v="0"/>
    <n v="0"/>
    <n v="0"/>
    <n v="0"/>
    <m/>
    <n v="0"/>
    <n v="0"/>
    <n v="0"/>
    <x v="14"/>
    <x v="2"/>
  </r>
  <r>
    <s v="CG&amp;E "/>
    <s v="E"/>
    <x v="11"/>
    <s v="DP10    04/01/2008N"/>
    <n v="649792"/>
    <n v="23106.76"/>
    <n v="0"/>
    <n v="23106.76"/>
    <n v="0"/>
    <n v="0"/>
    <n v="14908.36"/>
    <n v="791.19"/>
    <n v="0.08"/>
    <n v="0"/>
    <n v="0"/>
    <n v="2366.69"/>
    <n v="4451.08"/>
    <n v="0"/>
    <n v="270.95999999999998"/>
    <n v="0"/>
    <n v="0"/>
    <n v="0"/>
    <n v="0"/>
    <n v="0"/>
    <n v="0"/>
    <n v="0"/>
    <n v="0"/>
    <n v="0"/>
    <n v="0"/>
    <n v="0"/>
    <n v="318.39999999999998"/>
    <n v="0"/>
    <n v="0"/>
    <n v="0"/>
    <n v="0"/>
    <n v="0"/>
    <m/>
    <n v="0"/>
    <n v="0"/>
    <n v="0"/>
    <x v="14"/>
    <x v="2"/>
  </r>
  <r>
    <s v="CG&amp;E "/>
    <s v="E"/>
    <x v="18"/>
    <s v="DP10    04/01/2008N"/>
    <n v="33440"/>
    <n v="2054.98"/>
    <n v="0"/>
    <n v="2054.98"/>
    <n v="0"/>
    <n v="0"/>
    <n v="1626.4"/>
    <n v="40.72"/>
    <n v="7.0000000000000007E-2"/>
    <n v="0"/>
    <n v="0"/>
    <n v="128.38999999999999"/>
    <n v="229.06"/>
    <n v="0"/>
    <n v="13.95"/>
    <n v="0"/>
    <n v="0"/>
    <n v="0"/>
    <n v="0"/>
    <n v="0"/>
    <n v="0"/>
    <n v="0"/>
    <n v="0"/>
    <n v="0"/>
    <n v="0"/>
    <n v="0"/>
    <n v="16.39"/>
    <n v="0"/>
    <n v="0"/>
    <n v="0"/>
    <n v="0"/>
    <n v="0"/>
    <m/>
    <n v="0"/>
    <n v="0"/>
    <n v="0"/>
    <x v="14"/>
    <x v="2"/>
  </r>
  <r>
    <s v="CG&amp;E "/>
    <s v="E"/>
    <x v="14"/>
    <s v="DP11    01/02/2009 "/>
    <n v="1976472"/>
    <n v="165020.18"/>
    <n v="0"/>
    <n v="165020.18"/>
    <n v="60947.69"/>
    <n v="0"/>
    <n v="13951.8"/>
    <n v="2445.5700000000002"/>
    <n v="0.27"/>
    <n v="0"/>
    <n v="0"/>
    <n v="7318.86"/>
    <n v="8912.4"/>
    <n v="11455.65"/>
    <n v="0"/>
    <n v="0"/>
    <n v="10036.74"/>
    <n v="43179.99"/>
    <n v="0"/>
    <n v="0"/>
    <n v="0"/>
    <n v="0"/>
    <n v="2026.26"/>
    <n v="0"/>
    <n v="0"/>
    <n v="0"/>
    <n v="984.18"/>
    <n v="0"/>
    <n v="0"/>
    <n v="0"/>
    <n v="0"/>
    <n v="3275.88"/>
    <m/>
    <n v="0"/>
    <n v="0"/>
    <n v="484.89"/>
    <x v="14"/>
    <x v="2"/>
  </r>
  <r>
    <s v="CG&amp;E "/>
    <s v="E"/>
    <x v="15"/>
    <s v="DP11    01/02/2009N"/>
    <n v="8194"/>
    <n v="1079.4000000000001"/>
    <n v="0"/>
    <n v="1079.4000000000001"/>
    <n v="379.42"/>
    <n v="0"/>
    <n v="154.38"/>
    <n v="8.9"/>
    <n v="0.01"/>
    <n v="0"/>
    <n v="0"/>
    <n v="30.85"/>
    <n v="56.13"/>
    <n v="76.510000000000005"/>
    <n v="0"/>
    <n v="0"/>
    <n v="93.88"/>
    <n v="218.62"/>
    <n v="0"/>
    <n v="0"/>
    <n v="0"/>
    <n v="0"/>
    <n v="15.67"/>
    <n v="0"/>
    <n v="0"/>
    <n v="0"/>
    <n v="4.0199999999999996"/>
    <n v="0"/>
    <n v="0"/>
    <n v="0"/>
    <n v="0"/>
    <n v="13.36"/>
    <m/>
    <n v="0"/>
    <n v="0"/>
    <n v="27.65"/>
    <x v="14"/>
    <x v="2"/>
  </r>
  <r>
    <s v="CG&amp;E "/>
    <s v="E"/>
    <x v="17"/>
    <s v="DP11    01/02/2009N"/>
    <n v="1753410"/>
    <n v="110615.72"/>
    <n v="0"/>
    <n v="110615.72"/>
    <n v="25812.43"/>
    <n v="0"/>
    <n v="6049.7"/>
    <n v="1301.6400000000001"/>
    <n v="0.08"/>
    <n v="0"/>
    <n v="0"/>
    <n v="6373.58"/>
    <n v="4153.51"/>
    <n v="7580.42"/>
    <n v="0"/>
    <n v="0"/>
    <n v="4552.58"/>
    <n v="46780.98"/>
    <n v="0"/>
    <n v="0"/>
    <n v="0"/>
    <n v="0"/>
    <n v="1552.32"/>
    <n v="0"/>
    <n v="0"/>
    <n v="0"/>
    <n v="859.17"/>
    <n v="0"/>
    <n v="0"/>
    <n v="0"/>
    <n v="0"/>
    <n v="2859.81"/>
    <m/>
    <n v="0"/>
    <n v="0"/>
    <n v="2739.5"/>
    <x v="14"/>
    <x v="2"/>
  </r>
  <r>
    <s v="CG&amp;E "/>
    <s v="E"/>
    <x v="14"/>
    <s v="DP11    04/01/2008 "/>
    <n v="658824"/>
    <n v="56146.02"/>
    <n v="0"/>
    <n v="56146.02"/>
    <n v="22708.78"/>
    <n v="0"/>
    <n v="4650.6000000000004"/>
    <n v="815.19"/>
    <n v="0.09"/>
    <n v="0"/>
    <n v="0"/>
    <n v="2439.62"/>
    <n v="2970.8"/>
    <n v="3818.55"/>
    <n v="0"/>
    <n v="0"/>
    <n v="3345.58"/>
    <n v="14393.33"/>
    <n v="0"/>
    <n v="0"/>
    <n v="0"/>
    <n v="0"/>
    <n v="675.42"/>
    <n v="0"/>
    <n v="0"/>
    <n v="0"/>
    <n v="328.06"/>
    <n v="0"/>
    <n v="0"/>
    <n v="0"/>
    <n v="0"/>
    <n v="0"/>
    <m/>
    <n v="0"/>
    <n v="0"/>
    <n v="0"/>
    <x v="14"/>
    <x v="2"/>
  </r>
  <r>
    <s v="CG&amp;E "/>
    <s v="E"/>
    <x v="15"/>
    <s v="DP11    04/01/2008N"/>
    <n v="61244"/>
    <n v="8309.68"/>
    <n v="0"/>
    <n v="8309.68"/>
    <n v="3444.24"/>
    <n v="0"/>
    <n v="1153.95"/>
    <n v="74.569999999999993"/>
    <n v="0.08"/>
    <n v="0"/>
    <n v="0"/>
    <n v="230.53"/>
    <n v="419.52"/>
    <n v="571.84"/>
    <n v="25.54"/>
    <n v="0"/>
    <n v="713.94"/>
    <n v="1338"/>
    <n v="0"/>
    <n v="0"/>
    <n v="0"/>
    <n v="0"/>
    <n v="100.79"/>
    <n v="206.67"/>
    <n v="0"/>
    <n v="0"/>
    <n v="30.01"/>
    <n v="0"/>
    <n v="0"/>
    <n v="0"/>
    <n v="0"/>
    <n v="0"/>
    <m/>
    <n v="0"/>
    <n v="0"/>
    <n v="0"/>
    <x v="14"/>
    <x v="2"/>
  </r>
  <r>
    <s v="CG&amp;E "/>
    <s v="E"/>
    <x v="17"/>
    <s v="DP11    04/01/2008N"/>
    <n v="125915"/>
    <n v="8605.76"/>
    <n v="0"/>
    <n v="8605.76"/>
    <n v="3278.63"/>
    <n v="0"/>
    <n v="434.45"/>
    <n v="100.84"/>
    <n v="0.01"/>
    <n v="0"/>
    <n v="0"/>
    <n v="457.69"/>
    <n v="298.27"/>
    <n v="544.36"/>
    <n v="52.51"/>
    <n v="0"/>
    <n v="332.62"/>
    <n v="2750.87"/>
    <n v="0"/>
    <n v="0"/>
    <n v="0"/>
    <n v="0"/>
    <n v="97.09"/>
    <n v="196.72"/>
    <n v="0"/>
    <n v="0"/>
    <n v="61.7"/>
    <n v="0"/>
    <n v="0"/>
    <n v="0"/>
    <n v="0"/>
    <n v="0"/>
    <m/>
    <n v="0"/>
    <n v="0"/>
    <n v="0"/>
    <x v="14"/>
    <x v="2"/>
  </r>
  <r>
    <s v="CG&amp;E "/>
    <s v="E"/>
    <x v="14"/>
    <s v="DP12    01/02/2009N"/>
    <n v="764303"/>
    <n v="66999.320000000007"/>
    <n v="0"/>
    <n v="66999.320000000007"/>
    <n v="19698.29"/>
    <n v="0"/>
    <n v="5950.47"/>
    <n v="829.8"/>
    <n v="0.08"/>
    <n v="0"/>
    <n v="0"/>
    <n v="2783.14"/>
    <n v="3985.76"/>
    <n v="4638.71"/>
    <n v="0"/>
    <n v="0"/>
    <n v="4473.8100000000004"/>
    <n v="20391.599999999999"/>
    <n v="0"/>
    <n v="0"/>
    <n v="0"/>
    <n v="0"/>
    <n v="950.13"/>
    <n v="0"/>
    <n v="0"/>
    <n v="0"/>
    <n v="374.51"/>
    <n v="0"/>
    <n v="0"/>
    <n v="0"/>
    <n v="0"/>
    <n v="1246.58"/>
    <m/>
    <n v="0"/>
    <n v="0"/>
    <n v="1676.44"/>
    <x v="14"/>
    <x v="2"/>
  </r>
  <r>
    <s v="CG&amp;E "/>
    <s v="E"/>
    <x v="15"/>
    <s v="DP12    01/02/2009N"/>
    <n v="752120"/>
    <n v="61350.06"/>
    <n v="0"/>
    <n v="61350.06"/>
    <n v="17269.240000000002"/>
    <n v="0"/>
    <n v="5129.01"/>
    <n v="700.96"/>
    <n v="0.09"/>
    <n v="0"/>
    <n v="0"/>
    <n v="2739.33"/>
    <n v="3408.84"/>
    <n v="4230.42"/>
    <n v="0"/>
    <n v="0"/>
    <n v="3815"/>
    <n v="20066.57"/>
    <n v="0"/>
    <n v="0"/>
    <n v="0"/>
    <n v="0"/>
    <n v="866.49"/>
    <n v="0"/>
    <n v="0"/>
    <n v="0"/>
    <n v="368.54"/>
    <n v="0"/>
    <n v="0"/>
    <n v="0"/>
    <n v="0"/>
    <n v="1226.71"/>
    <m/>
    <n v="0"/>
    <n v="0"/>
    <n v="1528.86"/>
    <x v="14"/>
    <x v="2"/>
  </r>
  <r>
    <s v="CG&amp;E "/>
    <s v="E"/>
    <x v="14"/>
    <s v="DP12    04/01/2008N"/>
    <n v="53133"/>
    <n v="4912.51"/>
    <n v="0"/>
    <n v="4912.51"/>
    <n v="1942.31"/>
    <n v="0"/>
    <n v="413.67"/>
    <n v="64.69"/>
    <n v="0.01"/>
    <n v="0"/>
    <n v="0"/>
    <n v="193.47"/>
    <n v="277.08"/>
    <n v="322.47000000000003"/>
    <n v="22.16"/>
    <n v="0"/>
    <n v="316.43"/>
    <n v="1160.8"/>
    <n v="0"/>
    <n v="0"/>
    <n v="0"/>
    <n v="0"/>
    <n v="56.83"/>
    <n v="116.55"/>
    <n v="0"/>
    <n v="0"/>
    <n v="26.04"/>
    <n v="0"/>
    <n v="0"/>
    <n v="0"/>
    <n v="0"/>
    <n v="0"/>
    <m/>
    <n v="0"/>
    <n v="0"/>
    <n v="0"/>
    <x v="14"/>
    <x v="2"/>
  </r>
  <r>
    <s v="CG&amp;E "/>
    <s v="E"/>
    <x v="15"/>
    <s v="DP12    04/01/2008N"/>
    <n v="422836"/>
    <n v="37314.230000000003"/>
    <n v="0"/>
    <n v="37314.230000000003"/>
    <n v="14626.65"/>
    <n v="0"/>
    <n v="3113.72"/>
    <n v="441.26"/>
    <n v="0.09"/>
    <n v="0"/>
    <n v="0"/>
    <n v="1544.4"/>
    <n v="1978.15"/>
    <n v="2428.46"/>
    <n v="176.33"/>
    <n v="0"/>
    <n v="2253.92"/>
    <n v="9237.7000000000007"/>
    <n v="0"/>
    <n v="0"/>
    <n v="0"/>
    <n v="0"/>
    <n v="428.71"/>
    <n v="877.65"/>
    <n v="0"/>
    <n v="0"/>
    <n v="207.19"/>
    <n v="0"/>
    <n v="0"/>
    <n v="0"/>
    <n v="0"/>
    <n v="0"/>
    <m/>
    <n v="0"/>
    <n v="0"/>
    <n v="0"/>
    <x v="14"/>
    <x v="2"/>
  </r>
  <r>
    <s v="CG&amp;E "/>
    <s v="E"/>
    <x v="14"/>
    <s v="DP14    01/02/2009 "/>
    <n v="-138693"/>
    <n v="455.79"/>
    <n v="0"/>
    <n v="45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2"/>
  </r>
  <r>
    <s v="CG&amp;E "/>
    <s v="E"/>
    <x v="15"/>
    <s v="DP14    01/02/2009 "/>
    <n v="-326854"/>
    <n v="-12503.58"/>
    <n v="0"/>
    <n v="-12503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2"/>
  </r>
  <r>
    <s v="CG&amp;E "/>
    <s v="E"/>
    <x v="12"/>
    <s v="DP14    01/02/2009 "/>
    <n v="2557013"/>
    <n v="150192.42000000001"/>
    <n v="0"/>
    <n v="150192.42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2"/>
  </r>
  <r>
    <s v="CG&amp;E "/>
    <s v="E"/>
    <x v="14"/>
    <s v="DP15    01/02/2009 "/>
    <n v="66323719"/>
    <n v="2969.88"/>
    <n v="0"/>
    <n v="296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2"/>
  </r>
  <r>
    <s v="CG&amp;E "/>
    <s v="E"/>
    <x v="14"/>
    <s v="DP15    04/01/2008 "/>
    <n v="-68289510"/>
    <n v="-173172.65"/>
    <n v="0"/>
    <n v="-173172.65"/>
    <n v="-68126.34"/>
    <n v="0"/>
    <n v="-13951.8"/>
    <n v="-2445.5700000000002"/>
    <n v="-0.27"/>
    <n v="0"/>
    <n v="0"/>
    <n v="-7318.86"/>
    <n v="-8912.4"/>
    <n v="-11455.65"/>
    <n v="0"/>
    <n v="0"/>
    <n v="-10036.74"/>
    <n v="-43179.99"/>
    <n v="0"/>
    <n v="0"/>
    <n v="0"/>
    <n v="0"/>
    <n v="-2026.26"/>
    <n v="0"/>
    <n v="0"/>
    <n v="0"/>
    <n v="-984.18"/>
    <n v="0"/>
    <n v="0"/>
    <n v="0"/>
    <n v="0"/>
    <n v="-2183.92"/>
    <m/>
    <n v="0"/>
    <n v="0"/>
    <n v="-323.26"/>
    <x v="14"/>
    <x v="2"/>
  </r>
  <r>
    <s v="CG&amp;E "/>
    <s v="E"/>
    <x v="2"/>
    <s v="DS01    01/02/2007N"/>
    <n v="-105762"/>
    <n v="-11095"/>
    <n v="0"/>
    <n v="-11095"/>
    <n v="-4252.3"/>
    <n v="0"/>
    <n v="-1546.73"/>
    <n v="-128.65"/>
    <n v="-0.54"/>
    <n v="0"/>
    <n v="0"/>
    <n v="-425.83"/>
    <n v="-922.97"/>
    <n v="-757.58"/>
    <n v="-44.1"/>
    <n v="-750.33"/>
    <n v="-746.41"/>
    <n v="-969.65"/>
    <n v="0"/>
    <n v="0"/>
    <n v="0"/>
    <n v="0"/>
    <n v="-180.55"/>
    <n v="-300.18"/>
    <n v="0"/>
    <n v="0"/>
    <n v="-69.180000000000007"/>
    <n v="0"/>
    <n v="0"/>
    <n v="0"/>
    <n v="0"/>
    <n v="0"/>
    <m/>
    <n v="0"/>
    <n v="0"/>
    <n v="0"/>
    <x v="14"/>
    <x v="3"/>
  </r>
  <r>
    <s v="CG&amp;E "/>
    <s v="E"/>
    <x v="4"/>
    <s v="DS01    01/02/2007N"/>
    <n v="-13500"/>
    <n v="-1958.13"/>
    <n v="0"/>
    <n v="-1958.13"/>
    <n v="-756.08"/>
    <n v="0"/>
    <n v="-324.55"/>
    <n v="-11.98"/>
    <n v="-0.09"/>
    <n v="0"/>
    <n v="0"/>
    <n v="-58.21"/>
    <n v="-121.37"/>
    <n v="-71.099999999999994"/>
    <n v="-5.62"/>
    <n v="-133.41"/>
    <n v="-122.7"/>
    <n v="-292.14"/>
    <n v="0"/>
    <n v="0"/>
    <n v="0"/>
    <n v="0"/>
    <n v="1.33"/>
    <n v="-53.36"/>
    <n v="0"/>
    <n v="0"/>
    <n v="-8.85"/>
    <n v="0"/>
    <n v="0"/>
    <n v="0"/>
    <n v="0"/>
    <n v="0"/>
    <m/>
    <n v="0"/>
    <n v="0"/>
    <n v="0"/>
    <x v="14"/>
    <x v="3"/>
  </r>
  <r>
    <s v="CG&amp;E "/>
    <s v="E"/>
    <x v="14"/>
    <s v="DS01    01/02/2009 "/>
    <n v="35419"/>
    <n v="3255.48"/>
    <n v="0"/>
    <n v="3255.48"/>
    <n v="822.78"/>
    <n v="0"/>
    <n v="474.73"/>
    <n v="51.37"/>
    <n v="0.09"/>
    <n v="0"/>
    <n v="0"/>
    <n v="167.83"/>
    <n v="303.14"/>
    <n v="278.75"/>
    <n v="0"/>
    <n v="0"/>
    <n v="139.19999999999999"/>
    <n v="827.29"/>
    <n v="0"/>
    <n v="0"/>
    <n v="0"/>
    <n v="0"/>
    <n v="55.3"/>
    <n v="0"/>
    <n v="0"/>
    <n v="0"/>
    <n v="28.56"/>
    <n v="0"/>
    <n v="0"/>
    <n v="0"/>
    <n v="0"/>
    <n v="71.22"/>
    <m/>
    <n v="0"/>
    <n v="0"/>
    <n v="35.22"/>
    <x v="14"/>
    <x v="3"/>
  </r>
  <r>
    <s v="CG&amp;E "/>
    <s v="E"/>
    <x v="15"/>
    <s v="DS01    01/02/2009 "/>
    <n v="491765"/>
    <n v="41189.97"/>
    <n v="0"/>
    <n v="41189.97"/>
    <n v="12855.08"/>
    <n v="0"/>
    <n v="4781.08"/>
    <n v="515.45000000000005"/>
    <n v="0.09"/>
    <n v="0"/>
    <n v="0"/>
    <n v="1581.08"/>
    <n v="3228.41"/>
    <n v="2832.38"/>
    <n v="0"/>
    <n v="0"/>
    <n v="2281.54"/>
    <n v="11232.91"/>
    <n v="0"/>
    <n v="0"/>
    <n v="0"/>
    <n v="0"/>
    <n v="559.28"/>
    <n v="0"/>
    <n v="0"/>
    <n v="0"/>
    <n v="283.18"/>
    <n v="0"/>
    <n v="0"/>
    <n v="0"/>
    <n v="0"/>
    <n v="706.21"/>
    <m/>
    <n v="0"/>
    <n v="0"/>
    <n v="333.28"/>
    <x v="14"/>
    <x v="3"/>
  </r>
  <r>
    <s v="CG&amp;E "/>
    <s v="E"/>
    <x v="12"/>
    <s v="DS01    01/02/2009 "/>
    <n v="71855"/>
    <n v="9904.49"/>
    <n v="0"/>
    <n v="9904.49"/>
    <n v="3755.54"/>
    <n v="0"/>
    <n v="1702.95"/>
    <n v="93.15"/>
    <n v="0.09"/>
    <n v="0"/>
    <n v="0"/>
    <n v="289.86"/>
    <n v="694.95"/>
    <n v="655.42"/>
    <n v="0"/>
    <n v="0"/>
    <n v="744.99"/>
    <n v="1602.37"/>
    <n v="0"/>
    <n v="0"/>
    <n v="0"/>
    <n v="0"/>
    <n v="128.82"/>
    <n v="0"/>
    <n v="0"/>
    <n v="0"/>
    <n v="50.54"/>
    <n v="0"/>
    <n v="0"/>
    <n v="0"/>
    <n v="0"/>
    <n v="126.05"/>
    <m/>
    <n v="0"/>
    <n v="0"/>
    <n v="59.76"/>
    <x v="14"/>
    <x v="3"/>
  </r>
  <r>
    <s v="CG&amp;E "/>
    <s v="E"/>
    <x v="1"/>
    <s v="DS01    01/02/2009N"/>
    <n v="596069"/>
    <n v="60171.91"/>
    <n v="0"/>
    <n v="60171.91"/>
    <n v="18403.669999999998"/>
    <n v="0"/>
    <n v="7182.95"/>
    <n v="647.16999999999996"/>
    <n v="3.89"/>
    <n v="0"/>
    <n v="0"/>
    <n v="2435.9499999999998"/>
    <n v="4328.08"/>
    <n v="4099.29"/>
    <n v="0"/>
    <n v="0"/>
    <n v="3505.19"/>
    <n v="15903.14"/>
    <n v="0"/>
    <n v="0"/>
    <n v="0"/>
    <n v="0"/>
    <n v="818.87"/>
    <n v="0"/>
    <n v="0"/>
    <n v="0"/>
    <n v="389.78"/>
    <n v="0"/>
    <n v="0"/>
    <n v="0"/>
    <n v="0"/>
    <n v="972.17"/>
    <m/>
    <n v="0"/>
    <n v="0"/>
    <n v="1481.76"/>
    <x v="14"/>
    <x v="3"/>
  </r>
  <r>
    <s v="CG&amp;E "/>
    <s v="E"/>
    <x v="2"/>
    <s v="DS01    01/02/2009N"/>
    <n v="95676528"/>
    <n v="10280511.92"/>
    <n v="0"/>
    <n v="10280511.92"/>
    <n v="3266989.18"/>
    <n v="0"/>
    <n v="1295256.51"/>
    <n v="103876.03"/>
    <n v="592.37"/>
    <n v="0"/>
    <n v="0"/>
    <n v="383985.78"/>
    <n v="716885.67"/>
    <n v="707110.3"/>
    <n v="0"/>
    <n v="0"/>
    <n v="637814.66"/>
    <n v="2552652.1800000002"/>
    <n v="0"/>
    <n v="0"/>
    <n v="0"/>
    <n v="0"/>
    <n v="141249.60999999999"/>
    <n v="0"/>
    <n v="0"/>
    <n v="0"/>
    <n v="62572.9"/>
    <n v="0"/>
    <n v="0"/>
    <n v="0"/>
    <n v="0"/>
    <n v="156048.6"/>
    <m/>
    <n v="0"/>
    <n v="0"/>
    <n v="255584.2"/>
    <x v="14"/>
    <x v="3"/>
  </r>
  <r>
    <s v="CG&amp;E "/>
    <s v="E"/>
    <x v="3"/>
    <s v="DS01    01/02/2009N"/>
    <n v="9752893"/>
    <n v="1150848.3600000001"/>
    <n v="0"/>
    <n v="1150848.3600000001"/>
    <n v="384767.34"/>
    <n v="0"/>
    <n v="152950.44"/>
    <n v="10588.66"/>
    <n v="40.44"/>
    <n v="0"/>
    <n v="0"/>
    <n v="38345.14"/>
    <n v="78897.289999999994"/>
    <n v="80302.37"/>
    <n v="0"/>
    <n v="0"/>
    <n v="77397.7"/>
    <n v="260207.16"/>
    <n v="0"/>
    <n v="0"/>
    <n v="0"/>
    <n v="0"/>
    <n v="16041.18"/>
    <n v="0"/>
    <n v="0"/>
    <n v="0"/>
    <n v="6378.59"/>
    <n v="0"/>
    <n v="0"/>
    <n v="0"/>
    <n v="0"/>
    <n v="15906.92"/>
    <m/>
    <n v="0"/>
    <n v="0"/>
    <n v="29025.13"/>
    <x v="14"/>
    <x v="3"/>
  </r>
  <r>
    <s v="CG&amp;E "/>
    <s v="E"/>
    <x v="7"/>
    <s v="DS01    01/02/2009N"/>
    <n v="40242"/>
    <n v="3261.11"/>
    <n v="0"/>
    <n v="3261.11"/>
    <n v="889.3"/>
    <n v="0"/>
    <n v="300.74"/>
    <n v="43.69"/>
    <n v="0.03"/>
    <n v="0"/>
    <n v="0"/>
    <n v="149.37"/>
    <n v="211.95"/>
    <n v="220.59"/>
    <n v="0"/>
    <n v="0"/>
    <n v="156.02000000000001"/>
    <n v="1073.6600000000001"/>
    <n v="0"/>
    <n v="0"/>
    <n v="0"/>
    <n v="0"/>
    <n v="44.07"/>
    <n v="0"/>
    <n v="0"/>
    <n v="0"/>
    <n v="26.32"/>
    <n v="0"/>
    <n v="0"/>
    <n v="0"/>
    <n v="0"/>
    <n v="65.63"/>
    <m/>
    <n v="0"/>
    <n v="0"/>
    <n v="79.739999999999995"/>
    <x v="14"/>
    <x v="3"/>
  </r>
  <r>
    <s v="CG&amp;E "/>
    <s v="E"/>
    <x v="4"/>
    <s v="DS01    01/02/2009N"/>
    <n v="8027175"/>
    <n v="857669.37"/>
    <n v="0"/>
    <n v="857669.37"/>
    <n v="273028.99"/>
    <n v="0"/>
    <n v="106316.4"/>
    <n v="8715.0400000000009"/>
    <n v="35.909999999999997"/>
    <n v="0"/>
    <n v="0"/>
    <n v="31738.01"/>
    <n v="59675.45"/>
    <n v="59158.39"/>
    <n v="0"/>
    <n v="0"/>
    <n v="53294.01"/>
    <n v="214165.02"/>
    <n v="0"/>
    <n v="0"/>
    <n v="0"/>
    <n v="0"/>
    <n v="11817.18"/>
    <n v="0"/>
    <n v="0"/>
    <n v="0"/>
    <n v="5249.93"/>
    <n v="0"/>
    <n v="0"/>
    <n v="0"/>
    <n v="0"/>
    <n v="13092.33"/>
    <m/>
    <n v="0"/>
    <n v="0"/>
    <n v="21382.71"/>
    <x v="14"/>
    <x v="3"/>
  </r>
  <r>
    <s v="CG&amp;E "/>
    <s v="E"/>
    <x v="8"/>
    <s v="DS01    01/02/2009N"/>
    <n v="710538"/>
    <n v="70499.86"/>
    <n v="0"/>
    <n v="70499.86"/>
    <n v="21665.91"/>
    <n v="0"/>
    <n v="8138.64"/>
    <n v="771.43"/>
    <n v="1.96"/>
    <n v="0"/>
    <n v="0"/>
    <n v="2720.98"/>
    <n v="4939.67"/>
    <n v="4839.3100000000004"/>
    <n v="0"/>
    <n v="0"/>
    <n v="4125.3599999999997"/>
    <n v="18957.150000000001"/>
    <n v="0"/>
    <n v="0"/>
    <n v="0"/>
    <n v="0"/>
    <n v="966.67"/>
    <n v="0"/>
    <n v="0"/>
    <n v="0"/>
    <n v="464.72"/>
    <n v="0"/>
    <n v="0"/>
    <n v="0"/>
    <n v="0"/>
    <n v="1158.8900000000001"/>
    <m/>
    <n v="0"/>
    <n v="0"/>
    <n v="1749.17"/>
    <x v="14"/>
    <x v="3"/>
  </r>
  <r>
    <s v="CG&amp;E "/>
    <s v="E"/>
    <x v="5"/>
    <s v="DS01    01/02/2009N"/>
    <n v="453634"/>
    <n v="46296.22"/>
    <n v="0"/>
    <n v="46296.22"/>
    <n v="15133.77"/>
    <n v="0"/>
    <n v="5914.49"/>
    <n v="492.51"/>
    <n v="2.4300000000000002"/>
    <n v="0"/>
    <n v="0"/>
    <n v="43.17"/>
    <n v="3502.41"/>
    <n v="3295.12"/>
    <n v="0"/>
    <n v="0"/>
    <n v="2923.45"/>
    <n v="12103"/>
    <n v="0"/>
    <n v="0"/>
    <n v="0"/>
    <n v="0"/>
    <n v="658.19"/>
    <n v="0"/>
    <n v="0"/>
    <n v="0"/>
    <n v="296.7"/>
    <n v="0"/>
    <n v="0"/>
    <n v="0"/>
    <n v="0"/>
    <n v="739.91"/>
    <m/>
    <n v="0"/>
    <n v="0"/>
    <n v="1191.07"/>
    <x v="14"/>
    <x v="3"/>
  </r>
  <r>
    <s v="CG&amp;E "/>
    <s v="E"/>
    <x v="20"/>
    <s v="DS01    01/02/2009N"/>
    <n v="128326"/>
    <n v="10774.93"/>
    <n v="0"/>
    <n v="10774.93"/>
    <n v="3016.91"/>
    <n v="0"/>
    <n v="1023.29"/>
    <n v="139.32"/>
    <n v="0.03"/>
    <n v="0"/>
    <n v="0"/>
    <n v="469.38"/>
    <n v="728.9"/>
    <n v="732"/>
    <n v="0"/>
    <n v="0"/>
    <n v="537.34"/>
    <n v="3423.74"/>
    <n v="0"/>
    <n v="0"/>
    <n v="0"/>
    <n v="0"/>
    <n v="146.19999999999999"/>
    <n v="0"/>
    <n v="0"/>
    <n v="0"/>
    <n v="83.93"/>
    <n v="0"/>
    <n v="0"/>
    <n v="0"/>
    <n v="0"/>
    <n v="209.3"/>
    <m/>
    <n v="0"/>
    <n v="0"/>
    <n v="264.58999999999997"/>
    <x v="14"/>
    <x v="3"/>
  </r>
  <r>
    <s v="CG&amp;E "/>
    <s v="E"/>
    <x v="14"/>
    <s v="DS01    01/02/2009N"/>
    <n v="78168112"/>
    <n v="6968648.1600000001"/>
    <n v="0"/>
    <n v="6968648.1600000001"/>
    <n v="2020594.63"/>
    <n v="0"/>
    <n v="721083.59"/>
    <n v="81780.759999999995"/>
    <n v="39.04"/>
    <n v="0"/>
    <n v="0"/>
    <n v="274164.61"/>
    <n v="488227.99"/>
    <n v="474801.21"/>
    <n v="0"/>
    <n v="0"/>
    <n v="377359.58"/>
    <n v="2085525.13"/>
    <n v="0"/>
    <n v="0"/>
    <n v="0"/>
    <n v="0"/>
    <n v="94837.21"/>
    <n v="0"/>
    <n v="0"/>
    <n v="0"/>
    <n v="51121.87"/>
    <n v="0"/>
    <n v="0"/>
    <n v="0"/>
    <n v="0"/>
    <n v="127492.1"/>
    <m/>
    <n v="0"/>
    <n v="0"/>
    <n v="171620.44"/>
    <x v="14"/>
    <x v="3"/>
  </r>
  <r>
    <s v="CG&amp;E "/>
    <s v="E"/>
    <x v="15"/>
    <s v="DS01    01/02/2009N"/>
    <n v="31426708"/>
    <n v="2983030.28"/>
    <n v="0"/>
    <n v="2983030.28"/>
    <n v="891864.2"/>
    <n v="0"/>
    <n v="327873.43"/>
    <n v="33167.9"/>
    <n v="12.95"/>
    <n v="0"/>
    <n v="0"/>
    <n v="114838.64"/>
    <n v="215351.33"/>
    <n v="203459.31"/>
    <n v="0"/>
    <n v="0"/>
    <n v="172006.59"/>
    <n v="838464.59"/>
    <n v="0"/>
    <n v="0"/>
    <n v="0"/>
    <n v="0"/>
    <n v="40640.080000000002"/>
    <n v="0"/>
    <n v="0"/>
    <n v="0"/>
    <n v="20553.03"/>
    <n v="0"/>
    <n v="0"/>
    <n v="0"/>
    <n v="0"/>
    <n v="51256.97"/>
    <m/>
    <n v="0"/>
    <n v="0"/>
    <n v="73541.259999999995"/>
    <x v="14"/>
    <x v="3"/>
  </r>
  <r>
    <s v="CG&amp;E "/>
    <s v="E"/>
    <x v="12"/>
    <s v="DS01    01/02/2009N"/>
    <n v="8112560"/>
    <n v="843487.41"/>
    <n v="0"/>
    <n v="843487.41"/>
    <n v="266342.36"/>
    <n v="0"/>
    <n v="99359.19"/>
    <n v="8779.9"/>
    <n v="6.21"/>
    <n v="0"/>
    <n v="0"/>
    <n v="30089.67"/>
    <n v="61058.33"/>
    <n v="58251.51"/>
    <n v="0"/>
    <n v="0"/>
    <n v="51928.99"/>
    <n v="216443.06"/>
    <n v="0"/>
    <n v="0"/>
    <n v="0"/>
    <n v="0"/>
    <n v="11635.92"/>
    <n v="0"/>
    <n v="0"/>
    <n v="0"/>
    <n v="5305.59"/>
    <n v="0"/>
    <n v="0"/>
    <n v="0"/>
    <n v="0"/>
    <n v="13231.56"/>
    <m/>
    <n v="0"/>
    <n v="0"/>
    <n v="21055.119999999999"/>
    <x v="14"/>
    <x v="3"/>
  </r>
  <r>
    <s v="CG&amp;E "/>
    <s v="E"/>
    <x v="17"/>
    <s v="DS01    01/02/2009N"/>
    <n v="497888"/>
    <n v="42214.23"/>
    <n v="0"/>
    <n v="42214.23"/>
    <n v="11876.96"/>
    <n v="0"/>
    <n v="4063.4"/>
    <n v="540.55999999999995"/>
    <n v="0.25"/>
    <n v="0"/>
    <n v="0"/>
    <n v="1834.6"/>
    <n v="2878.35"/>
    <n v="2867.17"/>
    <n v="0"/>
    <n v="0"/>
    <n v="2122.59"/>
    <n v="13283.64"/>
    <n v="0"/>
    <n v="0"/>
    <n v="0"/>
    <n v="0"/>
    <n v="572.69000000000005"/>
    <n v="0"/>
    <n v="0"/>
    <n v="0"/>
    <n v="325.61"/>
    <n v="0"/>
    <n v="0"/>
    <n v="0"/>
    <n v="0"/>
    <n v="812.05"/>
    <m/>
    <n v="0"/>
    <n v="0"/>
    <n v="1036.3599999999999"/>
    <x v="14"/>
    <x v="3"/>
  </r>
  <r>
    <s v="CG&amp;E "/>
    <s v="E"/>
    <x v="16"/>
    <s v="DS01    01/02/2009N"/>
    <n v="1410711"/>
    <n v="133982.76999999999"/>
    <n v="0"/>
    <n v="133982.76999999999"/>
    <n v="42181.61"/>
    <n v="0"/>
    <n v="15730.8"/>
    <n v="1531.61"/>
    <n v="0.38"/>
    <n v="0"/>
    <n v="0"/>
    <n v="250.32"/>
    <n v="10366.530000000001"/>
    <n v="9471.32"/>
    <n v="0"/>
    <n v="0"/>
    <n v="8273.64"/>
    <n v="37637.769999999997"/>
    <n v="0"/>
    <n v="0"/>
    <n v="0"/>
    <n v="0"/>
    <n v="1891.87"/>
    <n v="0"/>
    <n v="0"/>
    <n v="0"/>
    <n v="922.6"/>
    <n v="0"/>
    <n v="0"/>
    <n v="0"/>
    <n v="0"/>
    <n v="2300.87"/>
    <m/>
    <n v="0"/>
    <n v="0"/>
    <n v="3423.45"/>
    <x v="14"/>
    <x v="3"/>
  </r>
  <r>
    <s v="CG&amp;E "/>
    <s v="E"/>
    <x v="21"/>
    <s v="DS01    01/02/2009N"/>
    <n v="331"/>
    <n v="33.21"/>
    <n v="0"/>
    <n v="33.21"/>
    <n v="0"/>
    <n v="0"/>
    <n v="27.51"/>
    <n v="0.36"/>
    <n v="0.06"/>
    <n v="0"/>
    <n v="-2.5299999999999998"/>
    <n v="1.54"/>
    <n v="2.98"/>
    <n v="0"/>
    <n v="0"/>
    <n v="0"/>
    <n v="0"/>
    <n v="0"/>
    <n v="0"/>
    <n v="0"/>
    <n v="0"/>
    <n v="0"/>
    <n v="0"/>
    <n v="0"/>
    <n v="0"/>
    <n v="0"/>
    <n v="0.22"/>
    <n v="0"/>
    <n v="0"/>
    <n v="0"/>
    <n v="0"/>
    <n v="0.54"/>
    <m/>
    <n v="0"/>
    <n v="0"/>
    <n v="2.5299999999999998"/>
    <x v="14"/>
    <x v="3"/>
  </r>
  <r>
    <s v="CG&amp;E "/>
    <s v="E"/>
    <x v="6"/>
    <s v="DS01    01/02/2009N"/>
    <n v="1906120"/>
    <n v="72857.02"/>
    <n v="0"/>
    <n v="72857.02"/>
    <n v="0"/>
    <n v="0"/>
    <n v="41006.660000000003"/>
    <n v="2069.4499999999998"/>
    <n v="21.78"/>
    <n v="0"/>
    <n v="-6090.35"/>
    <n v="8054.59"/>
    <n v="16239.19"/>
    <n v="0"/>
    <n v="0"/>
    <n v="0"/>
    <n v="0"/>
    <n v="0"/>
    <n v="0"/>
    <n v="0"/>
    <n v="0"/>
    <n v="0"/>
    <n v="395.04"/>
    <n v="0"/>
    <n v="0"/>
    <n v="0"/>
    <n v="1246.6300000000001"/>
    <n v="0"/>
    <n v="0"/>
    <n v="0"/>
    <n v="0"/>
    <n v="3108.92"/>
    <m/>
    <n v="0"/>
    <n v="0"/>
    <n v="6805.11"/>
    <x v="14"/>
    <x v="3"/>
  </r>
  <r>
    <s v="CG&amp;E "/>
    <s v="E"/>
    <x v="9"/>
    <s v="DS01    01/02/2009N"/>
    <n v="244084"/>
    <n v="10431.870000000001"/>
    <n v="0"/>
    <n v="10431.870000000001"/>
    <n v="0"/>
    <n v="0"/>
    <n v="6360.12"/>
    <n v="264.98"/>
    <n v="2.77"/>
    <n v="0"/>
    <n v="-986.82"/>
    <n v="1037.58"/>
    <n v="2183.91"/>
    <n v="0"/>
    <n v="0"/>
    <n v="0"/>
    <n v="0"/>
    <n v="0"/>
    <n v="0"/>
    <n v="0"/>
    <n v="0"/>
    <n v="0"/>
    <n v="8.84"/>
    <n v="0"/>
    <n v="0"/>
    <n v="0"/>
    <n v="159.63"/>
    <n v="0"/>
    <n v="0"/>
    <n v="0"/>
    <n v="0"/>
    <n v="398.04"/>
    <m/>
    <n v="0"/>
    <n v="0"/>
    <n v="1002.82"/>
    <x v="14"/>
    <x v="3"/>
  </r>
  <r>
    <s v="CG&amp;E "/>
    <s v="E"/>
    <x v="10"/>
    <s v="DS01    01/02/2009N"/>
    <n v="556623"/>
    <n v="18082.61"/>
    <n v="0"/>
    <n v="18082.61"/>
    <n v="0"/>
    <n v="0"/>
    <n v="8804.85"/>
    <n v="604.34"/>
    <n v="3.88"/>
    <n v="0"/>
    <n v="-1245.56"/>
    <n v="2304.85"/>
    <n v="4476.51"/>
    <n v="0"/>
    <n v="0"/>
    <n v="0"/>
    <n v="0"/>
    <n v="0"/>
    <n v="0"/>
    <n v="0"/>
    <n v="0"/>
    <n v="0"/>
    <n v="219.38"/>
    <n v="0"/>
    <n v="0"/>
    <n v="0"/>
    <n v="364.04"/>
    <n v="0"/>
    <n v="0"/>
    <n v="0"/>
    <n v="0"/>
    <n v="907.82"/>
    <m/>
    <n v="0"/>
    <n v="0"/>
    <n v="1642.5"/>
    <x v="14"/>
    <x v="3"/>
  </r>
  <r>
    <s v="CG&amp;E "/>
    <s v="E"/>
    <x v="22"/>
    <s v="DS01    01/02/2009N"/>
    <n v="3823"/>
    <n v="133.99"/>
    <n v="0"/>
    <n v="133.99"/>
    <n v="0"/>
    <n v="0"/>
    <n v="54.14"/>
    <n v="4.1500000000000004"/>
    <n v="0.03"/>
    <n v="0"/>
    <n v="0"/>
    <n v="16.309999999999999"/>
    <n v="34.380000000000003"/>
    <n v="0"/>
    <n v="0"/>
    <n v="0"/>
    <n v="0"/>
    <n v="0"/>
    <n v="0"/>
    <n v="0"/>
    <n v="0"/>
    <n v="0"/>
    <n v="5.78"/>
    <n v="0"/>
    <n v="0"/>
    <n v="0"/>
    <n v="2.5"/>
    <n v="0"/>
    <n v="0"/>
    <n v="0"/>
    <n v="0"/>
    <n v="6.24"/>
    <m/>
    <n v="0"/>
    <n v="0"/>
    <n v="10.46"/>
    <x v="14"/>
    <x v="3"/>
  </r>
  <r>
    <s v="CG&amp;E "/>
    <s v="E"/>
    <x v="11"/>
    <s v="DS01    01/02/2009N"/>
    <n v="6888356"/>
    <n v="191989.84"/>
    <n v="0"/>
    <n v="191989.84"/>
    <n v="0"/>
    <n v="0"/>
    <n v="84604.84"/>
    <n v="7472.54"/>
    <n v="7.66"/>
    <n v="0"/>
    <n v="-12196.03"/>
    <n v="25732.44"/>
    <n v="49710.15"/>
    <n v="0"/>
    <n v="0"/>
    <n v="0"/>
    <n v="0"/>
    <n v="0"/>
    <n v="0"/>
    <n v="0"/>
    <n v="0"/>
    <n v="0"/>
    <n v="3104.56"/>
    <n v="0"/>
    <n v="0"/>
    <n v="0"/>
    <n v="4505"/>
    <n v="0"/>
    <n v="0"/>
    <n v="0"/>
    <n v="0"/>
    <n v="11234.82"/>
    <m/>
    <n v="0"/>
    <n v="0"/>
    <n v="17813.86"/>
    <x v="14"/>
    <x v="3"/>
  </r>
  <r>
    <s v="CG&amp;E "/>
    <s v="E"/>
    <x v="18"/>
    <s v="DS01    01/02/2009N"/>
    <n v="1660873"/>
    <n v="52383"/>
    <n v="0"/>
    <n v="52383"/>
    <n v="0"/>
    <n v="0"/>
    <n v="26716.47"/>
    <n v="1803.2"/>
    <n v="2.37"/>
    <n v="0"/>
    <n v="-4489.42"/>
    <n v="6246.08"/>
    <n v="12878.01"/>
    <n v="0"/>
    <n v="0"/>
    <n v="0"/>
    <n v="0"/>
    <n v="0"/>
    <n v="0"/>
    <n v="0"/>
    <n v="0"/>
    <n v="0"/>
    <n v="335.2"/>
    <n v="0"/>
    <n v="0"/>
    <n v="0"/>
    <n v="1086.22"/>
    <n v="0"/>
    <n v="0"/>
    <n v="0"/>
    <n v="0"/>
    <n v="2708.87"/>
    <m/>
    <n v="0"/>
    <n v="0"/>
    <n v="5096"/>
    <x v="14"/>
    <x v="3"/>
  </r>
  <r>
    <s v="CG&amp;E "/>
    <s v="E"/>
    <x v="13"/>
    <s v="DS01    01/02/2009N"/>
    <n v="2736327"/>
    <n v="79300.899999999994"/>
    <n v="0"/>
    <n v="79300.899999999994"/>
    <n v="0"/>
    <n v="0"/>
    <n v="37388.42"/>
    <n v="2924.92"/>
    <n v="2.75"/>
    <n v="0"/>
    <n v="-7466.39"/>
    <n v="10206.09"/>
    <n v="22383.67"/>
    <n v="0"/>
    <n v="0"/>
    <n v="0"/>
    <n v="0"/>
    <n v="0"/>
    <n v="0"/>
    <n v="0"/>
    <n v="0"/>
    <n v="0"/>
    <n v="50.73"/>
    <n v="0"/>
    <n v="0"/>
    <n v="0"/>
    <n v="1789.57"/>
    <n v="0"/>
    <n v="0"/>
    <n v="0"/>
    <n v="0"/>
    <n v="4462.95"/>
    <m/>
    <n v="0"/>
    <n v="0"/>
    <n v="7558.19"/>
    <x v="14"/>
    <x v="3"/>
  </r>
  <r>
    <s v="CG&amp;E "/>
    <s v="E"/>
    <x v="23"/>
    <s v="DS01    01/02/2009N"/>
    <n v="61163"/>
    <n v="1863.06"/>
    <n v="0"/>
    <n v="1863.06"/>
    <n v="0"/>
    <n v="0"/>
    <n v="878.73"/>
    <n v="66.400000000000006"/>
    <n v="0.06"/>
    <n v="0"/>
    <n v="-177.17"/>
    <n v="228.13"/>
    <n v="549.98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99.76"/>
    <m/>
    <n v="0"/>
    <n v="0"/>
    <n v="177.17"/>
    <x v="14"/>
    <x v="3"/>
  </r>
  <r>
    <s v="CG&amp;E "/>
    <s v="E"/>
    <x v="2"/>
    <s v="DS01    01/02/2009Y"/>
    <n v="120512"/>
    <n v="10914.75"/>
    <n v="0"/>
    <n v="1091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3"/>
  </r>
  <r>
    <s v="CG&amp;E "/>
    <s v="E"/>
    <x v="2"/>
    <s v="DS01    02/15/2008N"/>
    <n v="79319"/>
    <n v="8293.32"/>
    <n v="0"/>
    <n v="8293.32"/>
    <n v="3170"/>
    <n v="0"/>
    <n v="1167.1600000000001"/>
    <n v="96.58"/>
    <n v="0.54"/>
    <n v="0"/>
    <n v="0"/>
    <n v="312.31"/>
    <n v="715.38"/>
    <n v="559.34"/>
    <n v="33.049999999999997"/>
    <n v="559.34"/>
    <n v="548.85"/>
    <n v="725.92"/>
    <n v="0"/>
    <n v="0"/>
    <n v="0"/>
    <n v="0"/>
    <n v="129.18"/>
    <n v="223.81"/>
    <n v="0"/>
    <n v="0"/>
    <n v="51.86"/>
    <n v="0"/>
    <n v="0"/>
    <n v="0"/>
    <n v="0"/>
    <n v="0"/>
    <m/>
    <n v="0"/>
    <n v="0"/>
    <n v="0"/>
    <x v="14"/>
    <x v="3"/>
  </r>
  <r>
    <s v="CG&amp;E "/>
    <s v="E"/>
    <x v="4"/>
    <s v="DS01    02/15/2008N"/>
    <n v="1050"/>
    <n v="292.61"/>
    <n v="0"/>
    <n v="292.61"/>
    <n v="113.74"/>
    <n v="0"/>
    <n v="71.06"/>
    <n v="1.28"/>
    <n v="0.09"/>
    <n v="0"/>
    <n v="0"/>
    <n v="4.88"/>
    <n v="9.4499999999999993"/>
    <n v="20.07"/>
    <n v="0.44"/>
    <n v="20.07"/>
    <n v="28.57"/>
    <n v="9.61"/>
    <n v="0"/>
    <n v="0"/>
    <n v="0"/>
    <n v="0"/>
    <n v="4.6399999999999997"/>
    <n v="8.0299999999999994"/>
    <n v="0"/>
    <n v="0"/>
    <n v="0.68"/>
    <n v="0"/>
    <n v="0"/>
    <n v="0"/>
    <n v="0"/>
    <n v="0"/>
    <m/>
    <n v="0"/>
    <n v="0"/>
    <n v="0"/>
    <x v="14"/>
    <x v="3"/>
  </r>
  <r>
    <s v="CG&amp;E "/>
    <s v="E"/>
    <x v="14"/>
    <s v="DS01    04/01/2008 "/>
    <n v="35419"/>
    <n v="14990.76"/>
    <n v="0"/>
    <n v="14990.76"/>
    <n v="12558.06"/>
    <n v="0"/>
    <n v="474.73"/>
    <n v="51.37"/>
    <n v="0.09"/>
    <n v="0"/>
    <n v="0"/>
    <n v="167.83"/>
    <n v="303.14"/>
    <n v="278.75"/>
    <n v="0"/>
    <n v="0"/>
    <n v="139.19999999999999"/>
    <n v="827.29"/>
    <n v="0"/>
    <n v="0"/>
    <n v="0"/>
    <n v="0"/>
    <n v="55.3"/>
    <n v="0"/>
    <n v="0"/>
    <n v="0"/>
    <n v="28.56"/>
    <n v="0"/>
    <n v="0"/>
    <n v="0"/>
    <n v="0"/>
    <n v="71.22"/>
    <m/>
    <n v="0"/>
    <n v="0"/>
    <n v="35.22"/>
    <x v="14"/>
    <x v="3"/>
  </r>
  <r>
    <s v="CG&amp;E "/>
    <s v="E"/>
    <x v="15"/>
    <s v="DS01    04/01/2008 "/>
    <n v="1593042"/>
    <n v="255936.75"/>
    <n v="0"/>
    <n v="255936.75"/>
    <n v="162583.34"/>
    <n v="0"/>
    <n v="14686.17"/>
    <n v="1595.84"/>
    <n v="0.45"/>
    <n v="0"/>
    <n v="0"/>
    <n v="5076.3900000000003"/>
    <n v="9928.0400000000009"/>
    <n v="9050.1"/>
    <n v="0"/>
    <n v="0"/>
    <n v="6993.63"/>
    <n v="39005.21"/>
    <n v="0"/>
    <n v="0"/>
    <n v="0"/>
    <n v="0"/>
    <n v="1796.66"/>
    <n v="0"/>
    <n v="0"/>
    <n v="0"/>
    <n v="906.19"/>
    <n v="0"/>
    <n v="0"/>
    <n v="0"/>
    <n v="0"/>
    <n v="2259.9299999999998"/>
    <m/>
    <n v="0"/>
    <n v="0"/>
    <n v="2054.8000000000002"/>
    <x v="14"/>
    <x v="3"/>
  </r>
  <r>
    <s v="CG&amp;E "/>
    <s v="E"/>
    <x v="12"/>
    <s v="DS01    04/01/2008 "/>
    <n v="333808"/>
    <n v="36311.440000000002"/>
    <n v="0"/>
    <n v="36311.440000000002"/>
    <n v="15106.67"/>
    <n v="0"/>
    <n v="3584.07"/>
    <n v="419.18"/>
    <n v="0.18"/>
    <n v="0"/>
    <n v="0"/>
    <n v="1355.03"/>
    <n v="2047.17"/>
    <n v="2153.13"/>
    <n v="0"/>
    <n v="0"/>
    <n v="1617.43"/>
    <n v="8253.67"/>
    <n v="0"/>
    <n v="0"/>
    <n v="0"/>
    <n v="0"/>
    <n v="428.13"/>
    <n v="0"/>
    <n v="0"/>
    <n v="0"/>
    <n v="240.77"/>
    <n v="0"/>
    <n v="0"/>
    <n v="0"/>
    <n v="0"/>
    <n v="600.46"/>
    <m/>
    <n v="0"/>
    <n v="0"/>
    <n v="505.55"/>
    <x v="14"/>
    <x v="3"/>
  </r>
  <r>
    <s v="CG&amp;E "/>
    <s v="E"/>
    <x v="1"/>
    <s v="DS01    04/01/2008N"/>
    <n v="816369"/>
    <n v="88118.66"/>
    <n v="0"/>
    <n v="88118.66"/>
    <n v="35013.089999999997"/>
    <n v="0"/>
    <n v="10472.09"/>
    <n v="994.15"/>
    <n v="6.01"/>
    <n v="0"/>
    <n v="0"/>
    <n v="3374.57"/>
    <n v="5856.54"/>
    <n v="5781.04"/>
    <n v="340.93"/>
    <n v="0"/>
    <n v="4770.57"/>
    <n v="17727.25"/>
    <n v="0"/>
    <n v="0"/>
    <n v="0"/>
    <n v="0"/>
    <n v="1148.3599999999999"/>
    <n v="2104.91"/>
    <n v="0"/>
    <n v="0"/>
    <n v="533.91"/>
    <n v="0"/>
    <n v="0"/>
    <n v="0"/>
    <n v="0"/>
    <n v="-2"/>
    <m/>
    <n v="0"/>
    <n v="0"/>
    <n v="-2.76"/>
    <x v="14"/>
    <x v="3"/>
  </r>
  <r>
    <s v="CG&amp;E "/>
    <s v="E"/>
    <x v="2"/>
    <s v="DS01    04/01/2008N"/>
    <n v="106358687"/>
    <n v="11882609.279999999"/>
    <n v="0"/>
    <n v="11882609.279999999"/>
    <n v="4748969.66"/>
    <n v="0"/>
    <n v="1451446.29"/>
    <n v="129528.57"/>
    <n v="705.82"/>
    <n v="0"/>
    <n v="0"/>
    <n v="428738.5"/>
    <n v="793035.46"/>
    <n v="788574.07"/>
    <n v="43889.25"/>
    <n v="0"/>
    <n v="663254.15"/>
    <n v="2325035.88"/>
    <n v="0"/>
    <n v="0"/>
    <n v="0"/>
    <n v="0"/>
    <n v="155360.73000000001"/>
    <n v="285311.02"/>
    <n v="0"/>
    <n v="0"/>
    <n v="69559.649999999994"/>
    <n v="0"/>
    <n v="0"/>
    <n v="0"/>
    <n v="0"/>
    <n v="-326.26"/>
    <m/>
    <n v="0"/>
    <n v="0"/>
    <n v="-473.51"/>
    <x v="14"/>
    <x v="3"/>
  </r>
  <r>
    <s v="CG&amp;E "/>
    <s v="E"/>
    <x v="3"/>
    <s v="DS01    04/01/2008N"/>
    <n v="10034050"/>
    <n v="1237843.43"/>
    <n v="0"/>
    <n v="1237843.43"/>
    <n v="505763.03"/>
    <n v="0"/>
    <n v="161764.23000000001"/>
    <n v="12217.42"/>
    <n v="45.27"/>
    <n v="0"/>
    <n v="0"/>
    <n v="39567.94"/>
    <n v="81241.119999999995"/>
    <n v="84021.87"/>
    <n v="4184.41"/>
    <n v="0"/>
    <n v="76094.179999999993"/>
    <n v="219524.95"/>
    <n v="0"/>
    <n v="0"/>
    <n v="0"/>
    <n v="0"/>
    <n v="16509.759999999998"/>
    <n v="30350.41"/>
    <n v="0"/>
    <n v="0"/>
    <n v="6562.44"/>
    <n v="0"/>
    <n v="0"/>
    <n v="0"/>
    <n v="0"/>
    <n v="-1.06"/>
    <m/>
    <n v="0"/>
    <n v="0"/>
    <n v="-2.54"/>
    <x v="14"/>
    <x v="3"/>
  </r>
  <r>
    <s v="CG&amp;E "/>
    <s v="E"/>
    <x v="7"/>
    <s v="DS01    04/01/2008N"/>
    <n v="73758"/>
    <n v="6326.62"/>
    <n v="0"/>
    <n v="6326.62"/>
    <n v="2435.5500000000002"/>
    <n v="0"/>
    <n v="551.26"/>
    <n v="89.81"/>
    <n v="0.06"/>
    <n v="0"/>
    <n v="0"/>
    <n v="273.77"/>
    <n v="388.46"/>
    <n v="404.32"/>
    <n v="30.76"/>
    <n v="0"/>
    <n v="266.23"/>
    <n v="1611.39"/>
    <n v="0"/>
    <n v="0"/>
    <n v="0"/>
    <n v="0"/>
    <n v="80.62"/>
    <n v="146.15"/>
    <n v="0"/>
    <n v="0"/>
    <n v="48.24"/>
    <n v="0"/>
    <n v="0"/>
    <n v="0"/>
    <n v="0"/>
    <n v="0"/>
    <m/>
    <n v="0"/>
    <n v="0"/>
    <n v="0"/>
    <x v="14"/>
    <x v="3"/>
  </r>
  <r>
    <s v="CG&amp;E "/>
    <s v="E"/>
    <x v="4"/>
    <s v="DS01    04/01/2008N"/>
    <n v="9701995"/>
    <n v="1078247.1299999999"/>
    <n v="0"/>
    <n v="1078247.1299999999"/>
    <n v="432274.4"/>
    <n v="0"/>
    <n v="129148.02"/>
    <n v="11816.16"/>
    <n v="44.74"/>
    <n v="0"/>
    <n v="0"/>
    <n v="38354.36"/>
    <n v="72251.039999999994"/>
    <n v="71737.039999999994"/>
    <n v="4055.38"/>
    <n v="0"/>
    <n v="60270.92"/>
    <n v="211921.88"/>
    <n v="0"/>
    <n v="0"/>
    <n v="0"/>
    <n v="0"/>
    <n v="14141.77"/>
    <n v="25976.880000000001"/>
    <n v="0"/>
    <n v="0"/>
    <n v="6345.17"/>
    <n v="0"/>
    <n v="0"/>
    <n v="0"/>
    <n v="0"/>
    <n v="-37.659999999999997"/>
    <m/>
    <n v="0"/>
    <n v="0"/>
    <n v="-52.97"/>
    <x v="14"/>
    <x v="3"/>
  </r>
  <r>
    <s v="CG&amp;E "/>
    <s v="E"/>
    <x v="8"/>
    <s v="DS01    04/01/2008N"/>
    <n v="362364"/>
    <n v="42180.74"/>
    <n v="0"/>
    <n v="42180.74"/>
    <n v="17075.48"/>
    <n v="0"/>
    <n v="5233.54"/>
    <n v="441.21"/>
    <n v="1.37"/>
    <n v="0"/>
    <n v="0"/>
    <n v="1406.63"/>
    <n v="2832.53"/>
    <n v="2834.72"/>
    <n v="151.1"/>
    <n v="0"/>
    <n v="2467.88"/>
    <n v="7916.56"/>
    <n v="0"/>
    <n v="0"/>
    <n v="0"/>
    <n v="0"/>
    <n v="558.19000000000005"/>
    <n v="1024.56"/>
    <n v="0"/>
    <n v="0"/>
    <n v="236.97"/>
    <n v="0"/>
    <n v="0"/>
    <n v="0"/>
    <n v="0"/>
    <n v="0"/>
    <m/>
    <n v="0"/>
    <n v="0"/>
    <n v="0"/>
    <x v="14"/>
    <x v="3"/>
  </r>
  <r>
    <s v="CG&amp;E "/>
    <s v="E"/>
    <x v="5"/>
    <s v="DS01    04/01/2008N"/>
    <n v="534652"/>
    <n v="53746.48"/>
    <n v="0"/>
    <n v="53746.48"/>
    <n v="21977.73"/>
    <n v="0"/>
    <n v="6303.89"/>
    <n v="651"/>
    <n v="2.71"/>
    <n v="0"/>
    <n v="0"/>
    <n v="153.88999999999999"/>
    <n v="3825.53"/>
    <n v="3648.65"/>
    <n v="222.96"/>
    <n v="0"/>
    <n v="2890.54"/>
    <n v="11680.55"/>
    <n v="0"/>
    <n v="0"/>
    <n v="0"/>
    <n v="0"/>
    <n v="720.56"/>
    <n v="1318.82"/>
    <n v="0"/>
    <n v="0"/>
    <n v="349.65"/>
    <n v="0"/>
    <n v="0"/>
    <n v="0"/>
    <n v="0"/>
    <n v="0"/>
    <m/>
    <n v="0"/>
    <n v="0"/>
    <n v="0"/>
    <x v="14"/>
    <x v="3"/>
  </r>
  <r>
    <s v="CG&amp;E "/>
    <s v="E"/>
    <x v="20"/>
    <s v="DS01    04/01/2008N"/>
    <n v="207607"/>
    <n v="18395.61"/>
    <n v="0"/>
    <n v="18395.61"/>
    <n v="7133.54"/>
    <n v="0"/>
    <n v="1655.5"/>
    <n v="252.78"/>
    <n v="0.06"/>
    <n v="0"/>
    <n v="0"/>
    <n v="759.37"/>
    <n v="1179.22"/>
    <n v="1184.23"/>
    <n v="86.57"/>
    <n v="0"/>
    <n v="809.31"/>
    <n v="4535.59"/>
    <n v="0"/>
    <n v="0"/>
    <n v="0"/>
    <n v="0"/>
    <n v="235.62"/>
    <n v="428.05"/>
    <n v="0"/>
    <n v="0"/>
    <n v="135.77000000000001"/>
    <n v="0"/>
    <n v="0"/>
    <n v="0"/>
    <n v="0"/>
    <n v="0"/>
    <m/>
    <n v="0"/>
    <n v="0"/>
    <n v="0"/>
    <x v="14"/>
    <x v="3"/>
  </r>
  <r>
    <s v="CG&amp;E "/>
    <s v="E"/>
    <x v="14"/>
    <s v="DS01    04/01/2008N"/>
    <n v="70117758"/>
    <n v="6526862.46"/>
    <n v="0"/>
    <n v="6526862.46"/>
    <n v="2550912.34"/>
    <n v="0"/>
    <n v="636833.24"/>
    <n v="82882.990000000005"/>
    <n v="39.590000000000003"/>
    <n v="0"/>
    <n v="0"/>
    <n v="251405.89"/>
    <n v="427599.89"/>
    <n v="423467.19"/>
    <n v="29192.52"/>
    <n v="0"/>
    <n v="309836.28000000003"/>
    <n v="1531823.78"/>
    <n v="0"/>
    <n v="0"/>
    <n v="0"/>
    <n v="0"/>
    <n v="83959.41"/>
    <n v="153117.28"/>
    <n v="0"/>
    <n v="0"/>
    <n v="45857.08"/>
    <n v="0"/>
    <n v="0"/>
    <n v="0"/>
    <n v="0"/>
    <n v="-13.15"/>
    <m/>
    <n v="0"/>
    <n v="0"/>
    <n v="-51.87"/>
    <x v="14"/>
    <x v="3"/>
  </r>
  <r>
    <s v="CG&amp;E "/>
    <s v="E"/>
    <x v="15"/>
    <s v="DS01    04/01/2008N"/>
    <n v="31858546"/>
    <n v="3194559.86"/>
    <n v="0"/>
    <n v="3194559.86"/>
    <n v="1256608.81"/>
    <n v="0"/>
    <n v="339291.13"/>
    <n v="37539.5"/>
    <n v="13.56"/>
    <n v="0"/>
    <n v="0"/>
    <n v="116833.91"/>
    <n v="223546.57"/>
    <n v="208611.7"/>
    <n v="13036.73"/>
    <n v="0"/>
    <n v="165705.79999999999"/>
    <n v="696013.68"/>
    <n v="0"/>
    <n v="0"/>
    <n v="0"/>
    <n v="0"/>
    <n v="41119.33"/>
    <n v="75403.679999999993"/>
    <n v="0"/>
    <n v="0"/>
    <n v="20835.46"/>
    <n v="0"/>
    <n v="0"/>
    <n v="0"/>
    <n v="0"/>
    <n v="0"/>
    <m/>
    <n v="0"/>
    <n v="0"/>
    <n v="0"/>
    <x v="14"/>
    <x v="3"/>
  </r>
  <r>
    <s v="CG&amp;E "/>
    <s v="E"/>
    <x v="12"/>
    <s v="DS01    04/01/2008N"/>
    <n v="8650706"/>
    <n v="934840.76"/>
    <n v="0"/>
    <n v="934840.76"/>
    <n v="374861.02"/>
    <n v="0"/>
    <n v="105506.71"/>
    <n v="10515.34"/>
    <n v="6.51"/>
    <n v="0"/>
    <n v="0"/>
    <n v="32083.73"/>
    <n v="65277.16"/>
    <n v="62231.47"/>
    <n v="3607.32"/>
    <n v="0"/>
    <n v="51342.15"/>
    <n v="188991.98"/>
    <n v="0"/>
    <n v="0"/>
    <n v="0"/>
    <n v="0"/>
    <n v="12266.18"/>
    <n v="22493.65"/>
    <n v="0"/>
    <n v="0"/>
    <n v="5657.54"/>
    <n v="0"/>
    <n v="0"/>
    <n v="0"/>
    <n v="0"/>
    <n v="0"/>
    <m/>
    <n v="0"/>
    <n v="0"/>
    <n v="0"/>
    <x v="14"/>
    <x v="3"/>
  </r>
  <r>
    <s v="CG&amp;E "/>
    <s v="E"/>
    <x v="17"/>
    <s v="DS01    04/01/2008N"/>
    <n v="585595"/>
    <n v="52218.61"/>
    <n v="0"/>
    <n v="52218.61"/>
    <n v="20260.37"/>
    <n v="0"/>
    <n v="4753.18"/>
    <n v="713.02"/>
    <n v="0.28999999999999998"/>
    <n v="0"/>
    <n v="0"/>
    <n v="2154.36"/>
    <n v="3354.5"/>
    <n v="3363.45"/>
    <n v="244.19"/>
    <n v="0"/>
    <n v="2314.02"/>
    <n v="12793.49"/>
    <n v="0"/>
    <n v="0"/>
    <n v="0"/>
    <n v="0"/>
    <n v="669"/>
    <n v="1215.76"/>
    <n v="0"/>
    <n v="0"/>
    <n v="382.98"/>
    <n v="0"/>
    <n v="0"/>
    <n v="0"/>
    <n v="0"/>
    <n v="0"/>
    <m/>
    <n v="0"/>
    <n v="0"/>
    <n v="0"/>
    <x v="14"/>
    <x v="3"/>
  </r>
  <r>
    <s v="CG&amp;E "/>
    <s v="E"/>
    <x v="16"/>
    <s v="DS01    04/01/2008N"/>
    <n v="710543"/>
    <n v="68993.600000000006"/>
    <n v="0"/>
    <n v="68993.600000000006"/>
    <n v="28042.06"/>
    <n v="0"/>
    <n v="7608.93"/>
    <n v="865.15"/>
    <n v="0.16"/>
    <n v="0"/>
    <n v="0"/>
    <n v="38.4"/>
    <n v="5173.37"/>
    <n v="4655.3"/>
    <n v="296.3"/>
    <n v="0"/>
    <n v="3727.4"/>
    <n v="15523.24"/>
    <n v="0"/>
    <n v="0"/>
    <n v="0"/>
    <n v="0"/>
    <n v="915.94"/>
    <n v="1682.67"/>
    <n v="0"/>
    <n v="0"/>
    <n v="464.68"/>
    <n v="0"/>
    <n v="0"/>
    <n v="0"/>
    <n v="0"/>
    <n v="0"/>
    <m/>
    <n v="0"/>
    <n v="0"/>
    <n v="0"/>
    <x v="14"/>
    <x v="3"/>
  </r>
  <r>
    <s v="CG&amp;E "/>
    <s v="E"/>
    <x v="21"/>
    <s v="DS01    04/01/2008N"/>
    <n v="3537"/>
    <n v="158.71"/>
    <n v="0"/>
    <n v="158.71"/>
    <n v="0"/>
    <n v="0"/>
    <n v="102.91"/>
    <n v="4.3"/>
    <n v="0.12"/>
    <n v="0"/>
    <n v="0"/>
    <n v="15.8"/>
    <n v="31.8"/>
    <n v="0"/>
    <n v="1.47"/>
    <n v="0"/>
    <n v="0"/>
    <n v="0"/>
    <n v="0"/>
    <n v="0"/>
    <n v="0"/>
    <n v="0"/>
    <n v="0"/>
    <n v="0"/>
    <n v="0"/>
    <n v="0"/>
    <n v="2.31"/>
    <n v="0"/>
    <n v="0"/>
    <n v="0"/>
    <n v="0"/>
    <n v="0"/>
    <m/>
    <n v="0"/>
    <n v="0"/>
    <n v="0"/>
    <x v="14"/>
    <x v="3"/>
  </r>
  <r>
    <s v="CG&amp;E "/>
    <s v="E"/>
    <x v="6"/>
    <s v="DS01    04/01/2008N"/>
    <n v="2494250"/>
    <n v="91176.31"/>
    <n v="0"/>
    <n v="91176.31"/>
    <n v="0"/>
    <n v="0"/>
    <n v="52698.720000000001"/>
    <n v="3037.83"/>
    <n v="28.06"/>
    <n v="0"/>
    <n v="23.88"/>
    <n v="10489.28"/>
    <n v="21173.5"/>
    <n v="0"/>
    <n v="1000.38"/>
    <n v="0"/>
    <n v="0"/>
    <n v="0"/>
    <n v="0"/>
    <n v="0"/>
    <n v="0"/>
    <n v="0"/>
    <n v="398.51"/>
    <n v="730.31"/>
    <n v="0"/>
    <n v="0"/>
    <n v="1631.12"/>
    <n v="0"/>
    <n v="0"/>
    <n v="0"/>
    <n v="0"/>
    <n v="-11.4"/>
    <m/>
    <n v="0"/>
    <n v="0"/>
    <n v="-23.88"/>
    <x v="14"/>
    <x v="3"/>
  </r>
  <r>
    <s v="CG&amp;E "/>
    <s v="E"/>
    <x v="9"/>
    <s v="DS01    04/01/2008N"/>
    <n v="244319"/>
    <n v="10348.5"/>
    <n v="0"/>
    <n v="10348.5"/>
    <n v="0"/>
    <n v="0"/>
    <n v="6549.05"/>
    <n v="297.47000000000003"/>
    <n v="3.31"/>
    <n v="0"/>
    <n v="0.47"/>
    <n v="1046.4000000000001"/>
    <n v="2177.64"/>
    <n v="0"/>
    <n v="101.95"/>
    <n v="0"/>
    <n v="0"/>
    <n v="0"/>
    <n v="0"/>
    <n v="0"/>
    <n v="0"/>
    <n v="0"/>
    <n v="4.58"/>
    <n v="8.39"/>
    <n v="0"/>
    <n v="0"/>
    <n v="159.81"/>
    <n v="0"/>
    <n v="0"/>
    <n v="0"/>
    <n v="0"/>
    <n v="-0.1"/>
    <m/>
    <n v="0"/>
    <n v="0"/>
    <n v="-0.47"/>
    <x v="14"/>
    <x v="3"/>
  </r>
  <r>
    <s v="CG&amp;E "/>
    <s v="E"/>
    <x v="10"/>
    <s v="DS01    04/01/2008N"/>
    <n v="633860"/>
    <n v="20386.810000000001"/>
    <n v="0"/>
    <n v="20386.810000000001"/>
    <n v="0"/>
    <n v="0"/>
    <n v="10179.08"/>
    <n v="775.59"/>
    <n v="4.12"/>
    <n v="0"/>
    <n v="65.42"/>
    <n v="2598.44"/>
    <n v="5422.11"/>
    <n v="0"/>
    <n v="260.93"/>
    <n v="0"/>
    <n v="0"/>
    <n v="0"/>
    <n v="0"/>
    <n v="0"/>
    <n v="0"/>
    <n v="0"/>
    <n v="274.19"/>
    <n v="504.66"/>
    <n v="0"/>
    <n v="0"/>
    <n v="414.62"/>
    <n v="0"/>
    <n v="0"/>
    <n v="0"/>
    <n v="0"/>
    <n v="-46.93"/>
    <m/>
    <n v="0"/>
    <n v="0"/>
    <n v="-65.42"/>
    <x v="14"/>
    <x v="3"/>
  </r>
  <r>
    <s v="CG&amp;E "/>
    <s v="E"/>
    <x v="22"/>
    <s v="DS01    04/01/2008N"/>
    <n v="7977"/>
    <n v="270.73"/>
    <n v="0"/>
    <n v="270.73"/>
    <n v="0"/>
    <n v="0"/>
    <n v="112.95"/>
    <n v="9.7100000000000009"/>
    <n v="0.06"/>
    <n v="0"/>
    <n v="0"/>
    <n v="34.049999999999997"/>
    <n v="71.73"/>
    <n v="0"/>
    <n v="3.33"/>
    <n v="0"/>
    <n v="0"/>
    <n v="0"/>
    <n v="0"/>
    <n v="0"/>
    <n v="0"/>
    <n v="0"/>
    <n v="11.85"/>
    <n v="21.83"/>
    <n v="0"/>
    <n v="0"/>
    <n v="5.22"/>
    <n v="0"/>
    <n v="0"/>
    <n v="0"/>
    <n v="0"/>
    <n v="0"/>
    <m/>
    <n v="0"/>
    <n v="0"/>
    <n v="0"/>
    <x v="14"/>
    <x v="3"/>
  </r>
  <r>
    <s v="CG&amp;E "/>
    <s v="E"/>
    <x v="11"/>
    <s v="DS01    04/01/2008N"/>
    <n v="5133871"/>
    <n v="137765.49"/>
    <n v="0"/>
    <n v="137765.49"/>
    <n v="0"/>
    <n v="0"/>
    <n v="66643.259999999995"/>
    <n v="6249.45"/>
    <n v="7.1"/>
    <n v="0"/>
    <n v="18.16"/>
    <n v="19304.91"/>
    <n v="36825.43"/>
    <n v="0"/>
    <n v="1409.08"/>
    <n v="0"/>
    <n v="0"/>
    <n v="0"/>
    <n v="0"/>
    <n v="0"/>
    <n v="0"/>
    <n v="0"/>
    <n v="1405"/>
    <n v="2570.41"/>
    <n v="0"/>
    <n v="0"/>
    <n v="3357.58"/>
    <n v="0"/>
    <n v="0"/>
    <n v="0"/>
    <n v="0"/>
    <n v="-6.73"/>
    <m/>
    <n v="0"/>
    <n v="0"/>
    <n v="-18.16"/>
    <x v="14"/>
    <x v="3"/>
  </r>
  <r>
    <s v="CG&amp;E "/>
    <s v="E"/>
    <x v="18"/>
    <s v="DS01    04/01/2008N"/>
    <n v="1527104"/>
    <n v="51080.44"/>
    <n v="0"/>
    <n v="51080.44"/>
    <n v="0"/>
    <n v="0"/>
    <n v="28948.66"/>
    <n v="1859.4"/>
    <n v="2.81"/>
    <n v="0"/>
    <n v="0"/>
    <n v="5787.87"/>
    <n v="12456.16"/>
    <n v="0"/>
    <n v="533.76"/>
    <n v="0"/>
    <n v="0"/>
    <n v="0"/>
    <n v="0"/>
    <n v="0"/>
    <n v="0"/>
    <n v="0"/>
    <n v="174.96"/>
    <n v="318.08999999999997"/>
    <n v="0"/>
    <n v="0"/>
    <n v="998.73"/>
    <n v="0"/>
    <n v="0"/>
    <n v="0"/>
    <n v="0"/>
    <n v="0"/>
    <m/>
    <n v="0"/>
    <n v="0"/>
    <n v="0"/>
    <x v="14"/>
    <x v="3"/>
  </r>
  <r>
    <s v="CG&amp;E "/>
    <s v="E"/>
    <x v="13"/>
    <s v="DS01    04/01/2008N"/>
    <n v="3705568"/>
    <n v="103416.38"/>
    <n v="0"/>
    <n v="103416.38"/>
    <n v="0"/>
    <n v="0"/>
    <n v="51072.66"/>
    <n v="4482.7"/>
    <n v="4.1900000000000004"/>
    <n v="0"/>
    <n v="0.96"/>
    <n v="13877.54"/>
    <n v="30479.31"/>
    <n v="0"/>
    <n v="1037.2"/>
    <n v="0"/>
    <n v="0"/>
    <n v="0"/>
    <n v="0"/>
    <n v="0"/>
    <n v="0"/>
    <n v="0"/>
    <n v="13.97"/>
    <n v="25.75"/>
    <n v="0"/>
    <n v="0"/>
    <n v="2423.4499999999998"/>
    <n v="0"/>
    <n v="0"/>
    <n v="0"/>
    <n v="0"/>
    <n v="-0.39"/>
    <m/>
    <n v="0"/>
    <n v="0"/>
    <n v="-0.96"/>
    <x v="14"/>
    <x v="3"/>
  </r>
  <r>
    <s v="CG&amp;E "/>
    <s v="E"/>
    <x v="23"/>
    <s v="DS01    04/01/2008N"/>
    <n v="32073"/>
    <n v="942.24"/>
    <n v="0"/>
    <n v="942.24"/>
    <n v="0"/>
    <n v="0"/>
    <n v="460.78"/>
    <n v="39.049999999999997"/>
    <n v="0.03"/>
    <n v="0"/>
    <n v="0"/>
    <n v="119.63"/>
    <n v="288.39999999999998"/>
    <n v="0"/>
    <n v="13.37"/>
    <n v="0"/>
    <n v="0"/>
    <n v="0"/>
    <n v="0"/>
    <n v="0"/>
    <n v="0"/>
    <n v="0"/>
    <n v="0"/>
    <n v="0"/>
    <n v="0"/>
    <n v="0"/>
    <n v="20.98"/>
    <n v="0"/>
    <n v="0"/>
    <n v="0"/>
    <n v="0"/>
    <n v="0"/>
    <m/>
    <n v="0"/>
    <n v="0"/>
    <n v="0"/>
    <x v="14"/>
    <x v="3"/>
  </r>
  <r>
    <s v="CG&amp;E "/>
    <s v="E"/>
    <x v="2"/>
    <s v="DS01    04/01/2008Y"/>
    <n v="338263"/>
    <n v="34071.24"/>
    <n v="0"/>
    <n v="34071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3"/>
  </r>
  <r>
    <s v="CG&amp;E "/>
    <s v="E"/>
    <x v="1"/>
    <s v="DS02    01/02/2009N"/>
    <n v="14909"/>
    <n v="1507.27"/>
    <n v="0"/>
    <n v="1507.27"/>
    <n v="443.37"/>
    <n v="0"/>
    <n v="208.1"/>
    <n v="16.18"/>
    <n v="0.3"/>
    <n v="0"/>
    <n v="0"/>
    <n v="64.52"/>
    <n v="103.48"/>
    <n v="99.77"/>
    <n v="0"/>
    <n v="0"/>
    <n v="83.75"/>
    <n v="397.77"/>
    <n v="0"/>
    <n v="0"/>
    <n v="0"/>
    <n v="0"/>
    <n v="19.91"/>
    <n v="0"/>
    <n v="0"/>
    <n v="0"/>
    <n v="9.75"/>
    <n v="0"/>
    <n v="0"/>
    <n v="0"/>
    <n v="0"/>
    <n v="24.32"/>
    <m/>
    <n v="0"/>
    <n v="0"/>
    <n v="36.049999999999997"/>
    <x v="14"/>
    <x v="3"/>
  </r>
  <r>
    <s v="CG&amp;E "/>
    <s v="E"/>
    <x v="2"/>
    <s v="DS02    01/02/2009N"/>
    <n v="508061"/>
    <n v="45513.67"/>
    <n v="0"/>
    <n v="45513.67"/>
    <n v="13228.79"/>
    <n v="0"/>
    <n v="4791.57"/>
    <n v="551.57000000000005"/>
    <n v="1.1000000000000001"/>
    <n v="0"/>
    <n v="0"/>
    <n v="1932.57"/>
    <n v="3012.04"/>
    <n v="3102.3"/>
    <n v="0"/>
    <n v="0"/>
    <n v="2436.73"/>
    <n v="13555.08"/>
    <n v="0"/>
    <n v="0"/>
    <n v="0"/>
    <n v="0"/>
    <n v="619.64"/>
    <n v="0"/>
    <n v="0"/>
    <n v="0"/>
    <n v="332.27"/>
    <n v="0"/>
    <n v="0"/>
    <n v="0"/>
    <n v="0"/>
    <n v="828.66"/>
    <m/>
    <n v="0"/>
    <n v="0"/>
    <n v="1121.3499999999999"/>
    <x v="14"/>
    <x v="3"/>
  </r>
  <r>
    <s v="CG&amp;E "/>
    <s v="E"/>
    <x v="3"/>
    <s v="DS02    01/02/2009N"/>
    <n v="27936"/>
    <n v="3262.01"/>
    <n v="0"/>
    <n v="3262.01"/>
    <n v="1081.75"/>
    <n v="0"/>
    <n v="419.09"/>
    <n v="30.32"/>
    <n v="0.08"/>
    <n v="0"/>
    <n v="0"/>
    <n v="107.51"/>
    <n v="245.77"/>
    <n v="226.65"/>
    <n v="0"/>
    <n v="0"/>
    <n v="214.46"/>
    <n v="745.33"/>
    <n v="0"/>
    <n v="0"/>
    <n v="0"/>
    <n v="0"/>
    <n v="45.29"/>
    <n v="0"/>
    <n v="0"/>
    <n v="0"/>
    <n v="18.27"/>
    <n v="0"/>
    <n v="0"/>
    <n v="0"/>
    <n v="0"/>
    <n v="45.56"/>
    <m/>
    <n v="0"/>
    <n v="0"/>
    <n v="81.93"/>
    <x v="14"/>
    <x v="3"/>
  </r>
  <r>
    <s v="CG&amp;E "/>
    <s v="E"/>
    <x v="4"/>
    <s v="DS02    01/02/2009N"/>
    <n v="19781"/>
    <n v="1872.51"/>
    <n v="0"/>
    <n v="1872.51"/>
    <n v="559.09"/>
    <n v="0"/>
    <n v="213.01"/>
    <n v="21.48"/>
    <n v="0.08"/>
    <n v="0"/>
    <n v="0"/>
    <n v="79.959999999999994"/>
    <n v="120.87"/>
    <n v="127.79"/>
    <n v="0"/>
    <n v="0"/>
    <n v="105.55"/>
    <n v="527.76"/>
    <n v="0"/>
    <n v="0"/>
    <n v="0"/>
    <n v="0"/>
    <n v="25.52"/>
    <n v="0"/>
    <n v="0"/>
    <n v="0"/>
    <n v="12.94"/>
    <n v="0"/>
    <n v="0"/>
    <n v="0"/>
    <n v="0"/>
    <n v="32.26"/>
    <m/>
    <n v="0"/>
    <n v="0"/>
    <n v="46.2"/>
    <x v="14"/>
    <x v="3"/>
  </r>
  <r>
    <s v="CG&amp;E "/>
    <s v="E"/>
    <x v="8"/>
    <s v="DS02    01/02/2009N"/>
    <n v="6347"/>
    <n v="853.2"/>
    <n v="0"/>
    <n v="853.2"/>
    <n v="302.44"/>
    <n v="0"/>
    <n v="121.19"/>
    <n v="6.89"/>
    <n v="0.01"/>
    <n v="0"/>
    <n v="0"/>
    <n v="24.42"/>
    <n v="57.07"/>
    <n v="60.53"/>
    <n v="0"/>
    <n v="0"/>
    <n v="62.84"/>
    <n v="169.34"/>
    <n v="0"/>
    <n v="0"/>
    <n v="0"/>
    <n v="0"/>
    <n v="12.09"/>
    <n v="0"/>
    <n v="0"/>
    <n v="0"/>
    <n v="4.1500000000000004"/>
    <n v="0"/>
    <n v="0"/>
    <n v="0"/>
    <n v="0"/>
    <n v="10.35"/>
    <m/>
    <n v="0"/>
    <n v="0"/>
    <n v="21.88"/>
    <x v="14"/>
    <x v="3"/>
  </r>
  <r>
    <s v="CG&amp;E "/>
    <s v="E"/>
    <x v="14"/>
    <s v="DS02    01/02/2009N"/>
    <n v="2406286"/>
    <n v="203732.16"/>
    <n v="0"/>
    <n v="203732.16"/>
    <n v="57333.29"/>
    <n v="0"/>
    <n v="19587.21"/>
    <n v="2612.5"/>
    <n v="1"/>
    <n v="0"/>
    <n v="0"/>
    <n v="8835.61"/>
    <n v="13792.68"/>
    <n v="13846.86"/>
    <n v="0"/>
    <n v="0"/>
    <n v="10254.08"/>
    <n v="64199.72"/>
    <n v="0"/>
    <n v="0"/>
    <n v="0"/>
    <n v="0"/>
    <n v="2765.75"/>
    <n v="0"/>
    <n v="0"/>
    <n v="0"/>
    <n v="1573.73"/>
    <n v="0"/>
    <n v="0"/>
    <n v="0"/>
    <n v="0"/>
    <n v="3924.68"/>
    <m/>
    <n v="0"/>
    <n v="0"/>
    <n v="5005.05"/>
    <x v="14"/>
    <x v="3"/>
  </r>
  <r>
    <s v="CG&amp;E "/>
    <s v="E"/>
    <x v="15"/>
    <s v="DS02    01/02/2009N"/>
    <n v="260143"/>
    <n v="22835.43"/>
    <n v="0"/>
    <n v="22835.43"/>
    <n v="6489.89"/>
    <n v="0"/>
    <n v="2310.5100000000002"/>
    <n v="282.43"/>
    <n v="7.0000000000000007E-2"/>
    <n v="0"/>
    <n v="0"/>
    <n v="951.58"/>
    <n v="1643.73"/>
    <n v="1542.55"/>
    <n v="0"/>
    <n v="0"/>
    <n v="1213.95"/>
    <n v="6940.62"/>
    <n v="0"/>
    <n v="0"/>
    <n v="0"/>
    <n v="0"/>
    <n v="308.11"/>
    <n v="0"/>
    <n v="0"/>
    <n v="0"/>
    <n v="170.13"/>
    <n v="0"/>
    <n v="0"/>
    <n v="0"/>
    <n v="0"/>
    <n v="424.29"/>
    <m/>
    <n v="0"/>
    <n v="0"/>
    <n v="557.57000000000005"/>
    <x v="14"/>
    <x v="3"/>
  </r>
  <r>
    <s v="CG&amp;E "/>
    <s v="E"/>
    <x v="12"/>
    <s v="DS02    01/02/2009N"/>
    <n v="35226"/>
    <n v="4578.08"/>
    <n v="0"/>
    <n v="4578.08"/>
    <n v="1601.85"/>
    <n v="0"/>
    <n v="632.71"/>
    <n v="38.24"/>
    <n v="0.05"/>
    <n v="0"/>
    <n v="0"/>
    <n v="133.35"/>
    <n v="316.75"/>
    <n v="323.69"/>
    <n v="0"/>
    <n v="0"/>
    <n v="329.46"/>
    <n v="939.83"/>
    <n v="0"/>
    <n v="0"/>
    <n v="0"/>
    <n v="0"/>
    <n v="64.66"/>
    <n v="0"/>
    <n v="0"/>
    <n v="0"/>
    <n v="23.04"/>
    <n v="0"/>
    <n v="0"/>
    <n v="0"/>
    <n v="0"/>
    <n v="57.45"/>
    <m/>
    <n v="0"/>
    <n v="0"/>
    <n v="117"/>
    <x v="14"/>
    <x v="3"/>
  </r>
  <r>
    <s v="CG&amp;E "/>
    <s v="E"/>
    <x v="6"/>
    <s v="DS02    01/02/2009N"/>
    <n v="976"/>
    <n v="36.28"/>
    <n v="0"/>
    <n v="36.28"/>
    <n v="0"/>
    <n v="0"/>
    <n v="20"/>
    <n v="1.06"/>
    <n v="0.01"/>
    <n v="0"/>
    <n v="-3.36"/>
    <n v="4.2"/>
    <n v="8.7799999999999994"/>
    <n v="0"/>
    <n v="0"/>
    <n v="0"/>
    <n v="0"/>
    <n v="0"/>
    <n v="0"/>
    <n v="0"/>
    <n v="0"/>
    <n v="0"/>
    <n v="0"/>
    <n v="0"/>
    <n v="0"/>
    <n v="0"/>
    <n v="0.64"/>
    <n v="0"/>
    <n v="0"/>
    <n v="0"/>
    <n v="0"/>
    <n v="1.59"/>
    <m/>
    <n v="0"/>
    <n v="0"/>
    <n v="3.36"/>
    <x v="14"/>
    <x v="3"/>
  </r>
  <r>
    <s v="CG&amp;E "/>
    <s v="E"/>
    <x v="1"/>
    <s v="DS02    04/01/2008N"/>
    <n v="5376"/>
    <n v="585.57000000000005"/>
    <n v="0"/>
    <n v="585.57000000000005"/>
    <n v="221.46"/>
    <n v="0"/>
    <n v="84.69"/>
    <n v="6.54"/>
    <n v="0.15"/>
    <n v="0"/>
    <n v="0"/>
    <n v="23.65"/>
    <n v="39.46"/>
    <n v="36.770000000000003"/>
    <n v="2.2400000000000002"/>
    <n v="0"/>
    <n v="29.09"/>
    <n v="117.45"/>
    <n v="0"/>
    <n v="0"/>
    <n v="0"/>
    <n v="0"/>
    <n v="7.26"/>
    <n v="13.29"/>
    <n v="0"/>
    <n v="0"/>
    <n v="3.52"/>
    <n v="0"/>
    <n v="0"/>
    <n v="0"/>
    <n v="0"/>
    <n v="0"/>
    <m/>
    <n v="0"/>
    <n v="0"/>
    <n v="0"/>
    <x v="14"/>
    <x v="3"/>
  </r>
  <r>
    <s v="CG&amp;E "/>
    <s v="E"/>
    <x v="2"/>
    <s v="DS02    04/01/2008N"/>
    <n v="359242"/>
    <n v="36780.47"/>
    <n v="0"/>
    <n v="36780.47"/>
    <n v="14574.78"/>
    <n v="0"/>
    <n v="4111.6400000000003"/>
    <n v="437.4"/>
    <n v="1.33"/>
    <n v="0"/>
    <n v="0"/>
    <n v="1397.33"/>
    <n v="2335.21"/>
    <n v="2419.5500000000002"/>
    <n v="149.81"/>
    <n v="0"/>
    <n v="1916.68"/>
    <n v="7848.36"/>
    <n v="0"/>
    <n v="0"/>
    <n v="0"/>
    <n v="0"/>
    <n v="478.88"/>
    <n v="874.53"/>
    <n v="0"/>
    <n v="0"/>
    <n v="234.97"/>
    <n v="0"/>
    <n v="0"/>
    <n v="0"/>
    <n v="0"/>
    <n v="0"/>
    <m/>
    <n v="0"/>
    <n v="0"/>
    <n v="0"/>
    <x v="14"/>
    <x v="3"/>
  </r>
  <r>
    <s v="CG&amp;E "/>
    <s v="E"/>
    <x v="3"/>
    <s v="DS02    04/01/2008N"/>
    <n v="35302"/>
    <n v="4158.8100000000004"/>
    <n v="0"/>
    <n v="4158.8100000000004"/>
    <n v="1679.12"/>
    <n v="0"/>
    <n v="541.6"/>
    <n v="42.99"/>
    <n v="0.25"/>
    <n v="0"/>
    <n v="0"/>
    <n v="140.63"/>
    <n v="262.38"/>
    <n v="281.62"/>
    <n v="14.71"/>
    <n v="0"/>
    <n v="245.45"/>
    <n v="771.25"/>
    <n v="0"/>
    <n v="0"/>
    <n v="0"/>
    <n v="0"/>
    <n v="54.94"/>
    <n v="100.77"/>
    <n v="0"/>
    <n v="0"/>
    <n v="23.1"/>
    <n v="0"/>
    <n v="0"/>
    <n v="0"/>
    <n v="0"/>
    <n v="0"/>
    <m/>
    <n v="0"/>
    <n v="0"/>
    <n v="0"/>
    <x v="14"/>
    <x v="3"/>
  </r>
  <r>
    <s v="CG&amp;E "/>
    <s v="E"/>
    <x v="4"/>
    <s v="DS02    04/01/2008N"/>
    <n v="30454"/>
    <n v="3678.82"/>
    <n v="0"/>
    <n v="3678.82"/>
    <n v="1499.1"/>
    <n v="0"/>
    <n v="469.39"/>
    <n v="37.08"/>
    <n v="0.1"/>
    <n v="0"/>
    <n v="0"/>
    <n v="121.03"/>
    <n v="243.94"/>
    <n v="248.87"/>
    <n v="12.7"/>
    <n v="0"/>
    <n v="222.46"/>
    <n v="665.33"/>
    <n v="0"/>
    <n v="0"/>
    <n v="0"/>
    <n v="0"/>
    <n v="48.96"/>
    <n v="89.94"/>
    <n v="0"/>
    <n v="0"/>
    <n v="19.920000000000002"/>
    <n v="0"/>
    <n v="0"/>
    <n v="0"/>
    <n v="0"/>
    <n v="0"/>
    <m/>
    <n v="0"/>
    <n v="0"/>
    <n v="0"/>
    <x v="14"/>
    <x v="3"/>
  </r>
  <r>
    <s v="CG&amp;E "/>
    <s v="E"/>
    <x v="8"/>
    <s v="DS02    04/01/2008N"/>
    <n v="36835"/>
    <n v="5067.42"/>
    <n v="0"/>
    <n v="5067.42"/>
    <n v="2115.7199999999998"/>
    <n v="0"/>
    <n v="703.22"/>
    <n v="44.85"/>
    <n v="0.08"/>
    <n v="0"/>
    <n v="0"/>
    <n v="141.66"/>
    <n v="331.22"/>
    <n v="351.23"/>
    <n v="15.36"/>
    <n v="0"/>
    <n v="339.42"/>
    <n v="804.73"/>
    <n v="0"/>
    <n v="0"/>
    <n v="0"/>
    <n v="0"/>
    <n v="68.89"/>
    <n v="126.95"/>
    <n v="0"/>
    <n v="0"/>
    <n v="24.09"/>
    <n v="0"/>
    <n v="0"/>
    <n v="0"/>
    <n v="0"/>
    <n v="0"/>
    <m/>
    <n v="0"/>
    <n v="0"/>
    <n v="0"/>
    <x v="14"/>
    <x v="3"/>
  </r>
  <r>
    <s v="CG&amp;E "/>
    <s v="E"/>
    <x v="14"/>
    <s v="DS02    04/01/2008N"/>
    <n v="1235251"/>
    <n v="108479.42"/>
    <n v="0"/>
    <n v="108479.42"/>
    <n v="41997.78"/>
    <n v="0"/>
    <n v="9693.1299999999992"/>
    <n v="1504.06"/>
    <n v="0.53"/>
    <n v="0"/>
    <n v="0"/>
    <n v="4535.08"/>
    <n v="6835.93"/>
    <n v="6972.04"/>
    <n v="515.12"/>
    <n v="0"/>
    <n v="4723.03"/>
    <n v="26986.54"/>
    <n v="0"/>
    <n v="0"/>
    <n v="0"/>
    <n v="0"/>
    <n v="1388.19"/>
    <n v="2520.13"/>
    <n v="0"/>
    <n v="0"/>
    <n v="807.86"/>
    <n v="0"/>
    <n v="0"/>
    <n v="0"/>
    <n v="0"/>
    <n v="0"/>
    <m/>
    <n v="0"/>
    <n v="0"/>
    <n v="0"/>
    <x v="14"/>
    <x v="3"/>
  </r>
  <r>
    <s v="CG&amp;E "/>
    <s v="E"/>
    <x v="15"/>
    <s v="DS02    04/01/2008N"/>
    <n v="612793"/>
    <n v="55880.03"/>
    <n v="0"/>
    <n v="55880.03"/>
    <n v="21490.54"/>
    <n v="0"/>
    <n v="5357.68"/>
    <n v="746.14"/>
    <n v="0.11"/>
    <n v="0"/>
    <n v="0"/>
    <n v="2235.8200000000002"/>
    <n v="3818.59"/>
    <n v="3567.65"/>
    <n v="255.53"/>
    <n v="0"/>
    <n v="2624.88"/>
    <n v="13387.69"/>
    <n v="0"/>
    <n v="0"/>
    <n v="0"/>
    <n v="0"/>
    <n v="705.06"/>
    <n v="1289.57"/>
    <n v="0"/>
    <n v="0"/>
    <n v="400.77"/>
    <n v="0"/>
    <n v="0"/>
    <n v="0"/>
    <n v="0"/>
    <n v="0"/>
    <m/>
    <n v="0"/>
    <n v="0"/>
    <n v="0"/>
    <x v="14"/>
    <x v="3"/>
  </r>
  <r>
    <s v="CG&amp;E "/>
    <s v="E"/>
    <x v="12"/>
    <s v="DS02    04/01/2008N"/>
    <n v="24682"/>
    <n v="3288.87"/>
    <n v="0"/>
    <n v="3288.87"/>
    <n v="1366.22"/>
    <n v="0"/>
    <n v="443.34"/>
    <n v="30.05"/>
    <n v="0.04"/>
    <n v="0"/>
    <n v="0"/>
    <n v="93.43"/>
    <n v="221.94"/>
    <n v="226.81"/>
    <n v="10.29"/>
    <n v="0"/>
    <n v="214.91"/>
    <n v="539.23"/>
    <n v="0"/>
    <n v="0"/>
    <n v="0"/>
    <n v="0"/>
    <n v="44.49"/>
    <n v="81.98"/>
    <n v="0"/>
    <n v="0"/>
    <n v="16.14"/>
    <n v="0"/>
    <n v="0"/>
    <n v="0"/>
    <n v="0"/>
    <n v="0"/>
    <m/>
    <n v="0"/>
    <n v="0"/>
    <n v="0"/>
    <x v="14"/>
    <x v="3"/>
  </r>
  <r>
    <s v="CG&amp;E "/>
    <s v="E"/>
    <x v="6"/>
    <s v="DS02    04/01/2008N"/>
    <n v="7298"/>
    <n v="263.45"/>
    <n v="0"/>
    <n v="263.45"/>
    <n v="0"/>
    <n v="0"/>
    <n v="149.66"/>
    <n v="8.89"/>
    <n v="0.08"/>
    <n v="0"/>
    <n v="0"/>
    <n v="31.39"/>
    <n v="65.62"/>
    <n v="0"/>
    <n v="3.04"/>
    <n v="0"/>
    <n v="0"/>
    <n v="0"/>
    <n v="0"/>
    <n v="0"/>
    <n v="0"/>
    <n v="0"/>
    <n v="0"/>
    <n v="0"/>
    <n v="0"/>
    <n v="0"/>
    <n v="4.7699999999999996"/>
    <n v="0"/>
    <n v="0"/>
    <n v="0"/>
    <n v="0"/>
    <n v="0"/>
    <m/>
    <n v="0"/>
    <n v="0"/>
    <n v="0"/>
    <x v="14"/>
    <x v="3"/>
  </r>
  <r>
    <s v="CG&amp;E "/>
    <s v="E"/>
    <x v="2"/>
    <s v="DS03 ON 01/02/2009N"/>
    <n v="117158"/>
    <n v="13575.1"/>
    <n v="0"/>
    <n v="13575.1"/>
    <n v="4318.33"/>
    <n v="0"/>
    <n v="2023.48"/>
    <n v="127.18"/>
    <n v="0.22"/>
    <n v="0"/>
    <n v="0"/>
    <n v="448.73"/>
    <n v="984.22"/>
    <n v="915.94"/>
    <n v="0"/>
    <n v="0"/>
    <n v="849.49"/>
    <n v="3125.78"/>
    <n v="0"/>
    <n v="0"/>
    <n v="0"/>
    <n v="0"/>
    <n v="182.96"/>
    <n v="0"/>
    <n v="0"/>
    <n v="0"/>
    <n v="76.61"/>
    <n v="0"/>
    <n v="0"/>
    <n v="0"/>
    <n v="0"/>
    <n v="191.09"/>
    <m/>
    <n v="0"/>
    <n v="0"/>
    <n v="331.07"/>
    <x v="14"/>
    <x v="3"/>
  </r>
  <r>
    <s v="CG&amp;E "/>
    <s v="E"/>
    <x v="14"/>
    <s v="DS03 ON 01/02/2009N"/>
    <n v="8976017"/>
    <n v="779010.71"/>
    <n v="0"/>
    <n v="779010.71"/>
    <n v="215473.6"/>
    <n v="0"/>
    <n v="82870.429999999993"/>
    <n v="8466.1"/>
    <n v="1.52"/>
    <n v="0"/>
    <n v="0"/>
    <n v="32737.51"/>
    <n v="56186.29"/>
    <n v="51878.71"/>
    <n v="0"/>
    <n v="0"/>
    <n v="42292.33"/>
    <n v="239480.15"/>
    <n v="0"/>
    <n v="0"/>
    <n v="0"/>
    <n v="0"/>
    <n v="10361.84"/>
    <n v="0"/>
    <n v="0"/>
    <n v="0"/>
    <n v="5870.35"/>
    <n v="0"/>
    <n v="0"/>
    <n v="0"/>
    <n v="0"/>
    <n v="14639.87"/>
    <m/>
    <n v="0"/>
    <n v="0"/>
    <n v="18752.009999999998"/>
    <x v="14"/>
    <x v="3"/>
  </r>
  <r>
    <s v="CG&amp;E "/>
    <s v="E"/>
    <x v="15"/>
    <s v="DS03 ON 01/02/2009N"/>
    <n v="3211921"/>
    <n v="307949.8"/>
    <n v="0"/>
    <n v="307949.8"/>
    <n v="91652.98"/>
    <n v="0"/>
    <n v="36074.35"/>
    <n v="3298.87"/>
    <n v="0.9"/>
    <n v="0"/>
    <n v="0"/>
    <n v="11753.9"/>
    <n v="21375.99"/>
    <n v="20878.3"/>
    <n v="0"/>
    <n v="0"/>
    <n v="18164.41"/>
    <n v="85694.03"/>
    <n v="0"/>
    <n v="0"/>
    <n v="0"/>
    <n v="0"/>
    <n v="4170.3100000000004"/>
    <n v="0"/>
    <n v="0"/>
    <n v="0"/>
    <n v="2100.58"/>
    <n v="0"/>
    <n v="0"/>
    <n v="0"/>
    <n v="0"/>
    <n v="5238.63"/>
    <m/>
    <n v="0"/>
    <n v="0"/>
    <n v="7546.55"/>
    <x v="14"/>
    <x v="3"/>
  </r>
  <r>
    <s v="CG&amp;E "/>
    <s v="E"/>
    <x v="12"/>
    <s v="DS03 ON 01/02/2009N"/>
    <n v="1742769"/>
    <n v="150844.89000000001"/>
    <n v="0"/>
    <n v="150844.89000000001"/>
    <n v="42392.04"/>
    <n v="0"/>
    <n v="15798.55"/>
    <n v="1892.12"/>
    <n v="0.56999999999999995"/>
    <n v="0"/>
    <n v="0"/>
    <n v="6385.16"/>
    <n v="10234.64"/>
    <n v="10165.700000000001"/>
    <n v="0"/>
    <n v="0"/>
    <n v="7791.89"/>
    <n v="46497.06"/>
    <n v="0"/>
    <n v="0"/>
    <n v="0"/>
    <n v="0"/>
    <n v="2030.47"/>
    <n v="0"/>
    <n v="0"/>
    <n v="0"/>
    <n v="1139.76"/>
    <n v="0"/>
    <n v="0"/>
    <n v="0"/>
    <n v="0"/>
    <n v="2842.45"/>
    <m/>
    <n v="0"/>
    <n v="0"/>
    <n v="3674.48"/>
    <x v="14"/>
    <x v="3"/>
  </r>
  <r>
    <s v="CG&amp;E "/>
    <s v="E"/>
    <x v="11"/>
    <s v="DS03 ON 01/02/2009N"/>
    <n v="630784"/>
    <n v="15527.08"/>
    <n v="0"/>
    <n v="15527.08"/>
    <n v="0"/>
    <n v="0"/>
    <n v="5973.57"/>
    <n v="677.15"/>
    <n v="0.15"/>
    <n v="0"/>
    <n v="-295.12"/>
    <n v="2304.58"/>
    <n v="3497.28"/>
    <n v="0"/>
    <n v="0"/>
    <n v="0"/>
    <n v="0"/>
    <n v="0"/>
    <n v="0"/>
    <n v="0"/>
    <n v="0"/>
    <n v="0"/>
    <n v="581.17999999999995"/>
    <n v="0"/>
    <n v="0"/>
    <n v="0"/>
    <n v="412.54"/>
    <n v="0"/>
    <n v="0"/>
    <n v="0"/>
    <n v="0"/>
    <n v="1028.81"/>
    <m/>
    <n v="0"/>
    <n v="0"/>
    <n v="1346.94"/>
    <x v="14"/>
    <x v="3"/>
  </r>
  <r>
    <s v="CG&amp;E "/>
    <s v="E"/>
    <x v="13"/>
    <s v="DS03 ON 01/02/2009N"/>
    <n v="568831"/>
    <n v="16401.37"/>
    <n v="0"/>
    <n v="16401.37"/>
    <n v="0"/>
    <n v="0"/>
    <n v="7473.83"/>
    <n v="617.58000000000004"/>
    <n v="0.26"/>
    <n v="0"/>
    <n v="-1351.26"/>
    <n v="2092.29"/>
    <n v="4678.13"/>
    <n v="0"/>
    <n v="0"/>
    <n v="0"/>
    <n v="0"/>
    <n v="0"/>
    <n v="0"/>
    <n v="0"/>
    <n v="0"/>
    <n v="0"/>
    <n v="85.24"/>
    <n v="0"/>
    <n v="0"/>
    <n v="0"/>
    <n v="372.02"/>
    <n v="0"/>
    <n v="0"/>
    <n v="0"/>
    <n v="0"/>
    <n v="927.76"/>
    <m/>
    <n v="0"/>
    <n v="0"/>
    <n v="1505.52"/>
    <x v="14"/>
    <x v="3"/>
  </r>
  <r>
    <s v="CG&amp;E "/>
    <s v="E"/>
    <x v="15"/>
    <s v="DS03 ON 04/01/2008 "/>
    <n v="71592"/>
    <n v="9648.92"/>
    <n v="0"/>
    <n v="9648.92"/>
    <n v="2167.8000000000002"/>
    <n v="0"/>
    <n v="1117.53"/>
    <n v="230.88"/>
    <n v="0.09"/>
    <n v="0"/>
    <n v="0"/>
    <n v="729.76"/>
    <n v="1254.95"/>
    <n v="1200.83"/>
    <n v="0"/>
    <n v="0"/>
    <n v="389.86"/>
    <n v="1706.54"/>
    <n v="0"/>
    <n v="0"/>
    <n v="0"/>
    <n v="0"/>
    <n v="238.85"/>
    <n v="0"/>
    <n v="0"/>
    <n v="0"/>
    <n v="129.80000000000001"/>
    <n v="0"/>
    <n v="0"/>
    <n v="0"/>
    <n v="0"/>
    <n v="323.7"/>
    <m/>
    <n v="0"/>
    <n v="0"/>
    <n v="158.33000000000001"/>
    <x v="14"/>
    <x v="3"/>
  </r>
  <r>
    <s v="CG&amp;E "/>
    <s v="E"/>
    <x v="12"/>
    <s v="DS03 ON 04/01/2008 "/>
    <n v="155703"/>
    <n v="19539.82"/>
    <n v="0"/>
    <n v="19539.82"/>
    <n v="6184.72"/>
    <n v="0"/>
    <n v="2679.34"/>
    <n v="244.6"/>
    <n v="0.09"/>
    <n v="0"/>
    <n v="0"/>
    <n v="783.07"/>
    <n v="1912.65"/>
    <n v="1593.79"/>
    <n v="0"/>
    <n v="0"/>
    <n v="1191.27"/>
    <n v="3801.42"/>
    <n v="0"/>
    <n v="0"/>
    <n v="0"/>
    <n v="0"/>
    <n v="315.77999999999997"/>
    <n v="0"/>
    <n v="0"/>
    <n v="0"/>
    <n v="139.4"/>
    <n v="0"/>
    <n v="0"/>
    <n v="0"/>
    <n v="0"/>
    <n v="347.66"/>
    <m/>
    <n v="0"/>
    <n v="0"/>
    <n v="346.03"/>
    <x v="14"/>
    <x v="3"/>
  </r>
  <r>
    <s v="CG&amp;E "/>
    <s v="E"/>
    <x v="2"/>
    <s v="DS03 ON 04/01/2008N"/>
    <n v="78282"/>
    <n v="8892.5400000000009"/>
    <n v="0"/>
    <n v="8892.5400000000009"/>
    <n v="3390.48"/>
    <n v="0"/>
    <n v="1344.02"/>
    <n v="95.31"/>
    <n v="0.23"/>
    <n v="0"/>
    <n v="0"/>
    <n v="304.3"/>
    <n v="627.91999999999996"/>
    <n v="562.84"/>
    <n v="32.65"/>
    <n v="0"/>
    <n v="459.08"/>
    <n v="1710.23"/>
    <n v="0"/>
    <n v="0"/>
    <n v="0"/>
    <n v="0"/>
    <n v="110.84"/>
    <n v="203.44"/>
    <n v="0"/>
    <n v="0"/>
    <n v="51.2"/>
    <n v="0"/>
    <n v="0"/>
    <n v="0"/>
    <n v="0"/>
    <n v="0"/>
    <m/>
    <n v="0"/>
    <n v="0"/>
    <n v="0"/>
    <x v="14"/>
    <x v="3"/>
  </r>
  <r>
    <s v="CG&amp;E "/>
    <s v="E"/>
    <x v="14"/>
    <s v="DS03 ON 04/01/2008N"/>
    <n v="5307043"/>
    <n v="491625.08"/>
    <n v="0"/>
    <n v="491625.08"/>
    <n v="190997.36"/>
    <n v="0"/>
    <n v="50430.16"/>
    <n v="5658.28"/>
    <n v="1.01"/>
    <n v="0"/>
    <n v="0"/>
    <n v="19365.169999999998"/>
    <n v="33611.72"/>
    <n v="31041.99"/>
    <n v="2366.42"/>
    <n v="0"/>
    <n v="23785.69"/>
    <n v="114165.06"/>
    <n v="0"/>
    <n v="0"/>
    <n v="0"/>
    <n v="0"/>
    <n v="6111.01"/>
    <n v="11956.52"/>
    <n v="0"/>
    <n v="0"/>
    <n v="3470.84"/>
    <n v="0"/>
    <n v="0"/>
    <n v="0"/>
    <n v="0"/>
    <n v="-599.99"/>
    <m/>
    <n v="0"/>
    <n v="0"/>
    <n v="-736.16"/>
    <x v="14"/>
    <x v="3"/>
  </r>
  <r>
    <s v="CG&amp;E "/>
    <s v="E"/>
    <x v="15"/>
    <s v="DS03 ON 04/01/2008N"/>
    <n v="4468868"/>
    <n v="455878.94"/>
    <n v="0"/>
    <n v="455878.94"/>
    <n v="179305.92"/>
    <n v="0"/>
    <n v="52965.68"/>
    <n v="5161.6499999999996"/>
    <n v="1.45"/>
    <n v="0"/>
    <n v="0"/>
    <n v="16368.15"/>
    <n v="28510.36"/>
    <n v="29766.69"/>
    <n v="1863.53"/>
    <n v="0"/>
    <n v="24753.71"/>
    <n v="97631.35"/>
    <n v="0"/>
    <n v="0"/>
    <n v="0"/>
    <n v="0"/>
    <n v="5868.61"/>
    <n v="10759.2"/>
    <n v="0"/>
    <n v="0"/>
    <n v="2922.64"/>
    <n v="0"/>
    <n v="0"/>
    <n v="0"/>
    <n v="0"/>
    <n v="0"/>
    <m/>
    <n v="0"/>
    <n v="0"/>
    <n v="0"/>
    <x v="14"/>
    <x v="3"/>
  </r>
  <r>
    <s v="CG&amp;E "/>
    <s v="E"/>
    <x v="12"/>
    <s v="DS03 ON 04/01/2008N"/>
    <n v="1076758"/>
    <n v="96625.42"/>
    <n v="0"/>
    <n v="96625.42"/>
    <n v="37115.360000000001"/>
    <n v="0"/>
    <n v="9543.01"/>
    <n v="1311.06"/>
    <n v="0.42"/>
    <n v="0"/>
    <n v="0"/>
    <n v="3952.26"/>
    <n v="6101.26"/>
    <n v="6161.5"/>
    <n v="449.01"/>
    <n v="0"/>
    <n v="4311.9799999999996"/>
    <n v="23523.94"/>
    <n v="0"/>
    <n v="0"/>
    <n v="0"/>
    <n v="0"/>
    <n v="1224.28"/>
    <n v="2227.14"/>
    <n v="0"/>
    <n v="0"/>
    <n v="704.2"/>
    <n v="0"/>
    <n v="0"/>
    <n v="0"/>
    <n v="0"/>
    <n v="0"/>
    <m/>
    <n v="0"/>
    <n v="0"/>
    <n v="0"/>
    <x v="14"/>
    <x v="3"/>
  </r>
  <r>
    <s v="CG&amp;E "/>
    <s v="E"/>
    <x v="11"/>
    <s v="DS03 ON 04/01/2008N"/>
    <n v="373269"/>
    <n v="9507.9699999999993"/>
    <n v="0"/>
    <n v="9507.9699999999993"/>
    <n v="0"/>
    <n v="0"/>
    <n v="4219.5200000000004"/>
    <n v="449.61"/>
    <n v="0.13"/>
    <n v="0"/>
    <n v="0"/>
    <n v="1368.09"/>
    <n v="2216.0300000000002"/>
    <n v="0"/>
    <n v="155.65"/>
    <n v="0"/>
    <n v="0"/>
    <n v="0"/>
    <n v="0"/>
    <n v="0"/>
    <n v="0"/>
    <n v="0"/>
    <n v="303.26"/>
    <n v="551.55999999999995"/>
    <n v="0"/>
    <n v="0"/>
    <n v="244.12"/>
    <n v="0"/>
    <n v="0"/>
    <n v="0"/>
    <n v="0"/>
    <n v="0"/>
    <m/>
    <n v="0"/>
    <n v="0"/>
    <n v="0"/>
    <x v="14"/>
    <x v="3"/>
  </r>
  <r>
    <s v="CG&amp;E "/>
    <s v="E"/>
    <x v="13"/>
    <s v="DS03 ON 04/01/2008N"/>
    <n v="233352"/>
    <n v="6409.29"/>
    <n v="0"/>
    <n v="6409.29"/>
    <n v="0"/>
    <n v="0"/>
    <n v="2972.28"/>
    <n v="284.12"/>
    <n v="0.1"/>
    <n v="0"/>
    <n v="0"/>
    <n v="856.92"/>
    <n v="1946.59"/>
    <n v="0"/>
    <n v="97.31"/>
    <n v="0"/>
    <n v="0"/>
    <n v="0"/>
    <n v="0"/>
    <n v="0"/>
    <n v="0"/>
    <n v="0"/>
    <n v="35.119999999999997"/>
    <n v="64.239999999999995"/>
    <n v="0"/>
    <n v="0"/>
    <n v="152.61000000000001"/>
    <n v="0"/>
    <n v="0"/>
    <n v="0"/>
    <n v="0"/>
    <n v="0"/>
    <m/>
    <n v="0"/>
    <n v="0"/>
    <n v="0"/>
    <x v="14"/>
    <x v="3"/>
  </r>
  <r>
    <s v="CG&amp;E "/>
    <s v="E"/>
    <x v="2"/>
    <s v="DS07 ON 01/02/2009N"/>
    <n v="2574622"/>
    <n v="262976.87"/>
    <n v="0"/>
    <n v="262976.87"/>
    <n v="81975.42"/>
    <n v="0"/>
    <n v="31988.77"/>
    <n v="2795.29"/>
    <n v="8.5500000000000007"/>
    <n v="0"/>
    <n v="0"/>
    <n v="9950.41"/>
    <n v="17587.150000000001"/>
    <n v="18090.95"/>
    <n v="0"/>
    <n v="0"/>
    <n v="15853.61"/>
    <n v="68690.990000000005"/>
    <n v="0"/>
    <n v="0"/>
    <n v="0"/>
    <n v="0"/>
    <n v="3613.69"/>
    <n v="0"/>
    <n v="0"/>
    <n v="0"/>
    <n v="1683.88"/>
    <n v="0"/>
    <n v="0"/>
    <n v="0"/>
    <n v="0"/>
    <n v="4199.26"/>
    <m/>
    <n v="0"/>
    <n v="0"/>
    <n v="6538.9"/>
    <x v="14"/>
    <x v="3"/>
  </r>
  <r>
    <s v="CG&amp;E "/>
    <s v="E"/>
    <x v="3"/>
    <s v="DS07 ON 01/02/2009N"/>
    <n v="304868"/>
    <n v="37012.120000000003"/>
    <n v="0"/>
    <n v="37012.120000000003"/>
    <n v="12570.17"/>
    <n v="0"/>
    <n v="5094.3599999999997"/>
    <n v="331"/>
    <n v="0.96"/>
    <n v="0"/>
    <n v="0"/>
    <n v="1180.8399999999999"/>
    <n v="2384.84"/>
    <n v="2597.35"/>
    <n v="0"/>
    <n v="0"/>
    <n v="2564.5100000000002"/>
    <n v="8133.86"/>
    <n v="0"/>
    <n v="0"/>
    <n v="0"/>
    <n v="0"/>
    <n v="518.84"/>
    <n v="0"/>
    <n v="0"/>
    <n v="0"/>
    <n v="199.37"/>
    <n v="0"/>
    <n v="0"/>
    <n v="0"/>
    <n v="0"/>
    <n v="497.21"/>
    <m/>
    <n v="0"/>
    <n v="0"/>
    <n v="938.81"/>
    <x v="14"/>
    <x v="3"/>
  </r>
  <r>
    <s v="CG&amp;E "/>
    <s v="E"/>
    <x v="4"/>
    <s v="DS07 ON 01/02/2009N"/>
    <n v="258070"/>
    <n v="26766.400000000001"/>
    <n v="0"/>
    <n v="26766.400000000001"/>
    <n v="8435.35"/>
    <n v="0"/>
    <n v="3300.63"/>
    <n v="280.2"/>
    <n v="0.77"/>
    <n v="0"/>
    <n v="0"/>
    <n v="994.92"/>
    <n v="1748.32"/>
    <n v="1848.36"/>
    <n v="0"/>
    <n v="0"/>
    <n v="1645.56"/>
    <n v="6885.3"/>
    <n v="0"/>
    <n v="0"/>
    <n v="0"/>
    <n v="0"/>
    <n v="369.24"/>
    <n v="0"/>
    <n v="0"/>
    <n v="0"/>
    <n v="168.78"/>
    <n v="0"/>
    <n v="0"/>
    <n v="0"/>
    <n v="0"/>
    <n v="420.92"/>
    <m/>
    <n v="0"/>
    <n v="0"/>
    <n v="668.05"/>
    <x v="14"/>
    <x v="3"/>
  </r>
  <r>
    <s v="CG&amp;E "/>
    <s v="E"/>
    <x v="8"/>
    <s v="DS07 ON 01/02/2009N"/>
    <n v="27381"/>
    <n v="2360.37"/>
    <n v="0"/>
    <n v="2360.37"/>
    <n v="680.03"/>
    <n v="0"/>
    <n v="253.91"/>
    <n v="29.73"/>
    <n v="0.05"/>
    <n v="0"/>
    <n v="0"/>
    <n v="104.33"/>
    <n v="118.15"/>
    <n v="162.24"/>
    <n v="0"/>
    <n v="0"/>
    <n v="127.79"/>
    <n v="730.52"/>
    <n v="0"/>
    <n v="0"/>
    <n v="0"/>
    <n v="0"/>
    <n v="32.409999999999997"/>
    <n v="0"/>
    <n v="0"/>
    <n v="0"/>
    <n v="17.91"/>
    <n v="0"/>
    <n v="0"/>
    <n v="0"/>
    <n v="0"/>
    <n v="44.66"/>
    <m/>
    <n v="0"/>
    <n v="0"/>
    <n v="58.64"/>
    <x v="14"/>
    <x v="3"/>
  </r>
  <r>
    <s v="CG&amp;E "/>
    <s v="E"/>
    <x v="14"/>
    <s v="DS07 ON 01/02/2009N"/>
    <n v="1394309"/>
    <n v="135717.19"/>
    <n v="0"/>
    <n v="135717.19"/>
    <n v="41373.17"/>
    <n v="0"/>
    <n v="15431.66"/>
    <n v="1491.65"/>
    <n v="2.02"/>
    <n v="0"/>
    <n v="0"/>
    <n v="5260.28"/>
    <n v="9343.2099999999991"/>
    <n v="9316.08"/>
    <n v="0"/>
    <n v="0"/>
    <n v="7884.77"/>
    <n v="37200.160000000003"/>
    <n v="0"/>
    <n v="0"/>
    <n v="0"/>
    <n v="0"/>
    <n v="1860.87"/>
    <n v="0"/>
    <n v="0"/>
    <n v="0"/>
    <n v="911.87"/>
    <n v="0"/>
    <n v="0"/>
    <n v="0"/>
    <n v="0"/>
    <n v="2274.13"/>
    <m/>
    <n v="0"/>
    <n v="0"/>
    <n v="3367.32"/>
    <x v="14"/>
    <x v="3"/>
  </r>
  <r>
    <s v="CG&amp;E "/>
    <s v="E"/>
    <x v="12"/>
    <s v="DS07 ON 01/02/2009N"/>
    <n v="187108"/>
    <n v="21126.77"/>
    <n v="0"/>
    <n v="21126.77"/>
    <n v="6960.88"/>
    <n v="0"/>
    <n v="2675.41"/>
    <n v="203.15"/>
    <n v="0.21"/>
    <n v="0"/>
    <n v="0"/>
    <n v="701.45"/>
    <n v="1483.11"/>
    <n v="1473.62"/>
    <n v="0"/>
    <n v="0"/>
    <n v="1382.36"/>
    <n v="4992.04"/>
    <n v="0"/>
    <n v="0"/>
    <n v="0"/>
    <n v="0"/>
    <n v="294.37"/>
    <n v="0"/>
    <n v="0"/>
    <n v="0"/>
    <n v="122.36"/>
    <n v="0"/>
    <n v="0"/>
    <n v="0"/>
    <n v="0"/>
    <n v="305.17"/>
    <m/>
    <n v="0"/>
    <n v="0"/>
    <n v="532.64"/>
    <x v="14"/>
    <x v="3"/>
  </r>
  <r>
    <s v="CG&amp;E "/>
    <s v="E"/>
    <x v="6"/>
    <s v="DS07 ON 01/02/2009N"/>
    <n v="6536"/>
    <n v="345.32"/>
    <n v="0"/>
    <n v="345.32"/>
    <n v="0"/>
    <n v="0"/>
    <n v="235.12"/>
    <n v="7.09"/>
    <n v="0.25"/>
    <n v="0"/>
    <n v="-30.11"/>
    <n v="29.15"/>
    <n v="58.78"/>
    <n v="0"/>
    <n v="0"/>
    <n v="0"/>
    <n v="0"/>
    <n v="0"/>
    <n v="0"/>
    <n v="0"/>
    <n v="0"/>
    <n v="0"/>
    <n v="0"/>
    <n v="0"/>
    <n v="0"/>
    <n v="0"/>
    <n v="4.2699999999999996"/>
    <n v="0"/>
    <n v="0"/>
    <n v="0"/>
    <n v="0"/>
    <n v="10.66"/>
    <m/>
    <n v="0"/>
    <n v="0"/>
    <n v="30.11"/>
    <x v="14"/>
    <x v="3"/>
  </r>
  <r>
    <s v="CG&amp;E "/>
    <s v="E"/>
    <x v="10"/>
    <s v="DS07 ON 01/02/2009N"/>
    <n v="1091"/>
    <n v="27.72"/>
    <n v="0"/>
    <n v="27.72"/>
    <n v="0"/>
    <n v="0"/>
    <n v="12.14"/>
    <n v="1.18"/>
    <n v="0.01"/>
    <n v="0"/>
    <n v="-2.4500000000000002"/>
    <n v="4.6500000000000004"/>
    <n v="7.25"/>
    <n v="0"/>
    <n v="0"/>
    <n v="0"/>
    <n v="0"/>
    <n v="0"/>
    <n v="0"/>
    <n v="0"/>
    <n v="0"/>
    <n v="0"/>
    <n v="0"/>
    <n v="0"/>
    <n v="0"/>
    <n v="0"/>
    <n v="0.71"/>
    <n v="0"/>
    <n v="0"/>
    <n v="0"/>
    <n v="0"/>
    <n v="1.78"/>
    <m/>
    <n v="0"/>
    <n v="0"/>
    <n v="2.4500000000000002"/>
    <x v="14"/>
    <x v="3"/>
  </r>
  <r>
    <s v="CG&amp;E "/>
    <s v="E"/>
    <x v="11"/>
    <s v="DS07 ON 01/02/2009N"/>
    <n v="126815"/>
    <n v="2822.85"/>
    <n v="0"/>
    <n v="2822.85"/>
    <n v="0"/>
    <n v="0"/>
    <n v="1211.1600000000001"/>
    <n v="137.68"/>
    <n v="0.15"/>
    <n v="0"/>
    <n v="-281.52999999999997"/>
    <n v="475.98"/>
    <n v="708.1"/>
    <n v="0"/>
    <n v="0"/>
    <n v="0"/>
    <n v="0"/>
    <n v="0"/>
    <n v="0"/>
    <n v="0"/>
    <n v="0"/>
    <n v="0"/>
    <n v="0"/>
    <n v="0"/>
    <n v="0"/>
    <n v="0"/>
    <n v="82.94"/>
    <n v="0"/>
    <n v="0"/>
    <n v="0"/>
    <n v="0"/>
    <n v="206.84"/>
    <m/>
    <n v="0"/>
    <n v="0"/>
    <n v="281.52999999999997"/>
    <x v="14"/>
    <x v="3"/>
  </r>
  <r>
    <s v="CG&amp;E "/>
    <s v="E"/>
    <x v="18"/>
    <s v="DS07 ON 01/02/2009N"/>
    <n v="18216"/>
    <n v="1212.31"/>
    <n v="0"/>
    <n v="1212.31"/>
    <n v="0"/>
    <n v="0"/>
    <n v="915.16"/>
    <n v="19.78"/>
    <n v="0.06"/>
    <n v="0"/>
    <n v="-130.63"/>
    <n v="71.89"/>
    <n v="163.79"/>
    <n v="0"/>
    <n v="0"/>
    <n v="0"/>
    <n v="0"/>
    <n v="0"/>
    <n v="0"/>
    <n v="0"/>
    <n v="0"/>
    <n v="0"/>
    <n v="0"/>
    <n v="0"/>
    <n v="0"/>
    <n v="0"/>
    <n v="11.92"/>
    <n v="0"/>
    <n v="0"/>
    <n v="0"/>
    <n v="0"/>
    <n v="29.71"/>
    <m/>
    <n v="0"/>
    <n v="0"/>
    <n v="130.63"/>
    <x v="14"/>
    <x v="3"/>
  </r>
  <r>
    <s v="CG&amp;E "/>
    <s v="E"/>
    <x v="13"/>
    <s v="DS07 ON 01/02/2009N"/>
    <n v="142216"/>
    <n v="4276.62"/>
    <n v="0"/>
    <n v="4276.62"/>
    <n v="0"/>
    <n v="0"/>
    <n v="1994.86"/>
    <n v="154.4"/>
    <n v="7.0000000000000007E-2"/>
    <n v="0"/>
    <n v="-406.02"/>
    <n v="523.52"/>
    <n v="1278.81"/>
    <n v="0"/>
    <n v="0"/>
    <n v="0"/>
    <n v="0"/>
    <n v="0"/>
    <n v="0"/>
    <n v="0"/>
    <n v="0"/>
    <n v="0"/>
    <n v="0"/>
    <n v="0"/>
    <n v="0"/>
    <n v="0"/>
    <n v="93.01"/>
    <n v="0"/>
    <n v="0"/>
    <n v="0"/>
    <n v="0"/>
    <n v="231.95"/>
    <m/>
    <n v="0"/>
    <n v="0"/>
    <n v="406.02"/>
    <x v="14"/>
    <x v="3"/>
  </r>
  <r>
    <s v="CG&amp;E "/>
    <s v="E"/>
    <x v="2"/>
    <s v="DS07 ON 04/01/2008N"/>
    <n v="4094440"/>
    <n v="439154.51"/>
    <n v="0"/>
    <n v="439154.51"/>
    <n v="175107.36"/>
    <n v="0"/>
    <n v="52166.38"/>
    <n v="4986.3599999999997"/>
    <n v="15.51"/>
    <n v="0"/>
    <n v="0"/>
    <n v="15904.11"/>
    <n v="28054.86"/>
    <n v="28997.439999999999"/>
    <n v="1710.27"/>
    <n v="0"/>
    <n v="23882.99"/>
    <n v="89418.01"/>
    <n v="0"/>
    <n v="0"/>
    <n v="0"/>
    <n v="0"/>
    <n v="5741.69"/>
    <n v="10518.93"/>
    <n v="0"/>
    <n v="0"/>
    <n v="2677.85"/>
    <n v="0"/>
    <n v="0"/>
    <n v="0"/>
    <n v="0"/>
    <n v="-11.22"/>
    <m/>
    <n v="0"/>
    <n v="0"/>
    <n v="-16.03"/>
    <x v="14"/>
    <x v="3"/>
  </r>
  <r>
    <s v="CG&amp;E "/>
    <s v="E"/>
    <x v="3"/>
    <s v="DS07 ON 04/01/2008N"/>
    <n v="821334"/>
    <n v="95010.58"/>
    <n v="0"/>
    <n v="95010.58"/>
    <n v="38494.589999999997"/>
    <n v="0"/>
    <n v="11781.46"/>
    <n v="1000.06"/>
    <n v="1.96"/>
    <n v="0"/>
    <n v="0"/>
    <n v="3135.42"/>
    <n v="6256.61"/>
    <n v="6390.56"/>
    <n v="342.49"/>
    <n v="0"/>
    <n v="5557.75"/>
    <n v="17943.689999999999"/>
    <n v="0"/>
    <n v="0"/>
    <n v="0"/>
    <n v="0"/>
    <n v="1258.97"/>
    <n v="2309.86"/>
    <n v="0"/>
    <n v="0"/>
    <n v="537.16"/>
    <n v="0"/>
    <n v="0"/>
    <n v="0"/>
    <n v="0"/>
    <n v="0"/>
    <m/>
    <n v="0"/>
    <n v="0"/>
    <n v="0"/>
    <x v="14"/>
    <x v="3"/>
  </r>
  <r>
    <s v="CG&amp;E "/>
    <s v="E"/>
    <x v="4"/>
    <s v="DS07 ON 04/01/2008N"/>
    <n v="453436"/>
    <n v="47784.9"/>
    <n v="0"/>
    <n v="47784.9"/>
    <n v="19034.8"/>
    <n v="0"/>
    <n v="5620.29"/>
    <n v="552.08000000000004"/>
    <n v="1.58"/>
    <n v="0"/>
    <n v="0"/>
    <n v="1759.76"/>
    <n v="2943.56"/>
    <n v="3138.6"/>
    <n v="189.07"/>
    <n v="0"/>
    <n v="2575.0100000000002"/>
    <n v="9906.2000000000007"/>
    <n v="0"/>
    <n v="0"/>
    <n v="0"/>
    <n v="0"/>
    <n v="625.21"/>
    <n v="1142.2"/>
    <n v="0"/>
    <n v="0"/>
    <n v="296.54000000000002"/>
    <n v="0"/>
    <n v="0"/>
    <n v="0"/>
    <n v="0"/>
    <n v="0"/>
    <m/>
    <n v="0"/>
    <n v="0"/>
    <n v="0"/>
    <x v="14"/>
    <x v="3"/>
  </r>
  <r>
    <s v="CG&amp;E "/>
    <s v="E"/>
    <x v="8"/>
    <s v="DS07 ON 04/01/2008N"/>
    <n v="62059"/>
    <n v="6804.22"/>
    <n v="0"/>
    <n v="6804.22"/>
    <n v="2775.36"/>
    <n v="0"/>
    <n v="848.88"/>
    <n v="75.569999999999993"/>
    <n v="0.13"/>
    <n v="0"/>
    <n v="0"/>
    <n v="238.98"/>
    <n v="323.3"/>
    <n v="460.72"/>
    <n v="25.88"/>
    <n v="0"/>
    <n v="401.05"/>
    <n v="1355.8"/>
    <n v="0"/>
    <n v="0"/>
    <n v="0"/>
    <n v="0"/>
    <n v="91.43"/>
    <n v="166.53"/>
    <n v="0"/>
    <n v="0"/>
    <n v="40.590000000000003"/>
    <n v="0"/>
    <n v="0"/>
    <n v="0"/>
    <n v="0"/>
    <n v="0"/>
    <m/>
    <n v="0"/>
    <n v="0"/>
    <n v="0"/>
    <x v="14"/>
    <x v="3"/>
  </r>
  <r>
    <s v="CG&amp;E "/>
    <s v="E"/>
    <x v="14"/>
    <s v="DS07 ON 04/01/2008N"/>
    <n v="2671519"/>
    <n v="252713.44"/>
    <n v="0"/>
    <n v="252713.44"/>
    <n v="98701.48"/>
    <n v="0"/>
    <n v="25881"/>
    <n v="2974.6"/>
    <n v="2.65"/>
    <n v="0"/>
    <n v="0"/>
    <n v="9954.5"/>
    <n v="16024.72"/>
    <n v="16385.48"/>
    <n v="1114.03"/>
    <n v="0"/>
    <n v="12395.26"/>
    <n v="58364.639999999999"/>
    <n v="0"/>
    <n v="0"/>
    <n v="0"/>
    <n v="0"/>
    <n v="3245.32"/>
    <n v="5922.6"/>
    <n v="0"/>
    <n v="0"/>
    <n v="1747.16"/>
    <n v="0"/>
    <n v="0"/>
    <n v="0"/>
    <n v="0"/>
    <n v="0"/>
    <m/>
    <n v="0"/>
    <n v="0"/>
    <n v="0"/>
    <x v="14"/>
    <x v="3"/>
  </r>
  <r>
    <s v="CG&amp;E "/>
    <s v="E"/>
    <x v="12"/>
    <s v="DS07 ON 04/01/2008N"/>
    <n v="390304"/>
    <n v="42603.33"/>
    <n v="0"/>
    <n v="42603.33"/>
    <n v="17070.88"/>
    <n v="0"/>
    <n v="4863.57"/>
    <n v="475.23"/>
    <n v="0.42"/>
    <n v="0"/>
    <n v="0"/>
    <n v="1459.79"/>
    <n v="3033.54"/>
    <n v="2833.98"/>
    <n v="162.77000000000001"/>
    <n v="0"/>
    <n v="2338.21"/>
    <n v="8526.9699999999993"/>
    <n v="0"/>
    <n v="0"/>
    <n v="0"/>
    <n v="0"/>
    <n v="558.36"/>
    <n v="1024.3599999999999"/>
    <n v="0"/>
    <n v="0"/>
    <n v="255.25"/>
    <n v="0"/>
    <n v="0"/>
    <n v="0"/>
    <n v="0"/>
    <n v="0"/>
    <m/>
    <n v="0"/>
    <n v="0"/>
    <n v="0"/>
    <x v="14"/>
    <x v="3"/>
  </r>
  <r>
    <s v="CG&amp;E "/>
    <s v="E"/>
    <x v="6"/>
    <s v="DS07 ON 04/01/2008N"/>
    <n v="19718"/>
    <n v="810.58"/>
    <n v="0"/>
    <n v="810.58"/>
    <n v="0"/>
    <n v="0"/>
    <n v="501.69"/>
    <n v="23.99"/>
    <n v="0.46"/>
    <n v="0"/>
    <n v="0"/>
    <n v="86.01"/>
    <n v="177.31"/>
    <n v="0"/>
    <n v="8.23"/>
    <n v="0"/>
    <n v="0"/>
    <n v="0"/>
    <n v="0"/>
    <n v="0"/>
    <n v="0"/>
    <n v="0"/>
    <n v="0"/>
    <n v="0"/>
    <n v="0"/>
    <n v="0"/>
    <n v="12.89"/>
    <n v="0"/>
    <n v="0"/>
    <n v="0"/>
    <n v="0"/>
    <n v="0"/>
    <m/>
    <n v="0"/>
    <n v="0"/>
    <n v="0"/>
    <x v="14"/>
    <x v="3"/>
  </r>
  <r>
    <s v="CG&amp;E "/>
    <s v="E"/>
    <x v="10"/>
    <s v="DS07 ON 04/01/2008N"/>
    <n v="11309"/>
    <n v="274.88"/>
    <n v="0"/>
    <n v="274.88"/>
    <n v="0"/>
    <n v="0"/>
    <n v="125.6"/>
    <n v="13.77"/>
    <n v="0.08"/>
    <n v="0"/>
    <n v="0"/>
    <n v="48.22"/>
    <n v="75.09"/>
    <n v="0"/>
    <n v="4.72"/>
    <n v="0"/>
    <n v="0"/>
    <n v="0"/>
    <n v="0"/>
    <n v="0"/>
    <n v="0"/>
    <n v="0"/>
    <n v="0"/>
    <n v="0"/>
    <n v="0"/>
    <n v="0"/>
    <n v="7.4"/>
    <n v="0"/>
    <n v="0"/>
    <n v="0"/>
    <n v="0"/>
    <n v="0"/>
    <m/>
    <n v="0"/>
    <n v="0"/>
    <n v="0"/>
    <x v="14"/>
    <x v="3"/>
  </r>
  <r>
    <s v="CG&amp;E "/>
    <s v="E"/>
    <x v="11"/>
    <s v="DS07 ON 04/01/2008N"/>
    <n v="92587"/>
    <n v="2044.7"/>
    <n v="0"/>
    <n v="2044.7"/>
    <n v="0"/>
    <n v="0"/>
    <n v="954.56"/>
    <n v="112.73"/>
    <n v="0.13"/>
    <n v="0"/>
    <n v="0"/>
    <n v="348.43"/>
    <n v="529.66999999999996"/>
    <n v="0"/>
    <n v="38.619999999999997"/>
    <n v="0"/>
    <n v="0"/>
    <n v="0"/>
    <n v="0"/>
    <n v="0"/>
    <n v="0"/>
    <n v="0"/>
    <n v="0"/>
    <n v="0"/>
    <n v="0"/>
    <n v="0"/>
    <n v="60.56"/>
    <n v="0"/>
    <n v="0"/>
    <n v="0"/>
    <n v="0"/>
    <n v="0"/>
    <m/>
    <n v="0"/>
    <n v="0"/>
    <n v="0"/>
    <x v="14"/>
    <x v="3"/>
  </r>
  <r>
    <s v="CG&amp;E "/>
    <s v="E"/>
    <x v="18"/>
    <s v="DS07 ON 04/01/2008N"/>
    <n v="36882"/>
    <n v="2030.26"/>
    <n v="0"/>
    <n v="2030.26"/>
    <n v="0"/>
    <n v="0"/>
    <n v="1467.32"/>
    <n v="44.91"/>
    <n v="0.13"/>
    <n v="0"/>
    <n v="0"/>
    <n v="146.76"/>
    <n v="331.64"/>
    <n v="0"/>
    <n v="15.38"/>
    <n v="0"/>
    <n v="0"/>
    <n v="0"/>
    <n v="0"/>
    <n v="0"/>
    <n v="0"/>
    <n v="0"/>
    <n v="0"/>
    <n v="0"/>
    <n v="0"/>
    <n v="0"/>
    <n v="24.12"/>
    <n v="0"/>
    <n v="0"/>
    <n v="0"/>
    <n v="0"/>
    <n v="0"/>
    <m/>
    <n v="0"/>
    <n v="0"/>
    <n v="0"/>
    <x v="14"/>
    <x v="3"/>
  </r>
  <r>
    <s v="CG&amp;E "/>
    <s v="E"/>
    <x v="13"/>
    <s v="DS07 ON 04/01/2008N"/>
    <n v="39879"/>
    <n v="1156.08"/>
    <n v="0"/>
    <n v="1156.08"/>
    <n v="0"/>
    <n v="0"/>
    <n v="559.39"/>
    <n v="48.56"/>
    <n v="0.02"/>
    <n v="0"/>
    <n v="0"/>
    <n v="146.81"/>
    <n v="358.59"/>
    <n v="0"/>
    <n v="16.63"/>
    <n v="0"/>
    <n v="0"/>
    <n v="0"/>
    <n v="0"/>
    <n v="0"/>
    <n v="0"/>
    <n v="0"/>
    <n v="0"/>
    <n v="0"/>
    <n v="0"/>
    <n v="0"/>
    <n v="26.08"/>
    <n v="0"/>
    <n v="0"/>
    <n v="0"/>
    <n v="0"/>
    <n v="0"/>
    <m/>
    <n v="0"/>
    <n v="0"/>
    <n v="0"/>
    <x v="14"/>
    <x v="3"/>
  </r>
  <r>
    <s v="CG&amp;E "/>
    <s v="E"/>
    <x v="2"/>
    <s v="DS08 ON 01/02/2009N"/>
    <n v="1276252"/>
    <n v="177054.78"/>
    <n v="0"/>
    <n v="177054.78"/>
    <n v="62623.519999999997"/>
    <n v="0"/>
    <n v="27349.05"/>
    <n v="1385.77"/>
    <n v="10.94"/>
    <n v="0"/>
    <n v="0"/>
    <n v="5232.97"/>
    <n v="10872.65"/>
    <n v="12463.81"/>
    <n v="0"/>
    <n v="0"/>
    <n v="13154.51"/>
    <n v="34050.410000000003"/>
    <n v="0"/>
    <n v="0"/>
    <n v="0"/>
    <n v="0"/>
    <n v="2489.9299999999998"/>
    <n v="0"/>
    <n v="0"/>
    <n v="0"/>
    <n v="834.75"/>
    <n v="0"/>
    <n v="0"/>
    <n v="0"/>
    <n v="0"/>
    <n v="2081.4899999999998"/>
    <m/>
    <n v="0"/>
    <n v="0"/>
    <n v="4504.9799999999996"/>
    <x v="14"/>
    <x v="3"/>
  </r>
  <r>
    <s v="CG&amp;E "/>
    <s v="E"/>
    <x v="14"/>
    <s v="DS08 ON 01/02/2009N"/>
    <n v="529785"/>
    <n v="54539.68"/>
    <n v="0"/>
    <n v="54539.68"/>
    <n v="17235.97"/>
    <n v="0"/>
    <n v="6426.67"/>
    <n v="575.17999999999995"/>
    <n v="0.42"/>
    <n v="0"/>
    <n v="0"/>
    <n v="1967.07"/>
    <n v="3746.02"/>
    <n v="3780.49"/>
    <n v="0"/>
    <n v="0"/>
    <n v="3341.02"/>
    <n v="14134.66"/>
    <n v="0"/>
    <n v="0"/>
    <n v="0"/>
    <n v="0"/>
    <n v="755.16"/>
    <n v="0"/>
    <n v="0"/>
    <n v="0"/>
    <n v="346.48"/>
    <n v="0"/>
    <n v="0"/>
    <n v="0"/>
    <n v="0"/>
    <n v="864.07"/>
    <m/>
    <n v="0"/>
    <n v="0"/>
    <n v="1366.47"/>
    <x v="14"/>
    <x v="3"/>
  </r>
  <r>
    <s v="CG&amp;E "/>
    <s v="E"/>
    <x v="6"/>
    <s v="DS08 ON 01/02/2009N"/>
    <n v="138072"/>
    <n v="5689.97"/>
    <n v="0"/>
    <n v="5689.97"/>
    <n v="0"/>
    <n v="0"/>
    <n v="3266.47"/>
    <n v="149.91999999999999"/>
    <n v="1.46"/>
    <n v="0"/>
    <n v="-428.2"/>
    <n v="584.58000000000004"/>
    <n v="1235.6199999999999"/>
    <n v="0"/>
    <n v="0"/>
    <n v="0"/>
    <n v="0"/>
    <n v="0"/>
    <n v="0"/>
    <n v="0"/>
    <n v="0"/>
    <n v="0"/>
    <n v="48.54"/>
    <n v="0"/>
    <n v="0"/>
    <n v="0"/>
    <n v="90.32"/>
    <n v="0"/>
    <n v="0"/>
    <n v="0"/>
    <n v="0"/>
    <n v="225.23"/>
    <m/>
    <n v="0"/>
    <n v="0"/>
    <n v="516.03"/>
    <x v="14"/>
    <x v="3"/>
  </r>
  <r>
    <s v="CG&amp;E "/>
    <s v="E"/>
    <x v="11"/>
    <s v="DS08 ON 01/02/2009N"/>
    <n v="227289"/>
    <n v="7111.56"/>
    <n v="0"/>
    <n v="7111.56"/>
    <n v="0"/>
    <n v="0"/>
    <n v="3559.21"/>
    <n v="246.77"/>
    <n v="0.62"/>
    <n v="0"/>
    <n v="-675.24"/>
    <n v="890.1"/>
    <n v="1895.46"/>
    <n v="0"/>
    <n v="0"/>
    <n v="0"/>
    <n v="0"/>
    <n v="0"/>
    <n v="0"/>
    <n v="0"/>
    <n v="0"/>
    <n v="0"/>
    <n v="0"/>
    <n v="0"/>
    <n v="0"/>
    <n v="0"/>
    <n v="148.66999999999999"/>
    <n v="0"/>
    <n v="0"/>
    <n v="0"/>
    <n v="0"/>
    <n v="370.73"/>
    <m/>
    <n v="0"/>
    <n v="0"/>
    <n v="675.24"/>
    <x v="14"/>
    <x v="3"/>
  </r>
  <r>
    <s v="CG&amp;E "/>
    <s v="E"/>
    <x v="2"/>
    <s v="DS08 ON 04/01/2008N"/>
    <n v="2367242"/>
    <n v="329691.13"/>
    <n v="0"/>
    <n v="329691.13"/>
    <n v="136326.07"/>
    <n v="0"/>
    <n v="49725.440000000002"/>
    <n v="2882.29"/>
    <n v="21.23"/>
    <n v="0"/>
    <n v="0"/>
    <n v="9740.65"/>
    <n v="19636.810000000001"/>
    <n v="22555.11"/>
    <n v="987.22"/>
    <n v="0"/>
    <n v="22049.35"/>
    <n v="51593.120000000003"/>
    <n v="0"/>
    <n v="0"/>
    <n v="0"/>
    <n v="0"/>
    <n v="4445.7700000000004"/>
    <n v="8179.91"/>
    <n v="0"/>
    <n v="0"/>
    <n v="1548.16"/>
    <n v="0"/>
    <n v="0"/>
    <n v="0"/>
    <n v="0"/>
    <n v="0"/>
    <m/>
    <n v="0"/>
    <n v="0"/>
    <n v="0"/>
    <x v="14"/>
    <x v="3"/>
  </r>
  <r>
    <s v="CG&amp;E "/>
    <s v="E"/>
    <x v="14"/>
    <s v="DS08 ON 04/01/2008N"/>
    <n v="380114"/>
    <n v="36790.269999999997"/>
    <n v="0"/>
    <n v="36790.269999999997"/>
    <n v="14473.72"/>
    <n v="0"/>
    <n v="3701.32"/>
    <n v="462.83"/>
    <n v="0.21"/>
    <n v="0"/>
    <n v="0"/>
    <n v="1400.99"/>
    <n v="2497.63"/>
    <n v="2402.79"/>
    <n v="158.52000000000001"/>
    <n v="0"/>
    <n v="1794.92"/>
    <n v="8304.35"/>
    <n v="0"/>
    <n v="0"/>
    <n v="0"/>
    <n v="0"/>
    <n v="475.86"/>
    <n v="868.54"/>
    <n v="0"/>
    <n v="0"/>
    <n v="248.59"/>
    <n v="0"/>
    <n v="0"/>
    <n v="0"/>
    <n v="0"/>
    <n v="0"/>
    <m/>
    <n v="0"/>
    <n v="0"/>
    <n v="0"/>
    <x v="14"/>
    <x v="3"/>
  </r>
  <r>
    <s v="CG&amp;E "/>
    <s v="E"/>
    <x v="6"/>
    <s v="DS08 ON 04/01/2008N"/>
    <n v="242267"/>
    <n v="9870.27"/>
    <n v="0"/>
    <n v="9870.27"/>
    <n v="0"/>
    <n v="0"/>
    <n v="5849.32"/>
    <n v="294.97000000000003"/>
    <n v="2.84"/>
    <n v="0"/>
    <n v="0"/>
    <n v="1031.78"/>
    <n v="2166.61"/>
    <n v="0"/>
    <n v="101.04"/>
    <n v="0"/>
    <n v="0"/>
    <n v="0"/>
    <n v="0"/>
    <n v="0"/>
    <n v="0"/>
    <n v="0"/>
    <n v="93.33"/>
    <n v="171.92"/>
    <n v="0"/>
    <n v="0"/>
    <n v="158.46"/>
    <n v="0"/>
    <n v="0"/>
    <n v="0"/>
    <n v="0"/>
    <n v="0"/>
    <m/>
    <n v="0"/>
    <n v="0"/>
    <n v="0"/>
    <x v="14"/>
    <x v="3"/>
  </r>
  <r>
    <s v="CG&amp;E "/>
    <s v="E"/>
    <x v="11"/>
    <s v="DS08 ON 04/01/2008N"/>
    <n v="373470"/>
    <n v="11305.4"/>
    <n v="0"/>
    <n v="11305.4"/>
    <n v="0"/>
    <n v="0"/>
    <n v="5814.11"/>
    <n v="454.73"/>
    <n v="1"/>
    <n v="0"/>
    <n v="0"/>
    <n v="1456.34"/>
    <n v="3179.25"/>
    <n v="0"/>
    <n v="155.72999999999999"/>
    <n v="0"/>
    <n v="0"/>
    <n v="0"/>
    <n v="0"/>
    <n v="0"/>
    <n v="0"/>
    <n v="0"/>
    <n v="0"/>
    <n v="0"/>
    <n v="0"/>
    <n v="0"/>
    <n v="244.24"/>
    <n v="0"/>
    <n v="0"/>
    <n v="0"/>
    <n v="0"/>
    <n v="0"/>
    <m/>
    <n v="0"/>
    <n v="0"/>
    <n v="0"/>
    <x v="14"/>
    <x v="3"/>
  </r>
  <r>
    <s v="CG&amp;E "/>
    <s v="E"/>
    <x v="14"/>
    <s v="DS12    01/02/2009 "/>
    <n v="16494"/>
    <n v="994.12"/>
    <n v="0"/>
    <n v="99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3"/>
  </r>
  <r>
    <s v="CG&amp;E "/>
    <s v="E"/>
    <x v="15"/>
    <s v="DS12    01/02/2009 "/>
    <n v="-266199"/>
    <n v="-9478.49"/>
    <n v="0"/>
    <n v="-9478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3"/>
  </r>
  <r>
    <s v="CG&amp;E "/>
    <s v="E"/>
    <x v="12"/>
    <s v="DS12    01/02/2009 "/>
    <n v="39776"/>
    <n v="2614.41"/>
    <n v="0"/>
    <n v="261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3"/>
  </r>
  <r>
    <s v="CG&amp;E "/>
    <s v="E"/>
    <x v="14"/>
    <s v="DS12    04/01/2008 "/>
    <n v="-43666"/>
    <n v="-15487.82"/>
    <n v="0"/>
    <n v="-15487.82"/>
    <n v="-12558.06"/>
    <n v="0"/>
    <n v="-474.73"/>
    <n v="-51.37"/>
    <n v="-0.09"/>
    <n v="0"/>
    <n v="0"/>
    <n v="-167.83"/>
    <n v="-303.14"/>
    <n v="-278.75"/>
    <n v="0"/>
    <n v="0"/>
    <n v="-139.19999999999999"/>
    <n v="-827.29"/>
    <n v="0"/>
    <n v="0"/>
    <n v="0"/>
    <n v="0"/>
    <n v="-55.3"/>
    <n v="0"/>
    <n v="0"/>
    <n v="0"/>
    <n v="-28.56"/>
    <n v="0"/>
    <n v="0"/>
    <n v="0"/>
    <n v="0"/>
    <n v="-71.22"/>
    <m/>
    <n v="0"/>
    <n v="0"/>
    <n v="-35.22"/>
    <x v="14"/>
    <x v="3"/>
  </r>
  <r>
    <s v="CG&amp;E "/>
    <s v="E"/>
    <x v="15"/>
    <s v="DS12    04/01/2008 "/>
    <n v="-432992"/>
    <n v="-159854.26999999999"/>
    <n v="0"/>
    <n v="-159854.26999999999"/>
    <n v="-134026.76999999999"/>
    <n v="0"/>
    <n v="-4781.08"/>
    <n v="-515.45000000000005"/>
    <n v="-0.09"/>
    <n v="0"/>
    <n v="0"/>
    <n v="-1581.08"/>
    <n v="-3228.41"/>
    <n v="-2832.38"/>
    <n v="0"/>
    <n v="0"/>
    <n v="-2281.54"/>
    <n v="-11232.91"/>
    <n v="0"/>
    <n v="0"/>
    <n v="0"/>
    <n v="0"/>
    <n v="-559.28"/>
    <n v="0"/>
    <n v="0"/>
    <n v="0"/>
    <n v="-283.18"/>
    <n v="0"/>
    <n v="0"/>
    <n v="0"/>
    <n v="0"/>
    <n v="-706.21"/>
    <m/>
    <n v="0"/>
    <n v="0"/>
    <n v="-333.28"/>
    <x v="14"/>
    <x v="3"/>
  </r>
  <r>
    <s v="CG&amp;E "/>
    <s v="E"/>
    <x v="12"/>
    <s v="DS12    04/01/2008 "/>
    <n v="-77285"/>
    <n v="-16533.84"/>
    <n v="0"/>
    <n v="-16533.84"/>
    <n v="-9894.49"/>
    <n v="0"/>
    <n v="-1702.95"/>
    <n v="-93.15"/>
    <n v="-0.09"/>
    <n v="0"/>
    <n v="0"/>
    <n v="-289.86"/>
    <n v="-694.95"/>
    <n v="-655.42"/>
    <n v="0"/>
    <n v="0"/>
    <n v="-744.99"/>
    <n v="-1602.37"/>
    <n v="0"/>
    <n v="0"/>
    <n v="0"/>
    <n v="0"/>
    <n v="-128.82"/>
    <n v="0"/>
    <n v="0"/>
    <n v="0"/>
    <n v="-50.54"/>
    <n v="0"/>
    <n v="0"/>
    <n v="0"/>
    <n v="0"/>
    <n v="-126.05"/>
    <m/>
    <n v="0"/>
    <n v="0"/>
    <n v="-59.76"/>
    <x v="14"/>
    <x v="3"/>
  </r>
  <r>
    <s v="CG&amp;E "/>
    <s v="E"/>
    <x v="15"/>
    <s v="DS14    01/02/2009 "/>
    <n v="126876"/>
    <n v="7197.36"/>
    <n v="0"/>
    <n v="7197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3"/>
  </r>
  <r>
    <s v="CG&amp;E "/>
    <s v="E"/>
    <x v="12"/>
    <s v="DS14    01/02/2009 "/>
    <n v="57452"/>
    <n v="3526.65"/>
    <n v="0"/>
    <n v="352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3"/>
  </r>
  <r>
    <s v="CG&amp;E "/>
    <s v="E"/>
    <x v="1"/>
    <s v="EH      01/02/2009N"/>
    <n v="3330"/>
    <n v="280.33999999999997"/>
    <n v="0"/>
    <n v="280.33999999999997"/>
    <n v="51.84"/>
    <n v="0"/>
    <n v="47.15"/>
    <n v="3.62"/>
    <n v="0.09"/>
    <n v="0"/>
    <n v="0"/>
    <n v="14.82"/>
    <n v="22.37"/>
    <n v="14.75"/>
    <n v="0"/>
    <n v="0"/>
    <n v="18.8"/>
    <n v="88.84"/>
    <n v="0"/>
    <n v="0"/>
    <n v="0"/>
    <n v="0"/>
    <n v="4.87"/>
    <n v="0"/>
    <n v="0"/>
    <n v="0"/>
    <n v="2.42"/>
    <n v="0"/>
    <n v="0"/>
    <n v="0"/>
    <n v="0"/>
    <n v="5.43"/>
    <m/>
    <n v="0"/>
    <n v="0"/>
    <n v="5.34"/>
    <x v="14"/>
    <x v="4"/>
  </r>
  <r>
    <s v="CG&amp;E "/>
    <s v="E"/>
    <x v="2"/>
    <s v="EH      01/02/2009N"/>
    <n v="2109015"/>
    <n v="172617.39"/>
    <n v="0"/>
    <n v="172617.39"/>
    <n v="32835.24"/>
    <n v="0"/>
    <n v="25857.07"/>
    <n v="2289.8200000000002"/>
    <n v="16.05"/>
    <n v="0"/>
    <n v="0"/>
    <n v="8497.0499999999993"/>
    <n v="14170.43"/>
    <n v="9342.92"/>
    <n v="0"/>
    <n v="0"/>
    <n v="11905.3"/>
    <n v="56268.41"/>
    <n v="0"/>
    <n v="0"/>
    <n v="0"/>
    <n v="0"/>
    <n v="3089.67"/>
    <n v="0"/>
    <n v="0"/>
    <n v="0"/>
    <n v="1529.05"/>
    <n v="0"/>
    <n v="0"/>
    <n v="0"/>
    <n v="0"/>
    <n v="3439.86"/>
    <m/>
    <n v="0"/>
    <n v="0"/>
    <n v="3376.52"/>
    <x v="14"/>
    <x v="4"/>
  </r>
  <r>
    <s v="CG&amp;E "/>
    <s v="E"/>
    <x v="3"/>
    <s v="EH      01/02/2009N"/>
    <n v="13461"/>
    <n v="1126.98"/>
    <n v="0"/>
    <n v="1126.98"/>
    <n v="209.56"/>
    <n v="0"/>
    <n v="185.77"/>
    <n v="14.61"/>
    <n v="0.23"/>
    <n v="0"/>
    <n v="0"/>
    <n v="58.62"/>
    <n v="90.45"/>
    <n v="59.64"/>
    <n v="0"/>
    <n v="0"/>
    <n v="75.989999999999995"/>
    <n v="359.14"/>
    <n v="0"/>
    <n v="0"/>
    <n v="0"/>
    <n v="0"/>
    <n v="19.72"/>
    <n v="0"/>
    <n v="0"/>
    <n v="0"/>
    <n v="9.76"/>
    <n v="0"/>
    <n v="0"/>
    <n v="0"/>
    <n v="0"/>
    <n v="21.94"/>
    <m/>
    <n v="0"/>
    <n v="0"/>
    <n v="21.55"/>
    <x v="14"/>
    <x v="4"/>
  </r>
  <r>
    <s v="CG&amp;E "/>
    <s v="E"/>
    <x v="4"/>
    <s v="EH      01/02/2009N"/>
    <n v="1123172"/>
    <n v="91190.52"/>
    <n v="0"/>
    <n v="91190.52"/>
    <n v="17486.669999999998"/>
    <n v="0"/>
    <n v="13211.67"/>
    <n v="1219.47"/>
    <n v="3.63"/>
    <n v="0"/>
    <n v="0"/>
    <n v="4350.55"/>
    <n v="7546.56"/>
    <n v="4975.68"/>
    <n v="0"/>
    <n v="0"/>
    <n v="6340.28"/>
    <n v="29966.27"/>
    <n v="0"/>
    <n v="0"/>
    <n v="0"/>
    <n v="0"/>
    <n v="1645.41"/>
    <n v="0"/>
    <n v="0"/>
    <n v="0"/>
    <n v="814.3"/>
    <n v="0"/>
    <n v="0"/>
    <n v="0"/>
    <n v="0"/>
    <n v="1831.89"/>
    <m/>
    <n v="0"/>
    <n v="0"/>
    <n v="1798.14"/>
    <x v="14"/>
    <x v="4"/>
  </r>
  <r>
    <s v="CG&amp;E "/>
    <s v="E"/>
    <x v="5"/>
    <s v="EH      01/02/2009N"/>
    <n v="440"/>
    <n v="35.5"/>
    <n v="0"/>
    <n v="35.5"/>
    <n v="6.85"/>
    <n v="0"/>
    <n v="6.64"/>
    <n v="0.48"/>
    <n v="0.02"/>
    <n v="0"/>
    <n v="0"/>
    <n v="0"/>
    <n v="2.96"/>
    <n v="1.95"/>
    <n v="0"/>
    <n v="0"/>
    <n v="2.48"/>
    <n v="11.74"/>
    <n v="0"/>
    <n v="0"/>
    <n v="0"/>
    <n v="0"/>
    <n v="0.64"/>
    <n v="0"/>
    <n v="0"/>
    <n v="0"/>
    <n v="0.32"/>
    <n v="0"/>
    <n v="0"/>
    <n v="0"/>
    <n v="0"/>
    <n v="0.72"/>
    <m/>
    <n v="0"/>
    <n v="0"/>
    <n v="0.7"/>
    <x v="14"/>
    <x v="4"/>
  </r>
  <r>
    <s v="CG&amp;E "/>
    <s v="E"/>
    <x v="14"/>
    <s v="EH      01/02/2009N"/>
    <n v="612086"/>
    <n v="49401.8"/>
    <n v="0"/>
    <n v="49401.8"/>
    <n v="9529.56"/>
    <n v="0"/>
    <n v="7016.77"/>
    <n v="664.55"/>
    <n v="0.4"/>
    <n v="0"/>
    <n v="0"/>
    <n v="2261.94"/>
    <n v="4112.6000000000004"/>
    <n v="2711.55"/>
    <n v="0"/>
    <n v="0"/>
    <n v="3455.24"/>
    <n v="16330.45"/>
    <n v="0"/>
    <n v="0"/>
    <n v="0"/>
    <n v="0"/>
    <n v="896.72"/>
    <n v="0"/>
    <n v="0"/>
    <n v="0"/>
    <n v="443.75"/>
    <n v="0"/>
    <n v="0"/>
    <n v="0"/>
    <n v="0"/>
    <n v="998.31"/>
    <m/>
    <n v="0"/>
    <n v="0"/>
    <n v="979.96"/>
    <x v="14"/>
    <x v="4"/>
  </r>
  <r>
    <s v="CG&amp;E "/>
    <s v="E"/>
    <x v="12"/>
    <s v="EH      01/02/2009N"/>
    <n v="2228635"/>
    <n v="179799.83"/>
    <n v="0"/>
    <n v="179799.83"/>
    <n v="34697.61"/>
    <n v="0"/>
    <n v="25500.7"/>
    <n v="2419.64"/>
    <n v="1.1499999999999999"/>
    <n v="0"/>
    <n v="0"/>
    <n v="8209.41"/>
    <n v="14974.18"/>
    <n v="9872.83"/>
    <n v="0"/>
    <n v="0"/>
    <n v="12580.65"/>
    <n v="59459.99"/>
    <n v="0"/>
    <n v="0"/>
    <n v="0"/>
    <n v="0"/>
    <n v="3264.98"/>
    <n v="0"/>
    <n v="0"/>
    <n v="0"/>
    <n v="1615.74"/>
    <n v="0"/>
    <n v="0"/>
    <n v="0"/>
    <n v="0"/>
    <n v="3634.9"/>
    <m/>
    <n v="0"/>
    <n v="0"/>
    <n v="3568.05"/>
    <x v="14"/>
    <x v="4"/>
  </r>
  <r>
    <s v="CG&amp;E "/>
    <s v="E"/>
    <x v="6"/>
    <s v="EH      01/02/2009N"/>
    <n v="32374"/>
    <n v="874.79"/>
    <n v="0"/>
    <n v="874.79"/>
    <n v="0"/>
    <n v="0"/>
    <n v="400.55"/>
    <n v="35.15"/>
    <n v="0.24"/>
    <n v="0"/>
    <n v="-46.07"/>
    <n v="134.03"/>
    <n v="217.52"/>
    <n v="0"/>
    <n v="0"/>
    <n v="0"/>
    <n v="0"/>
    <n v="0"/>
    <n v="0"/>
    <n v="0"/>
    <n v="0"/>
    <n v="0"/>
    <n v="5.27"/>
    <n v="0"/>
    <n v="0"/>
    <n v="0"/>
    <n v="23.47"/>
    <n v="0"/>
    <n v="0"/>
    <n v="0"/>
    <n v="0"/>
    <n v="52.8"/>
    <m/>
    <n v="0"/>
    <n v="0"/>
    <n v="51.83"/>
    <x v="14"/>
    <x v="4"/>
  </r>
  <r>
    <s v="CG&amp;E "/>
    <s v="E"/>
    <x v="10"/>
    <s v="EH      01/02/2009N"/>
    <n v="42684"/>
    <n v="1149.31"/>
    <n v="0"/>
    <n v="1149.31"/>
    <n v="0"/>
    <n v="0"/>
    <n v="531.42999999999995"/>
    <n v="46.33"/>
    <n v="0.52"/>
    <n v="0"/>
    <n v="-68.319999999999993"/>
    <n v="183.67"/>
    <n v="286.77999999999997"/>
    <n v="0"/>
    <n v="0"/>
    <n v="0"/>
    <n v="0"/>
    <n v="0"/>
    <n v="0"/>
    <n v="0"/>
    <n v="0"/>
    <n v="0"/>
    <n v="0"/>
    <n v="0"/>
    <n v="0"/>
    <n v="0"/>
    <n v="30.96"/>
    <n v="0"/>
    <n v="0"/>
    <n v="0"/>
    <n v="0"/>
    <n v="69.62"/>
    <m/>
    <n v="0"/>
    <n v="0"/>
    <n v="68.319999999999993"/>
    <x v="14"/>
    <x v="4"/>
  </r>
  <r>
    <s v="CG&amp;E "/>
    <s v="E"/>
    <x v="11"/>
    <s v="EH      01/02/2009N"/>
    <n v="68599"/>
    <n v="1747.64"/>
    <n v="0"/>
    <n v="1747.64"/>
    <n v="0"/>
    <n v="0"/>
    <n v="792.88"/>
    <n v="74.48"/>
    <n v="0.08"/>
    <n v="0"/>
    <n v="-109.82"/>
    <n v="257.64999999999998"/>
    <n v="460.92"/>
    <n v="0"/>
    <n v="0"/>
    <n v="0"/>
    <n v="0"/>
    <n v="0"/>
    <n v="0"/>
    <n v="0"/>
    <n v="0"/>
    <n v="0"/>
    <n v="0"/>
    <n v="0"/>
    <n v="0"/>
    <n v="0"/>
    <n v="49.74"/>
    <n v="0"/>
    <n v="0"/>
    <n v="0"/>
    <n v="0"/>
    <n v="111.89"/>
    <m/>
    <n v="0"/>
    <n v="0"/>
    <n v="109.82"/>
    <x v="14"/>
    <x v="4"/>
  </r>
  <r>
    <s v="CG&amp;E "/>
    <s v="E"/>
    <x v="13"/>
    <s v="EH      01/02/2009N"/>
    <n v="750551"/>
    <n v="18958.79"/>
    <n v="0"/>
    <n v="18958.79"/>
    <n v="0"/>
    <n v="0"/>
    <n v="8575.44"/>
    <n v="814.88"/>
    <n v="0.31"/>
    <n v="0"/>
    <n v="-1201.6300000000001"/>
    <n v="2756.93"/>
    <n v="5042.9399999999996"/>
    <n v="0"/>
    <n v="0"/>
    <n v="0"/>
    <n v="0"/>
    <n v="0"/>
    <n v="0"/>
    <n v="0"/>
    <n v="0"/>
    <n v="0"/>
    <n v="0"/>
    <n v="0"/>
    <n v="0"/>
    <n v="0"/>
    <n v="544.15"/>
    <n v="0"/>
    <n v="0"/>
    <n v="0"/>
    <n v="0"/>
    <n v="1224.1400000000001"/>
    <m/>
    <n v="0"/>
    <n v="0"/>
    <n v="1201.6300000000001"/>
    <x v="14"/>
    <x v="4"/>
  </r>
  <r>
    <s v="CG&amp;E "/>
    <s v="E"/>
    <x v="1"/>
    <s v="EH      04/01/2008N"/>
    <n v="3710"/>
    <n v="336.82"/>
    <n v="0"/>
    <n v="336.82"/>
    <n v="99"/>
    <n v="0"/>
    <n v="55.3"/>
    <n v="4.5199999999999996"/>
    <n v="0.09"/>
    <n v="0"/>
    <n v="0"/>
    <n v="16.510000000000002"/>
    <n v="24.92"/>
    <n v="16.43"/>
    <n v="1.55"/>
    <n v="0"/>
    <n v="22.1"/>
    <n v="81.05"/>
    <n v="0"/>
    <n v="0"/>
    <n v="0"/>
    <n v="0"/>
    <n v="6.72"/>
    <n v="5.94"/>
    <n v="0"/>
    <n v="0"/>
    <n v="2.69"/>
    <n v="0"/>
    <n v="0"/>
    <n v="0"/>
    <n v="0"/>
    <n v="0"/>
    <m/>
    <n v="0"/>
    <n v="0"/>
    <n v="0"/>
    <x v="14"/>
    <x v="4"/>
  </r>
  <r>
    <s v="CG&amp;E "/>
    <s v="E"/>
    <x v="2"/>
    <s v="EH      04/01/2008N"/>
    <n v="592088"/>
    <n v="56158.17"/>
    <n v="0"/>
    <n v="56158.17"/>
    <n v="15800.44"/>
    <n v="0"/>
    <n v="9418.99"/>
    <n v="721"/>
    <n v="22.1"/>
    <n v="0"/>
    <n v="0"/>
    <n v="3352.59"/>
    <n v="3978.2"/>
    <n v="3707.5"/>
    <n v="246.47"/>
    <n v="0"/>
    <n v="3527.11"/>
    <n v="12935.38"/>
    <n v="0"/>
    <n v="0"/>
    <n v="0"/>
    <n v="0"/>
    <n v="1071.1600000000001"/>
    <n v="947.93"/>
    <n v="0"/>
    <n v="0"/>
    <n v="429.3"/>
    <n v="0"/>
    <n v="0"/>
    <n v="0"/>
    <n v="0"/>
    <n v="0"/>
    <m/>
    <n v="0"/>
    <n v="0"/>
    <n v="0"/>
    <x v="14"/>
    <x v="4"/>
  </r>
  <r>
    <s v="CG&amp;E "/>
    <s v="E"/>
    <x v="3"/>
    <s v="EH      04/01/2008N"/>
    <n v="19158"/>
    <n v="1741.5"/>
    <n v="0"/>
    <n v="1741.5"/>
    <n v="511.25"/>
    <n v="0"/>
    <n v="289.18"/>
    <n v="23.33"/>
    <n v="0.44"/>
    <n v="0"/>
    <n v="0"/>
    <n v="84.77"/>
    <n v="128.72"/>
    <n v="83.95"/>
    <n v="7.99"/>
    <n v="0"/>
    <n v="114.13"/>
    <n v="418.54"/>
    <n v="0"/>
    <n v="0"/>
    <n v="0"/>
    <n v="0"/>
    <n v="34.65"/>
    <n v="30.66"/>
    <n v="0"/>
    <n v="0"/>
    <n v="13.89"/>
    <n v="0"/>
    <n v="0"/>
    <n v="0"/>
    <n v="0"/>
    <n v="0"/>
    <m/>
    <n v="0"/>
    <n v="0"/>
    <n v="0"/>
    <x v="14"/>
    <x v="4"/>
  </r>
  <r>
    <s v="CG&amp;E "/>
    <s v="E"/>
    <x v="4"/>
    <s v="EH      04/01/2008N"/>
    <n v="1496944"/>
    <n v="130188.65"/>
    <n v="0"/>
    <n v="130188.65"/>
    <n v="39947.42"/>
    <n v="0"/>
    <n v="17551.34"/>
    <n v="1822.68"/>
    <n v="4.1900000000000004"/>
    <n v="0"/>
    <n v="0"/>
    <n v="5745.08"/>
    <n v="10057.98"/>
    <n v="6631.5"/>
    <n v="617.61"/>
    <n v="0"/>
    <n v="8917.26"/>
    <n v="32703.759999999998"/>
    <n v="0"/>
    <n v="0"/>
    <n v="0"/>
    <n v="0"/>
    <n v="2707.98"/>
    <n v="2396.59"/>
    <n v="0"/>
    <n v="0"/>
    <n v="1085.26"/>
    <n v="0"/>
    <n v="0"/>
    <n v="0"/>
    <n v="0"/>
    <n v="0"/>
    <m/>
    <n v="0"/>
    <n v="0"/>
    <n v="0"/>
    <x v="14"/>
    <x v="4"/>
  </r>
  <r>
    <s v="CG&amp;E "/>
    <s v="E"/>
    <x v="5"/>
    <s v="EH      04/01/2008N"/>
    <n v="1569"/>
    <n v="135.79"/>
    <n v="0"/>
    <n v="135.79"/>
    <n v="41.87"/>
    <n v="0"/>
    <n v="23.68"/>
    <n v="1.91"/>
    <n v="7.0000000000000007E-2"/>
    <n v="0"/>
    <n v="0"/>
    <n v="0"/>
    <n v="10.54"/>
    <n v="6.95"/>
    <n v="0.65"/>
    <n v="0"/>
    <n v="9.35"/>
    <n v="34.28"/>
    <n v="0"/>
    <n v="0"/>
    <n v="0"/>
    <n v="0"/>
    <n v="2.84"/>
    <n v="2.5099999999999998"/>
    <n v="0"/>
    <n v="0"/>
    <n v="1.1399999999999999"/>
    <n v="0"/>
    <n v="0"/>
    <n v="0"/>
    <n v="0"/>
    <n v="0"/>
    <m/>
    <n v="0"/>
    <n v="0"/>
    <n v="0"/>
    <x v="14"/>
    <x v="4"/>
  </r>
  <r>
    <s v="CG&amp;E "/>
    <s v="E"/>
    <x v="14"/>
    <s v="EH      04/01/2008N"/>
    <n v="609261"/>
    <n v="52768.49"/>
    <n v="0"/>
    <n v="52768.49"/>
    <n v="16258.74"/>
    <n v="0"/>
    <n v="7002.86"/>
    <n v="741.83"/>
    <n v="0.5"/>
    <n v="0"/>
    <n v="0"/>
    <n v="2258.65"/>
    <n v="4093.62"/>
    <n v="2699.03"/>
    <n v="254.08"/>
    <n v="0"/>
    <n v="3629.36"/>
    <n v="13310.52"/>
    <n v="0"/>
    <n v="0"/>
    <n v="0"/>
    <n v="0"/>
    <n v="1102.1600000000001"/>
    <n v="975.42"/>
    <n v="0"/>
    <n v="0"/>
    <n v="441.72"/>
    <n v="0"/>
    <n v="0"/>
    <n v="0"/>
    <n v="0"/>
    <n v="0"/>
    <m/>
    <n v="0"/>
    <n v="0"/>
    <n v="0"/>
    <x v="14"/>
    <x v="4"/>
  </r>
  <r>
    <s v="CG&amp;E "/>
    <s v="E"/>
    <x v="12"/>
    <s v="EH      04/01/2008N"/>
    <n v="3089364"/>
    <n v="267229.15000000002"/>
    <n v="0"/>
    <n v="267229.15000000002"/>
    <n v="82442.75"/>
    <n v="0"/>
    <n v="35370.53"/>
    <n v="3761.61"/>
    <n v="1.74"/>
    <n v="0"/>
    <n v="0"/>
    <n v="11393.16"/>
    <n v="20757.45"/>
    <n v="13685.9"/>
    <n v="1144.79"/>
    <n v="0"/>
    <n v="18403.36"/>
    <n v="67493.34"/>
    <n v="0"/>
    <n v="0"/>
    <n v="0"/>
    <n v="0"/>
    <n v="5588.65"/>
    <n v="4946.0600000000004"/>
    <n v="0"/>
    <n v="0"/>
    <n v="2239.81"/>
    <n v="0"/>
    <n v="0"/>
    <n v="0"/>
    <n v="0"/>
    <n v="0"/>
    <m/>
    <n v="0"/>
    <n v="0"/>
    <n v="0"/>
    <x v="14"/>
    <x v="4"/>
  </r>
  <r>
    <s v="CG&amp;E "/>
    <s v="E"/>
    <x v="6"/>
    <s v="EH      04/01/2008N"/>
    <n v="17503"/>
    <n v="461.38"/>
    <n v="0"/>
    <n v="461.38"/>
    <n v="0"/>
    <n v="0"/>
    <n v="218.35"/>
    <n v="21.3"/>
    <n v="0.13"/>
    <n v="0"/>
    <n v="0"/>
    <n v="71.739999999999995"/>
    <n v="117.6"/>
    <n v="0"/>
    <n v="7.3"/>
    <n v="0"/>
    <n v="0"/>
    <n v="0"/>
    <n v="0"/>
    <n v="0"/>
    <n v="0"/>
    <n v="0"/>
    <n v="6.51"/>
    <n v="5.76"/>
    <n v="0"/>
    <n v="0"/>
    <n v="12.69"/>
    <n v="0"/>
    <n v="0"/>
    <n v="0"/>
    <n v="0"/>
    <n v="0"/>
    <m/>
    <n v="0"/>
    <n v="0"/>
    <n v="0"/>
    <x v="14"/>
    <x v="4"/>
  </r>
  <r>
    <s v="CG&amp;E "/>
    <s v="E"/>
    <x v="10"/>
    <s v="EH      04/01/2008N"/>
    <n v="64457"/>
    <n v="1663.97"/>
    <n v="0"/>
    <n v="1663.97"/>
    <n v="0"/>
    <n v="0"/>
    <n v="805.23"/>
    <n v="78.5"/>
    <n v="0.86"/>
    <n v="0"/>
    <n v="0"/>
    <n v="277.06"/>
    <n v="433.08"/>
    <n v="0"/>
    <n v="22.51"/>
    <n v="0"/>
    <n v="0"/>
    <n v="0"/>
    <n v="0"/>
    <n v="0"/>
    <n v="0"/>
    <n v="0"/>
    <n v="0"/>
    <n v="0"/>
    <n v="0"/>
    <n v="0"/>
    <n v="46.73"/>
    <n v="0"/>
    <n v="0"/>
    <n v="0"/>
    <n v="0"/>
    <n v="0"/>
    <m/>
    <n v="0"/>
    <n v="0"/>
    <n v="0"/>
    <x v="14"/>
    <x v="4"/>
  </r>
  <r>
    <s v="CG&amp;E "/>
    <s v="E"/>
    <x v="11"/>
    <s v="EH      04/01/2008N"/>
    <n v="52322"/>
    <n v="1285.3399999999999"/>
    <n v="0"/>
    <n v="1285.3399999999999"/>
    <n v="0"/>
    <n v="0"/>
    <n v="610.29999999999995"/>
    <n v="63.71"/>
    <n v="0.1"/>
    <n v="0"/>
    <n v="0"/>
    <n v="199.93"/>
    <n v="351.55"/>
    <n v="0"/>
    <n v="21.82"/>
    <n v="0"/>
    <n v="0"/>
    <n v="0"/>
    <n v="0"/>
    <n v="0"/>
    <n v="0"/>
    <n v="0"/>
    <n v="0"/>
    <n v="0"/>
    <n v="0"/>
    <n v="0"/>
    <n v="37.93"/>
    <n v="0"/>
    <n v="0"/>
    <n v="0"/>
    <n v="0"/>
    <n v="0"/>
    <m/>
    <n v="0"/>
    <n v="0"/>
    <n v="0"/>
    <x v="14"/>
    <x v="4"/>
  </r>
  <r>
    <s v="CG&amp;E "/>
    <s v="E"/>
    <x v="13"/>
    <s v="EH      04/01/2008N"/>
    <n v="349775"/>
    <n v="8454.32"/>
    <n v="0"/>
    <n v="8454.32"/>
    <n v="0"/>
    <n v="0"/>
    <n v="3994.85"/>
    <n v="425.89"/>
    <n v="0.14000000000000001"/>
    <n v="0"/>
    <n v="0"/>
    <n v="1283.8499999999999"/>
    <n v="2350.14"/>
    <n v="0"/>
    <n v="145.86000000000001"/>
    <n v="0"/>
    <n v="0"/>
    <n v="0"/>
    <n v="0"/>
    <n v="0"/>
    <n v="0"/>
    <n v="0"/>
    <n v="0"/>
    <n v="0"/>
    <n v="0"/>
    <n v="0"/>
    <n v="253.59"/>
    <n v="0"/>
    <n v="0"/>
    <n v="0"/>
    <n v="0"/>
    <n v="0"/>
    <m/>
    <n v="0"/>
    <n v="0"/>
    <n v="0"/>
    <x v="14"/>
    <x v="4"/>
  </r>
  <r>
    <s v="CG&amp;E "/>
    <s v="E"/>
    <x v="2"/>
    <s v="GFL1    04/01/2008N"/>
    <n v="4693"/>
    <n v="711.91"/>
    <n v="0"/>
    <n v="711.91"/>
    <n v="351.06"/>
    <n v="0"/>
    <n v="82.56"/>
    <n v="5.86"/>
    <n v="0.27"/>
    <n v="0"/>
    <n v="0"/>
    <n v="21.66"/>
    <n v="31.6"/>
    <n v="58.23"/>
    <n v="1.83"/>
    <n v="0"/>
    <n v="25.27"/>
    <n v="102.44"/>
    <n v="0"/>
    <n v="0"/>
    <n v="0"/>
    <n v="0"/>
    <n v="5.86"/>
    <n v="21.19"/>
    <n v="0"/>
    <n v="0"/>
    <n v="4.08"/>
    <n v="0"/>
    <n v="0"/>
    <n v="0"/>
    <n v="0"/>
    <n v="0"/>
    <m/>
    <n v="0"/>
    <n v="0"/>
    <n v="0"/>
    <x v="14"/>
    <x v="5"/>
  </r>
  <r>
    <s v="CG&amp;E "/>
    <s v="E"/>
    <x v="4"/>
    <s v="GFL1    04/01/2008N"/>
    <n v="410"/>
    <n v="67.349999999999994"/>
    <n v="0"/>
    <n v="67.349999999999994"/>
    <n v="30.72"/>
    <n v="0"/>
    <n v="7.22"/>
    <n v="0.5"/>
    <n v="0.27"/>
    <n v="0"/>
    <n v="0"/>
    <n v="1.9"/>
    <n v="2.78"/>
    <n v="5.1100000000000003"/>
    <n v="0.18"/>
    <n v="0"/>
    <n v="2.2200000000000002"/>
    <n v="8.98"/>
    <n v="0"/>
    <n v="0"/>
    <n v="0"/>
    <n v="0"/>
    <n v="0.5"/>
    <n v="1.83"/>
    <n v="0"/>
    <n v="0"/>
    <n v="0.37"/>
    <n v="0"/>
    <n v="0"/>
    <n v="0"/>
    <n v="0"/>
    <n v="0"/>
    <m/>
    <n v="0"/>
    <n v="0"/>
    <n v="0"/>
    <x v="14"/>
    <x v="5"/>
  </r>
  <r>
    <s v="CG&amp;E "/>
    <s v="E"/>
    <x v="1"/>
    <s v="GFL2    04/01/2008N"/>
    <n v="3023"/>
    <n v="415.53"/>
    <n v="0"/>
    <n v="415.53"/>
    <n v="196.62"/>
    <n v="0"/>
    <n v="46.34"/>
    <n v="3.67"/>
    <n v="0"/>
    <n v="0"/>
    <n v="0"/>
    <n v="14.07"/>
    <n v="20.3"/>
    <n v="32.64"/>
    <n v="1.26"/>
    <n v="0"/>
    <n v="16.39"/>
    <n v="66.05"/>
    <n v="0"/>
    <n v="0"/>
    <n v="0"/>
    <n v="0"/>
    <n v="3.72"/>
    <n v="11.8"/>
    <n v="0"/>
    <n v="0"/>
    <n v="2.67"/>
    <n v="0"/>
    <n v="0"/>
    <n v="0"/>
    <n v="0"/>
    <n v="0"/>
    <m/>
    <n v="0"/>
    <n v="0"/>
    <n v="0"/>
    <x v="14"/>
    <x v="5"/>
  </r>
  <r>
    <s v="CG&amp;E "/>
    <s v="E"/>
    <x v="2"/>
    <s v="GFL2    04/01/2008N"/>
    <n v="2436859"/>
    <n v="335011"/>
    <n v="0"/>
    <n v="335011"/>
    <n v="158497.66"/>
    <n v="0"/>
    <n v="37356.410000000003"/>
    <n v="2967.78"/>
    <n v="2.97"/>
    <n v="0"/>
    <n v="0"/>
    <n v="11332.29"/>
    <n v="16374.34"/>
    <n v="26308.07"/>
    <n v="1017.31"/>
    <n v="0"/>
    <n v="13208.38"/>
    <n v="53237.919999999998"/>
    <n v="0"/>
    <n v="0"/>
    <n v="0"/>
    <n v="0"/>
    <n v="2992.8"/>
    <n v="9510.09"/>
    <n v="0"/>
    <n v="0"/>
    <n v="2151.65"/>
    <n v="0"/>
    <n v="0"/>
    <n v="0"/>
    <n v="0"/>
    <n v="0"/>
    <m/>
    <n v="0"/>
    <n v="0"/>
    <n v="0"/>
    <x v="14"/>
    <x v="5"/>
  </r>
  <r>
    <s v="CG&amp;E "/>
    <s v="E"/>
    <x v="3"/>
    <s v="GFL2    04/01/2008N"/>
    <n v="617"/>
    <n v="84.9"/>
    <n v="0"/>
    <n v="84.9"/>
    <n v="40.130000000000003"/>
    <n v="0"/>
    <n v="9.4600000000000009"/>
    <n v="0.75"/>
    <n v="0.09"/>
    <n v="0"/>
    <n v="0"/>
    <n v="2.87"/>
    <n v="4.1399999999999997"/>
    <n v="6.66"/>
    <n v="0.26"/>
    <n v="0"/>
    <n v="3.34"/>
    <n v="13.48"/>
    <n v="0"/>
    <n v="0"/>
    <n v="0"/>
    <n v="0"/>
    <n v="0.76"/>
    <n v="2.41"/>
    <n v="0"/>
    <n v="0"/>
    <n v="0.55000000000000004"/>
    <n v="0"/>
    <n v="0"/>
    <n v="0"/>
    <n v="0"/>
    <n v="0"/>
    <m/>
    <n v="0"/>
    <n v="0"/>
    <n v="0"/>
    <x v="14"/>
    <x v="5"/>
  </r>
  <r>
    <s v="CG&amp;E "/>
    <s v="E"/>
    <x v="7"/>
    <s v="GFL2    04/01/2008N"/>
    <n v="5876"/>
    <n v="833.83"/>
    <n v="0"/>
    <n v="833.83"/>
    <n v="382.68"/>
    <n v="0"/>
    <n v="90.21"/>
    <n v="7.07"/>
    <n v="1.35"/>
    <n v="0"/>
    <n v="0"/>
    <n v="27.41"/>
    <n v="39.6"/>
    <n v="63.47"/>
    <n v="2.37"/>
    <n v="0"/>
    <n v="31.78"/>
    <n v="128.57"/>
    <n v="0"/>
    <n v="0"/>
    <n v="0"/>
    <n v="0"/>
    <n v="7.08"/>
    <n v="23.09"/>
    <n v="0"/>
    <n v="0"/>
    <n v="5.12"/>
    <n v="0"/>
    <n v="0"/>
    <n v="0"/>
    <n v="0"/>
    <n v="0"/>
    <m/>
    <n v="0"/>
    <n v="0"/>
    <n v="0"/>
    <x v="14"/>
    <x v="5"/>
  </r>
  <r>
    <s v="CG&amp;E "/>
    <s v="E"/>
    <x v="4"/>
    <s v="GFL2    04/01/2008N"/>
    <n v="19700"/>
    <n v="4049.48"/>
    <n v="0"/>
    <n v="4049.48"/>
    <n v="1291.71"/>
    <n v="0"/>
    <n v="304.82"/>
    <n v="23.97"/>
    <n v="2.88"/>
    <n v="0"/>
    <n v="0"/>
    <n v="91.88"/>
    <n v="133.77000000000001"/>
    <n v="214.23"/>
    <n v="8.15"/>
    <n v="0"/>
    <n v="108.02"/>
    <n v="433.55"/>
    <n v="0"/>
    <n v="0"/>
    <n v="0"/>
    <n v="0"/>
    <n v="24.16"/>
    <n v="77.180000000000007"/>
    <n v="0"/>
    <n v="0"/>
    <n v="17.43"/>
    <n v="0"/>
    <n v="0"/>
    <n v="0"/>
    <n v="0"/>
    <n v="0"/>
    <m/>
    <n v="0"/>
    <n v="0"/>
    <n v="0"/>
    <x v="14"/>
    <x v="5"/>
  </r>
  <r>
    <s v="CG&amp;E "/>
    <s v="E"/>
    <x v="5"/>
    <s v="GFL2    04/01/2008N"/>
    <n v="0"/>
    <n v="5"/>
    <n v="0"/>
    <n v="5"/>
    <n v="7.0000000000000007E-2"/>
    <n v="0"/>
    <n v="0.02"/>
    <n v="0"/>
    <n v="0.09"/>
    <n v="0"/>
    <n v="0"/>
    <n v="0"/>
    <n v="0.01"/>
    <n v="0.01"/>
    <n v="0"/>
    <n v="0"/>
    <n v="0.01"/>
    <n v="0.02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5"/>
  </r>
  <r>
    <s v="CG&amp;E "/>
    <s v="E"/>
    <x v="2"/>
    <s v="MCEF    07/31/1998 "/>
    <n v="0"/>
    <n v="757.06"/>
    <n v="0"/>
    <n v="75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14"/>
    <s v="MCEF    07/31/1998 "/>
    <n v="0"/>
    <n v="2610.73"/>
    <n v="0"/>
    <n v="261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15"/>
    <s v="MCEF    07/31/1998 "/>
    <n v="0"/>
    <n v="83466.289999999994"/>
    <n v="0"/>
    <n v="83466.2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2"/>
    <s v="MCMP    07/31/1998 "/>
    <n v="0"/>
    <n v="691"/>
    <n v="0"/>
    <n v="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3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4"/>
    <s v="MCMP    07/31/1998 "/>
    <n v="0"/>
    <n v="319"/>
    <n v="0"/>
    <n v="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14"/>
    <s v="MCMP    07/31/1998 "/>
    <n v="0"/>
    <n v="1027"/>
    <n v="0"/>
    <n v="10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12"/>
    <s v="MCMP    07/31/1998 "/>
    <n v="0"/>
    <n v="481"/>
    <n v="0"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1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15"/>
    <s v="MCPC    07/31/1998 "/>
    <n v="0"/>
    <n v="78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14"/>
    <s v="MCRC    05/31/2001 "/>
    <n v="0"/>
    <n v="4405.5"/>
    <n v="0"/>
    <n v="44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6"/>
  </r>
  <r>
    <s v="CG&amp;E "/>
    <s v="E"/>
    <x v="19"/>
    <s v="NSOR    04/01/2008 "/>
    <n v="33709"/>
    <n v="8280"/>
    <n v="0"/>
    <n v="8280"/>
    <n v="968.65"/>
    <n v="0"/>
    <n v="5885.64"/>
    <n v="42.08"/>
    <n v="68.92"/>
    <n v="0"/>
    <n v="0"/>
    <n v="159.87"/>
    <n v="75.72"/>
    <n v="160.4"/>
    <n v="0"/>
    <n v="0"/>
    <n v="92.56"/>
    <n v="733.61"/>
    <n v="0"/>
    <n v="0"/>
    <n v="0"/>
    <n v="0"/>
    <n v="33.659999999999997"/>
    <n v="58.89"/>
    <n v="0"/>
    <n v="0"/>
    <n v="0"/>
    <n v="0"/>
    <n v="0"/>
    <n v="0"/>
    <n v="0"/>
    <n v="0"/>
    <m/>
    <n v="0"/>
    <n v="0"/>
    <n v="0"/>
    <x v="14"/>
    <x v="7"/>
  </r>
  <r>
    <s v="CG&amp;E "/>
    <s v="E"/>
    <x v="24"/>
    <s v="NSOR    04/01/2008 "/>
    <n v="360"/>
    <n v="65.61"/>
    <n v="0"/>
    <n v="65.61"/>
    <n v="0"/>
    <n v="0"/>
    <n v="60.93"/>
    <n v="0.45"/>
    <n v="0.72"/>
    <n v="0"/>
    <n v="0"/>
    <n v="1.71"/>
    <n v="0.81"/>
    <n v="0"/>
    <n v="0"/>
    <n v="0"/>
    <n v="0"/>
    <n v="0"/>
    <n v="0"/>
    <n v="0"/>
    <n v="0"/>
    <n v="0"/>
    <n v="0.36"/>
    <n v="0.63"/>
    <n v="0"/>
    <n v="0"/>
    <n v="0"/>
    <n v="0"/>
    <n v="0"/>
    <n v="0"/>
    <n v="0"/>
    <n v="0"/>
    <m/>
    <n v="0"/>
    <n v="0"/>
    <n v="0"/>
    <x v="14"/>
    <x v="7"/>
  </r>
  <r>
    <s v="CG&amp;E "/>
    <s v="E"/>
    <x v="2"/>
    <s v="NSPF    04/01/2008 "/>
    <n v="8786"/>
    <n v="831.66"/>
    <n v="0"/>
    <n v="831.66"/>
    <n v="253"/>
    <n v="0"/>
    <n v="206.65"/>
    <n v="10.81"/>
    <n v="0.9"/>
    <n v="0"/>
    <n v="0"/>
    <n v="37.380000000000003"/>
    <n v="20.010000000000002"/>
    <n v="42.09"/>
    <n v="0"/>
    <n v="0"/>
    <n v="23.23"/>
    <n v="192.05"/>
    <n v="0"/>
    <n v="0"/>
    <n v="0"/>
    <n v="0"/>
    <n v="8.0500000000000007"/>
    <n v="15.18"/>
    <n v="0"/>
    <n v="0"/>
    <n v="22.31"/>
    <n v="0"/>
    <n v="0"/>
    <n v="0"/>
    <n v="0"/>
    <n v="0"/>
    <m/>
    <n v="0"/>
    <n v="0"/>
    <n v="0"/>
    <x v="14"/>
    <x v="7"/>
  </r>
  <r>
    <s v="CG&amp;E "/>
    <s v="E"/>
    <x v="3"/>
    <s v="NSPF    04/01/2008 "/>
    <n v="4584"/>
    <n v="418.32"/>
    <n v="0"/>
    <n v="418.32"/>
    <n v="132"/>
    <n v="0"/>
    <n v="94.04"/>
    <n v="5.64"/>
    <n v="0.36"/>
    <n v="0"/>
    <n v="0"/>
    <n v="17.8"/>
    <n v="10.44"/>
    <n v="21.96"/>
    <n v="0"/>
    <n v="0"/>
    <n v="12.12"/>
    <n v="100.2"/>
    <n v="0"/>
    <n v="0"/>
    <n v="0"/>
    <n v="0"/>
    <n v="4.2"/>
    <n v="7.92"/>
    <n v="0"/>
    <n v="0"/>
    <n v="11.64"/>
    <n v="0"/>
    <n v="0"/>
    <n v="0"/>
    <n v="0"/>
    <n v="0"/>
    <m/>
    <n v="0"/>
    <n v="0"/>
    <n v="0"/>
    <x v="14"/>
    <x v="7"/>
  </r>
  <r>
    <s v="CG&amp;E "/>
    <s v="E"/>
    <x v="4"/>
    <s v="NSPF    04/01/2008 "/>
    <n v="2292"/>
    <n v="215.6"/>
    <n v="0"/>
    <n v="215.6"/>
    <n v="66"/>
    <n v="0"/>
    <n v="51.68"/>
    <n v="2.82"/>
    <n v="0.18"/>
    <n v="0"/>
    <n v="0"/>
    <n v="10.68"/>
    <n v="5.22"/>
    <n v="10.98"/>
    <n v="0"/>
    <n v="0"/>
    <n v="6.06"/>
    <n v="50.1"/>
    <n v="0"/>
    <n v="0"/>
    <n v="0"/>
    <n v="0"/>
    <n v="2.1"/>
    <n v="3.96"/>
    <n v="0"/>
    <n v="0"/>
    <n v="5.82"/>
    <n v="0"/>
    <n v="0"/>
    <n v="0"/>
    <n v="0"/>
    <n v="0"/>
    <m/>
    <n v="0"/>
    <n v="0"/>
    <n v="0"/>
    <x v="14"/>
    <x v="7"/>
  </r>
  <r>
    <s v="CG&amp;E "/>
    <s v="E"/>
    <x v="5"/>
    <s v="NSPF    04/01/2008 "/>
    <n v="382"/>
    <n v="30.24"/>
    <n v="0"/>
    <n v="30.24"/>
    <n v="11"/>
    <n v="0"/>
    <n v="4.7300000000000004"/>
    <n v="0.47"/>
    <n v="0"/>
    <n v="0"/>
    <n v="0"/>
    <n v="0"/>
    <n v="0.87"/>
    <n v="1.83"/>
    <n v="0"/>
    <n v="0"/>
    <n v="1.01"/>
    <n v="8.35"/>
    <n v="0"/>
    <n v="0"/>
    <n v="0"/>
    <n v="0"/>
    <n v="0.35"/>
    <n v="0.66"/>
    <n v="0"/>
    <n v="0"/>
    <n v="0.97"/>
    <n v="0"/>
    <n v="0"/>
    <n v="0"/>
    <n v="0"/>
    <n v="0"/>
    <m/>
    <n v="0"/>
    <n v="0"/>
    <n v="0"/>
    <x v="14"/>
    <x v="7"/>
  </r>
  <r>
    <s v="CG&amp;E "/>
    <s v="E"/>
    <x v="6"/>
    <s v="NSPF    04/01/2008 "/>
    <n v="382"/>
    <n v="8.91"/>
    <n v="0"/>
    <n v="8.91"/>
    <n v="0"/>
    <n v="0"/>
    <n v="4.7300000000000004"/>
    <n v="0.47"/>
    <n v="0.09"/>
    <n v="0"/>
    <n v="0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m/>
    <n v="0"/>
    <n v="0"/>
    <n v="0"/>
    <x v="14"/>
    <x v="7"/>
  </r>
  <r>
    <s v="CG&amp;E "/>
    <s v="E"/>
    <x v="10"/>
    <s v="NSPF    04/01/2008 "/>
    <n v="382"/>
    <n v="8.91"/>
    <n v="0"/>
    <n v="8.91"/>
    <n v="0"/>
    <n v="0"/>
    <n v="4.7300000000000004"/>
    <n v="0.47"/>
    <n v="0.09"/>
    <n v="0"/>
    <n v="0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m/>
    <n v="0"/>
    <n v="0"/>
    <n v="0"/>
    <x v="14"/>
    <x v="7"/>
  </r>
  <r>
    <s v="CG&amp;E "/>
    <s v="E"/>
    <x v="19"/>
    <s v="NSPO    04/01/2008 "/>
    <n v="200"/>
    <n v="48.42"/>
    <n v="0"/>
    <n v="48.42"/>
    <n v="5.75"/>
    <n v="0"/>
    <n v="33.85"/>
    <n v="0.25"/>
    <n v="0.27"/>
    <n v="0"/>
    <n v="0"/>
    <n v="0.95"/>
    <n v="0.45"/>
    <n v="0.95"/>
    <n v="0"/>
    <n v="0"/>
    <n v="0.55000000000000004"/>
    <n v="4.3499999999999996"/>
    <n v="0"/>
    <n v="0"/>
    <n v="0"/>
    <n v="0"/>
    <n v="0.2"/>
    <n v="0.35"/>
    <n v="0"/>
    <n v="0"/>
    <n v="0.5"/>
    <n v="0"/>
    <n v="0"/>
    <n v="0"/>
    <n v="0"/>
    <n v="0"/>
    <m/>
    <n v="0"/>
    <n v="0"/>
    <n v="0"/>
    <x v="14"/>
    <x v="7"/>
  </r>
  <r>
    <s v="CG&amp;E "/>
    <s v="E"/>
    <x v="1"/>
    <s v="NSPO    04/01/2008 "/>
    <n v="6567"/>
    <n v="1832.5"/>
    <n v="0"/>
    <n v="1832.5"/>
    <n v="188.04"/>
    <n v="0"/>
    <n v="1359.55"/>
    <n v="8.1"/>
    <n v="4.41"/>
    <n v="0"/>
    <n v="0"/>
    <n v="30.78"/>
    <n v="14.58"/>
    <n v="31.65"/>
    <n v="0"/>
    <n v="0"/>
    <n v="17.82"/>
    <n v="143.55000000000001"/>
    <n v="0"/>
    <n v="0"/>
    <n v="0"/>
    <n v="0"/>
    <n v="6.48"/>
    <n v="11.34"/>
    <n v="0"/>
    <n v="0"/>
    <n v="16.2"/>
    <n v="0"/>
    <n v="0"/>
    <n v="0"/>
    <n v="0"/>
    <n v="0"/>
    <m/>
    <n v="0"/>
    <n v="0"/>
    <n v="0"/>
    <x v="14"/>
    <x v="7"/>
  </r>
  <r>
    <s v="CG&amp;E "/>
    <s v="E"/>
    <x v="2"/>
    <s v="NSPO    04/01/2008 "/>
    <n v="18458"/>
    <n v="5101.74"/>
    <n v="0"/>
    <n v="5101.74"/>
    <n v="529.11"/>
    <n v="0"/>
    <n v="3772.43"/>
    <n v="22.85"/>
    <n v="11.61"/>
    <n v="0"/>
    <n v="0"/>
    <n v="86.83"/>
    <n v="41.13"/>
    <n v="88.61"/>
    <n v="0"/>
    <n v="0"/>
    <n v="50.27"/>
    <n v="402.93"/>
    <n v="0"/>
    <n v="0"/>
    <n v="0"/>
    <n v="0"/>
    <n v="18.28"/>
    <n v="31.99"/>
    <n v="0"/>
    <n v="0"/>
    <n v="45.7"/>
    <n v="0"/>
    <n v="0"/>
    <n v="0"/>
    <n v="0"/>
    <n v="0"/>
    <m/>
    <n v="0"/>
    <n v="0"/>
    <n v="0"/>
    <x v="14"/>
    <x v="7"/>
  </r>
  <r>
    <s v="CG&amp;E "/>
    <s v="E"/>
    <x v="3"/>
    <s v="NSPO    04/01/2008 "/>
    <n v="760"/>
    <n v="206.18"/>
    <n v="0"/>
    <n v="206.18"/>
    <n v="21.85"/>
    <n v="0"/>
    <n v="151.03"/>
    <n v="0.95"/>
    <n v="0.81"/>
    <n v="0"/>
    <n v="0"/>
    <n v="3.61"/>
    <n v="1.71"/>
    <n v="3.61"/>
    <n v="0"/>
    <n v="0"/>
    <n v="2.09"/>
    <n v="16.53"/>
    <n v="0"/>
    <n v="0"/>
    <n v="0"/>
    <n v="0"/>
    <n v="0.76"/>
    <n v="1.33"/>
    <n v="0"/>
    <n v="0"/>
    <n v="1.9"/>
    <n v="0"/>
    <n v="0"/>
    <n v="0"/>
    <n v="0"/>
    <n v="0"/>
    <m/>
    <n v="0"/>
    <n v="0"/>
    <n v="0"/>
    <x v="14"/>
    <x v="7"/>
  </r>
  <r>
    <s v="CG&amp;E "/>
    <s v="E"/>
    <x v="4"/>
    <s v="NSPO    04/01/2008 "/>
    <n v="680"/>
    <n v="189.81"/>
    <n v="0"/>
    <n v="189.81"/>
    <n v="19.55"/>
    <n v="0"/>
    <n v="140.29"/>
    <n v="0.85"/>
    <n v="0.9"/>
    <n v="0"/>
    <n v="0"/>
    <n v="3.23"/>
    <n v="1.53"/>
    <n v="3.23"/>
    <n v="0"/>
    <n v="0"/>
    <n v="1.87"/>
    <n v="14.79"/>
    <n v="0"/>
    <n v="0"/>
    <n v="0"/>
    <n v="0"/>
    <n v="0.68"/>
    <n v="1.19"/>
    <n v="0"/>
    <n v="0"/>
    <n v="1.7"/>
    <n v="0"/>
    <n v="0"/>
    <n v="0"/>
    <n v="0"/>
    <n v="0"/>
    <m/>
    <n v="0"/>
    <n v="0"/>
    <n v="0"/>
    <x v="14"/>
    <x v="7"/>
  </r>
  <r>
    <s v="CG&amp;E "/>
    <s v="E"/>
    <x v="21"/>
    <s v="NSPO    04/01/2008 "/>
    <n v="240"/>
    <n v="60.84"/>
    <n v="0"/>
    <n v="60.84"/>
    <n v="0"/>
    <n v="0"/>
    <n v="57.42"/>
    <n v="0.3"/>
    <n v="0.18"/>
    <n v="0"/>
    <n v="0"/>
    <n v="1.1399999999999999"/>
    <n v="0.54"/>
    <n v="0"/>
    <n v="0"/>
    <n v="0"/>
    <n v="0"/>
    <n v="0"/>
    <n v="0"/>
    <n v="0"/>
    <n v="0"/>
    <n v="0"/>
    <n v="0.24"/>
    <n v="0.42"/>
    <n v="0"/>
    <n v="0"/>
    <n v="0.6"/>
    <n v="0"/>
    <n v="0"/>
    <n v="0"/>
    <n v="0"/>
    <n v="0"/>
    <m/>
    <n v="0"/>
    <n v="0"/>
    <n v="0"/>
    <x v="14"/>
    <x v="7"/>
  </r>
  <r>
    <s v="CG&amp;E "/>
    <s v="E"/>
    <x v="6"/>
    <s v="NSPO    04/01/2008 "/>
    <n v="400"/>
    <n v="81.16"/>
    <n v="0"/>
    <n v="81.16"/>
    <n v="0"/>
    <n v="0"/>
    <n v="76.099999999999994"/>
    <n v="0.5"/>
    <n v="0.54"/>
    <n v="0"/>
    <n v="0"/>
    <n v="1.9"/>
    <n v="0.9"/>
    <n v="0"/>
    <n v="0"/>
    <n v="0"/>
    <n v="0"/>
    <n v="0"/>
    <n v="0"/>
    <n v="0"/>
    <n v="0"/>
    <n v="0"/>
    <n v="0.08"/>
    <n v="0.14000000000000001"/>
    <n v="0"/>
    <n v="0"/>
    <n v="1"/>
    <n v="0"/>
    <n v="0"/>
    <n v="0"/>
    <n v="0"/>
    <n v="0"/>
    <m/>
    <n v="0"/>
    <n v="0"/>
    <n v="0"/>
    <x v="14"/>
    <x v="7"/>
  </r>
  <r>
    <s v="CG&amp;E "/>
    <s v="E"/>
    <x v="9"/>
    <s v="NSPO    04/01/2008 "/>
    <n v="23"/>
    <n v="4.28"/>
    <n v="0"/>
    <n v="4.28"/>
    <n v="0"/>
    <n v="0"/>
    <n v="3.98"/>
    <n v="0.03"/>
    <n v="0.05"/>
    <n v="0"/>
    <n v="0"/>
    <n v="0.11"/>
    <n v="0.05"/>
    <n v="0"/>
    <n v="0"/>
    <n v="0"/>
    <n v="0"/>
    <n v="0"/>
    <n v="0"/>
    <n v="0"/>
    <n v="0"/>
    <n v="0"/>
    <n v="0"/>
    <n v="0"/>
    <n v="0"/>
    <n v="0"/>
    <n v="0.06"/>
    <n v="0"/>
    <n v="0"/>
    <n v="0"/>
    <n v="0"/>
    <n v="0"/>
    <m/>
    <n v="0"/>
    <n v="0"/>
    <n v="0"/>
    <x v="14"/>
    <x v="7"/>
  </r>
  <r>
    <s v="CG&amp;E "/>
    <s v="E"/>
    <x v="10"/>
    <s v="NSPO    04/01/2008 "/>
    <n v="120"/>
    <n v="24.67"/>
    <n v="0"/>
    <n v="24.67"/>
    <n v="0"/>
    <n v="0"/>
    <n v="23.11"/>
    <n v="0.15"/>
    <n v="0.27"/>
    <n v="0"/>
    <n v="0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m/>
    <n v="0"/>
    <n v="0"/>
    <n v="0"/>
    <x v="14"/>
    <x v="7"/>
  </r>
  <r>
    <s v="CG&amp;E "/>
    <s v="E"/>
    <x v="19"/>
    <s v="NSPU    04/01/2008 "/>
    <n v="1326"/>
    <n v="307.32"/>
    <n v="0"/>
    <n v="307.32"/>
    <n v="38.200000000000003"/>
    <n v="0"/>
    <n v="212.52"/>
    <n v="1.64"/>
    <n v="0.02"/>
    <n v="0"/>
    <n v="0"/>
    <n v="6.18"/>
    <n v="2.96"/>
    <n v="6.34"/>
    <n v="0"/>
    <n v="0"/>
    <n v="3.54"/>
    <n v="29"/>
    <n v="0"/>
    <n v="0"/>
    <n v="0"/>
    <n v="0"/>
    <n v="1.32"/>
    <n v="2.2200000000000002"/>
    <n v="0"/>
    <n v="0"/>
    <n v="3.38"/>
    <n v="0"/>
    <n v="0"/>
    <n v="0"/>
    <n v="0"/>
    <n v="0"/>
    <m/>
    <n v="0"/>
    <n v="0"/>
    <n v="0"/>
    <x v="14"/>
    <x v="7"/>
  </r>
  <r>
    <s v="CG&amp;E "/>
    <s v="E"/>
    <x v="1"/>
    <s v="NSPU    04/01/2008 "/>
    <n v="8520"/>
    <n v="2065.5100000000002"/>
    <n v="0"/>
    <n v="2065.5100000000002"/>
    <n v="246"/>
    <n v="0"/>
    <n v="1454.2"/>
    <n v="10.8"/>
    <n v="1.71"/>
    <n v="0"/>
    <n v="0"/>
    <n v="39.6"/>
    <n v="19.2"/>
    <n v="40.799999999999997"/>
    <n v="0"/>
    <n v="0"/>
    <n v="22.8"/>
    <n v="186"/>
    <n v="0"/>
    <n v="0"/>
    <n v="0"/>
    <n v="0"/>
    <n v="8.4"/>
    <n v="14.4"/>
    <n v="0"/>
    <n v="0"/>
    <n v="21.6"/>
    <n v="0"/>
    <n v="0"/>
    <n v="0"/>
    <n v="0"/>
    <n v="0"/>
    <m/>
    <n v="0"/>
    <n v="0"/>
    <n v="0"/>
    <x v="14"/>
    <x v="7"/>
  </r>
  <r>
    <s v="CG&amp;E "/>
    <s v="E"/>
    <x v="2"/>
    <s v="NSPU    04/01/2008 "/>
    <n v="25844"/>
    <n v="6194.85"/>
    <n v="0"/>
    <n v="6194.85"/>
    <n v="746.2"/>
    <n v="0"/>
    <n v="4344.38"/>
    <n v="32.76"/>
    <n v="1.35"/>
    <n v="0"/>
    <n v="0"/>
    <n v="120.12"/>
    <n v="58.24"/>
    <n v="123.76"/>
    <n v="0"/>
    <n v="0"/>
    <n v="69.16"/>
    <n v="564.20000000000005"/>
    <n v="0"/>
    <n v="0"/>
    <n v="0"/>
    <n v="0"/>
    <n v="25.48"/>
    <n v="43.68"/>
    <n v="0"/>
    <n v="0"/>
    <n v="65.52"/>
    <n v="0"/>
    <n v="0"/>
    <n v="0"/>
    <n v="0"/>
    <n v="0"/>
    <m/>
    <n v="0"/>
    <n v="0"/>
    <n v="0"/>
    <x v="14"/>
    <x v="7"/>
  </r>
  <r>
    <s v="CG&amp;E "/>
    <s v="E"/>
    <x v="19"/>
    <s v="NSUR    04/01/2008 "/>
    <n v="7029"/>
    <n v="1618.55"/>
    <n v="0"/>
    <n v="1618.55"/>
    <n v="202.95"/>
    <n v="0"/>
    <n v="1132.55"/>
    <n v="8.91"/>
    <n v="0.9"/>
    <n v="0"/>
    <n v="0"/>
    <n v="32.67"/>
    <n v="15.84"/>
    <n v="33.659999999999997"/>
    <n v="0"/>
    <n v="0"/>
    <n v="18.809999999999999"/>
    <n v="153.44999999999999"/>
    <n v="0"/>
    <n v="0"/>
    <n v="0"/>
    <n v="0"/>
    <n v="6.93"/>
    <n v="11.88"/>
    <n v="0"/>
    <n v="0"/>
    <n v="0"/>
    <n v="0"/>
    <n v="0"/>
    <n v="0"/>
    <n v="0"/>
    <n v="0"/>
    <m/>
    <n v="0"/>
    <n v="0"/>
    <n v="0"/>
    <x v="14"/>
    <x v="7"/>
  </r>
  <r>
    <s v="CG&amp;E "/>
    <s v="E"/>
    <x v="7"/>
    <s v="NSU1    04/01/2008N"/>
    <n v="1146"/>
    <n v="187.15"/>
    <n v="0"/>
    <n v="187.15"/>
    <n v="33.020000000000003"/>
    <n v="0"/>
    <n v="105.01"/>
    <n v="1.4"/>
    <n v="0.27"/>
    <n v="0"/>
    <n v="0"/>
    <n v="5.33"/>
    <n v="2.62"/>
    <n v="5.48"/>
    <n v="0"/>
    <n v="0"/>
    <n v="3.02"/>
    <n v="25.04"/>
    <n v="0"/>
    <n v="0"/>
    <n v="0"/>
    <n v="0"/>
    <n v="1.05"/>
    <n v="1.98"/>
    <n v="0"/>
    <n v="0"/>
    <n v="2.93"/>
    <n v="0"/>
    <n v="0"/>
    <n v="0"/>
    <n v="0"/>
    <n v="0"/>
    <m/>
    <n v="0"/>
    <n v="0"/>
    <n v="0"/>
    <x v="14"/>
    <x v="7"/>
  </r>
  <r>
    <s v="CG&amp;E "/>
    <s v="E"/>
    <x v="7"/>
    <s v="NSU2    04/01/2008N"/>
    <n v="67232"/>
    <n v="11410.45"/>
    <n v="0"/>
    <n v="11410.45"/>
    <n v="1935.05"/>
    <n v="0"/>
    <n v="6621.25"/>
    <n v="81.92"/>
    <n v="1.53"/>
    <n v="0"/>
    <n v="0"/>
    <n v="300.22000000000003"/>
    <n v="153.86000000000001"/>
    <n v="321.38"/>
    <n v="0"/>
    <n v="0"/>
    <n v="177.27"/>
    <n v="1468.77"/>
    <n v="0"/>
    <n v="0"/>
    <n v="0"/>
    <n v="0"/>
    <n v="61.64"/>
    <n v="116.2"/>
    <n v="0"/>
    <n v="0"/>
    <n v="171.36"/>
    <n v="0"/>
    <n v="0"/>
    <n v="0"/>
    <n v="0"/>
    <n v="0"/>
    <m/>
    <n v="0"/>
    <n v="0"/>
    <n v="0"/>
    <x v="14"/>
    <x v="7"/>
  </r>
  <r>
    <s v="CG&amp;E "/>
    <s v="E"/>
    <x v="7"/>
    <s v="NSU3    04/01/2008N"/>
    <n v="4146"/>
    <n v="298.42"/>
    <n v="0"/>
    <n v="298.42"/>
    <n v="119.44"/>
    <n v="0"/>
    <n v="3.3"/>
    <n v="5.05"/>
    <n v="0"/>
    <n v="0"/>
    <n v="0"/>
    <n v="18.29"/>
    <n v="9.49"/>
    <n v="19.82"/>
    <n v="0"/>
    <n v="0"/>
    <n v="10.92"/>
    <n v="90.58"/>
    <n v="0"/>
    <n v="0"/>
    <n v="0"/>
    <n v="0"/>
    <n v="3.8"/>
    <n v="7.16"/>
    <n v="0"/>
    <n v="0"/>
    <n v="10.57"/>
    <n v="0"/>
    <n v="0"/>
    <n v="0"/>
    <n v="0"/>
    <n v="0"/>
    <m/>
    <n v="0"/>
    <n v="0"/>
    <n v="0"/>
    <x v="14"/>
    <x v="7"/>
  </r>
  <r>
    <s v="CG&amp;E "/>
    <s v="E"/>
    <x v="7"/>
    <s v="NSU4    04/01/2008N"/>
    <n v="2232"/>
    <n v="161.31"/>
    <n v="0"/>
    <n v="161.31"/>
    <n v="64.319999999999993"/>
    <n v="0"/>
    <n v="1.78"/>
    <n v="2.72"/>
    <n v="0.09"/>
    <n v="0"/>
    <n v="0"/>
    <n v="10.38"/>
    <n v="5.12"/>
    <n v="10.68"/>
    <n v="0"/>
    <n v="0"/>
    <n v="5.88"/>
    <n v="48.76"/>
    <n v="0"/>
    <n v="0"/>
    <n v="0"/>
    <n v="0"/>
    <n v="2.04"/>
    <n v="3.86"/>
    <n v="0"/>
    <n v="0"/>
    <n v="5.68"/>
    <n v="0"/>
    <n v="0"/>
    <n v="0"/>
    <n v="0"/>
    <n v="0"/>
    <m/>
    <n v="0"/>
    <n v="0"/>
    <n v="0"/>
    <x v="14"/>
    <x v="7"/>
  </r>
  <r>
    <s v="CG&amp;E "/>
    <s v="E"/>
    <x v="7"/>
    <s v="NSU5    04/01/2008N"/>
    <n v="2711"/>
    <n v="364.52"/>
    <n v="0"/>
    <n v="364.52"/>
    <n v="78.099999999999994"/>
    <n v="0"/>
    <n v="171.14"/>
    <n v="3.3"/>
    <n v="0.09"/>
    <n v="0"/>
    <n v="0"/>
    <n v="12.28"/>
    <n v="6.21"/>
    <n v="12.96"/>
    <n v="0"/>
    <n v="0"/>
    <n v="7.14"/>
    <n v="59.23"/>
    <n v="0"/>
    <n v="0"/>
    <n v="0"/>
    <n v="0"/>
    <n v="2.48"/>
    <n v="4.68"/>
    <n v="0"/>
    <n v="0"/>
    <n v="6.91"/>
    <n v="0"/>
    <n v="0"/>
    <n v="0"/>
    <n v="0"/>
    <n v="0"/>
    <m/>
    <n v="0"/>
    <n v="0"/>
    <n v="0"/>
    <x v="14"/>
    <x v="7"/>
  </r>
  <r>
    <s v="CG&amp;E "/>
    <s v="E"/>
    <x v="19"/>
    <s v="OLF     04/01/2008 "/>
    <n v="9252"/>
    <n v="1165.81"/>
    <n v="0"/>
    <n v="1165.81"/>
    <n v="267.08"/>
    <n v="0"/>
    <n v="502.7"/>
    <n v="11.1"/>
    <n v="1.89"/>
    <n v="0"/>
    <n v="0"/>
    <n v="43.01"/>
    <n v="21.08"/>
    <n v="44.14"/>
    <n v="0"/>
    <n v="0"/>
    <n v="24.44"/>
    <n v="202.24"/>
    <n v="0"/>
    <n v="0"/>
    <n v="0"/>
    <n v="0"/>
    <n v="8.48"/>
    <n v="16.079999999999998"/>
    <n v="0"/>
    <n v="0"/>
    <n v="23.57"/>
    <n v="0"/>
    <n v="0"/>
    <n v="0"/>
    <n v="0"/>
    <n v="0"/>
    <m/>
    <n v="0"/>
    <n v="0"/>
    <n v="0"/>
    <x v="14"/>
    <x v="8"/>
  </r>
  <r>
    <s v="CG&amp;E "/>
    <s v="E"/>
    <x v="1"/>
    <s v="OLF     04/01/2008 "/>
    <n v="32616"/>
    <n v="4202.54"/>
    <n v="0"/>
    <n v="4202.54"/>
    <n v="941.55"/>
    <n v="0"/>
    <n v="1862.88"/>
    <n v="39.11"/>
    <n v="8.19"/>
    <n v="0"/>
    <n v="0"/>
    <n v="151.74"/>
    <n v="74.239999999999995"/>
    <n v="155.72999999999999"/>
    <n v="0"/>
    <n v="0"/>
    <n v="86.05"/>
    <n v="713.32"/>
    <n v="0"/>
    <n v="0"/>
    <n v="0"/>
    <n v="0"/>
    <n v="29.8"/>
    <n v="57.02"/>
    <n v="0"/>
    <n v="0"/>
    <n v="82.91"/>
    <n v="0"/>
    <n v="0"/>
    <n v="0"/>
    <n v="0"/>
    <n v="0"/>
    <m/>
    <n v="0"/>
    <n v="0"/>
    <n v="0"/>
    <x v="14"/>
    <x v="8"/>
  </r>
  <r>
    <s v="CG&amp;E "/>
    <s v="E"/>
    <x v="2"/>
    <s v="OLF     04/01/2008 "/>
    <n v="622415"/>
    <n v="77645.919999999998"/>
    <n v="0"/>
    <n v="77645.919999999998"/>
    <n v="17962.8"/>
    <n v="0"/>
    <n v="33031.360000000001"/>
    <n v="747.88"/>
    <n v="139.34"/>
    <n v="0"/>
    <n v="0"/>
    <n v="2889.7"/>
    <n v="1420.02"/>
    <n v="2968.58"/>
    <n v="0"/>
    <n v="0"/>
    <n v="1645.77"/>
    <n v="13607.81"/>
    <n v="0"/>
    <n v="0"/>
    <n v="0"/>
    <n v="0"/>
    <n v="567.36"/>
    <n v="1083.83"/>
    <n v="0"/>
    <n v="0"/>
    <n v="1581.47"/>
    <n v="0"/>
    <n v="0"/>
    <n v="0"/>
    <n v="0"/>
    <n v="0"/>
    <m/>
    <n v="0"/>
    <n v="0"/>
    <n v="0"/>
    <x v="14"/>
    <x v="8"/>
  </r>
  <r>
    <s v="CG&amp;E "/>
    <s v="E"/>
    <x v="3"/>
    <s v="OLF     04/01/2008 "/>
    <n v="85018"/>
    <n v="10239.290000000001"/>
    <n v="0"/>
    <n v="10239.290000000001"/>
    <n v="2453.41"/>
    <n v="0"/>
    <n v="4153.43"/>
    <n v="102.34"/>
    <n v="11.3"/>
    <n v="0"/>
    <n v="0"/>
    <n v="394.54"/>
    <n v="194.43"/>
    <n v="404.82"/>
    <n v="0"/>
    <n v="0"/>
    <n v="225.19"/>
    <n v="1859.02"/>
    <n v="0"/>
    <n v="0"/>
    <n v="0"/>
    <n v="0"/>
    <n v="77.02"/>
    <n v="148.41"/>
    <n v="0"/>
    <n v="0"/>
    <n v="215.38"/>
    <n v="0"/>
    <n v="0"/>
    <n v="0"/>
    <n v="0"/>
    <n v="0"/>
    <m/>
    <n v="0"/>
    <n v="0"/>
    <n v="0"/>
    <x v="14"/>
    <x v="8"/>
  </r>
  <r>
    <s v="CG&amp;E "/>
    <s v="E"/>
    <x v="7"/>
    <s v="OLF     04/01/2008 "/>
    <n v="1660"/>
    <n v="197.57"/>
    <n v="0"/>
    <n v="197.57"/>
    <n v="47.9"/>
    <n v="0"/>
    <n v="78.7"/>
    <n v="2"/>
    <n v="0.27"/>
    <n v="0"/>
    <n v="0"/>
    <n v="7.7"/>
    <n v="3.8"/>
    <n v="7.9"/>
    <n v="0"/>
    <n v="0"/>
    <n v="4.4000000000000004"/>
    <n v="36.299999999999997"/>
    <n v="0"/>
    <n v="0"/>
    <n v="0"/>
    <n v="0"/>
    <n v="1.5"/>
    <n v="2.9"/>
    <n v="0"/>
    <n v="0"/>
    <n v="4.2"/>
    <n v="0"/>
    <n v="0"/>
    <n v="0"/>
    <n v="0"/>
    <n v="0"/>
    <m/>
    <n v="0"/>
    <n v="0"/>
    <n v="0"/>
    <x v="14"/>
    <x v="8"/>
  </r>
  <r>
    <s v="CG&amp;E "/>
    <s v="E"/>
    <x v="4"/>
    <s v="OLF     04/01/2008 "/>
    <n v="63586"/>
    <n v="8095.26"/>
    <n v="0"/>
    <n v="8095.26"/>
    <n v="1835.36"/>
    <n v="0"/>
    <n v="3537.2"/>
    <n v="76.260000000000005"/>
    <n v="15.62"/>
    <n v="0"/>
    <n v="0"/>
    <n v="294.19"/>
    <n v="144.81"/>
    <n v="302.95999999999998"/>
    <n v="0"/>
    <n v="0"/>
    <n v="167.85"/>
    <n v="1390.2"/>
    <n v="0"/>
    <n v="0"/>
    <n v="0"/>
    <n v="0"/>
    <n v="58.16"/>
    <n v="110.76"/>
    <n v="0"/>
    <n v="0"/>
    <n v="161.88999999999999"/>
    <n v="0"/>
    <n v="0"/>
    <n v="0"/>
    <n v="0"/>
    <n v="0"/>
    <m/>
    <n v="0"/>
    <n v="0"/>
    <n v="0"/>
    <x v="14"/>
    <x v="8"/>
  </r>
  <r>
    <s v="CG&amp;E "/>
    <s v="E"/>
    <x v="5"/>
    <s v="OLF     04/01/2008 "/>
    <n v="244"/>
    <n v="33.22"/>
    <n v="0"/>
    <n v="33.22"/>
    <n v="7.05"/>
    <n v="0"/>
    <n v="16.82"/>
    <n v="0.28999999999999998"/>
    <n v="0.09"/>
    <n v="0"/>
    <n v="0"/>
    <n v="0"/>
    <n v="0.55000000000000004"/>
    <n v="1.17"/>
    <n v="0"/>
    <n v="0"/>
    <n v="0.64"/>
    <n v="5.33"/>
    <n v="0"/>
    <n v="0"/>
    <n v="0"/>
    <n v="0"/>
    <n v="0.23"/>
    <n v="0.42"/>
    <n v="0"/>
    <n v="0"/>
    <n v="0.63"/>
    <n v="0"/>
    <n v="0"/>
    <n v="0"/>
    <n v="0"/>
    <n v="0"/>
    <m/>
    <n v="0"/>
    <n v="0"/>
    <n v="0"/>
    <x v="14"/>
    <x v="8"/>
  </r>
  <r>
    <s v="CG&amp;E "/>
    <s v="E"/>
    <x v="24"/>
    <s v="OLF     04/01/2008 "/>
    <n v="207"/>
    <n v="17.11"/>
    <n v="0"/>
    <n v="17.11"/>
    <n v="0"/>
    <n v="0"/>
    <n v="14.62"/>
    <n v="0.25"/>
    <n v="0.18"/>
    <n v="0"/>
    <n v="0"/>
    <n v="0.96"/>
    <n v="0.47"/>
    <n v="0"/>
    <n v="0"/>
    <n v="0"/>
    <n v="0"/>
    <n v="0"/>
    <n v="0"/>
    <n v="0"/>
    <n v="0"/>
    <n v="0"/>
    <n v="0.04"/>
    <n v="7.0000000000000007E-2"/>
    <n v="0"/>
    <n v="0"/>
    <n v="0.52"/>
    <n v="0"/>
    <n v="0"/>
    <n v="0"/>
    <n v="0"/>
    <n v="0"/>
    <m/>
    <n v="0"/>
    <n v="0"/>
    <n v="0"/>
    <x v="14"/>
    <x v="8"/>
  </r>
  <r>
    <s v="CG&amp;E "/>
    <s v="E"/>
    <x v="21"/>
    <s v="OLF     04/01/2008 "/>
    <n v="1332"/>
    <n v="84.42"/>
    <n v="0"/>
    <n v="84.42"/>
    <n v="0"/>
    <n v="0"/>
    <n v="69.39"/>
    <n v="1.6"/>
    <n v="0.36"/>
    <n v="0"/>
    <n v="0"/>
    <n v="6.19"/>
    <n v="3.04"/>
    <n v="0"/>
    <n v="0"/>
    <n v="0"/>
    <n v="0"/>
    <n v="0"/>
    <n v="0"/>
    <n v="0"/>
    <n v="0"/>
    <n v="0"/>
    <n v="0.16"/>
    <n v="0.3"/>
    <n v="0"/>
    <n v="0"/>
    <n v="3.38"/>
    <n v="0"/>
    <n v="0"/>
    <n v="0"/>
    <n v="0"/>
    <n v="0"/>
    <m/>
    <n v="0"/>
    <n v="0"/>
    <n v="0"/>
    <x v="14"/>
    <x v="8"/>
  </r>
  <r>
    <s v="CG&amp;E "/>
    <s v="E"/>
    <x v="6"/>
    <s v="OLF     04/01/2008 "/>
    <n v="22873"/>
    <n v="1519.63"/>
    <n v="0"/>
    <n v="1519.63"/>
    <n v="0"/>
    <n v="0"/>
    <n v="1265.42"/>
    <n v="27.45"/>
    <n v="4.4800000000000004"/>
    <n v="0"/>
    <n v="0"/>
    <n v="106.23"/>
    <n v="52.11"/>
    <n v="0"/>
    <n v="0"/>
    <n v="0"/>
    <n v="0"/>
    <n v="0"/>
    <n v="0"/>
    <n v="0"/>
    <n v="0"/>
    <n v="0"/>
    <n v="1.96"/>
    <n v="3.74"/>
    <n v="0"/>
    <n v="0"/>
    <n v="58.24"/>
    <n v="0"/>
    <n v="0"/>
    <n v="0"/>
    <n v="0"/>
    <n v="0"/>
    <m/>
    <n v="0"/>
    <n v="0"/>
    <n v="0"/>
    <x v="14"/>
    <x v="8"/>
  </r>
  <r>
    <s v="CG&amp;E "/>
    <s v="E"/>
    <x v="9"/>
    <s v="OLF     04/01/2008 "/>
    <n v="1074"/>
    <n v="67.989999999999995"/>
    <n v="0"/>
    <n v="67.989999999999995"/>
    <n v="0"/>
    <n v="0"/>
    <n v="56.17"/>
    <n v="1.29"/>
    <n v="0.36"/>
    <n v="0"/>
    <n v="0"/>
    <n v="4.99"/>
    <n v="2.4500000000000002"/>
    <n v="0"/>
    <n v="0"/>
    <n v="0"/>
    <n v="0"/>
    <n v="0"/>
    <n v="0"/>
    <n v="0"/>
    <n v="0"/>
    <n v="0"/>
    <n v="0"/>
    <n v="0"/>
    <n v="0"/>
    <n v="0"/>
    <n v="2.73"/>
    <n v="0"/>
    <n v="0"/>
    <n v="0"/>
    <n v="0"/>
    <n v="0"/>
    <m/>
    <n v="0"/>
    <n v="0"/>
    <n v="0"/>
    <x v="14"/>
    <x v="8"/>
  </r>
  <r>
    <s v="CG&amp;E "/>
    <s v="E"/>
    <x v="10"/>
    <s v="OLF     04/01/2008 "/>
    <n v="5842"/>
    <n v="404.81"/>
    <n v="0"/>
    <n v="404.81"/>
    <n v="0"/>
    <n v="0"/>
    <n v="340.98"/>
    <n v="6.99"/>
    <n v="1.44"/>
    <n v="0"/>
    <n v="0"/>
    <n v="27.2"/>
    <n v="13.27"/>
    <n v="0"/>
    <n v="0"/>
    <n v="0"/>
    <n v="0"/>
    <n v="0"/>
    <n v="0"/>
    <n v="0"/>
    <n v="0"/>
    <n v="0"/>
    <n v="0"/>
    <n v="0"/>
    <n v="0"/>
    <n v="0"/>
    <n v="14.93"/>
    <n v="0"/>
    <n v="0"/>
    <n v="0"/>
    <n v="0"/>
    <n v="0"/>
    <m/>
    <n v="0"/>
    <n v="0"/>
    <n v="0"/>
    <x v="14"/>
    <x v="8"/>
  </r>
  <r>
    <s v="CG&amp;E "/>
    <s v="E"/>
    <x v="2"/>
    <s v="OLF     04/01/2008N"/>
    <n v="-85"/>
    <n v="-53.25"/>
    <n v="0"/>
    <n v="-53.25"/>
    <n v="-2.46"/>
    <n v="0"/>
    <n v="-7.15"/>
    <n v="-0.1"/>
    <n v="-0.09"/>
    <n v="0"/>
    <n v="0"/>
    <n v="-0.4"/>
    <n v="-0.19"/>
    <n v="-0.41"/>
    <n v="0"/>
    <n v="0"/>
    <n v="-0.22"/>
    <n v="-1.86"/>
    <n v="0"/>
    <n v="0"/>
    <n v="0"/>
    <n v="0"/>
    <n v="-0.08"/>
    <n v="-0.15"/>
    <n v="0"/>
    <n v="0"/>
    <n v="-0.22"/>
    <n v="0"/>
    <n v="0"/>
    <n v="0"/>
    <n v="0"/>
    <n v="0"/>
    <m/>
    <n v="0"/>
    <n v="0"/>
    <n v="0"/>
    <x v="14"/>
    <x v="8"/>
  </r>
  <r>
    <s v="CG&amp;E "/>
    <s v="E"/>
    <x v="4"/>
    <s v="OLF     04/01/2008N"/>
    <n v="-1834"/>
    <n v="-230.71"/>
    <n v="0"/>
    <n v="-230.71"/>
    <n v="-52.95"/>
    <n v="0"/>
    <n v="-99.43"/>
    <n v="-2.2000000000000002"/>
    <n v="-0.18"/>
    <n v="0"/>
    <n v="0"/>
    <n v="-8.5299999999999994"/>
    <n v="-4.18"/>
    <n v="-8.75"/>
    <n v="0"/>
    <n v="0"/>
    <n v="-4.84"/>
    <n v="-40.11"/>
    <n v="0"/>
    <n v="0"/>
    <n v="0"/>
    <n v="0"/>
    <n v="-1.67"/>
    <n v="-3.21"/>
    <n v="0"/>
    <n v="0"/>
    <n v="-4.66"/>
    <n v="0"/>
    <n v="0"/>
    <n v="0"/>
    <n v="0"/>
    <n v="0"/>
    <m/>
    <n v="0"/>
    <n v="0"/>
    <n v="0"/>
    <x v="14"/>
    <x v="8"/>
  </r>
  <r>
    <s v="CG&amp;E "/>
    <s v="E"/>
    <x v="19"/>
    <s v="OLFR    04/01/2008 "/>
    <n v="18140"/>
    <n v="2460.5700000000002"/>
    <n v="0"/>
    <n v="2460.5700000000002"/>
    <n v="523.52"/>
    <n v="0"/>
    <n v="1199.1400000000001"/>
    <n v="21.74"/>
    <n v="10.89"/>
    <n v="0"/>
    <n v="0"/>
    <n v="84.44"/>
    <n v="41.14"/>
    <n v="86.84"/>
    <n v="0"/>
    <n v="0"/>
    <n v="47.8"/>
    <n v="396.72"/>
    <n v="0"/>
    <n v="0"/>
    <n v="0"/>
    <n v="0"/>
    <n v="16.760000000000002"/>
    <n v="31.58"/>
    <n v="0"/>
    <n v="0"/>
    <n v="0"/>
    <n v="0"/>
    <n v="0"/>
    <n v="0"/>
    <n v="0"/>
    <n v="0"/>
    <m/>
    <n v="0"/>
    <n v="0"/>
    <n v="0"/>
    <x v="14"/>
    <x v="8"/>
  </r>
  <r>
    <s v="CG&amp;E "/>
    <s v="E"/>
    <x v="24"/>
    <s v="OLFR    04/01/2008 "/>
    <n v="329"/>
    <n v="27.7"/>
    <n v="0"/>
    <n v="27.7"/>
    <n v="0"/>
    <n v="0"/>
    <n v="23.97"/>
    <n v="0.39"/>
    <n v="0.18"/>
    <n v="0"/>
    <n v="0"/>
    <n v="1.54"/>
    <n v="0.74"/>
    <n v="0"/>
    <n v="0"/>
    <n v="0"/>
    <n v="0"/>
    <n v="0"/>
    <n v="0"/>
    <n v="0"/>
    <n v="0"/>
    <n v="0"/>
    <n v="0.31"/>
    <n v="0.56999999999999995"/>
    <n v="0"/>
    <n v="0"/>
    <n v="0"/>
    <n v="0"/>
    <n v="0"/>
    <n v="0"/>
    <n v="0"/>
    <n v="0"/>
    <m/>
    <n v="0"/>
    <n v="0"/>
    <n v="0"/>
    <x v="14"/>
    <x v="8"/>
  </r>
  <r>
    <s v="CG&amp;E "/>
    <s v="E"/>
    <x v="2"/>
    <s v="OLO     02/02/2009 "/>
    <n v="7"/>
    <n v="1.69"/>
    <n v="0"/>
    <n v="1.69"/>
    <n v="0.12"/>
    <n v="0"/>
    <n v="1.21"/>
    <n v="0.01"/>
    <n v="0.02"/>
    <n v="0"/>
    <n v="0"/>
    <n v="0.03"/>
    <n v="0.02"/>
    <n v="0.03"/>
    <n v="0"/>
    <n v="0"/>
    <n v="0.02"/>
    <n v="0.19"/>
    <n v="0"/>
    <n v="0"/>
    <n v="0"/>
    <n v="0"/>
    <n v="0.01"/>
    <n v="0"/>
    <n v="0"/>
    <n v="0"/>
    <n v="0.02"/>
    <n v="0"/>
    <n v="0"/>
    <n v="0"/>
    <n v="0"/>
    <n v="0"/>
    <m/>
    <n v="0"/>
    <n v="0"/>
    <n v="0.01"/>
    <x v="14"/>
    <x v="8"/>
  </r>
  <r>
    <s v="CG&amp;E "/>
    <s v="E"/>
    <x v="19"/>
    <s v="OLO     04/01/2008 "/>
    <n v="10310"/>
    <n v="1819.19"/>
    <n v="0"/>
    <n v="1819.19"/>
    <n v="296.57"/>
    <n v="0"/>
    <n v="1076.8399999999999"/>
    <n v="12.71"/>
    <n v="5.94"/>
    <n v="0"/>
    <n v="0"/>
    <n v="47.95"/>
    <n v="23.17"/>
    <n v="49.61"/>
    <n v="0"/>
    <n v="0"/>
    <n v="27.42"/>
    <n v="225.48"/>
    <n v="0"/>
    <n v="0"/>
    <n v="0"/>
    <n v="0"/>
    <n v="9.8000000000000007"/>
    <n v="17.649999999999999"/>
    <n v="0"/>
    <n v="0"/>
    <n v="26.05"/>
    <n v="0"/>
    <n v="0"/>
    <n v="0"/>
    <n v="0"/>
    <n v="0"/>
    <m/>
    <n v="0"/>
    <n v="0"/>
    <n v="0"/>
    <x v="14"/>
    <x v="8"/>
  </r>
  <r>
    <s v="CG&amp;E "/>
    <s v="E"/>
    <x v="1"/>
    <s v="OLO     04/01/2008 "/>
    <n v="119525"/>
    <n v="18999.75"/>
    <n v="0"/>
    <n v="18999.75"/>
    <n v="3445.15"/>
    <n v="0"/>
    <n v="10422.77"/>
    <n v="147.15"/>
    <n v="32.46"/>
    <n v="0"/>
    <n v="0"/>
    <n v="556.52"/>
    <n v="271.5"/>
    <n v="572.98"/>
    <n v="0"/>
    <n v="0"/>
    <n v="316.93"/>
    <n v="2612.0700000000002"/>
    <n v="0"/>
    <n v="0"/>
    <n v="0"/>
    <n v="0"/>
    <n v="111.21"/>
    <n v="205.79"/>
    <n v="0"/>
    <n v="0"/>
    <n v="305.22000000000003"/>
    <n v="0"/>
    <n v="0"/>
    <n v="0"/>
    <n v="0"/>
    <n v="0"/>
    <m/>
    <n v="0"/>
    <n v="0"/>
    <n v="0"/>
    <x v="14"/>
    <x v="8"/>
  </r>
  <r>
    <s v="CG&amp;E "/>
    <s v="E"/>
    <x v="2"/>
    <s v="OLO     04/01/2008 "/>
    <n v="404487"/>
    <n v="63229.760000000002"/>
    <n v="0"/>
    <n v="63229.760000000002"/>
    <n v="11658.05"/>
    <n v="0"/>
    <n v="34167.86"/>
    <n v="495.08"/>
    <n v="153.86000000000001"/>
    <n v="0"/>
    <n v="0"/>
    <n v="1883.02"/>
    <n v="916.07"/>
    <n v="1939.36"/>
    <n v="0"/>
    <n v="0"/>
    <n v="1072.5"/>
    <n v="8839.4699999999993"/>
    <n v="0"/>
    <n v="0"/>
    <n v="0"/>
    <n v="0"/>
    <n v="377.75"/>
    <n v="694"/>
    <n v="0"/>
    <n v="0"/>
    <n v="1032.74"/>
    <n v="0"/>
    <n v="0"/>
    <n v="0"/>
    <n v="0"/>
    <n v="0"/>
    <m/>
    <n v="0"/>
    <n v="0"/>
    <n v="0"/>
    <x v="14"/>
    <x v="8"/>
  </r>
  <r>
    <s v="CG&amp;E "/>
    <s v="E"/>
    <x v="3"/>
    <s v="OLO     04/01/2008 "/>
    <n v="66799"/>
    <n v="9186.06"/>
    <n v="0"/>
    <n v="9186.06"/>
    <n v="1927.14"/>
    <n v="0"/>
    <n v="4403.63"/>
    <n v="81.03"/>
    <n v="12.03"/>
    <n v="0"/>
    <n v="0"/>
    <n v="307.43"/>
    <n v="151.63"/>
    <n v="319.60000000000002"/>
    <n v="0"/>
    <n v="0"/>
    <n v="176.48"/>
    <n v="1458.59"/>
    <n v="0"/>
    <n v="0"/>
    <n v="0"/>
    <n v="0"/>
    <n v="62.21"/>
    <n v="114.38"/>
    <n v="0"/>
    <n v="0"/>
    <n v="171.91"/>
    <n v="0"/>
    <n v="0"/>
    <n v="0"/>
    <n v="0"/>
    <n v="0"/>
    <m/>
    <n v="0"/>
    <n v="0"/>
    <n v="0"/>
    <x v="14"/>
    <x v="8"/>
  </r>
  <r>
    <s v="CG&amp;E "/>
    <s v="E"/>
    <x v="7"/>
    <s v="OLO     04/01/2008 "/>
    <n v="327"/>
    <n v="59.97"/>
    <n v="0"/>
    <n v="59.97"/>
    <n v="9.3800000000000008"/>
    <n v="0"/>
    <n v="36.369999999999997"/>
    <n v="0.4"/>
    <n v="0.27"/>
    <n v="0"/>
    <n v="0"/>
    <n v="1.52"/>
    <n v="0.73"/>
    <n v="1.58"/>
    <n v="0"/>
    <n v="0"/>
    <n v="0.87"/>
    <n v="7.16"/>
    <n v="0"/>
    <n v="0"/>
    <n v="0"/>
    <n v="0"/>
    <n v="0.31"/>
    <n v="0.56000000000000005"/>
    <n v="0"/>
    <n v="0"/>
    <n v="0.82"/>
    <n v="0"/>
    <n v="0"/>
    <n v="0"/>
    <n v="0"/>
    <n v="0"/>
    <m/>
    <n v="0"/>
    <n v="0"/>
    <n v="0"/>
    <x v="14"/>
    <x v="8"/>
  </r>
  <r>
    <s v="CG&amp;E "/>
    <s v="E"/>
    <x v="4"/>
    <s v="OLO     04/01/2008 "/>
    <n v="39323"/>
    <n v="6260.73"/>
    <n v="0"/>
    <n v="6260.73"/>
    <n v="1133.6300000000001"/>
    <n v="0"/>
    <n v="3440.34"/>
    <n v="48.12"/>
    <n v="11.74"/>
    <n v="0"/>
    <n v="0"/>
    <n v="180.73"/>
    <n v="89.31"/>
    <n v="188.53"/>
    <n v="0"/>
    <n v="0"/>
    <n v="104.17"/>
    <n v="859.25"/>
    <n v="0"/>
    <n v="0"/>
    <n v="0"/>
    <n v="0"/>
    <n v="36.61"/>
    <n v="67.77"/>
    <n v="0"/>
    <n v="0"/>
    <n v="100.53"/>
    <n v="0"/>
    <n v="0"/>
    <n v="0"/>
    <n v="0"/>
    <n v="0"/>
    <m/>
    <n v="0"/>
    <n v="0"/>
    <n v="0"/>
    <x v="14"/>
    <x v="8"/>
  </r>
  <r>
    <s v="CG&amp;E "/>
    <s v="E"/>
    <x v="8"/>
    <s v="OLO     04/01/2008 "/>
    <n v="545"/>
    <n v="83.13"/>
    <n v="0"/>
    <n v="83.13"/>
    <n v="15.74"/>
    <n v="0"/>
    <n v="43.98"/>
    <n v="0.66"/>
    <n v="0.18"/>
    <n v="0"/>
    <n v="0"/>
    <n v="2.54"/>
    <n v="1.24"/>
    <n v="2.6"/>
    <n v="0"/>
    <n v="0"/>
    <n v="1.45"/>
    <n v="11.92"/>
    <n v="0"/>
    <n v="0"/>
    <n v="0"/>
    <n v="0"/>
    <n v="0.49"/>
    <n v="0.93"/>
    <n v="0"/>
    <n v="0"/>
    <n v="1.4"/>
    <n v="0"/>
    <n v="0"/>
    <n v="0"/>
    <n v="0"/>
    <n v="0"/>
    <m/>
    <n v="0"/>
    <n v="0"/>
    <n v="0"/>
    <x v="14"/>
    <x v="8"/>
  </r>
  <r>
    <s v="CG&amp;E "/>
    <s v="E"/>
    <x v="5"/>
    <s v="OLO     04/01/2008 "/>
    <n v="1805"/>
    <n v="258.69"/>
    <n v="0"/>
    <n v="258.69"/>
    <n v="52.09"/>
    <n v="0"/>
    <n v="137.55000000000001"/>
    <n v="2.1800000000000002"/>
    <n v="0.54"/>
    <n v="0"/>
    <n v="0"/>
    <n v="0"/>
    <n v="4.0999999999999996"/>
    <n v="8.6300000000000008"/>
    <n v="0"/>
    <n v="0"/>
    <n v="4.7699999999999996"/>
    <n v="39.39"/>
    <n v="0"/>
    <n v="0"/>
    <n v="0"/>
    <n v="0"/>
    <n v="1.71"/>
    <n v="3.08"/>
    <n v="0"/>
    <n v="0"/>
    <n v="4.6500000000000004"/>
    <n v="0"/>
    <n v="0"/>
    <n v="0"/>
    <n v="0"/>
    <n v="0"/>
    <m/>
    <n v="0"/>
    <n v="0"/>
    <n v="0"/>
    <x v="14"/>
    <x v="8"/>
  </r>
  <r>
    <s v="CG&amp;E "/>
    <s v="E"/>
    <x v="24"/>
    <s v="OLO     04/01/2008 "/>
    <n v="41"/>
    <n v="6.23"/>
    <n v="0"/>
    <n v="6.23"/>
    <n v="0"/>
    <n v="0"/>
    <n v="5.6"/>
    <n v="0.05"/>
    <n v="0.09"/>
    <n v="0"/>
    <n v="0"/>
    <n v="0.19"/>
    <n v="0.09"/>
    <n v="0"/>
    <n v="0"/>
    <n v="0"/>
    <n v="0"/>
    <n v="0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14"/>
    <x v="8"/>
  </r>
  <r>
    <s v="CG&amp;E "/>
    <s v="E"/>
    <x v="21"/>
    <s v="OLO     04/01/2008 "/>
    <n v="1908"/>
    <n v="218.1"/>
    <n v="0"/>
    <n v="218.1"/>
    <n v="0"/>
    <n v="0"/>
    <n v="192.93"/>
    <n v="2.38"/>
    <n v="0.36"/>
    <n v="0"/>
    <n v="0"/>
    <n v="8.89"/>
    <n v="4.33"/>
    <n v="0"/>
    <n v="0"/>
    <n v="0"/>
    <n v="0"/>
    <n v="0"/>
    <n v="0"/>
    <n v="0"/>
    <n v="0"/>
    <n v="0"/>
    <n v="1.54"/>
    <n v="2.82"/>
    <n v="0"/>
    <n v="0"/>
    <n v="4.8499999999999996"/>
    <n v="0"/>
    <n v="0"/>
    <n v="0"/>
    <n v="0"/>
    <n v="0"/>
    <m/>
    <n v="0"/>
    <n v="0"/>
    <n v="0"/>
    <x v="14"/>
    <x v="8"/>
  </r>
  <r>
    <s v="CG&amp;E "/>
    <s v="E"/>
    <x v="6"/>
    <s v="OLO     04/01/2008 "/>
    <n v="19278"/>
    <n v="1763.13"/>
    <n v="0"/>
    <n v="1763.13"/>
    <n v="0"/>
    <n v="0"/>
    <n v="1539.85"/>
    <n v="23.64"/>
    <n v="5.58"/>
    <n v="0"/>
    <n v="0"/>
    <n v="89.8"/>
    <n v="43.75"/>
    <n v="0"/>
    <n v="0"/>
    <n v="0"/>
    <n v="0"/>
    <n v="0"/>
    <n v="0"/>
    <n v="0"/>
    <n v="0"/>
    <n v="0"/>
    <n v="3.91"/>
    <n v="7.31"/>
    <n v="0"/>
    <n v="0"/>
    <n v="49.29"/>
    <n v="0"/>
    <n v="0"/>
    <n v="0"/>
    <n v="0"/>
    <n v="0"/>
    <m/>
    <n v="0"/>
    <n v="0"/>
    <n v="0"/>
    <x v="14"/>
    <x v="8"/>
  </r>
  <r>
    <s v="CG&amp;E "/>
    <s v="E"/>
    <x v="9"/>
    <s v="OLO     04/01/2008 "/>
    <n v="1425"/>
    <n v="132.43"/>
    <n v="0"/>
    <n v="132.43"/>
    <n v="0"/>
    <n v="0"/>
    <n v="116.45"/>
    <n v="1.74"/>
    <n v="0.54"/>
    <n v="0"/>
    <n v="0"/>
    <n v="6.63"/>
    <n v="3.22"/>
    <n v="0"/>
    <n v="0"/>
    <n v="0"/>
    <n v="0"/>
    <n v="0"/>
    <n v="0"/>
    <n v="0"/>
    <n v="0"/>
    <n v="0"/>
    <n v="7.0000000000000007E-2"/>
    <n v="0.14000000000000001"/>
    <n v="0"/>
    <n v="0"/>
    <n v="3.64"/>
    <n v="0"/>
    <n v="0"/>
    <n v="0"/>
    <n v="0"/>
    <n v="0"/>
    <m/>
    <n v="0"/>
    <n v="0"/>
    <n v="0"/>
    <x v="14"/>
    <x v="8"/>
  </r>
  <r>
    <s v="CG&amp;E "/>
    <s v="E"/>
    <x v="10"/>
    <s v="OLO     04/01/2008 "/>
    <n v="4988"/>
    <n v="475.62"/>
    <n v="0"/>
    <n v="475.62"/>
    <n v="0"/>
    <n v="0"/>
    <n v="419.23"/>
    <n v="6.14"/>
    <n v="1.89"/>
    <n v="0"/>
    <n v="0"/>
    <n v="23.24"/>
    <n v="11.33"/>
    <n v="0"/>
    <n v="0"/>
    <n v="0"/>
    <n v="0"/>
    <n v="0"/>
    <n v="0"/>
    <n v="0"/>
    <n v="0"/>
    <n v="0"/>
    <n v="0.35"/>
    <n v="0.68"/>
    <n v="0"/>
    <n v="0"/>
    <n v="12.76"/>
    <n v="0"/>
    <n v="0"/>
    <n v="0"/>
    <n v="0"/>
    <n v="0"/>
    <m/>
    <n v="0"/>
    <n v="0"/>
    <n v="0"/>
    <x v="14"/>
    <x v="8"/>
  </r>
  <r>
    <s v="CG&amp;E "/>
    <s v="E"/>
    <x v="2"/>
    <s v="OLO     04/01/2008N"/>
    <n v="-232"/>
    <n v="-148.79"/>
    <n v="0"/>
    <n v="-148.79"/>
    <n v="-6.69"/>
    <n v="0"/>
    <n v="-19.77"/>
    <n v="-0.28000000000000003"/>
    <n v="-0.09"/>
    <n v="0"/>
    <n v="0"/>
    <n v="-1.08"/>
    <n v="-0.53"/>
    <n v="-1.1100000000000001"/>
    <n v="0"/>
    <n v="0"/>
    <n v="-0.61"/>
    <n v="-5.0599999999999996"/>
    <n v="0"/>
    <n v="0"/>
    <n v="0"/>
    <n v="0"/>
    <n v="-0.22"/>
    <n v="-0.4"/>
    <n v="0"/>
    <n v="0"/>
    <n v="-0.6"/>
    <n v="0"/>
    <n v="0"/>
    <n v="0"/>
    <n v="0"/>
    <n v="0"/>
    <m/>
    <n v="0"/>
    <n v="0"/>
    <n v="0"/>
    <x v="14"/>
    <x v="8"/>
  </r>
  <r>
    <s v="CG&amp;E "/>
    <s v="E"/>
    <x v="4"/>
    <s v="OLO     04/01/2008N"/>
    <n v="0"/>
    <n v="-2594.54"/>
    <n v="0"/>
    <n v="-2594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8"/>
  </r>
  <r>
    <s v="CG&amp;E "/>
    <s v="E"/>
    <x v="19"/>
    <s v="OLOR    04/01/2008 "/>
    <n v="259885"/>
    <n v="45708.88"/>
    <n v="0"/>
    <n v="45708.88"/>
    <n v="7468.72"/>
    <n v="0"/>
    <n v="27422.35"/>
    <n v="323.11"/>
    <n v="377.66"/>
    <n v="0"/>
    <n v="0"/>
    <n v="1206.6600000000001"/>
    <n v="581.15"/>
    <n v="1253.17"/>
    <n v="0"/>
    <n v="0"/>
    <n v="694.91"/>
    <n v="5685.71"/>
    <n v="0"/>
    <n v="0"/>
    <n v="0"/>
    <n v="0"/>
    <n v="252.94"/>
    <n v="442.5"/>
    <n v="0"/>
    <n v="0"/>
    <n v="0"/>
    <n v="0"/>
    <n v="0"/>
    <n v="0"/>
    <n v="0"/>
    <n v="0"/>
    <m/>
    <n v="0"/>
    <n v="0"/>
    <n v="0"/>
    <x v="14"/>
    <x v="8"/>
  </r>
  <r>
    <s v="CG&amp;E "/>
    <s v="E"/>
    <x v="24"/>
    <s v="OLOR    04/01/2008 "/>
    <n v="4468"/>
    <n v="514.64"/>
    <n v="0"/>
    <n v="514.64"/>
    <n v="0"/>
    <n v="0"/>
    <n v="459.25"/>
    <n v="5.58"/>
    <n v="7.11"/>
    <n v="0"/>
    <n v="0"/>
    <n v="20.75"/>
    <n v="9.98"/>
    <n v="0"/>
    <n v="0"/>
    <n v="0"/>
    <n v="0"/>
    <n v="0"/>
    <n v="0"/>
    <n v="0"/>
    <n v="0"/>
    <n v="0"/>
    <n v="4.37"/>
    <n v="7.6"/>
    <n v="0"/>
    <n v="0"/>
    <n v="0"/>
    <n v="0"/>
    <n v="0"/>
    <n v="0"/>
    <n v="0"/>
    <n v="0"/>
    <m/>
    <n v="0"/>
    <n v="0"/>
    <n v="0"/>
    <x v="14"/>
    <x v="8"/>
  </r>
  <r>
    <s v="CG&amp;E "/>
    <s v="E"/>
    <x v="19"/>
    <s v="OLOR    04/01/2008N"/>
    <n v="0"/>
    <n v="-128.53"/>
    <n v="0"/>
    <n v="-128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8"/>
  </r>
  <r>
    <s v="CG&amp;E "/>
    <s v="E"/>
    <x v="2"/>
    <s v="OLU     04/01/2008 "/>
    <n v="71"/>
    <n v="17.63"/>
    <n v="0"/>
    <n v="17.63"/>
    <n v="2.0499999999999998"/>
    <n v="0"/>
    <n v="12.46"/>
    <n v="0.09"/>
    <n v="0.09"/>
    <n v="0"/>
    <n v="0"/>
    <n v="0.33"/>
    <n v="0.16"/>
    <n v="0.34"/>
    <n v="0"/>
    <n v="0"/>
    <n v="0.19"/>
    <n v="1.55"/>
    <n v="0"/>
    <n v="0"/>
    <n v="0"/>
    <n v="0"/>
    <n v="7.0000000000000007E-2"/>
    <n v="0.12"/>
    <n v="0"/>
    <n v="0"/>
    <n v="0.18"/>
    <n v="0"/>
    <n v="0"/>
    <n v="0"/>
    <n v="0"/>
    <n v="0"/>
    <m/>
    <n v="0"/>
    <n v="0"/>
    <n v="0"/>
    <x v="14"/>
    <x v="8"/>
  </r>
  <r>
    <s v="CG&amp;E "/>
    <s v="E"/>
    <x v="6"/>
    <s v="OLU     04/01/2008 "/>
    <n v="82"/>
    <n v="39.19"/>
    <n v="0"/>
    <n v="39.19"/>
    <n v="0"/>
    <n v="0"/>
    <n v="38.020000000000003"/>
    <n v="0.1"/>
    <n v="0.09"/>
    <n v="0"/>
    <n v="0"/>
    <n v="0.38"/>
    <n v="0.18"/>
    <n v="0"/>
    <n v="0"/>
    <n v="0"/>
    <n v="0"/>
    <n v="0"/>
    <n v="0"/>
    <n v="0"/>
    <n v="0"/>
    <n v="0"/>
    <n v="0.08"/>
    <n v="0.14000000000000001"/>
    <n v="0"/>
    <n v="0"/>
    <n v="0.2"/>
    <n v="0"/>
    <n v="0"/>
    <n v="0"/>
    <n v="0"/>
    <n v="0"/>
    <m/>
    <n v="0"/>
    <n v="0"/>
    <n v="0"/>
    <x v="14"/>
    <x v="8"/>
  </r>
  <r>
    <s v="CG&amp;E "/>
    <s v="E"/>
    <x v="19"/>
    <s v="OLUR    04/01/2008 "/>
    <n v="41"/>
    <n v="21.83"/>
    <n v="0"/>
    <n v="21.83"/>
    <n v="1.17"/>
    <n v="0"/>
    <n v="19.010000000000002"/>
    <n v="0.05"/>
    <n v="0"/>
    <n v="0"/>
    <n v="0"/>
    <n v="0.19"/>
    <n v="0.09"/>
    <n v="0.2"/>
    <n v="0"/>
    <n v="0"/>
    <n v="0.11"/>
    <n v="0.9"/>
    <n v="0"/>
    <n v="0"/>
    <n v="0"/>
    <n v="0"/>
    <n v="0.04"/>
    <n v="7.0000000000000007E-2"/>
    <n v="0"/>
    <n v="0"/>
    <n v="0"/>
    <n v="0"/>
    <n v="0"/>
    <n v="0"/>
    <n v="0"/>
    <n v="0"/>
    <m/>
    <n v="0"/>
    <n v="0"/>
    <n v="0"/>
    <x v="14"/>
    <x v="8"/>
  </r>
  <r>
    <s v="CG&amp;E "/>
    <s v="E"/>
    <x v="19"/>
    <s v="ORH S   04/01/2008N"/>
    <n v="-25436"/>
    <n v="-2021.46"/>
    <n v="0"/>
    <n v="-2021.46"/>
    <n v="-514.52"/>
    <n v="0"/>
    <n v="-348.97"/>
    <n v="-30.96"/>
    <n v="-0.45"/>
    <n v="0"/>
    <n v="0"/>
    <n v="-110.81"/>
    <n v="-117.24"/>
    <n v="-83.23"/>
    <n v="-44.34"/>
    <n v="0"/>
    <n v="-144.29"/>
    <n v="-559.58000000000004"/>
    <n v="0"/>
    <n v="0"/>
    <n v="0"/>
    <n v="0"/>
    <n v="-36.17"/>
    <n v="-30.9"/>
    <n v="0"/>
    <n v="0"/>
    <n v="0"/>
    <n v="0"/>
    <n v="0"/>
    <n v="0"/>
    <n v="0"/>
    <n v="0"/>
    <m/>
    <n v="0"/>
    <n v="0"/>
    <n v="0"/>
    <x v="14"/>
    <x v="9"/>
  </r>
  <r>
    <s v="CG&amp;E "/>
    <s v="E"/>
    <x v="19"/>
    <s v="ORH W   01/02/2009N"/>
    <n v="433564"/>
    <n v="31883.43"/>
    <n v="0"/>
    <n v="31883.43"/>
    <n v="5895.16"/>
    <n v="0"/>
    <n v="5943.02"/>
    <n v="470.73"/>
    <n v="6.73"/>
    <n v="0"/>
    <n v="0"/>
    <n v="1873.9"/>
    <n v="0"/>
    <n v="1468.54"/>
    <n v="0"/>
    <n v="0"/>
    <n v="2698.96"/>
    <n v="11567.53"/>
    <n v="0"/>
    <n v="0"/>
    <n v="0"/>
    <n v="0"/>
    <n v="733.63"/>
    <n v="0"/>
    <n v="0"/>
    <n v="0"/>
    <n v="0"/>
    <n v="0"/>
    <n v="0"/>
    <n v="0"/>
    <n v="0"/>
    <n v="694.48"/>
    <m/>
    <n v="0"/>
    <n v="0"/>
    <n v="530.75"/>
    <x v="14"/>
    <x v="9"/>
  </r>
  <r>
    <s v="CG&amp;E "/>
    <s v="E"/>
    <x v="24"/>
    <s v="ORH W   01/02/2009N"/>
    <n v="3313"/>
    <n v="81.650000000000006"/>
    <n v="0"/>
    <n v="81.650000000000006"/>
    <n v="0"/>
    <n v="0"/>
    <n v="48.28"/>
    <n v="3.6"/>
    <n v="0.06"/>
    <n v="0"/>
    <n v="0"/>
    <n v="14.45"/>
    <n v="0"/>
    <n v="0"/>
    <n v="0"/>
    <n v="0"/>
    <n v="0"/>
    <n v="0"/>
    <n v="0"/>
    <n v="0"/>
    <n v="0"/>
    <n v="0"/>
    <n v="5.61"/>
    <n v="0"/>
    <n v="0"/>
    <n v="0"/>
    <n v="0"/>
    <n v="0"/>
    <n v="0"/>
    <n v="0"/>
    <n v="0"/>
    <n v="5.3"/>
    <m/>
    <n v="0"/>
    <n v="0"/>
    <n v="4.3499999999999996"/>
    <x v="14"/>
    <x v="9"/>
  </r>
  <r>
    <s v="CG&amp;E "/>
    <s v="E"/>
    <x v="19"/>
    <s v="ORH W   04/01/2008N"/>
    <n v="493044"/>
    <n v="39872.86"/>
    <n v="0"/>
    <n v="39872.86"/>
    <n v="10381.870000000001"/>
    <n v="0"/>
    <n v="6979.77"/>
    <n v="600.32000000000005"/>
    <n v="8.61"/>
    <n v="0"/>
    <n v="0"/>
    <n v="2140.1"/>
    <n v="2339.6"/>
    <n v="1720.49"/>
    <n v="859.43"/>
    <n v="0"/>
    <n v="2797.08"/>
    <n v="10721.74"/>
    <n v="0"/>
    <n v="0"/>
    <n v="0"/>
    <n v="0"/>
    <n v="701.15"/>
    <n v="622.70000000000005"/>
    <n v="0"/>
    <n v="0"/>
    <n v="0"/>
    <n v="0"/>
    <n v="0"/>
    <n v="0"/>
    <n v="0"/>
    <n v="0"/>
    <m/>
    <n v="0"/>
    <n v="0"/>
    <n v="0"/>
    <x v="14"/>
    <x v="9"/>
  </r>
  <r>
    <s v="CG&amp;E "/>
    <s v="E"/>
    <x v="24"/>
    <s v="ORH W   04/01/2008N"/>
    <n v="5875"/>
    <n v="184.05"/>
    <n v="0"/>
    <n v="184.05"/>
    <n v="0"/>
    <n v="0"/>
    <n v="93.33"/>
    <n v="7.16"/>
    <n v="0.12"/>
    <n v="0"/>
    <n v="0"/>
    <n v="25.89"/>
    <n v="30.56"/>
    <n v="0"/>
    <n v="10.24"/>
    <n v="0"/>
    <n v="0"/>
    <n v="0"/>
    <n v="0"/>
    <n v="0"/>
    <n v="0"/>
    <n v="0"/>
    <n v="8.35"/>
    <n v="8.4"/>
    <n v="0"/>
    <n v="0"/>
    <n v="0"/>
    <n v="0"/>
    <n v="0"/>
    <n v="0"/>
    <n v="0"/>
    <n v="0"/>
    <m/>
    <n v="0"/>
    <n v="0"/>
    <n v="0"/>
    <x v="14"/>
    <x v="9"/>
  </r>
  <r>
    <s v="CG&amp;E "/>
    <s v="E"/>
    <x v="19"/>
    <s v="RS  S   01/02/2007 "/>
    <n v="6507"/>
    <n v="709.37"/>
    <n v="0"/>
    <n v="70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10"/>
  </r>
  <r>
    <s v="CG&amp;E "/>
    <s v="E"/>
    <x v="19"/>
    <s v="RS  S   01/02/2007N"/>
    <n v="-345055"/>
    <n v="-35583.68"/>
    <n v="0"/>
    <n v="-35583.68"/>
    <n v="-11271.49"/>
    <n v="0"/>
    <n v="-9328.7000000000007"/>
    <n v="-391.48"/>
    <n v="-48.9"/>
    <n v="0"/>
    <n v="0"/>
    <n v="-1593.46"/>
    <n v="-2049.1799999999998"/>
    <n v="-1511.17"/>
    <n v="-604.25"/>
    <n v="-1989.5"/>
    <n v="-2151.81"/>
    <n v="-3482.26"/>
    <n v="0"/>
    <n v="0"/>
    <n v="0"/>
    <n v="0"/>
    <n v="-365.72"/>
    <n v="-795.76"/>
    <n v="0"/>
    <n v="0"/>
    <n v="0"/>
    <n v="0"/>
    <n v="0"/>
    <n v="0"/>
    <n v="0"/>
    <n v="0"/>
    <m/>
    <n v="0"/>
    <n v="0"/>
    <n v="0"/>
    <x v="14"/>
    <x v="10"/>
  </r>
  <r>
    <s v="CG&amp;E "/>
    <s v="E"/>
    <x v="1"/>
    <s v="RS  S   01/02/2007N"/>
    <n v="-3016"/>
    <n v="-349.56"/>
    <n v="0"/>
    <n v="-349.56"/>
    <n v="-113.26"/>
    <n v="0"/>
    <n v="-91.68"/>
    <n v="-3"/>
    <n v="-0.63"/>
    <n v="0"/>
    <n v="0"/>
    <n v="-14.02"/>
    <n v="-19.559999999999999"/>
    <n v="-11.29"/>
    <n v="-5.25"/>
    <n v="-19.98"/>
    <n v="-17.420000000000002"/>
    <n v="-44.15"/>
    <n v="0"/>
    <n v="0"/>
    <n v="0"/>
    <n v="0"/>
    <n v="-1.33"/>
    <n v="-7.99"/>
    <n v="0"/>
    <n v="0"/>
    <n v="0"/>
    <n v="0"/>
    <n v="0"/>
    <n v="0"/>
    <n v="0"/>
    <n v="0"/>
    <m/>
    <n v="0"/>
    <n v="0"/>
    <n v="0"/>
    <x v="14"/>
    <x v="10"/>
  </r>
  <r>
    <s v="CG&amp;E "/>
    <s v="E"/>
    <x v="2"/>
    <s v="RS  S   01/02/2007N"/>
    <n v="-3201"/>
    <n v="-393.03"/>
    <n v="0"/>
    <n v="-393.03"/>
    <n v="-126.46"/>
    <n v="0"/>
    <n v="-111.5"/>
    <n v="-3.9"/>
    <n v="-0.36"/>
    <n v="0"/>
    <n v="0"/>
    <n v="-14.89"/>
    <n v="-31.43"/>
    <n v="-15.59"/>
    <n v="-1.33"/>
    <n v="-22.33"/>
    <n v="-18.95"/>
    <n v="-29.29"/>
    <n v="0"/>
    <n v="0"/>
    <n v="0"/>
    <n v="0"/>
    <n v="-4.37"/>
    <n v="-8.93"/>
    <n v="0"/>
    <n v="0"/>
    <n v="-3.7"/>
    <n v="0"/>
    <n v="0"/>
    <n v="0"/>
    <n v="0"/>
    <n v="0"/>
    <m/>
    <n v="0"/>
    <n v="0"/>
    <n v="0"/>
    <x v="14"/>
    <x v="10"/>
  </r>
  <r>
    <s v="CG&amp;E "/>
    <s v="E"/>
    <x v="19"/>
    <s v="RS  S   01/02/2009N"/>
    <n v="-39139"/>
    <n v="-4958.13"/>
    <n v="0"/>
    <n v="-4958.13"/>
    <n v="-267.67"/>
    <n v="0"/>
    <n v="-258.20999999999998"/>
    <n v="-11.39"/>
    <n v="-0.97"/>
    <n v="0"/>
    <n v="0"/>
    <n v="-47.29"/>
    <n v="0"/>
    <n v="-54.4"/>
    <n v="0"/>
    <n v="0"/>
    <n v="-65.2"/>
    <n v="-279.45999999999998"/>
    <n v="0"/>
    <n v="0"/>
    <n v="0"/>
    <n v="0"/>
    <n v="-17.739999999999998"/>
    <n v="0"/>
    <n v="0"/>
    <n v="0"/>
    <n v="0"/>
    <n v="0"/>
    <n v="0"/>
    <n v="0"/>
    <n v="0"/>
    <n v="-16.760000000000002"/>
    <m/>
    <n v="0"/>
    <n v="0"/>
    <n v="-19.670000000000002"/>
    <x v="14"/>
    <x v="10"/>
  </r>
  <r>
    <s v="CG&amp;E "/>
    <s v="E"/>
    <x v="1"/>
    <s v="RS  S   01/02/2009N"/>
    <n v="-384"/>
    <n v="-45.56"/>
    <n v="0"/>
    <n v="-45.56"/>
    <n v="-12.96"/>
    <n v="0"/>
    <n v="-9.68"/>
    <n v="-0.42"/>
    <n v="-0.04"/>
    <n v="0"/>
    <n v="0"/>
    <n v="-1.79"/>
    <n v="-2.4900000000000002"/>
    <n v="-2.82"/>
    <n v="0"/>
    <n v="0"/>
    <n v="-2.39"/>
    <n v="-10.25"/>
    <n v="0"/>
    <n v="0"/>
    <n v="0"/>
    <n v="0"/>
    <n v="-0.65"/>
    <n v="0"/>
    <n v="0"/>
    <n v="0"/>
    <n v="-0.42"/>
    <n v="0"/>
    <n v="0"/>
    <n v="0"/>
    <n v="0"/>
    <n v="-0.63"/>
    <m/>
    <n v="0"/>
    <n v="0"/>
    <n v="-1.02"/>
    <x v="14"/>
    <x v="10"/>
  </r>
  <r>
    <s v="CG&amp;E "/>
    <s v="E"/>
    <x v="24"/>
    <s v="RS  S   01/02/2009N"/>
    <n v="0"/>
    <n v="-235"/>
    <n v="0"/>
    <n v="-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10"/>
  </r>
  <r>
    <s v="CG&amp;E "/>
    <s v="E"/>
    <x v="19"/>
    <s v="RS  S   02/15/2008N"/>
    <n v="-179579"/>
    <n v="-18834.13"/>
    <n v="0"/>
    <n v="-18834.13"/>
    <n v="-5981.11"/>
    <n v="0"/>
    <n v="-4779.99"/>
    <n v="-218.69"/>
    <n v="-23.96"/>
    <n v="0"/>
    <n v="0"/>
    <n v="-830.74"/>
    <n v="-1079.1500000000001"/>
    <n v="-1154.21"/>
    <n v="-313.06"/>
    <n v="-1055.74"/>
    <n v="-1149.07"/>
    <n v="-1569.53"/>
    <n v="0"/>
    <n v="0"/>
    <n v="0"/>
    <n v="0"/>
    <n v="-256.61"/>
    <n v="-422.27"/>
    <n v="0"/>
    <n v="0"/>
    <n v="0"/>
    <n v="0"/>
    <n v="0"/>
    <n v="0"/>
    <n v="0"/>
    <n v="0"/>
    <m/>
    <n v="0"/>
    <n v="0"/>
    <n v="0"/>
    <x v="14"/>
    <x v="10"/>
  </r>
  <r>
    <s v="CG&amp;E "/>
    <s v="E"/>
    <x v="2"/>
    <s v="RS  S   02/15/2008N"/>
    <n v="-5085"/>
    <n v="-527.14"/>
    <n v="0"/>
    <n v="-527.14"/>
    <n v="-171.44"/>
    <n v="0"/>
    <n v="-119.71"/>
    <n v="-6.19"/>
    <n v="-0.18"/>
    <n v="0"/>
    <n v="0"/>
    <n v="-22.77"/>
    <n v="-42.66"/>
    <n v="-30.25"/>
    <n v="-2.12"/>
    <n v="-30.25"/>
    <n v="-30.12"/>
    <n v="-46.54"/>
    <n v="0"/>
    <n v="0"/>
    <n v="0"/>
    <n v="0"/>
    <n v="-6.94"/>
    <n v="-12.1"/>
    <n v="0"/>
    <n v="0"/>
    <n v="-5.87"/>
    <n v="0"/>
    <n v="0"/>
    <n v="0"/>
    <n v="0"/>
    <n v="0"/>
    <m/>
    <n v="0"/>
    <n v="0"/>
    <n v="0"/>
    <x v="14"/>
    <x v="10"/>
  </r>
  <r>
    <s v="CG&amp;E "/>
    <s v="E"/>
    <x v="24"/>
    <s v="RS  S   02/15/2008N"/>
    <n v="-278"/>
    <n v="-15.19"/>
    <n v="0"/>
    <n v="-15.19"/>
    <n v="0"/>
    <n v="0"/>
    <n v="-10.050000000000001"/>
    <n v="-0.34"/>
    <n v="-0.09"/>
    <n v="0"/>
    <n v="0"/>
    <n v="-1.29"/>
    <n v="-1.8"/>
    <n v="0"/>
    <n v="-0.48"/>
    <n v="0"/>
    <n v="0"/>
    <n v="0"/>
    <n v="0"/>
    <n v="0"/>
    <n v="0"/>
    <n v="0"/>
    <n v="-0.4"/>
    <n v="-0.74"/>
    <n v="0"/>
    <n v="0"/>
    <n v="0"/>
    <n v="0"/>
    <n v="0"/>
    <n v="0"/>
    <n v="0"/>
    <n v="0"/>
    <m/>
    <n v="0"/>
    <n v="0"/>
    <n v="0"/>
    <x v="14"/>
    <x v="10"/>
  </r>
  <r>
    <s v="CG&amp;E "/>
    <s v="E"/>
    <x v="19"/>
    <s v="RS  S   04/01/2008 "/>
    <n v="400918"/>
    <n v="42122.239999999998"/>
    <n v="0"/>
    <n v="42122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10"/>
  </r>
  <r>
    <s v="CG&amp;E "/>
    <s v="E"/>
    <x v="19"/>
    <s v="RS  S   04/01/2008N"/>
    <n v="-13101970"/>
    <n v="-1400172.89"/>
    <n v="0"/>
    <n v="-1400172.89"/>
    <n v="-436179.77"/>
    <n v="0"/>
    <n v="-319150.28999999998"/>
    <n v="-15863.69"/>
    <n v="-1156.54"/>
    <n v="0"/>
    <n v="0"/>
    <n v="-59132.23"/>
    <n v="-68452.800000000003"/>
    <n v="-70692.160000000003"/>
    <n v="-21624.34"/>
    <n v="-7.84"/>
    <n v="-75022.33"/>
    <n v="-282653.5"/>
    <n v="0"/>
    <n v="0"/>
    <n v="0"/>
    <n v="0"/>
    <n v="-18778.2"/>
    <n v="-25309.14"/>
    <n v="0"/>
    <n v="0"/>
    <n v="0"/>
    <n v="0"/>
    <n v="0"/>
    <n v="0"/>
    <n v="0"/>
    <n v="-1113.92"/>
    <m/>
    <n v="0"/>
    <n v="0"/>
    <n v="-1126.1400000000001"/>
    <x v="14"/>
    <x v="10"/>
  </r>
  <r>
    <s v="CG&amp;E "/>
    <s v="E"/>
    <x v="1"/>
    <s v="RS  S   04/01/2008N"/>
    <n v="-3545"/>
    <n v="-429.6"/>
    <n v="0"/>
    <n v="-429.6"/>
    <n v="-156.61000000000001"/>
    <n v="0"/>
    <n v="-111.21"/>
    <n v="-4.33"/>
    <n v="-0.81"/>
    <n v="0"/>
    <n v="0"/>
    <n v="-16.510000000000002"/>
    <n v="-23"/>
    <n v="-22.4"/>
    <n v="-1.74"/>
    <n v="0"/>
    <n v="-20.21"/>
    <n v="-54.78"/>
    <n v="0"/>
    <n v="0"/>
    <n v="0"/>
    <n v="0"/>
    <n v="-4.9800000000000004"/>
    <n v="-9.4"/>
    <n v="0"/>
    <n v="0"/>
    <n v="-3.62"/>
    <n v="0"/>
    <n v="0"/>
    <n v="0"/>
    <n v="0"/>
    <n v="0"/>
    <m/>
    <n v="0"/>
    <n v="0"/>
    <n v="0"/>
    <x v="14"/>
    <x v="10"/>
  </r>
  <r>
    <s v="CG&amp;E "/>
    <s v="E"/>
    <x v="2"/>
    <s v="RS  S   04/01/2008N"/>
    <n v="-13203"/>
    <n v="-1854.57"/>
    <n v="0"/>
    <n v="-1854.57"/>
    <n v="-656.36"/>
    <n v="0"/>
    <n v="-522.75"/>
    <n v="-16.079999999999998"/>
    <n v="-1.8"/>
    <n v="0"/>
    <n v="0"/>
    <n v="-61.36"/>
    <n v="-138.25"/>
    <n v="-94.7"/>
    <n v="-5.45"/>
    <n v="0"/>
    <n v="-73.72"/>
    <n v="-211.34"/>
    <n v="0"/>
    <n v="0"/>
    <n v="0"/>
    <n v="0"/>
    <n v="-17.809999999999999"/>
    <n v="-39.049999999999997"/>
    <n v="0"/>
    <n v="0"/>
    <n v="-15.25"/>
    <n v="0"/>
    <n v="0"/>
    <n v="0"/>
    <n v="0"/>
    <n v="-0.24"/>
    <m/>
    <n v="0"/>
    <n v="0"/>
    <n v="-0.41"/>
    <x v="14"/>
    <x v="10"/>
  </r>
  <r>
    <s v="CG&amp;E "/>
    <s v="E"/>
    <x v="24"/>
    <s v="RS  S   04/01/2008N"/>
    <n v="-149115"/>
    <n v="-12065.9"/>
    <n v="0"/>
    <n v="-12065.9"/>
    <n v="0"/>
    <n v="0"/>
    <n v="-3484.46"/>
    <n v="-180.89"/>
    <n v="-10.199999999999999"/>
    <n v="0"/>
    <n v="0"/>
    <n v="-675.41"/>
    <n v="-755.45"/>
    <n v="0"/>
    <n v="-251.02"/>
    <n v="0"/>
    <n v="0"/>
    <n v="0"/>
    <n v="0"/>
    <n v="0"/>
    <n v="0"/>
    <n v="0"/>
    <n v="-213.37"/>
    <n v="-268.99"/>
    <n v="0"/>
    <n v="0"/>
    <n v="0"/>
    <n v="0"/>
    <n v="0"/>
    <n v="0"/>
    <n v="0"/>
    <n v="-8.17"/>
    <m/>
    <n v="0"/>
    <n v="0"/>
    <n v="-7.94"/>
    <x v="14"/>
    <x v="10"/>
  </r>
  <r>
    <s v="CG&amp;E "/>
    <s v="E"/>
    <x v="19"/>
    <s v="RS  W   01/02/2007N"/>
    <n v="285051"/>
    <n v="29710.85"/>
    <n v="0"/>
    <n v="29710.85"/>
    <n v="9508.64"/>
    <n v="0"/>
    <n v="7864.01"/>
    <n v="314.52"/>
    <n v="43.53"/>
    <n v="0"/>
    <n v="0"/>
    <n v="1320.87"/>
    <n v="1714.64"/>
    <n v="1091.9000000000001"/>
    <n v="490.66"/>
    <n v="1678.39"/>
    <n v="1751.21"/>
    <n v="2997.81"/>
    <n v="0"/>
    <n v="0"/>
    <n v="0"/>
    <n v="0"/>
    <n v="263.58"/>
    <n v="671.17"/>
    <n v="0"/>
    <n v="0"/>
    <n v="0"/>
    <n v="0"/>
    <n v="-0.04"/>
    <n v="-0.04"/>
    <n v="0"/>
    <n v="0"/>
    <m/>
    <n v="0"/>
    <n v="0"/>
    <n v="0"/>
    <x v="14"/>
    <x v="10"/>
  </r>
  <r>
    <s v="CG&amp;E "/>
    <s v="E"/>
    <x v="24"/>
    <s v="RS  W   01/02/2007N"/>
    <n v="962"/>
    <n v="45.84"/>
    <n v="0"/>
    <n v="45.84"/>
    <n v="0"/>
    <n v="0"/>
    <n v="28.19"/>
    <n v="1.17"/>
    <n v="0.18"/>
    <n v="0"/>
    <n v="0"/>
    <n v="4.47"/>
    <n v="6.23"/>
    <n v="0"/>
    <n v="1.68"/>
    <n v="0"/>
    <n v="0"/>
    <n v="0"/>
    <n v="0"/>
    <n v="0"/>
    <n v="0"/>
    <n v="0"/>
    <n v="1.37"/>
    <n v="2.5499999999999998"/>
    <n v="0"/>
    <n v="0"/>
    <n v="0"/>
    <n v="0"/>
    <n v="0"/>
    <n v="0"/>
    <n v="0"/>
    <n v="0"/>
    <m/>
    <n v="0"/>
    <n v="0"/>
    <n v="0"/>
    <x v="14"/>
    <x v="10"/>
  </r>
  <r>
    <s v="CG&amp;E "/>
    <s v="E"/>
    <x v="19"/>
    <s v="RS  W   01/02/2009 "/>
    <n v="57338"/>
    <n v="5908.43"/>
    <n v="0"/>
    <n v="590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10"/>
  </r>
  <r>
    <s v="CG&amp;E "/>
    <s v="E"/>
    <x v="19"/>
    <s v="RS  W   01/02/2009N"/>
    <n v="335122893"/>
    <n v="33162973.66"/>
    <n v="0"/>
    <n v="33162973.66"/>
    <n v="8879769.2400000002"/>
    <n v="0"/>
    <n v="7805618.8300000001"/>
    <n v="363836.38"/>
    <n v="22547.53"/>
    <n v="0"/>
    <n v="0"/>
    <n v="1527088.01"/>
    <n v="0"/>
    <n v="1786863.4"/>
    <n v="0"/>
    <n v="0"/>
    <n v="2086152.62"/>
    <n v="8941058.7599999998"/>
    <n v="0"/>
    <n v="0"/>
    <n v="0"/>
    <n v="0"/>
    <n v="567288.06999999995"/>
    <n v="0.13"/>
    <n v="0"/>
    <n v="0"/>
    <n v="0"/>
    <n v="0"/>
    <n v="0"/>
    <n v="0"/>
    <n v="0"/>
    <n v="536796.77"/>
    <m/>
    <n v="0"/>
    <n v="0"/>
    <n v="645928.92000000004"/>
    <x v="14"/>
    <x v="10"/>
  </r>
  <r>
    <s v="CG&amp;E "/>
    <s v="E"/>
    <x v="1"/>
    <s v="RS  W   01/02/2009N"/>
    <n v="12852"/>
    <n v="1495.36"/>
    <n v="0"/>
    <n v="1495.36"/>
    <n v="461.19"/>
    <n v="0"/>
    <n v="375.94"/>
    <n v="13.93"/>
    <n v="2.4500000000000002"/>
    <n v="0"/>
    <n v="0"/>
    <n v="59.38"/>
    <n v="0"/>
    <n v="86.08"/>
    <n v="0"/>
    <n v="0"/>
    <n v="80.040000000000006"/>
    <n v="342.91"/>
    <n v="0"/>
    <n v="0"/>
    <n v="0"/>
    <n v="0"/>
    <n v="21.75"/>
    <n v="0"/>
    <n v="0"/>
    <n v="0"/>
    <n v="0"/>
    <n v="0"/>
    <n v="0"/>
    <n v="0"/>
    <n v="0"/>
    <n v="20.57"/>
    <m/>
    <n v="0"/>
    <n v="0"/>
    <n v="31.12"/>
    <x v="14"/>
    <x v="10"/>
  </r>
  <r>
    <s v="CG&amp;E "/>
    <s v="E"/>
    <x v="4"/>
    <s v="RS  W   01/02/2009N"/>
    <n v="10955"/>
    <n v="967.81"/>
    <n v="0"/>
    <n v="967.81"/>
    <n v="203.82"/>
    <n v="0"/>
    <n v="244.14"/>
    <n v="11.88"/>
    <n v="0.52"/>
    <n v="0"/>
    <n v="0"/>
    <n v="48.54"/>
    <n v="0"/>
    <n v="45.81"/>
    <n v="0"/>
    <n v="0"/>
    <n v="68.19"/>
    <n v="292.27999999999997"/>
    <n v="0"/>
    <n v="0"/>
    <n v="0"/>
    <n v="0"/>
    <n v="18.55"/>
    <n v="0"/>
    <n v="0"/>
    <n v="0"/>
    <n v="0"/>
    <n v="0"/>
    <n v="0"/>
    <n v="0"/>
    <n v="0"/>
    <n v="17.54"/>
    <m/>
    <n v="0"/>
    <n v="0"/>
    <n v="16.54"/>
    <x v="14"/>
    <x v="10"/>
  </r>
  <r>
    <s v="CG&amp;E "/>
    <s v="E"/>
    <x v="24"/>
    <s v="RS  W   01/02/2009N"/>
    <n v="5255395"/>
    <n v="179068.78"/>
    <n v="0"/>
    <n v="179068.78"/>
    <n v="0"/>
    <n v="0"/>
    <n v="121436.75"/>
    <n v="5705.83"/>
    <n v="333.86"/>
    <n v="0"/>
    <n v="0"/>
    <n v="23994.65"/>
    <n v="0"/>
    <n v="0"/>
    <n v="0"/>
    <n v="0"/>
    <n v="0"/>
    <n v="0"/>
    <n v="0"/>
    <n v="0"/>
    <n v="0"/>
    <n v="0"/>
    <n v="8896.65"/>
    <n v="0"/>
    <n v="0"/>
    <n v="0"/>
    <n v="0"/>
    <n v="0"/>
    <n v="0"/>
    <n v="0"/>
    <n v="0"/>
    <n v="8417.9500000000007"/>
    <m/>
    <n v="0"/>
    <n v="0"/>
    <n v="10283.09"/>
    <x v="14"/>
    <x v="10"/>
  </r>
  <r>
    <s v="CG&amp;E "/>
    <s v="E"/>
    <x v="19"/>
    <s v="RS  W   02/15/2008 "/>
    <n v="23068"/>
    <n v="2353.65"/>
    <n v="0"/>
    <n v="235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10"/>
  </r>
  <r>
    <s v="CG&amp;E "/>
    <s v="E"/>
    <x v="19"/>
    <s v="RS  W   02/15/2008N"/>
    <n v="269664"/>
    <n v="27867.88"/>
    <n v="0"/>
    <n v="27867.88"/>
    <n v="8757.39"/>
    <n v="0"/>
    <n v="7117.63"/>
    <n v="328.28"/>
    <n v="34.76"/>
    <n v="0"/>
    <n v="0"/>
    <n v="1242.8399999999999"/>
    <n v="1595.51"/>
    <n v="1690.02"/>
    <n v="469.96"/>
    <n v="1545.73"/>
    <n v="1725.38"/>
    <n v="2356.83"/>
    <n v="0"/>
    <n v="0"/>
    <n v="0"/>
    <n v="0"/>
    <n v="385.33"/>
    <n v="618.22"/>
    <n v="0"/>
    <n v="0"/>
    <n v="0"/>
    <n v="0"/>
    <n v="0"/>
    <n v="0"/>
    <n v="0"/>
    <n v="0"/>
    <m/>
    <n v="0"/>
    <n v="0"/>
    <n v="0"/>
    <x v="14"/>
    <x v="10"/>
  </r>
  <r>
    <s v="CG&amp;E "/>
    <s v="E"/>
    <x v="24"/>
    <s v="RS  W   02/15/2008N"/>
    <n v="765"/>
    <n v="38.340000000000003"/>
    <n v="0"/>
    <n v="38.340000000000003"/>
    <n v="0"/>
    <n v="0"/>
    <n v="24.26"/>
    <n v="0.93"/>
    <n v="0.18"/>
    <n v="0"/>
    <n v="0"/>
    <n v="3.55"/>
    <n v="4.96"/>
    <n v="0"/>
    <n v="1.34"/>
    <n v="0"/>
    <n v="0"/>
    <n v="0"/>
    <n v="0"/>
    <n v="0"/>
    <n v="0"/>
    <n v="0"/>
    <n v="1.0900000000000001"/>
    <n v="2.0299999999999998"/>
    <n v="0"/>
    <n v="0"/>
    <n v="0"/>
    <n v="0"/>
    <n v="0"/>
    <n v="0"/>
    <n v="0"/>
    <n v="0"/>
    <m/>
    <n v="0"/>
    <n v="0"/>
    <n v="0"/>
    <x v="14"/>
    <x v="10"/>
  </r>
  <r>
    <s v="CG&amp;E "/>
    <s v="E"/>
    <x v="19"/>
    <s v="RS  W   04/01/2008 "/>
    <n v="-14839"/>
    <n v="-1612.85"/>
    <n v="0"/>
    <n v="-161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10"/>
  </r>
  <r>
    <s v="CG&amp;E "/>
    <s v="E"/>
    <x v="19"/>
    <s v="RS  W   04/01/2008N"/>
    <n v="456496426"/>
    <n v="48067708.380000003"/>
    <n v="0"/>
    <n v="48067708.380000003"/>
    <n v="14908105.23"/>
    <n v="0"/>
    <n v="10701531.779999999"/>
    <n v="555825.62"/>
    <n v="32019.53"/>
    <n v="0"/>
    <n v="0"/>
    <n v="2083775.42"/>
    <n v="2461337.5299999998"/>
    <n v="2472936.08"/>
    <n v="795673.89"/>
    <n v="0"/>
    <n v="2590011.29"/>
    <n v="9922783.7200000007"/>
    <n v="0"/>
    <n v="0"/>
    <n v="0"/>
    <n v="0"/>
    <n v="649017.79"/>
    <n v="894690.5"/>
    <n v="0"/>
    <n v="0"/>
    <n v="0"/>
    <n v="0"/>
    <n v="0"/>
    <n v="0"/>
    <n v="0"/>
    <n v="0"/>
    <m/>
    <n v="0"/>
    <n v="0"/>
    <n v="0"/>
    <x v="14"/>
    <x v="10"/>
  </r>
  <r>
    <s v="CG&amp;E "/>
    <s v="E"/>
    <x v="1"/>
    <s v="RS  W   04/01/2008N"/>
    <n v="13541"/>
    <n v="1744.09"/>
    <n v="0"/>
    <n v="1744.09"/>
    <n v="552.19000000000005"/>
    <n v="0"/>
    <n v="486.3"/>
    <n v="16.489999999999998"/>
    <n v="4.29"/>
    <n v="0"/>
    <n v="0"/>
    <n v="62.55"/>
    <n v="83.44"/>
    <n v="91.56"/>
    <n v="23.6"/>
    <n v="0"/>
    <n v="76.819999999999993"/>
    <n v="294.43"/>
    <n v="0"/>
    <n v="0"/>
    <n v="0"/>
    <n v="0"/>
    <n v="19.28"/>
    <n v="33.14"/>
    <n v="0"/>
    <n v="0"/>
    <n v="0"/>
    <n v="0"/>
    <n v="0"/>
    <n v="0"/>
    <n v="0"/>
    <n v="0"/>
    <m/>
    <n v="0"/>
    <n v="0"/>
    <n v="0"/>
    <x v="14"/>
    <x v="10"/>
  </r>
  <r>
    <s v="CG&amp;E "/>
    <s v="E"/>
    <x v="4"/>
    <s v="RS  W   04/01/2008N"/>
    <n v="10014"/>
    <n v="989.82"/>
    <n v="0"/>
    <n v="989.82"/>
    <n v="276.97000000000003"/>
    <n v="0"/>
    <n v="237.18"/>
    <n v="12.17"/>
    <n v="0.74"/>
    <n v="0"/>
    <n v="0"/>
    <n v="44.65"/>
    <n v="49.25"/>
    <n v="45.97"/>
    <n v="17.46"/>
    <n v="0"/>
    <n v="56.79"/>
    <n v="217.76"/>
    <n v="0"/>
    <n v="0"/>
    <n v="0"/>
    <n v="0"/>
    <n v="14.26"/>
    <n v="16.62"/>
    <n v="0"/>
    <n v="0"/>
    <n v="0"/>
    <n v="0"/>
    <n v="0"/>
    <n v="0"/>
    <n v="0"/>
    <n v="0"/>
    <m/>
    <n v="0"/>
    <n v="0"/>
    <n v="0"/>
    <x v="14"/>
    <x v="10"/>
  </r>
  <r>
    <s v="CG&amp;E "/>
    <s v="E"/>
    <x v="24"/>
    <s v="RS  W   04/01/2008N"/>
    <n v="7049351"/>
    <n v="278790.45"/>
    <n v="0"/>
    <n v="278790.45"/>
    <n v="0"/>
    <n v="0"/>
    <n v="163147.73000000001"/>
    <n v="8583.6299999999992"/>
    <n v="452.15"/>
    <n v="0"/>
    <n v="0"/>
    <n v="32238.880000000001"/>
    <n v="38152.050000000003"/>
    <n v="0"/>
    <n v="12286.89"/>
    <n v="0"/>
    <n v="0"/>
    <n v="0"/>
    <n v="0"/>
    <n v="0"/>
    <n v="0"/>
    <n v="0"/>
    <n v="10022.26"/>
    <n v="13906.86"/>
    <n v="0"/>
    <n v="0"/>
    <n v="0"/>
    <n v="0"/>
    <n v="0"/>
    <n v="0"/>
    <n v="0"/>
    <n v="0"/>
    <m/>
    <n v="0"/>
    <n v="0"/>
    <n v="0"/>
    <x v="14"/>
    <x v="10"/>
  </r>
  <r>
    <s v="CG&amp;E "/>
    <s v="E"/>
    <x v="19"/>
    <s v="RS01S   01/02/2007N"/>
    <n v="-747"/>
    <n v="-74.14"/>
    <n v="0"/>
    <n v="-74.14"/>
    <n v="-23.71"/>
    <n v="0"/>
    <n v="-20.8"/>
    <n v="-0.75"/>
    <n v="-0.12"/>
    <n v="0"/>
    <n v="0"/>
    <n v="-3.48"/>
    <n v="-4.3499999999999996"/>
    <n v="-2.82"/>
    <n v="-0.43"/>
    <n v="-4.1900000000000004"/>
    <n v="-2.73"/>
    <n v="-8.7200000000000006"/>
    <n v="0"/>
    <n v="0"/>
    <n v="0"/>
    <n v="0"/>
    <n v="-0.36"/>
    <n v="-1.68"/>
    <n v="0"/>
    <n v="0"/>
    <n v="0"/>
    <n v="0"/>
    <n v="0"/>
    <n v="0"/>
    <n v="0"/>
    <n v="0"/>
    <m/>
    <n v="0"/>
    <n v="0"/>
    <n v="0"/>
    <x v="14"/>
    <x v="10"/>
  </r>
  <r>
    <s v="CG&amp;E "/>
    <s v="E"/>
    <x v="1"/>
    <s v="RS01S   01/02/2007N"/>
    <n v="-12005"/>
    <n v="-1236.98"/>
    <n v="0"/>
    <n v="-1236.98"/>
    <n v="-412"/>
    <n v="0"/>
    <n v="-306.99"/>
    <n v="-13.54"/>
    <n v="-1.35"/>
    <n v="0"/>
    <n v="0"/>
    <n v="-55.82"/>
    <n v="-73.510000000000005"/>
    <n v="-51.41"/>
    <n v="-5.0599999999999996"/>
    <n v="-72.7"/>
    <n v="-75.09"/>
    <n v="-115.06"/>
    <n v="0"/>
    <n v="0"/>
    <n v="0"/>
    <n v="0"/>
    <n v="-12.33"/>
    <n v="-29.09"/>
    <n v="0"/>
    <n v="0"/>
    <n v="-13.03"/>
    <n v="0"/>
    <n v="0"/>
    <n v="0"/>
    <n v="0"/>
    <n v="0"/>
    <m/>
    <n v="0"/>
    <n v="0"/>
    <n v="0"/>
    <x v="14"/>
    <x v="10"/>
  </r>
  <r>
    <s v="CG&amp;E "/>
    <s v="E"/>
    <x v="1"/>
    <s v="RS01S   01/02/2009N"/>
    <n v="-4225"/>
    <n v="-460.64"/>
    <n v="0"/>
    <n v="-460.64"/>
    <n v="-12.69"/>
    <n v="0"/>
    <n v="-9.82"/>
    <n v="-0.41"/>
    <n v="-0.05"/>
    <n v="0"/>
    <n v="0"/>
    <n v="-1.74"/>
    <n v="-2.44"/>
    <n v="-2.75"/>
    <n v="0"/>
    <n v="0"/>
    <n v="-2.34"/>
    <n v="-10.029999999999999"/>
    <n v="0"/>
    <n v="0"/>
    <n v="0"/>
    <n v="0"/>
    <n v="-0.64"/>
    <n v="0"/>
    <n v="0"/>
    <n v="0"/>
    <n v="-0.41"/>
    <n v="0"/>
    <n v="0"/>
    <n v="0"/>
    <n v="0"/>
    <n v="-0.61"/>
    <m/>
    <n v="0"/>
    <n v="0"/>
    <n v="-1"/>
    <x v="14"/>
    <x v="10"/>
  </r>
  <r>
    <s v="CG&amp;E "/>
    <s v="E"/>
    <x v="19"/>
    <s v="RS01S   02/15/2008N"/>
    <n v="-188"/>
    <n v="-24.27"/>
    <n v="0"/>
    <n v="-24.27"/>
    <n v="-7.06"/>
    <n v="0"/>
    <n v="-8.25"/>
    <n v="-0.23"/>
    <n v="-0.09"/>
    <n v="0"/>
    <n v="0"/>
    <n v="-0.87"/>
    <n v="-1.22"/>
    <n v="-1.36"/>
    <n v="-0.33"/>
    <n v="-1.25"/>
    <n v="-1.2"/>
    <n v="-1.64"/>
    <n v="0"/>
    <n v="0"/>
    <n v="0"/>
    <n v="0"/>
    <n v="-0.27"/>
    <n v="-0.5"/>
    <n v="0"/>
    <n v="0"/>
    <n v="0"/>
    <n v="0"/>
    <n v="0"/>
    <n v="0"/>
    <n v="0"/>
    <n v="0"/>
    <m/>
    <n v="0"/>
    <n v="0"/>
    <n v="0"/>
    <x v="14"/>
    <x v="10"/>
  </r>
  <r>
    <s v="CG&amp;E "/>
    <s v="E"/>
    <x v="1"/>
    <s v="RS01S   02/15/2008N"/>
    <n v="-4403"/>
    <n v="-465.63"/>
    <n v="0"/>
    <n v="-465.63"/>
    <n v="-148.74"/>
    <n v="0"/>
    <n v="-119.34"/>
    <n v="-5.37"/>
    <n v="-0.63"/>
    <n v="0"/>
    <n v="0"/>
    <n v="-20.48"/>
    <n v="-26.69"/>
    <n v="-26.26"/>
    <n v="-1.83"/>
    <n v="-26.26"/>
    <n v="-28.17"/>
    <n v="-40.29"/>
    <n v="0"/>
    <n v="0"/>
    <n v="0"/>
    <n v="0"/>
    <n v="-6.28"/>
    <n v="-10.5"/>
    <n v="0"/>
    <n v="0"/>
    <n v="-4.79"/>
    <n v="0"/>
    <n v="0"/>
    <n v="0"/>
    <n v="0"/>
    <n v="0"/>
    <m/>
    <n v="0"/>
    <n v="0"/>
    <n v="0"/>
    <x v="14"/>
    <x v="10"/>
  </r>
  <r>
    <s v="CG&amp;E "/>
    <s v="E"/>
    <x v="1"/>
    <s v="RS01S   04/01/2008 "/>
    <n v="8208"/>
    <n v="890.04"/>
    <n v="0"/>
    <n v="89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10"/>
  </r>
  <r>
    <s v="CG&amp;E "/>
    <s v="E"/>
    <x v="19"/>
    <s v="RS01S   04/01/2008N"/>
    <n v="-2890"/>
    <n v="-374.41"/>
    <n v="0"/>
    <n v="-374.41"/>
    <n v="-126.65"/>
    <n v="0"/>
    <n v="-108.94"/>
    <n v="-3.49"/>
    <n v="-1.03"/>
    <n v="0"/>
    <n v="0"/>
    <n v="-13.43"/>
    <n v="-17.02"/>
    <n v="-20.010000000000002"/>
    <n v="-4.57"/>
    <n v="0"/>
    <n v="-16.71"/>
    <n v="-50.33"/>
    <n v="0"/>
    <n v="0"/>
    <n v="0"/>
    <n v="0"/>
    <n v="-4.1500000000000004"/>
    <n v="-6.96"/>
    <n v="0"/>
    <n v="0"/>
    <n v="0"/>
    <n v="0"/>
    <n v="0"/>
    <n v="0"/>
    <n v="0"/>
    <n v="-0.42"/>
    <m/>
    <n v="0"/>
    <n v="0"/>
    <n v="-0.7"/>
    <x v="14"/>
    <x v="10"/>
  </r>
  <r>
    <s v="CG&amp;E "/>
    <s v="E"/>
    <x v="1"/>
    <s v="RS01S   04/01/2008N"/>
    <n v="-367443"/>
    <n v="-38746.19"/>
    <n v="0"/>
    <n v="-38746.19"/>
    <n v="-12136.63"/>
    <n v="0"/>
    <n v="-8841.7000000000007"/>
    <n v="-444.32"/>
    <n v="-30.28"/>
    <n v="0"/>
    <n v="0"/>
    <n v="-1626.31"/>
    <n v="-2017.61"/>
    <n v="-1898.69"/>
    <n v="-143.62"/>
    <n v="0"/>
    <n v="-2103.6999999999998"/>
    <n v="-7795.38"/>
    <n v="0"/>
    <n v="0"/>
    <n v="0"/>
    <n v="0"/>
    <n v="-527.47"/>
    <n v="-705.62"/>
    <n v="0"/>
    <n v="0"/>
    <n v="-399.06"/>
    <n v="0"/>
    <n v="0"/>
    <n v="0"/>
    <n v="0"/>
    <n v="-37.619999999999997"/>
    <m/>
    <n v="0"/>
    <n v="0"/>
    <n v="-38.18"/>
    <x v="14"/>
    <x v="10"/>
  </r>
  <r>
    <s v="CG&amp;E "/>
    <s v="E"/>
    <x v="1"/>
    <s v="RS01W   01/02/2007N"/>
    <n v="11172"/>
    <n v="1251.24"/>
    <n v="0"/>
    <n v="1251.24"/>
    <n v="394.9"/>
    <n v="0"/>
    <n v="362.34"/>
    <n v="11.94"/>
    <n v="2.79"/>
    <n v="0"/>
    <n v="0"/>
    <n v="51.92"/>
    <n v="69.66"/>
    <n v="42.86"/>
    <n v="4.45"/>
    <n v="69.680000000000007"/>
    <n v="66.36"/>
    <n v="125.7"/>
    <n v="0"/>
    <n v="0"/>
    <n v="0"/>
    <n v="0"/>
    <n v="8.6199999999999992"/>
    <n v="27.88"/>
    <n v="0"/>
    <n v="0"/>
    <n v="12.14"/>
    <n v="0"/>
    <n v="0"/>
    <n v="0"/>
    <n v="0"/>
    <n v="0"/>
    <m/>
    <n v="0"/>
    <n v="0"/>
    <n v="0"/>
    <x v="14"/>
    <x v="10"/>
  </r>
  <r>
    <s v="CG&amp;E "/>
    <s v="E"/>
    <x v="1"/>
    <s v="RS01W   01/02/2009N"/>
    <n v="3985671"/>
    <n v="430945.56"/>
    <n v="0"/>
    <n v="430945.56"/>
    <n v="100505.08"/>
    <n v="0"/>
    <n v="103507.61"/>
    <n v="4326.66"/>
    <n v="483.29"/>
    <n v="0"/>
    <n v="0"/>
    <n v="18215.39"/>
    <n v="22753.91"/>
    <n v="23820.26"/>
    <n v="0"/>
    <n v="0"/>
    <n v="24811.52"/>
    <n v="106336.73"/>
    <n v="0"/>
    <n v="0"/>
    <n v="0"/>
    <n v="0"/>
    <n v="6745.97"/>
    <n v="0"/>
    <n v="0"/>
    <n v="0"/>
    <n v="4327.9799999999996"/>
    <n v="0"/>
    <n v="0"/>
    <n v="0"/>
    <n v="0"/>
    <n v="6500.07"/>
    <m/>
    <n v="0"/>
    <n v="0"/>
    <n v="8611.09"/>
    <x v="14"/>
    <x v="10"/>
  </r>
  <r>
    <s v="CG&amp;E "/>
    <s v="E"/>
    <x v="4"/>
    <s v="RS01W   01/02/2009N"/>
    <n v="396"/>
    <n v="54.71"/>
    <n v="0"/>
    <n v="54.71"/>
    <n v="13.37"/>
    <n v="0"/>
    <n v="17.57"/>
    <n v="0.43"/>
    <n v="0.2"/>
    <n v="0"/>
    <n v="0"/>
    <n v="1.85"/>
    <n v="2.57"/>
    <n v="2.9"/>
    <n v="0"/>
    <n v="0"/>
    <n v="2.46"/>
    <n v="10.56"/>
    <n v="0"/>
    <n v="0"/>
    <n v="0"/>
    <n v="0"/>
    <n v="0.67"/>
    <n v="0"/>
    <n v="0"/>
    <n v="0"/>
    <n v="0.43"/>
    <n v="0"/>
    <n v="0"/>
    <n v="0"/>
    <n v="0"/>
    <n v="0.64"/>
    <m/>
    <n v="0"/>
    <n v="0"/>
    <n v="1.06"/>
    <x v="14"/>
    <x v="10"/>
  </r>
  <r>
    <s v="CG&amp;E "/>
    <s v="E"/>
    <x v="21"/>
    <s v="RS01W   01/02/2009N"/>
    <n v="33435"/>
    <n v="1474.23"/>
    <n v="0"/>
    <n v="1474.23"/>
    <n v="0"/>
    <n v="0"/>
    <n v="855.86"/>
    <n v="36.299999999999997"/>
    <n v="3.82"/>
    <n v="0"/>
    <n v="0"/>
    <n v="154.85"/>
    <n v="198.69"/>
    <n v="0"/>
    <n v="0"/>
    <n v="0"/>
    <n v="0"/>
    <n v="0"/>
    <n v="0"/>
    <n v="0"/>
    <n v="0"/>
    <n v="0"/>
    <n v="56.62"/>
    <n v="0"/>
    <n v="0"/>
    <n v="0"/>
    <n v="36.299999999999997"/>
    <n v="0"/>
    <n v="0"/>
    <n v="0"/>
    <n v="0"/>
    <n v="54.54"/>
    <m/>
    <n v="0"/>
    <n v="0"/>
    <n v="77.25"/>
    <x v="14"/>
    <x v="10"/>
  </r>
  <r>
    <s v="CG&amp;E "/>
    <s v="E"/>
    <x v="1"/>
    <s v="RS01W   02/15/2008N"/>
    <n v="6871"/>
    <n v="731.98"/>
    <n v="0"/>
    <n v="731.98"/>
    <n v="223.45"/>
    <n v="0"/>
    <n v="204.56"/>
    <n v="8.36"/>
    <n v="1.35"/>
    <n v="0"/>
    <n v="0"/>
    <n v="31.95"/>
    <n v="40.68"/>
    <n v="39.44"/>
    <n v="2.86"/>
    <n v="39.44"/>
    <n v="43.96"/>
    <n v="62.89"/>
    <n v="0"/>
    <n v="0"/>
    <n v="0"/>
    <n v="0"/>
    <n v="9.82"/>
    <n v="15.77"/>
    <n v="0"/>
    <n v="0"/>
    <n v="7.45"/>
    <n v="0"/>
    <n v="0"/>
    <n v="0"/>
    <n v="0"/>
    <n v="0"/>
    <m/>
    <n v="0"/>
    <n v="0"/>
    <n v="0"/>
    <x v="14"/>
    <x v="10"/>
  </r>
  <r>
    <s v="CG&amp;E "/>
    <s v="E"/>
    <x v="1"/>
    <s v="RS01W   04/01/2008N"/>
    <n v="5914750"/>
    <n v="665250.05000000005"/>
    <n v="0"/>
    <n v="665250.05000000005"/>
    <n v="214738.81"/>
    <n v="0"/>
    <n v="153160.98000000001"/>
    <n v="7201.33"/>
    <n v="703.85"/>
    <n v="0"/>
    <n v="0"/>
    <n v="27063.62"/>
    <n v="33937.78"/>
    <n v="35553.65"/>
    <n v="2467.34"/>
    <n v="0"/>
    <n v="33559.769999999997"/>
    <n v="129143.58"/>
    <n v="0"/>
    <n v="0"/>
    <n v="0"/>
    <n v="0"/>
    <n v="8409.99"/>
    <n v="12886.24"/>
    <n v="0"/>
    <n v="0"/>
    <n v="6423.11"/>
    <n v="0"/>
    <n v="0"/>
    <n v="0"/>
    <n v="0"/>
    <n v="0"/>
    <m/>
    <n v="0"/>
    <n v="0"/>
    <n v="0"/>
    <x v="14"/>
    <x v="10"/>
  </r>
  <r>
    <s v="CG&amp;E "/>
    <s v="E"/>
    <x v="4"/>
    <s v="RS01W   04/01/2008N"/>
    <n v="1101"/>
    <n v="146.4"/>
    <n v="0"/>
    <n v="146.4"/>
    <n v="48.64"/>
    <n v="0"/>
    <n v="39.299999999999997"/>
    <n v="1.33"/>
    <n v="0.34"/>
    <n v="0"/>
    <n v="0"/>
    <n v="5.13"/>
    <n v="7.14"/>
    <n v="8.07"/>
    <n v="0.45"/>
    <n v="0"/>
    <n v="6.25"/>
    <n v="24.05"/>
    <n v="0"/>
    <n v="0"/>
    <n v="0"/>
    <n v="0"/>
    <n v="1.57"/>
    <n v="2.93"/>
    <n v="0"/>
    <n v="0"/>
    <n v="1.2"/>
    <n v="0"/>
    <n v="0"/>
    <n v="0"/>
    <n v="0"/>
    <n v="0"/>
    <m/>
    <n v="0"/>
    <n v="0"/>
    <n v="0"/>
    <x v="14"/>
    <x v="10"/>
  </r>
  <r>
    <s v="CG&amp;E "/>
    <s v="E"/>
    <x v="21"/>
    <s v="RS01W   04/01/2008N"/>
    <n v="37922"/>
    <n v="1659.71"/>
    <n v="0"/>
    <n v="1659.71"/>
    <n v="0"/>
    <n v="0"/>
    <n v="1013.17"/>
    <n v="46.17"/>
    <n v="5.0999999999999996"/>
    <n v="0"/>
    <n v="0"/>
    <n v="174.6"/>
    <n v="223.4"/>
    <n v="0"/>
    <n v="15.82"/>
    <n v="0"/>
    <n v="0"/>
    <n v="0"/>
    <n v="0"/>
    <n v="0"/>
    <n v="0"/>
    <n v="0"/>
    <n v="53.95"/>
    <n v="86.3"/>
    <n v="0"/>
    <n v="0"/>
    <n v="41.2"/>
    <n v="0"/>
    <n v="0"/>
    <n v="0"/>
    <n v="0"/>
    <n v="0"/>
    <m/>
    <n v="0"/>
    <n v="0"/>
    <n v="0"/>
    <x v="14"/>
    <x v="10"/>
  </r>
  <r>
    <s v="CG&amp;E "/>
    <s v="E"/>
    <x v="19"/>
    <s v="RS3PS   04/01/2008N"/>
    <n v="-5449"/>
    <n v="-690.43"/>
    <n v="0"/>
    <n v="-690.43"/>
    <n v="-235.67"/>
    <n v="0"/>
    <n v="-167.2"/>
    <n v="-6.64"/>
    <n v="-0.81"/>
    <n v="0"/>
    <n v="0"/>
    <n v="-25.34"/>
    <n v="-34.840000000000003"/>
    <n v="-39.14"/>
    <n v="-9.5"/>
    <n v="0"/>
    <n v="-30.91"/>
    <n v="-118.5"/>
    <n v="0"/>
    <n v="0"/>
    <n v="0"/>
    <n v="0"/>
    <n v="-7.74"/>
    <n v="-14.14"/>
    <n v="0"/>
    <n v="0"/>
    <n v="0"/>
    <n v="0"/>
    <n v="0"/>
    <n v="0"/>
    <n v="0"/>
    <n v="0"/>
    <m/>
    <n v="0"/>
    <n v="0"/>
    <n v="0"/>
    <x v="14"/>
    <x v="10"/>
  </r>
  <r>
    <s v="CG&amp;E "/>
    <s v="E"/>
    <x v="19"/>
    <s v="RS3PW   01/02/2009N"/>
    <n v="54004"/>
    <n v="5108.51"/>
    <n v="0"/>
    <n v="5108.51"/>
    <n v="1234.08"/>
    <n v="0"/>
    <n v="1260.53"/>
    <n v="58.62"/>
    <n v="2.58"/>
    <n v="0"/>
    <n v="0"/>
    <n v="245.06"/>
    <n v="0"/>
    <n v="259.16000000000003"/>
    <n v="0"/>
    <n v="0"/>
    <n v="336.16"/>
    <n v="1440.81"/>
    <n v="0"/>
    <n v="0"/>
    <n v="0"/>
    <n v="0"/>
    <n v="91.36"/>
    <n v="0"/>
    <n v="0"/>
    <n v="0"/>
    <n v="0"/>
    <n v="0"/>
    <n v="0"/>
    <n v="0"/>
    <n v="0"/>
    <n v="86.45"/>
    <m/>
    <n v="0"/>
    <n v="0"/>
    <n v="93.7"/>
    <x v="14"/>
    <x v="10"/>
  </r>
  <r>
    <s v="CG&amp;E "/>
    <s v="E"/>
    <x v="19"/>
    <s v="RS3PW   04/01/2008N"/>
    <n v="38851"/>
    <n v="3967.91"/>
    <n v="0"/>
    <n v="3967.91"/>
    <n v="1161.58"/>
    <n v="0"/>
    <n v="929.9"/>
    <n v="47.29"/>
    <n v="2.1"/>
    <n v="0"/>
    <n v="0"/>
    <n v="177.09"/>
    <n v="199.27"/>
    <n v="192.75"/>
    <n v="67.72"/>
    <n v="0"/>
    <n v="220.36"/>
    <n v="844.88"/>
    <n v="0"/>
    <n v="0"/>
    <n v="0"/>
    <n v="0"/>
    <n v="55.29"/>
    <n v="69.680000000000007"/>
    <n v="0"/>
    <n v="0"/>
    <n v="0"/>
    <n v="0"/>
    <n v="0"/>
    <n v="0"/>
    <n v="0"/>
    <n v="0"/>
    <m/>
    <n v="0"/>
    <n v="0"/>
    <n v="0"/>
    <x v="14"/>
    <x v="10"/>
  </r>
  <r>
    <s v="CG&amp;E "/>
    <s v="E"/>
    <x v="7"/>
    <s v="SC01    04/01/2008N"/>
    <n v="81"/>
    <n v="17.3"/>
    <n v="0"/>
    <n v="17.3"/>
    <n v="2.34"/>
    <n v="0"/>
    <n v="11.5"/>
    <n v="0.1"/>
    <n v="0"/>
    <n v="0"/>
    <n v="0"/>
    <n v="0.38"/>
    <n v="0.19"/>
    <n v="0.39"/>
    <n v="0"/>
    <n v="0"/>
    <n v="0.21"/>
    <n v="1.77"/>
    <n v="0"/>
    <n v="0"/>
    <n v="0"/>
    <n v="0"/>
    <n v="7.0000000000000007E-2"/>
    <n v="0.14000000000000001"/>
    <n v="0"/>
    <n v="0"/>
    <n v="0.21"/>
    <n v="0"/>
    <n v="0"/>
    <n v="0"/>
    <n v="0"/>
    <n v="0"/>
    <m/>
    <n v="0"/>
    <n v="0"/>
    <n v="0"/>
    <x v="14"/>
    <x v="11"/>
  </r>
  <r>
    <s v="CG&amp;E "/>
    <s v="E"/>
    <x v="7"/>
    <s v="SC02    04/01/2008N"/>
    <n v="1160717"/>
    <n v="103989.32"/>
    <n v="0"/>
    <n v="103989.32"/>
    <n v="33436.980000000003"/>
    <n v="0"/>
    <n v="22189.56"/>
    <n v="1413.34"/>
    <n v="0.36"/>
    <n v="0"/>
    <n v="0"/>
    <n v="4297.34"/>
    <n v="2658.03"/>
    <n v="5549.41"/>
    <n v="0"/>
    <n v="0"/>
    <n v="3058.52"/>
    <n v="25358.240000000002"/>
    <n v="0"/>
    <n v="0"/>
    <n v="0"/>
    <n v="0"/>
    <n v="1063.18"/>
    <n v="2005.73"/>
    <n v="0"/>
    <n v="0"/>
    <n v="2958.63"/>
    <n v="0"/>
    <n v="0"/>
    <n v="0"/>
    <n v="0"/>
    <n v="0"/>
    <m/>
    <n v="0"/>
    <n v="0"/>
    <n v="0"/>
    <x v="14"/>
    <x v="11"/>
  </r>
  <r>
    <s v="CG&amp;E "/>
    <s v="E"/>
    <x v="2"/>
    <s v="SC03    04/01/2008N"/>
    <n v="399"/>
    <n v="21.81"/>
    <n v="0"/>
    <n v="21.81"/>
    <n v="4.58"/>
    <n v="0"/>
    <n v="1.71"/>
    <n v="0.48"/>
    <n v="0.09"/>
    <n v="0"/>
    <n v="0"/>
    <n v="1.85"/>
    <n v="0.91"/>
    <n v="0.76"/>
    <n v="0"/>
    <n v="0"/>
    <n v="1.05"/>
    <n v="8.7200000000000006"/>
    <n v="0"/>
    <n v="0"/>
    <n v="0"/>
    <n v="0"/>
    <n v="0.37"/>
    <n v="0.28000000000000003"/>
    <n v="0"/>
    <n v="0"/>
    <n v="1.01"/>
    <n v="0"/>
    <n v="0"/>
    <n v="0"/>
    <n v="0"/>
    <n v="0"/>
    <m/>
    <n v="0"/>
    <n v="0"/>
    <n v="0"/>
    <x v="14"/>
    <x v="11"/>
  </r>
  <r>
    <s v="CG&amp;E "/>
    <s v="E"/>
    <x v="7"/>
    <s v="SC03    04/01/2008N"/>
    <n v="1636415"/>
    <n v="88160.19"/>
    <n v="0"/>
    <n v="88160.19"/>
    <n v="18751.79"/>
    <n v="0"/>
    <n v="7020.27"/>
    <n v="1992.62"/>
    <n v="2.52"/>
    <n v="0"/>
    <n v="0"/>
    <n v="6674.31"/>
    <n v="3747.39"/>
    <n v="3112.5"/>
    <n v="0"/>
    <n v="0"/>
    <n v="4311.95"/>
    <n v="35750.769999999997"/>
    <n v="0"/>
    <n v="0"/>
    <n v="0"/>
    <n v="0"/>
    <n v="1498.96"/>
    <n v="1125.9100000000001"/>
    <n v="0"/>
    <n v="0"/>
    <n v="4171.2"/>
    <n v="0"/>
    <n v="0"/>
    <n v="0"/>
    <n v="0"/>
    <n v="0"/>
    <m/>
    <n v="0"/>
    <n v="0"/>
    <n v="0"/>
    <x v="14"/>
    <x v="11"/>
  </r>
  <r>
    <s v="CG&amp;E "/>
    <s v="E"/>
    <x v="7"/>
    <s v="SC04    04/01/2008N"/>
    <n v="14245"/>
    <n v="772.76"/>
    <n v="0"/>
    <n v="772.76"/>
    <n v="163.24"/>
    <n v="0"/>
    <n v="61.11"/>
    <n v="17.34"/>
    <n v="0.09"/>
    <n v="0"/>
    <n v="0"/>
    <n v="63.38"/>
    <n v="32.619999999999997"/>
    <n v="27.1"/>
    <n v="0"/>
    <n v="0"/>
    <n v="37.520000000000003"/>
    <n v="311.20999999999998"/>
    <n v="0"/>
    <n v="0"/>
    <n v="0"/>
    <n v="0"/>
    <n v="13.03"/>
    <n v="9.8000000000000007"/>
    <n v="0"/>
    <n v="0"/>
    <n v="36.32"/>
    <n v="0"/>
    <n v="0"/>
    <n v="0"/>
    <n v="0"/>
    <n v="0"/>
    <m/>
    <n v="0"/>
    <n v="0"/>
    <n v="0"/>
    <x v="14"/>
    <x v="11"/>
  </r>
  <r>
    <s v="CG&amp;E "/>
    <s v="E"/>
    <x v="7"/>
    <s v="SC05    04/01/2008N"/>
    <n v="5883"/>
    <n v="319.42"/>
    <n v="0"/>
    <n v="319.42"/>
    <n v="67.41"/>
    <n v="0"/>
    <n v="25.24"/>
    <n v="7.16"/>
    <n v="0"/>
    <n v="0"/>
    <n v="0"/>
    <n v="26.49"/>
    <n v="13.47"/>
    <n v="11.19"/>
    <n v="0"/>
    <n v="0"/>
    <n v="15.5"/>
    <n v="128.53"/>
    <n v="0"/>
    <n v="0"/>
    <n v="0"/>
    <n v="0"/>
    <n v="5.39"/>
    <n v="4.05"/>
    <n v="0"/>
    <n v="0"/>
    <n v="14.99"/>
    <n v="0"/>
    <n v="0"/>
    <n v="0"/>
    <n v="0"/>
    <n v="0"/>
    <m/>
    <n v="0"/>
    <n v="0"/>
    <n v="0"/>
    <x v="14"/>
    <x v="11"/>
  </r>
  <r>
    <s v="CG&amp;E "/>
    <s v="E"/>
    <x v="7"/>
    <s v="SC06    04/01/2008N"/>
    <n v="774"/>
    <n v="42.13"/>
    <n v="0"/>
    <n v="42.13"/>
    <n v="8.8699999999999992"/>
    <n v="0"/>
    <n v="3.32"/>
    <n v="0.94"/>
    <n v="0"/>
    <n v="0"/>
    <n v="0"/>
    <n v="3.6"/>
    <n v="1.77"/>
    <n v="1.47"/>
    <n v="0"/>
    <n v="0"/>
    <n v="2.04"/>
    <n v="16.91"/>
    <n v="0"/>
    <n v="0"/>
    <n v="0"/>
    <n v="0"/>
    <n v="0.71"/>
    <n v="0.53"/>
    <n v="0"/>
    <n v="0"/>
    <n v="1.97"/>
    <n v="0"/>
    <n v="0"/>
    <n v="0"/>
    <n v="0"/>
    <n v="0"/>
    <m/>
    <n v="0"/>
    <n v="0"/>
    <n v="0"/>
    <x v="14"/>
    <x v="11"/>
  </r>
  <r>
    <s v="CG&amp;E "/>
    <s v="E"/>
    <x v="2"/>
    <s v="SC07    04/01/2008N"/>
    <n v="980"/>
    <n v="121.78"/>
    <n v="0"/>
    <n v="121.78"/>
    <n v="28.21"/>
    <n v="0"/>
    <n v="51.41"/>
    <n v="1.2"/>
    <n v="0.36"/>
    <n v="0"/>
    <n v="0"/>
    <n v="4.57"/>
    <n v="2.2400000000000002"/>
    <n v="4.6900000000000004"/>
    <n v="0"/>
    <n v="0"/>
    <n v="2.59"/>
    <n v="21.41"/>
    <n v="0"/>
    <n v="0"/>
    <n v="0"/>
    <n v="0"/>
    <n v="0.9"/>
    <n v="1.7"/>
    <n v="0"/>
    <n v="0"/>
    <n v="2.5"/>
    <n v="0"/>
    <n v="0"/>
    <n v="0"/>
    <n v="0"/>
    <n v="0"/>
    <m/>
    <n v="0"/>
    <n v="0"/>
    <n v="0"/>
    <x v="14"/>
    <x v="11"/>
  </r>
  <r>
    <s v="CG&amp;E "/>
    <s v="E"/>
    <x v="7"/>
    <s v="SC07    04/01/2008N"/>
    <n v="328"/>
    <n v="37.65"/>
    <n v="0"/>
    <n v="37.65"/>
    <n v="9.44"/>
    <n v="0"/>
    <n v="14.15"/>
    <n v="0.4"/>
    <n v="0.09"/>
    <n v="0"/>
    <n v="0"/>
    <n v="1.53"/>
    <n v="0.75"/>
    <n v="1.57"/>
    <n v="0"/>
    <n v="0"/>
    <n v="0.86"/>
    <n v="7.16"/>
    <n v="0"/>
    <n v="0"/>
    <n v="0"/>
    <n v="0"/>
    <n v="0.3"/>
    <n v="0.56000000000000005"/>
    <n v="0"/>
    <n v="0"/>
    <n v="0.84"/>
    <n v="0"/>
    <n v="0"/>
    <n v="0"/>
    <n v="0"/>
    <n v="0"/>
    <m/>
    <n v="0"/>
    <n v="0"/>
    <n v="0"/>
    <x v="14"/>
    <x v="11"/>
  </r>
  <r>
    <s v="CG&amp;E "/>
    <s v="E"/>
    <x v="7"/>
    <s v="SC08    04/01/2008N"/>
    <n v="6596"/>
    <n v="489.96"/>
    <n v="0"/>
    <n v="489.96"/>
    <n v="189.92"/>
    <n v="0"/>
    <n v="49.64"/>
    <n v="8.0299999999999994"/>
    <n v="0"/>
    <n v="0"/>
    <n v="0"/>
    <n v="0"/>
    <n v="15.1"/>
    <n v="31.54"/>
    <n v="0"/>
    <n v="0"/>
    <n v="17.38"/>
    <n v="144.1"/>
    <n v="0"/>
    <n v="0"/>
    <n v="0"/>
    <n v="0"/>
    <n v="6.04"/>
    <n v="11.4"/>
    <n v="0"/>
    <n v="0"/>
    <n v="16.809999999999999"/>
    <n v="0"/>
    <n v="0"/>
    <n v="0"/>
    <n v="0"/>
    <n v="0"/>
    <m/>
    <n v="0"/>
    <n v="0"/>
    <n v="0"/>
    <x v="14"/>
    <x v="11"/>
  </r>
  <r>
    <s v="CG&amp;E "/>
    <s v="E"/>
    <x v="7"/>
    <s v="SC09    04/01/2008N"/>
    <n v="296"/>
    <n v="24.66"/>
    <n v="0"/>
    <n v="24.66"/>
    <n v="8.5399999999999991"/>
    <n v="0"/>
    <n v="3.41"/>
    <n v="0.36"/>
    <n v="0.09"/>
    <n v="0"/>
    <n v="0"/>
    <n v="1.38"/>
    <n v="0.68"/>
    <n v="1.42"/>
    <n v="0"/>
    <n v="0"/>
    <n v="0.78"/>
    <n v="6.47"/>
    <n v="0"/>
    <n v="0"/>
    <n v="0"/>
    <n v="0"/>
    <n v="0.27"/>
    <n v="0.51"/>
    <n v="0"/>
    <n v="0"/>
    <n v="0.75"/>
    <n v="0"/>
    <n v="0"/>
    <n v="0"/>
    <n v="0"/>
    <n v="0"/>
    <m/>
    <n v="0"/>
    <n v="0"/>
    <n v="0"/>
    <x v="14"/>
    <x v="11"/>
  </r>
  <r>
    <s v="CG&amp;E "/>
    <s v="E"/>
    <x v="7"/>
    <s v="SC10    04/01/2008N"/>
    <n v="6126"/>
    <n v="479.57"/>
    <n v="0"/>
    <n v="479.57"/>
    <n v="176.51"/>
    <n v="0"/>
    <n v="70.489999999999995"/>
    <n v="7.46"/>
    <n v="0"/>
    <n v="0"/>
    <n v="0"/>
    <n v="0"/>
    <n v="14.03"/>
    <n v="29.29"/>
    <n v="0"/>
    <n v="0"/>
    <n v="16.14"/>
    <n v="133.83000000000001"/>
    <n v="0"/>
    <n v="0"/>
    <n v="0"/>
    <n v="0"/>
    <n v="5.61"/>
    <n v="10.59"/>
    <n v="0"/>
    <n v="0"/>
    <n v="15.62"/>
    <n v="0"/>
    <n v="0"/>
    <n v="0"/>
    <n v="0"/>
    <n v="0"/>
    <m/>
    <n v="0"/>
    <n v="0"/>
    <n v="0"/>
    <x v="14"/>
    <x v="11"/>
  </r>
  <r>
    <s v="CG&amp;E "/>
    <s v="E"/>
    <x v="2"/>
    <s v="SE      04/01/2008N"/>
    <n v="40054"/>
    <n v="5569.92"/>
    <n v="0"/>
    <n v="5569.92"/>
    <n v="1154.0999999999999"/>
    <n v="0"/>
    <n v="2703.47"/>
    <n v="48.82"/>
    <n v="6.12"/>
    <n v="0"/>
    <n v="0"/>
    <n v="185.46"/>
    <n v="91.74"/>
    <n v="191.55"/>
    <n v="0"/>
    <n v="0"/>
    <n v="105.57"/>
    <n v="875.1"/>
    <n v="0"/>
    <n v="0"/>
    <n v="0"/>
    <n v="0"/>
    <n v="36.729999999999997"/>
    <n v="69.209999999999994"/>
    <n v="0"/>
    <n v="0"/>
    <n v="102.05"/>
    <n v="0"/>
    <n v="0"/>
    <n v="0"/>
    <n v="0"/>
    <n v="0"/>
    <m/>
    <n v="0"/>
    <n v="0"/>
    <n v="0"/>
    <x v="14"/>
    <x v="12"/>
  </r>
  <r>
    <s v="CG&amp;E "/>
    <s v="E"/>
    <x v="7"/>
    <s v="SE      04/01/2008N"/>
    <n v="363538"/>
    <n v="49792.21"/>
    <n v="0"/>
    <n v="49792.21"/>
    <n v="10473.14"/>
    <n v="0"/>
    <n v="23831.07"/>
    <n v="442.87"/>
    <n v="29.54"/>
    <n v="0"/>
    <n v="0"/>
    <n v="1656.47"/>
    <n v="832.65"/>
    <n v="1738.39"/>
    <n v="0"/>
    <n v="0"/>
    <n v="957.98"/>
    <n v="7942.16"/>
    <n v="0"/>
    <n v="0"/>
    <n v="0"/>
    <n v="0"/>
    <n v="333.26"/>
    <n v="628.21"/>
    <n v="0"/>
    <n v="0"/>
    <n v="926.47"/>
    <n v="0"/>
    <n v="0"/>
    <n v="0"/>
    <n v="0"/>
    <n v="0"/>
    <m/>
    <n v="0"/>
    <n v="0"/>
    <n v="0"/>
    <x v="14"/>
    <x v="12"/>
  </r>
  <r>
    <s v="CG&amp;E "/>
    <s v="E"/>
    <x v="1"/>
    <s v="SFL2    04/01/2008N"/>
    <n v="45"/>
    <n v="6.21"/>
    <n v="0"/>
    <n v="6.21"/>
    <n v="2.97"/>
    <n v="0"/>
    <n v="0.72"/>
    <n v="0.09"/>
    <n v="0"/>
    <n v="0"/>
    <n v="0"/>
    <n v="0.18"/>
    <n v="0.27"/>
    <n v="0.45"/>
    <n v="0"/>
    <n v="0"/>
    <n v="0.27"/>
    <n v="0.99"/>
    <n v="0"/>
    <n v="0"/>
    <n v="0"/>
    <n v="0"/>
    <n v="0.09"/>
    <n v="0.18"/>
    <n v="0"/>
    <n v="0"/>
    <n v="0"/>
    <n v="0"/>
    <n v="0"/>
    <n v="0"/>
    <n v="0"/>
    <n v="0"/>
    <m/>
    <n v="0"/>
    <n v="0"/>
    <n v="0"/>
    <x v="14"/>
    <x v="13"/>
  </r>
  <r>
    <s v="CG&amp;E "/>
    <s v="E"/>
    <x v="2"/>
    <s v="SFL2    04/01/2008N"/>
    <n v="48932"/>
    <n v="6752.89"/>
    <n v="0"/>
    <n v="6752.89"/>
    <n v="3229.52"/>
    <n v="0"/>
    <n v="782.92"/>
    <n v="97.86"/>
    <n v="0.27"/>
    <n v="0"/>
    <n v="0"/>
    <n v="195.72"/>
    <n v="293.60000000000002"/>
    <n v="489.32"/>
    <n v="0"/>
    <n v="0"/>
    <n v="293.60000000000002"/>
    <n v="1076.5"/>
    <n v="0"/>
    <n v="0"/>
    <n v="0"/>
    <n v="0"/>
    <n v="97.86"/>
    <n v="195.72"/>
    <n v="0"/>
    <n v="0"/>
    <n v="0"/>
    <n v="0"/>
    <n v="0"/>
    <n v="0"/>
    <n v="0"/>
    <n v="0"/>
    <m/>
    <n v="0"/>
    <n v="0"/>
    <n v="0"/>
    <x v="14"/>
    <x v="13"/>
  </r>
  <r>
    <s v="CG&amp;E "/>
    <s v="E"/>
    <x v="7"/>
    <s v="SL01    04/01/2008N"/>
    <n v="2879"/>
    <n v="641.65"/>
    <n v="0"/>
    <n v="641.65"/>
    <n v="82.82"/>
    <n v="0"/>
    <n v="436.08"/>
    <n v="3.5"/>
    <n v="0.09"/>
    <n v="0"/>
    <n v="0"/>
    <n v="13.37"/>
    <n v="6.57"/>
    <n v="13.77"/>
    <n v="0"/>
    <n v="0"/>
    <n v="7.58"/>
    <n v="62.92"/>
    <n v="0"/>
    <n v="0"/>
    <n v="0"/>
    <n v="0"/>
    <n v="2.64"/>
    <n v="4.99"/>
    <n v="0"/>
    <n v="0"/>
    <n v="7.32"/>
    <n v="0"/>
    <n v="0"/>
    <n v="0"/>
    <n v="0"/>
    <n v="0"/>
    <m/>
    <n v="0"/>
    <n v="0"/>
    <n v="0"/>
    <x v="14"/>
    <x v="14"/>
  </r>
  <r>
    <s v="CG&amp;E "/>
    <s v="E"/>
    <x v="2"/>
    <s v="SL02    04/01/2008N"/>
    <n v="41"/>
    <n v="8.6999999999999993"/>
    <n v="0"/>
    <n v="8.6999999999999993"/>
    <n v="1.17"/>
    <n v="0"/>
    <n v="5.69"/>
    <n v="0.05"/>
    <n v="0.09"/>
    <n v="0"/>
    <n v="0"/>
    <n v="0.19"/>
    <n v="0.09"/>
    <n v="0.2"/>
    <n v="0"/>
    <n v="0"/>
    <n v="0.11"/>
    <n v="0.9"/>
    <n v="0"/>
    <n v="0"/>
    <n v="0"/>
    <n v="0"/>
    <n v="0.04"/>
    <n v="7.0000000000000007E-2"/>
    <n v="0"/>
    <n v="0"/>
    <n v="0.1"/>
    <n v="0"/>
    <n v="0"/>
    <n v="0"/>
    <n v="0"/>
    <n v="0"/>
    <m/>
    <n v="0"/>
    <n v="0"/>
    <n v="0"/>
    <x v="14"/>
    <x v="14"/>
  </r>
  <r>
    <s v="CG&amp;E "/>
    <s v="E"/>
    <x v="7"/>
    <s v="SL02    04/01/2008N"/>
    <n v="13354"/>
    <n v="1943.82"/>
    <n v="0"/>
    <n v="1943.82"/>
    <n v="384.61"/>
    <n v="0"/>
    <n v="989.23"/>
    <n v="16.350000000000001"/>
    <n v="0.63"/>
    <n v="0"/>
    <n v="0"/>
    <n v="62.15"/>
    <n v="30.48"/>
    <n v="63.92"/>
    <n v="0"/>
    <n v="0"/>
    <n v="35.229999999999997"/>
    <n v="291.89999999999998"/>
    <n v="0"/>
    <n v="0"/>
    <n v="0"/>
    <n v="0"/>
    <n v="12.19"/>
    <n v="23.16"/>
    <n v="0"/>
    <n v="0"/>
    <n v="33.97"/>
    <n v="0"/>
    <n v="0"/>
    <n v="0"/>
    <n v="0"/>
    <n v="0"/>
    <m/>
    <n v="0"/>
    <n v="0"/>
    <n v="0"/>
    <x v="14"/>
    <x v="14"/>
  </r>
  <r>
    <s v="CG&amp;E "/>
    <s v="E"/>
    <x v="2"/>
    <s v="SL03    04/01/2008N"/>
    <n v="449"/>
    <n v="85.36"/>
    <n v="0"/>
    <n v="85.36"/>
    <n v="12.91"/>
    <n v="0"/>
    <n v="53.23"/>
    <n v="0.55000000000000004"/>
    <n v="0.09"/>
    <n v="0"/>
    <n v="0"/>
    <n v="2.09"/>
    <n v="1.03"/>
    <n v="2.14"/>
    <n v="0"/>
    <n v="0"/>
    <n v="1.18"/>
    <n v="9.81"/>
    <n v="0"/>
    <n v="0"/>
    <n v="0"/>
    <n v="0"/>
    <n v="0.41"/>
    <n v="0.78"/>
    <n v="0"/>
    <n v="0"/>
    <n v="1.1399999999999999"/>
    <n v="0"/>
    <n v="0"/>
    <n v="0"/>
    <n v="0"/>
    <n v="0"/>
    <m/>
    <n v="0"/>
    <n v="0"/>
    <n v="0"/>
    <x v="14"/>
    <x v="14"/>
  </r>
  <r>
    <s v="CG&amp;E "/>
    <s v="E"/>
    <x v="7"/>
    <s v="SL03    04/01/2008N"/>
    <n v="46516"/>
    <n v="8217.51"/>
    <n v="0"/>
    <n v="8217.51"/>
    <n v="1339.75"/>
    <n v="0"/>
    <n v="4896.68"/>
    <n v="56.72"/>
    <n v="0.81"/>
    <n v="0"/>
    <n v="0"/>
    <n v="214.15"/>
    <n v="106.29"/>
    <n v="222.53"/>
    <n v="0"/>
    <n v="0"/>
    <n v="122.67"/>
    <n v="1016.42"/>
    <n v="0"/>
    <n v="0"/>
    <n v="0"/>
    <n v="0"/>
    <n v="42.63"/>
    <n v="80.42"/>
    <n v="0"/>
    <n v="0"/>
    <n v="118.44"/>
    <n v="0"/>
    <n v="0"/>
    <n v="0"/>
    <n v="0"/>
    <n v="0"/>
    <m/>
    <n v="0"/>
    <n v="0"/>
    <n v="0"/>
    <x v="14"/>
    <x v="14"/>
  </r>
  <r>
    <s v="CG&amp;E "/>
    <s v="E"/>
    <x v="2"/>
    <s v="SL04    04/01/2008N"/>
    <n v="1644"/>
    <n v="246.61"/>
    <n v="0"/>
    <n v="246.61"/>
    <n v="47.3"/>
    <n v="0"/>
    <n v="128.52000000000001"/>
    <n v="2.0099999999999998"/>
    <n v="0.72"/>
    <n v="0"/>
    <n v="0"/>
    <n v="7.64"/>
    <n v="3.74"/>
    <n v="7.87"/>
    <n v="0"/>
    <n v="0"/>
    <n v="4.3499999999999996"/>
    <n v="35.950000000000003"/>
    <n v="0"/>
    <n v="0"/>
    <n v="0"/>
    <n v="0"/>
    <n v="1.51"/>
    <n v="2.84"/>
    <n v="0"/>
    <n v="0"/>
    <n v="4.16"/>
    <n v="0"/>
    <n v="0"/>
    <n v="0"/>
    <n v="0"/>
    <n v="0"/>
    <m/>
    <n v="0"/>
    <n v="0"/>
    <n v="0"/>
    <x v="14"/>
    <x v="14"/>
  </r>
  <r>
    <s v="CG&amp;E "/>
    <s v="E"/>
    <x v="7"/>
    <s v="SL04    04/01/2008N"/>
    <n v="2212300"/>
    <n v="258394.71"/>
    <n v="0"/>
    <n v="258394.71"/>
    <n v="63723.76"/>
    <n v="0"/>
    <n v="101306.57"/>
    <n v="2693.85"/>
    <n v="23.13"/>
    <n v="0"/>
    <n v="0"/>
    <n v="9346.6299999999992"/>
    <n v="5065.2299999999996"/>
    <n v="10578.09"/>
    <n v="0"/>
    <n v="0"/>
    <n v="5829.8"/>
    <n v="48339.839999999997"/>
    <n v="0"/>
    <n v="0"/>
    <n v="0"/>
    <n v="0"/>
    <n v="2026.53"/>
    <n v="3822.87"/>
    <n v="0"/>
    <n v="0"/>
    <n v="5638.41"/>
    <n v="0"/>
    <n v="0"/>
    <n v="0"/>
    <n v="0"/>
    <n v="0"/>
    <m/>
    <n v="0"/>
    <n v="0"/>
    <n v="0"/>
    <x v="14"/>
    <x v="14"/>
  </r>
  <r>
    <s v="CG&amp;E "/>
    <s v="E"/>
    <x v="2"/>
    <s v="SL05    04/01/2008N"/>
    <n v="52493"/>
    <n v="23202.02"/>
    <n v="0"/>
    <n v="23202.02"/>
    <n v="1512.36"/>
    <n v="0"/>
    <n v="19448.25"/>
    <n v="63.93"/>
    <n v="6.21"/>
    <n v="0"/>
    <n v="0"/>
    <n v="242.15"/>
    <n v="120.19"/>
    <n v="251.19"/>
    <n v="0"/>
    <n v="0"/>
    <n v="138.36000000000001"/>
    <n v="1146.78"/>
    <n v="0"/>
    <n v="0"/>
    <n v="0"/>
    <n v="0"/>
    <n v="48.12"/>
    <n v="90.76"/>
    <n v="0"/>
    <n v="0"/>
    <n v="133.72"/>
    <n v="0"/>
    <n v="0"/>
    <n v="0"/>
    <n v="0"/>
    <n v="0"/>
    <m/>
    <n v="0"/>
    <n v="0"/>
    <n v="0"/>
    <x v="14"/>
    <x v="14"/>
  </r>
  <r>
    <s v="CG&amp;E "/>
    <s v="E"/>
    <x v="7"/>
    <s v="SL05    04/01/2008N"/>
    <n v="131274"/>
    <n v="62369.23"/>
    <n v="0"/>
    <n v="62369.23"/>
    <n v="3781.3"/>
    <n v="0"/>
    <n v="52981.07"/>
    <n v="160.06"/>
    <n v="12.96"/>
    <n v="0"/>
    <n v="0"/>
    <n v="606.03"/>
    <n v="300.27999999999997"/>
    <n v="628.54999999999995"/>
    <n v="0"/>
    <n v="0"/>
    <n v="345.79"/>
    <n v="2871.26"/>
    <n v="0"/>
    <n v="0"/>
    <n v="0"/>
    <n v="0"/>
    <n v="120.42"/>
    <n v="226.93"/>
    <n v="0"/>
    <n v="0"/>
    <n v="334.58"/>
    <n v="0"/>
    <n v="0"/>
    <n v="0"/>
    <n v="0"/>
    <n v="0"/>
    <m/>
    <n v="0"/>
    <n v="0"/>
    <n v="0"/>
    <x v="14"/>
    <x v="14"/>
  </r>
  <r>
    <s v="CG&amp;E "/>
    <s v="E"/>
    <x v="7"/>
    <s v="SL06    04/01/2008N"/>
    <n v="112"/>
    <n v="24.83"/>
    <n v="0"/>
    <n v="24.83"/>
    <n v="3.22"/>
    <n v="0"/>
    <n v="16.829999999999998"/>
    <n v="0.14000000000000001"/>
    <n v="0"/>
    <n v="0"/>
    <n v="0"/>
    <n v="0.52"/>
    <n v="0.25"/>
    <n v="0.54"/>
    <n v="0"/>
    <n v="0"/>
    <n v="0.3"/>
    <n v="2.4500000000000002"/>
    <n v="0"/>
    <n v="0"/>
    <n v="0"/>
    <n v="0"/>
    <n v="0.11"/>
    <n v="0.19"/>
    <n v="0"/>
    <n v="0"/>
    <n v="0.28000000000000003"/>
    <n v="0"/>
    <n v="0"/>
    <n v="0"/>
    <n v="0"/>
    <n v="0"/>
    <m/>
    <n v="0"/>
    <n v="0"/>
    <n v="0"/>
    <x v="14"/>
    <x v="14"/>
  </r>
  <r>
    <s v="CG&amp;E "/>
    <s v="E"/>
    <x v="2"/>
    <s v="SL07    04/01/2008N"/>
    <n v="78484"/>
    <n v="32762.81"/>
    <n v="0"/>
    <n v="32762.81"/>
    <n v="2260.89"/>
    <n v="0"/>
    <n v="27145.74"/>
    <n v="95.68"/>
    <n v="12.6"/>
    <n v="0"/>
    <n v="0"/>
    <n v="363.63"/>
    <n v="179.71"/>
    <n v="375.49"/>
    <n v="0"/>
    <n v="0"/>
    <n v="206.72"/>
    <n v="1714.66"/>
    <n v="0"/>
    <n v="0"/>
    <n v="0"/>
    <n v="0"/>
    <n v="71.959999999999994"/>
    <n v="135.6"/>
    <n v="0"/>
    <n v="0"/>
    <n v="200.13"/>
    <n v="0"/>
    <n v="0"/>
    <n v="0"/>
    <n v="0"/>
    <n v="0"/>
    <m/>
    <n v="0"/>
    <n v="0"/>
    <n v="0"/>
    <x v="14"/>
    <x v="14"/>
  </r>
  <r>
    <s v="CG&amp;E "/>
    <s v="E"/>
    <x v="7"/>
    <s v="SL07    04/01/2008N"/>
    <n v="400604"/>
    <n v="143111.62"/>
    <n v="0"/>
    <n v="143111.62"/>
    <n v="11540.04"/>
    <n v="0"/>
    <n v="116290.06"/>
    <n v="488.15"/>
    <n v="45.45"/>
    <n v="0"/>
    <n v="0"/>
    <n v="1839.45"/>
    <n v="917.27"/>
    <n v="1915.86"/>
    <n v="0"/>
    <n v="0"/>
    <n v="1055.43"/>
    <n v="8751.9599999999991"/>
    <n v="0"/>
    <n v="0"/>
    <n v="0"/>
    <n v="0"/>
    <n v="367.15"/>
    <n v="692.26"/>
    <n v="0"/>
    <n v="0"/>
    <n v="1021.16"/>
    <n v="0"/>
    <n v="0"/>
    <n v="0"/>
    <n v="0"/>
    <n v="0"/>
    <m/>
    <n v="0"/>
    <n v="0"/>
    <n v="0"/>
    <x v="14"/>
    <x v="14"/>
  </r>
  <r>
    <s v="CG&amp;E "/>
    <s v="E"/>
    <x v="2"/>
    <s v="SL08    04/01/2008N"/>
    <n v="3375"/>
    <n v="590.67999999999995"/>
    <n v="0"/>
    <n v="590.67999999999995"/>
    <n v="96.94"/>
    <n v="0"/>
    <n v="349.37"/>
    <n v="4.13"/>
    <n v="0.54"/>
    <n v="0"/>
    <n v="0"/>
    <n v="15.68"/>
    <n v="7.71"/>
    <n v="16.149999999999999"/>
    <n v="0"/>
    <n v="0"/>
    <n v="8.89"/>
    <n v="73.73"/>
    <n v="0"/>
    <n v="0"/>
    <n v="0"/>
    <n v="0"/>
    <n v="3.11"/>
    <n v="5.83"/>
    <n v="0"/>
    <n v="0"/>
    <n v="8.6"/>
    <n v="0"/>
    <n v="0"/>
    <n v="0"/>
    <n v="0"/>
    <n v="0"/>
    <m/>
    <n v="0"/>
    <n v="0"/>
    <n v="0"/>
    <x v="14"/>
    <x v="14"/>
  </r>
  <r>
    <s v="CG&amp;E "/>
    <s v="E"/>
    <x v="7"/>
    <s v="SL08    04/01/2008N"/>
    <n v="203283"/>
    <n v="29789.94"/>
    <n v="0"/>
    <n v="29789.94"/>
    <n v="5856.04"/>
    <n v="0"/>
    <n v="15308.76"/>
    <n v="247.61"/>
    <n v="1.62"/>
    <n v="0"/>
    <n v="0"/>
    <n v="906.03"/>
    <n v="465.49"/>
    <n v="972"/>
    <n v="0"/>
    <n v="0"/>
    <n v="535.58000000000004"/>
    <n v="4441.1400000000003"/>
    <n v="0"/>
    <n v="0"/>
    <n v="0"/>
    <n v="0"/>
    <n v="186.27"/>
    <n v="351.23"/>
    <n v="0"/>
    <n v="0"/>
    <n v="518.16999999999996"/>
    <n v="0"/>
    <n v="0"/>
    <n v="0"/>
    <n v="0"/>
    <n v="0"/>
    <m/>
    <n v="0"/>
    <n v="0"/>
    <n v="0"/>
    <x v="14"/>
    <x v="14"/>
  </r>
  <r>
    <s v="CG&amp;E "/>
    <s v="E"/>
    <x v="19"/>
    <s v="SOLU    04/01/2008 "/>
    <n v="151"/>
    <n v="14.62"/>
    <n v="0"/>
    <n v="14.62"/>
    <n v="1.79"/>
    <n v="0"/>
    <n v="0.64"/>
    <n v="0.18"/>
    <n v="0.18"/>
    <n v="0"/>
    <n v="0"/>
    <n v="0.7"/>
    <n v="0.35"/>
    <n v="0.28999999999999998"/>
    <n v="0"/>
    <n v="0"/>
    <n v="0.39"/>
    <n v="3.3"/>
    <n v="0"/>
    <n v="0"/>
    <n v="0"/>
    <n v="0"/>
    <n v="0.14000000000000001"/>
    <n v="0.11"/>
    <n v="0"/>
    <n v="0"/>
    <n v="0.39"/>
    <n v="0"/>
    <n v="0"/>
    <n v="0"/>
    <n v="0"/>
    <n v="0"/>
    <m/>
    <n v="0"/>
    <n v="0"/>
    <n v="0"/>
    <x v="14"/>
    <x v="15"/>
  </r>
  <r>
    <s v="CG&amp;E "/>
    <s v="E"/>
    <x v="2"/>
    <s v="SOLU    04/01/2008 "/>
    <n v="592"/>
    <n v="48.81"/>
    <n v="0"/>
    <n v="48.81"/>
    <n v="7.02"/>
    <n v="0"/>
    <n v="2.56"/>
    <n v="0.73"/>
    <n v="0.27"/>
    <n v="0"/>
    <n v="0"/>
    <n v="2.74"/>
    <n v="1.35"/>
    <n v="1.17"/>
    <n v="0"/>
    <n v="0"/>
    <n v="1.57"/>
    <n v="12.94"/>
    <n v="0"/>
    <n v="0"/>
    <n v="0"/>
    <n v="0"/>
    <n v="0.55000000000000004"/>
    <n v="0.44"/>
    <n v="0"/>
    <n v="0"/>
    <n v="1.5"/>
    <n v="0"/>
    <n v="0"/>
    <n v="0"/>
    <n v="0"/>
    <n v="0"/>
    <m/>
    <n v="0"/>
    <n v="0"/>
    <n v="0"/>
    <x v="14"/>
    <x v="15"/>
  </r>
  <r>
    <s v="CG&amp;E "/>
    <s v="E"/>
    <x v="3"/>
    <s v="SOLU    04/01/2008 "/>
    <n v="810"/>
    <n v="60.64"/>
    <n v="0"/>
    <n v="60.64"/>
    <n v="9.6"/>
    <n v="0"/>
    <n v="3.5"/>
    <n v="1"/>
    <n v="0.09"/>
    <n v="0"/>
    <n v="0"/>
    <n v="3.75"/>
    <n v="1.85"/>
    <n v="1.6"/>
    <n v="0"/>
    <n v="0"/>
    <n v="2.15"/>
    <n v="17.7"/>
    <n v="0"/>
    <n v="0"/>
    <n v="0"/>
    <n v="0"/>
    <n v="0.75"/>
    <n v="0.6"/>
    <n v="0"/>
    <n v="0"/>
    <n v="2.0499999999999998"/>
    <n v="0"/>
    <n v="0"/>
    <n v="0"/>
    <n v="0"/>
    <n v="0"/>
    <m/>
    <n v="0"/>
    <n v="0"/>
    <n v="0"/>
    <x v="14"/>
    <x v="15"/>
  </r>
  <r>
    <s v="CG&amp;E "/>
    <s v="E"/>
    <x v="7"/>
    <s v="SSLU    04/01/2008N"/>
    <n v="622"/>
    <n v="74.72"/>
    <n v="0"/>
    <n v="74.72"/>
    <n v="7.38"/>
    <n v="0"/>
    <n v="2.63"/>
    <n v="0.74"/>
    <n v="0"/>
    <n v="0"/>
    <n v="0"/>
    <n v="2.9"/>
    <n v="1.43"/>
    <n v="1.19"/>
    <n v="0"/>
    <n v="0"/>
    <n v="1.61"/>
    <n v="13.6"/>
    <n v="0"/>
    <n v="0"/>
    <n v="0"/>
    <n v="0"/>
    <n v="0.57999999999999996"/>
    <n v="0.44"/>
    <n v="0"/>
    <n v="0"/>
    <n v="1.6"/>
    <n v="0"/>
    <n v="0"/>
    <n v="0"/>
    <n v="0"/>
    <n v="0"/>
    <m/>
    <n v="0"/>
    <n v="0"/>
    <n v="0"/>
    <x v="14"/>
    <x v="16"/>
  </r>
  <r>
    <s v="CG&amp;E "/>
    <s v="E"/>
    <x v="7"/>
    <s v="SXLU    04/01/2008N"/>
    <n v="309"/>
    <n v="37.409999999999997"/>
    <n v="0"/>
    <n v="37.409999999999997"/>
    <n v="3.66"/>
    <n v="0"/>
    <n v="1.31"/>
    <n v="0.37"/>
    <n v="0"/>
    <n v="0"/>
    <n v="0"/>
    <n v="1.43"/>
    <n v="0.71"/>
    <n v="0.59"/>
    <n v="0"/>
    <n v="0"/>
    <n v="0.8"/>
    <n v="6.75"/>
    <n v="0"/>
    <n v="0"/>
    <n v="0"/>
    <n v="0"/>
    <n v="0.28999999999999998"/>
    <n v="0.22"/>
    <n v="0"/>
    <n v="0"/>
    <n v="0.79"/>
    <n v="0"/>
    <n v="0"/>
    <n v="0"/>
    <n v="0"/>
    <n v="0"/>
    <m/>
    <n v="0"/>
    <n v="0"/>
    <n v="0"/>
    <x v="14"/>
    <x v="17"/>
  </r>
  <r>
    <s v="CG&amp;E "/>
    <s v="E"/>
    <x v="19"/>
    <s v="TD  SOFF04/01/2008N"/>
    <n v="1003"/>
    <n v="27.48"/>
    <n v="0"/>
    <n v="27.48"/>
    <n v="13.2"/>
    <n v="0"/>
    <n v="6.5"/>
    <n v="0"/>
    <n v="0"/>
    <n v="0"/>
    <n v="0"/>
    <n v="0"/>
    <n v="3.59"/>
    <n v="1.99"/>
    <n v="0"/>
    <n v="0"/>
    <n v="0"/>
    <n v="0"/>
    <n v="0"/>
    <n v="0"/>
    <n v="0"/>
    <n v="0"/>
    <n v="1.41"/>
    <n v="0.79"/>
    <n v="0"/>
    <n v="0"/>
    <n v="0"/>
    <n v="0"/>
    <n v="0"/>
    <n v="0"/>
    <n v="0"/>
    <n v="0"/>
    <m/>
    <n v="0"/>
    <n v="0"/>
    <n v="0"/>
    <x v="14"/>
    <x v="18"/>
  </r>
  <r>
    <s v="CG&amp;E "/>
    <s v="E"/>
    <x v="19"/>
    <s v="TD  SON 04/01/2008N"/>
    <n v="257"/>
    <n v="83.12"/>
    <n v="0"/>
    <n v="83.12"/>
    <n v="23.15"/>
    <n v="0"/>
    <n v="18.96"/>
    <n v="1.53"/>
    <n v="7.0000000000000007E-2"/>
    <n v="0"/>
    <n v="0"/>
    <n v="5.86"/>
    <n v="4.24"/>
    <n v="3.5"/>
    <n v="2.2000000000000002"/>
    <n v="0"/>
    <n v="7.15"/>
    <n v="14.71"/>
    <n v="0"/>
    <n v="0"/>
    <n v="0"/>
    <n v="0"/>
    <n v="0.36"/>
    <n v="1.39"/>
    <n v="0"/>
    <n v="0"/>
    <n v="0"/>
    <n v="0"/>
    <n v="0"/>
    <n v="0"/>
    <n v="0"/>
    <n v="0"/>
    <m/>
    <n v="0"/>
    <n v="0"/>
    <n v="0"/>
    <x v="14"/>
    <x v="18"/>
  </r>
  <r>
    <s v="CG&amp;E "/>
    <s v="E"/>
    <x v="19"/>
    <s v="TD  WOFF01/02/2009N"/>
    <n v="13945"/>
    <n v="224.52"/>
    <n v="0"/>
    <n v="224.52"/>
    <n v="69.13"/>
    <n v="0"/>
    <n v="90.29"/>
    <n v="0"/>
    <n v="0"/>
    <n v="0"/>
    <n v="0"/>
    <n v="0"/>
    <n v="0"/>
    <n v="30.48"/>
    <n v="0"/>
    <n v="0"/>
    <n v="0"/>
    <n v="0"/>
    <n v="0"/>
    <n v="0"/>
    <n v="0"/>
    <n v="0"/>
    <n v="23.6"/>
    <n v="0"/>
    <n v="0"/>
    <n v="0"/>
    <n v="0"/>
    <n v="0"/>
    <n v="0"/>
    <n v="0"/>
    <n v="0"/>
    <n v="0"/>
    <m/>
    <n v="0"/>
    <n v="0"/>
    <n v="11.02"/>
    <x v="14"/>
    <x v="18"/>
  </r>
  <r>
    <s v="CG&amp;E "/>
    <s v="E"/>
    <x v="19"/>
    <s v="TD  WOFF04/01/2008N"/>
    <n v="27832"/>
    <n v="767.99"/>
    <n v="0"/>
    <n v="767.99"/>
    <n v="366.3"/>
    <n v="0"/>
    <n v="180.17"/>
    <n v="0"/>
    <n v="0"/>
    <n v="0"/>
    <n v="0"/>
    <n v="0"/>
    <n v="99.61"/>
    <n v="60.36"/>
    <n v="0"/>
    <n v="0"/>
    <n v="0"/>
    <n v="0"/>
    <n v="0"/>
    <n v="0"/>
    <n v="0"/>
    <n v="0"/>
    <n v="39.57"/>
    <n v="21.98"/>
    <n v="0"/>
    <n v="0"/>
    <n v="0"/>
    <n v="0"/>
    <n v="0"/>
    <n v="0"/>
    <n v="0"/>
    <n v="0"/>
    <m/>
    <n v="0"/>
    <n v="0"/>
    <n v="0"/>
    <x v="14"/>
    <x v="18"/>
  </r>
  <r>
    <s v="CG&amp;E "/>
    <s v="E"/>
    <x v="19"/>
    <s v="TD  WON 01/02/2009N"/>
    <n v="2980"/>
    <n v="1136.95"/>
    <n v="0"/>
    <n v="1136.95"/>
    <n v="223.45"/>
    <n v="0"/>
    <n v="181.99"/>
    <n v="18.39"/>
    <n v="0.66"/>
    <n v="0"/>
    <n v="0"/>
    <n v="75.599999999999994"/>
    <n v="0"/>
    <n v="35.04"/>
    <n v="0"/>
    <n v="0"/>
    <n v="105.37"/>
    <n v="451.64"/>
    <n v="0"/>
    <n v="0"/>
    <n v="0"/>
    <n v="0"/>
    <n v="5.04"/>
    <n v="0"/>
    <n v="0"/>
    <n v="0"/>
    <n v="0"/>
    <n v="0"/>
    <n v="0"/>
    <n v="0"/>
    <n v="0"/>
    <n v="27.11"/>
    <m/>
    <n v="0"/>
    <n v="0"/>
    <n v="12.66"/>
    <x v="14"/>
    <x v="18"/>
  </r>
  <r>
    <s v="CG&amp;E "/>
    <s v="E"/>
    <x v="19"/>
    <s v="TD  WON 04/01/2008N"/>
    <n v="6779"/>
    <n v="2266.85"/>
    <n v="0"/>
    <n v="2266.85"/>
    <n v="480.03"/>
    <n v="0"/>
    <n v="371.69"/>
    <n v="42.16"/>
    <n v="1.2"/>
    <n v="0"/>
    <n v="0"/>
    <n v="155.09"/>
    <n v="89.92"/>
    <n v="79.08"/>
    <n v="60.32"/>
    <n v="0"/>
    <n v="196.32"/>
    <n v="752.61"/>
    <n v="0"/>
    <n v="0"/>
    <n v="0"/>
    <n v="0"/>
    <n v="9.6300000000000008"/>
    <n v="28.8"/>
    <n v="0"/>
    <n v="0"/>
    <n v="0"/>
    <n v="0"/>
    <n v="0"/>
    <n v="0"/>
    <n v="0"/>
    <n v="0"/>
    <m/>
    <n v="0"/>
    <n v="0"/>
    <n v="0"/>
    <x v="14"/>
    <x v="18"/>
  </r>
  <r>
    <s v="CG&amp;E "/>
    <s v="E"/>
    <x v="2"/>
    <s v="TL01    04/01/2008N"/>
    <n v="6020"/>
    <n v="363.96"/>
    <n v="0"/>
    <n v="363.96"/>
    <n v="101.3"/>
    <n v="0"/>
    <n v="21.89"/>
    <n v="7.21"/>
    <n v="0.63"/>
    <n v="0"/>
    <n v="0"/>
    <n v="27.89"/>
    <n v="13.57"/>
    <n v="17.02"/>
    <n v="0"/>
    <n v="0"/>
    <n v="15.89"/>
    <n v="131.41999999999999"/>
    <n v="0"/>
    <n v="0"/>
    <n v="0"/>
    <n v="0"/>
    <n v="5.63"/>
    <n v="6.1"/>
    <n v="0"/>
    <n v="0"/>
    <n v="15.41"/>
    <n v="0"/>
    <n v="0"/>
    <n v="0"/>
    <n v="0"/>
    <n v="0"/>
    <m/>
    <n v="0"/>
    <n v="0"/>
    <n v="0"/>
    <x v="14"/>
    <x v="19"/>
  </r>
  <r>
    <s v="CG&amp;E "/>
    <s v="E"/>
    <x v="7"/>
    <s v="TL01    04/01/2008N"/>
    <n v="1315559"/>
    <n v="79405.63"/>
    <n v="0"/>
    <n v="79405.63"/>
    <n v="22144.94"/>
    <n v="0"/>
    <n v="4790.62"/>
    <n v="1587.72"/>
    <n v="4.59"/>
    <n v="0"/>
    <n v="0"/>
    <n v="6114.46"/>
    <n v="2986.86"/>
    <n v="3698.33"/>
    <n v="0"/>
    <n v="0"/>
    <n v="3473.27"/>
    <n v="28717.39"/>
    <n v="0"/>
    <n v="0"/>
    <n v="0"/>
    <n v="0"/>
    <n v="1210.28"/>
    <n v="1335.3"/>
    <n v="0"/>
    <n v="0"/>
    <n v="3341.87"/>
    <n v="0"/>
    <n v="0"/>
    <n v="0"/>
    <n v="0"/>
    <n v="0"/>
    <m/>
    <n v="0"/>
    <n v="0"/>
    <n v="0"/>
    <x v="14"/>
    <x v="19"/>
  </r>
  <r>
    <s v="CG&amp;E "/>
    <s v="E"/>
    <x v="4"/>
    <s v="TL01    04/01/2008N"/>
    <n v="89"/>
    <n v="5.61"/>
    <n v="0"/>
    <n v="5.61"/>
    <n v="1.49"/>
    <n v="0"/>
    <n v="0.31"/>
    <n v="0.1"/>
    <n v="0.27"/>
    <n v="0"/>
    <n v="0"/>
    <n v="0.4"/>
    <n v="0.2"/>
    <n v="0.27"/>
    <n v="0"/>
    <n v="0"/>
    <n v="0.22"/>
    <n v="1.96"/>
    <n v="0"/>
    <n v="0"/>
    <n v="0"/>
    <n v="0"/>
    <n v="0.09"/>
    <n v="0.09"/>
    <n v="0"/>
    <n v="0"/>
    <n v="0.21"/>
    <n v="0"/>
    <n v="0"/>
    <n v="0"/>
    <n v="0"/>
    <n v="0"/>
    <m/>
    <n v="0"/>
    <n v="0"/>
    <n v="0"/>
    <x v="14"/>
    <x v="19"/>
  </r>
  <r>
    <s v="CG&amp;E "/>
    <s v="E"/>
    <x v="2"/>
    <s v="TL03    04/01/2008N"/>
    <n v="253"/>
    <n v="21.04"/>
    <n v="0"/>
    <n v="21.04"/>
    <n v="4.28"/>
    <n v="0"/>
    <n v="6.51"/>
    <n v="0.3"/>
    <n v="0.09"/>
    <n v="0"/>
    <n v="0"/>
    <n v="1.2"/>
    <n v="0.6"/>
    <n v="0.72"/>
    <n v="0"/>
    <n v="0"/>
    <n v="0.66"/>
    <n v="5.54"/>
    <n v="0"/>
    <n v="0"/>
    <n v="0"/>
    <n v="0"/>
    <n v="0.24"/>
    <n v="0.24"/>
    <n v="0"/>
    <n v="0"/>
    <n v="0.66"/>
    <n v="0"/>
    <n v="0"/>
    <n v="0"/>
    <n v="0"/>
    <n v="0"/>
    <m/>
    <n v="0"/>
    <n v="0"/>
    <n v="0"/>
    <x v="14"/>
    <x v="19"/>
  </r>
  <r>
    <s v="CG&amp;E "/>
    <s v="E"/>
    <x v="7"/>
    <s v="TL03    04/01/2008N"/>
    <n v="303279"/>
    <n v="24981.52"/>
    <n v="0"/>
    <n v="24981.52"/>
    <n v="5103.28"/>
    <n v="0"/>
    <n v="7769.45"/>
    <n v="363.78"/>
    <n v="3.06"/>
    <n v="0"/>
    <n v="0"/>
    <n v="1409.12"/>
    <n v="684.19"/>
    <n v="854.02"/>
    <n v="0"/>
    <n v="0"/>
    <n v="797.07"/>
    <n v="6623.09"/>
    <n v="0"/>
    <n v="0"/>
    <n v="0"/>
    <n v="0"/>
    <n v="288.01"/>
    <n v="307.56"/>
    <n v="0"/>
    <n v="0"/>
    <n v="778.89"/>
    <n v="0"/>
    <n v="0"/>
    <n v="0"/>
    <n v="0"/>
    <n v="0"/>
    <m/>
    <n v="0"/>
    <n v="0"/>
    <n v="0"/>
    <x v="14"/>
    <x v="19"/>
  </r>
  <r>
    <s v="CG&amp;E "/>
    <s v="E"/>
    <x v="15"/>
    <s v="TSGE    01/02/2009 "/>
    <n v="13441662"/>
    <n v="851177.09"/>
    <n v="0"/>
    <n v="851177.09"/>
    <n v="271957.81"/>
    <n v="0"/>
    <n v="5106.7"/>
    <n v="6825.21"/>
    <n v="0.09"/>
    <n v="0"/>
    <n v="0"/>
    <n v="0"/>
    <n v="41735.199999999997"/>
    <n v="68253.77"/>
    <n v="0"/>
    <n v="0"/>
    <n v="67104.36"/>
    <n v="349772.36"/>
    <n v="0"/>
    <n v="0"/>
    <n v="0"/>
    <n v="0"/>
    <n v="15133.86"/>
    <n v="0"/>
    <n v="0"/>
    <n v="0"/>
    <n v="0"/>
    <n v="0"/>
    <n v="0"/>
    <n v="0"/>
    <n v="0"/>
    <n v="614.51"/>
    <m/>
    <n v="0"/>
    <n v="0"/>
    <n v="24673.22"/>
    <x v="14"/>
    <x v="20"/>
  </r>
  <r>
    <s v="CG&amp;E "/>
    <s v="E"/>
    <x v="12"/>
    <s v="TSGS    01/02/2009 "/>
    <n v="6928236"/>
    <n v="401804.05"/>
    <n v="0"/>
    <n v="401804.05"/>
    <n v="134334.17000000001"/>
    <n v="0"/>
    <n v="3256.2"/>
    <n v="3785.03"/>
    <n v="0.09"/>
    <n v="0"/>
    <n v="0"/>
    <n v="0"/>
    <n v="15505.33"/>
    <n v="30186.400000000001"/>
    <n v="0"/>
    <n v="0"/>
    <n v="24195.42"/>
    <n v="173320.71"/>
    <n v="0"/>
    <n v="0"/>
    <n v="0"/>
    <n v="0"/>
    <n v="6599.47"/>
    <n v="0"/>
    <n v="0"/>
    <n v="0"/>
    <n v="0"/>
    <n v="0"/>
    <n v="0"/>
    <n v="0"/>
    <n v="0"/>
    <n v="339.48"/>
    <m/>
    <n v="0"/>
    <n v="0"/>
    <n v="10281.75"/>
    <x v="14"/>
    <x v="20"/>
  </r>
  <r>
    <s v="CG&amp;E "/>
    <s v="E"/>
    <x v="15"/>
    <s v="TS01    01/02/2009 "/>
    <n v="1910864"/>
    <n v="119099.06"/>
    <n v="0"/>
    <n v="119099.06"/>
    <n v="38870.54"/>
    <n v="0"/>
    <n v="1388.46"/>
    <n v="1581.66"/>
    <n v="0.18"/>
    <n v="0"/>
    <n v="0"/>
    <n v="4749.0600000000004"/>
    <n v="7284.58"/>
    <n v="11796"/>
    <n v="0"/>
    <n v="0"/>
    <n v="8886.5400000000009"/>
    <n v="41670.559999999998"/>
    <n v="0"/>
    <n v="0"/>
    <n v="0"/>
    <n v="0"/>
    <n v="2365.94"/>
    <n v="0"/>
    <n v="0"/>
    <n v="0"/>
    <n v="0"/>
    <n v="0"/>
    <n v="0"/>
    <n v="0"/>
    <n v="0"/>
    <n v="63.86"/>
    <m/>
    <n v="0"/>
    <n v="0"/>
    <n v="441.68"/>
    <x v="14"/>
    <x v="20"/>
  </r>
  <r>
    <s v="CG&amp;E "/>
    <s v="E"/>
    <x v="15"/>
    <s v="TS01    01/02/2009N"/>
    <n v="4675929"/>
    <n v="343005.61"/>
    <n v="0"/>
    <n v="343005.61"/>
    <n v="108079.54"/>
    <n v="0"/>
    <n v="2356.73"/>
    <n v="3114.68"/>
    <n v="0.17"/>
    <n v="0"/>
    <n v="0"/>
    <n v="16990.900000000001"/>
    <n v="17936.98"/>
    <n v="26428.02"/>
    <n v="0"/>
    <n v="0"/>
    <n v="29279.02"/>
    <n v="123135.92"/>
    <n v="0"/>
    <n v="0"/>
    <n v="0"/>
    <n v="0"/>
    <n v="5901.52"/>
    <n v="0"/>
    <n v="0"/>
    <n v="0"/>
    <n v="0"/>
    <n v="0"/>
    <n v="0"/>
    <n v="0"/>
    <n v="0"/>
    <n v="229.13"/>
    <m/>
    <n v="0"/>
    <n v="0"/>
    <n v="9553"/>
    <x v="14"/>
    <x v="20"/>
  </r>
  <r>
    <s v="CG&amp;E "/>
    <s v="E"/>
    <x v="15"/>
    <s v="TS01    04/01/2008 "/>
    <n v="955432"/>
    <n v="79616.33"/>
    <n v="0"/>
    <n v="79616.33"/>
    <n v="39502.07"/>
    <n v="0"/>
    <n v="694.23"/>
    <n v="790.83"/>
    <n v="0.09"/>
    <n v="0"/>
    <n v="0"/>
    <n v="2374.5300000000002"/>
    <n v="3642.29"/>
    <n v="5898"/>
    <n v="0"/>
    <n v="0"/>
    <n v="4443.2700000000004"/>
    <n v="20835.28"/>
    <n v="0"/>
    <n v="0"/>
    <n v="0"/>
    <n v="0"/>
    <n v="1182.97"/>
    <n v="0"/>
    <n v="0"/>
    <n v="0"/>
    <n v="0"/>
    <n v="0"/>
    <n v="0"/>
    <n v="0"/>
    <n v="0"/>
    <n v="31.93"/>
    <m/>
    <n v="0"/>
    <n v="0"/>
    <n v="220.84"/>
    <x v="14"/>
    <x v="20"/>
  </r>
  <r>
    <s v="CG&amp;E "/>
    <s v="E"/>
    <x v="15"/>
    <s v="TS01    04/01/2008N"/>
    <n v="1084188"/>
    <n v="86041"/>
    <n v="0"/>
    <n v="86041"/>
    <n v="37164.730000000003"/>
    <n v="0"/>
    <n v="660.43"/>
    <n v="954.77"/>
    <n v="0.1"/>
    <n v="0"/>
    <n v="0"/>
    <n v="3946.29"/>
    <n v="4211.1000000000004"/>
    <n v="6168.69"/>
    <n v="0"/>
    <n v="0"/>
    <n v="5979.14"/>
    <n v="23494.36"/>
    <n v="0"/>
    <n v="0"/>
    <n v="0"/>
    <n v="0"/>
    <n v="1231.58"/>
    <n v="2229.81"/>
    <n v="0"/>
    <n v="0"/>
    <n v="0"/>
    <n v="0"/>
    <n v="0"/>
    <n v="0"/>
    <n v="0"/>
    <n v="0"/>
    <m/>
    <n v="0"/>
    <n v="0"/>
    <n v="0"/>
    <x v="14"/>
    <x v="20"/>
  </r>
  <r>
    <s v="CG&amp;E "/>
    <s v="E"/>
    <x v="12"/>
    <s v="TS01    04/01/2008N"/>
    <n v="632082"/>
    <n v="47919.18"/>
    <n v="0"/>
    <n v="47919.18"/>
    <n v="20276.36"/>
    <n v="0"/>
    <n v="399.65"/>
    <n v="769.62"/>
    <n v="0.09"/>
    <n v="0"/>
    <n v="0"/>
    <n v="2303.7800000000002"/>
    <n v="2161.0500000000002"/>
    <n v="3365.45"/>
    <n v="0"/>
    <n v="0"/>
    <n v="3057.33"/>
    <n v="13697.22"/>
    <n v="0"/>
    <n v="0"/>
    <n v="0"/>
    <n v="0"/>
    <n v="672.08"/>
    <n v="1216.55"/>
    <n v="0"/>
    <n v="0"/>
    <n v="0"/>
    <n v="0"/>
    <n v="0"/>
    <n v="0"/>
    <n v="0"/>
    <n v="0"/>
    <m/>
    <n v="0"/>
    <n v="0"/>
    <n v="0"/>
    <x v="14"/>
    <x v="20"/>
  </r>
  <r>
    <s v="CG&amp;E "/>
    <s v="E"/>
    <x v="14"/>
    <s v="TS02    01/02/2009N"/>
    <n v="218633"/>
    <n v="14189.95"/>
    <n v="0"/>
    <n v="14189.95"/>
    <n v="4022.64"/>
    <n v="0"/>
    <n v="90.17"/>
    <n v="163.16"/>
    <n v="0.01"/>
    <n v="0"/>
    <n v="0"/>
    <n v="794.74"/>
    <n v="630.80999999999995"/>
    <n v="1072.46"/>
    <n v="0"/>
    <n v="0"/>
    <n v="1020.6"/>
    <n v="5757.48"/>
    <n v="0"/>
    <n v="0"/>
    <n v="0"/>
    <n v="0"/>
    <n v="239.49"/>
    <n v="0"/>
    <n v="0"/>
    <n v="0"/>
    <n v="0"/>
    <n v="0"/>
    <n v="0"/>
    <n v="0"/>
    <n v="0"/>
    <n v="10.71"/>
    <m/>
    <n v="0"/>
    <n v="0"/>
    <n v="387.68"/>
    <x v="14"/>
    <x v="20"/>
  </r>
  <r>
    <s v="CG&amp;E "/>
    <s v="E"/>
    <x v="14"/>
    <s v="TS02    04/01/2008N"/>
    <n v="1634185"/>
    <n v="115504.89"/>
    <n v="0"/>
    <n v="115504.89"/>
    <n v="48297.52"/>
    <n v="0"/>
    <n v="673.96"/>
    <n v="1316.44"/>
    <n v="0.08"/>
    <n v="0"/>
    <n v="0"/>
    <n v="5940.31"/>
    <n v="4715.0200000000004"/>
    <n v="8016.12"/>
    <n v="0"/>
    <n v="0"/>
    <n v="6633.4"/>
    <n v="35412.79"/>
    <n v="0"/>
    <n v="0"/>
    <n v="0"/>
    <n v="0"/>
    <n v="1601.42"/>
    <n v="2897.83"/>
    <n v="0"/>
    <n v="0"/>
    <n v="0"/>
    <n v="0"/>
    <n v="0"/>
    <n v="0"/>
    <n v="0"/>
    <n v="0"/>
    <m/>
    <n v="0"/>
    <n v="0"/>
    <n v="0"/>
    <x v="14"/>
    <x v="20"/>
  </r>
  <r>
    <s v="CG&amp;E "/>
    <s v="E"/>
    <x v="15"/>
    <s v="TS04    01/02/2009N"/>
    <n v="569700"/>
    <n v="52704.01"/>
    <n v="0"/>
    <n v="52704.01"/>
    <n v="19112.73"/>
    <n v="0"/>
    <n v="529.45000000000005"/>
    <n v="618.52"/>
    <n v="0.08"/>
    <n v="0"/>
    <n v="0"/>
    <n v="2076.4"/>
    <n v="3184.62"/>
    <n v="4162.53"/>
    <n v="0"/>
    <n v="0"/>
    <n v="5555.28"/>
    <n v="15002.48"/>
    <n v="0"/>
    <n v="0"/>
    <n v="0"/>
    <n v="0"/>
    <n v="929.5"/>
    <n v="0"/>
    <n v="0"/>
    <n v="0"/>
    <n v="0"/>
    <n v="0"/>
    <n v="0"/>
    <n v="0"/>
    <n v="0"/>
    <n v="27.92"/>
    <m/>
    <n v="0"/>
    <n v="0"/>
    <n v="1504.5"/>
    <x v="14"/>
    <x v="20"/>
  </r>
  <r>
    <s v="CG&amp;E "/>
    <s v="E"/>
    <x v="15"/>
    <s v="TS04    04/01/2008N"/>
    <n v="63300"/>
    <n v="6137.17"/>
    <n v="0"/>
    <n v="6137.17"/>
    <n v="2786.29"/>
    <n v="0"/>
    <n v="58.83"/>
    <n v="77.069999999999993"/>
    <n v="0.01"/>
    <n v="0"/>
    <n v="0"/>
    <n v="230.71"/>
    <n v="353.85"/>
    <n v="462.5"/>
    <n v="0"/>
    <n v="0"/>
    <n v="536.73"/>
    <n v="1371.71"/>
    <n v="0"/>
    <n v="0"/>
    <n v="0"/>
    <n v="0"/>
    <n v="92.3"/>
    <n v="167.17"/>
    <n v="0"/>
    <n v="0"/>
    <n v="0"/>
    <n v="0"/>
    <n v="0"/>
    <n v="0"/>
    <n v="0"/>
    <n v="0"/>
    <m/>
    <n v="0"/>
    <n v="0"/>
    <n v="0"/>
    <x v="14"/>
    <x v="20"/>
  </r>
  <r>
    <s v="CG&amp;E "/>
    <s v="E"/>
    <x v="15"/>
    <s v="TS05    01/02/2009 "/>
    <n v="-911577"/>
    <n v="-25492.14"/>
    <n v="0"/>
    <n v="-2549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20"/>
  </r>
  <r>
    <s v="CG&amp;E "/>
    <s v="E"/>
    <x v="15"/>
    <s v="TS05    04/01/2008 "/>
    <n v="-1303146"/>
    <n v="-122171.1"/>
    <n v="0"/>
    <n v="-122171.1"/>
    <n v="-58937.34"/>
    <n v="0"/>
    <n v="-1388.46"/>
    <n v="-1581.66"/>
    <n v="-0.18"/>
    <n v="0"/>
    <n v="0"/>
    <n v="-4749.0600000000004"/>
    <n v="-7284.58"/>
    <n v="-11796"/>
    <n v="0"/>
    <n v="0"/>
    <n v="-8886.5400000000009"/>
    <n v="-41670.559999999998"/>
    <n v="0"/>
    <n v="0"/>
    <n v="0"/>
    <n v="0"/>
    <n v="-2365.94"/>
    <n v="0"/>
    <n v="0"/>
    <n v="0"/>
    <n v="0"/>
    <n v="0"/>
    <n v="0"/>
    <n v="0"/>
    <n v="0"/>
    <n v="-63.86"/>
    <m/>
    <n v="0"/>
    <n v="0"/>
    <n v="-441.68"/>
    <x v="14"/>
    <x v="20"/>
  </r>
  <r>
    <s v="CG&amp;E "/>
    <s v="E"/>
    <x v="15"/>
    <s v="TS07    01/02/2009 "/>
    <n v="0"/>
    <n v="237250.96"/>
    <n v="0"/>
    <n v="237250.96"/>
    <n v="45335.54"/>
    <n v="0"/>
    <n v="2005.2"/>
    <n v="6307.48"/>
    <n v="0.18"/>
    <n v="0"/>
    <n v="0"/>
    <n v="39184.86"/>
    <n v="49154.9"/>
    <n v="67080.44"/>
    <n v="0"/>
    <n v="0"/>
    <n v="12726.4"/>
    <n v="0"/>
    <n v="0"/>
    <n v="0"/>
    <n v="0"/>
    <n v="0"/>
    <n v="13388"/>
    <n v="0"/>
    <n v="0"/>
    <n v="0"/>
    <n v="0"/>
    <n v="0"/>
    <n v="0"/>
    <n v="0"/>
    <n v="0"/>
    <n v="528.67999999999995"/>
    <m/>
    <n v="0"/>
    <n v="0"/>
    <n v="1539.28"/>
    <x v="14"/>
    <x v="20"/>
  </r>
  <r>
    <s v="CG&amp;E "/>
    <s v="E"/>
    <x v="14"/>
    <s v="TS07    01/02/2009N"/>
    <n v="150283"/>
    <n v="32965.07"/>
    <n v="0"/>
    <n v="32965.07"/>
    <n v="16681.77"/>
    <n v="0"/>
    <n v="925.54"/>
    <n v="163.16"/>
    <n v="0.16"/>
    <n v="0"/>
    <n v="0"/>
    <n v="554.23"/>
    <n v="840.08"/>
    <n v="2955.87"/>
    <n v="0"/>
    <n v="0"/>
    <n v="5150.8999999999996"/>
    <n v="3957.55"/>
    <n v="0"/>
    <n v="0"/>
    <n v="0"/>
    <n v="0"/>
    <n v="660.01"/>
    <n v="0"/>
    <n v="0"/>
    <n v="0"/>
    <n v="0"/>
    <n v="0"/>
    <n v="0"/>
    <n v="0"/>
    <n v="0"/>
    <n v="7.36"/>
    <m/>
    <n v="0"/>
    <n v="0"/>
    <n v="1068.44"/>
    <x v="14"/>
    <x v="20"/>
  </r>
  <r>
    <s v="CG&amp;E "/>
    <s v="E"/>
    <x v="15"/>
    <s v="TS07    01/02/2009N"/>
    <n v="19637216"/>
    <n v="1373482.24"/>
    <n v="0"/>
    <n v="1373482.24"/>
    <n v="444060.36"/>
    <n v="0"/>
    <n v="10389.16"/>
    <n v="12255.08"/>
    <n v="0.56000000000000005"/>
    <n v="0"/>
    <n v="0"/>
    <n v="25970.6"/>
    <n v="69979.61"/>
    <n v="109451.53"/>
    <n v="0"/>
    <n v="0"/>
    <n v="119281"/>
    <n v="517126.45"/>
    <n v="0"/>
    <n v="0"/>
    <n v="0"/>
    <n v="0"/>
    <n v="24441.200000000001"/>
    <n v="0"/>
    <n v="0"/>
    <n v="0"/>
    <n v="0"/>
    <n v="0"/>
    <n v="0"/>
    <n v="0"/>
    <n v="0"/>
    <n v="962.22"/>
    <m/>
    <n v="0"/>
    <n v="0"/>
    <n v="39564.47"/>
    <x v="14"/>
    <x v="20"/>
  </r>
  <r>
    <s v="CG&amp;E "/>
    <s v="E"/>
    <x v="18"/>
    <s v="TS07    01/02/2009N"/>
    <n v="201688"/>
    <n v="2591.92"/>
    <n v="0"/>
    <n v="2591.92"/>
    <n v="0"/>
    <n v="0"/>
    <n v="494.72"/>
    <n v="218.97"/>
    <n v="0.08"/>
    <n v="0"/>
    <n v="-725.55"/>
    <n v="740.83"/>
    <n v="1127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800000000000008"/>
    <m/>
    <n v="0"/>
    <n v="0"/>
    <n v="725.55"/>
    <x v="14"/>
    <x v="20"/>
  </r>
  <r>
    <s v="CG&amp;E "/>
    <s v="E"/>
    <x v="15"/>
    <s v="TS07    04/01/2008 "/>
    <n v="4736278"/>
    <n v="360826.09"/>
    <n v="0"/>
    <n v="360826.09"/>
    <n v="90304.47"/>
    <n v="0"/>
    <n v="2337.81"/>
    <n v="4347.53"/>
    <n v="0.18"/>
    <n v="0"/>
    <n v="0"/>
    <n v="24695.42"/>
    <n v="32421.42"/>
    <n v="53949.53"/>
    <n v="0"/>
    <n v="0"/>
    <n v="18052.28"/>
    <n v="120307.15"/>
    <n v="0"/>
    <n v="0"/>
    <n v="0"/>
    <n v="0"/>
    <n v="11157.77"/>
    <n v="0"/>
    <n v="0"/>
    <n v="0"/>
    <n v="0"/>
    <n v="0"/>
    <n v="0"/>
    <n v="0"/>
    <n v="0"/>
    <n v="68.760000000000005"/>
    <m/>
    <n v="0"/>
    <n v="0"/>
    <n v="3183.77"/>
    <x v="14"/>
    <x v="20"/>
  </r>
  <r>
    <s v="CG&amp;E "/>
    <s v="E"/>
    <x v="14"/>
    <s v="TS07    04/01/2008N"/>
    <n v="10792"/>
    <n v="2345.58"/>
    <n v="0"/>
    <n v="2345.58"/>
    <n v="1278.77"/>
    <n v="0"/>
    <n v="66.459999999999994"/>
    <n v="13.14"/>
    <n v="0.02"/>
    <n v="0"/>
    <n v="0"/>
    <n v="39.799999999999997"/>
    <n v="60.33"/>
    <n v="212.26"/>
    <n v="0"/>
    <n v="0"/>
    <n v="321.64"/>
    <n v="233.86"/>
    <n v="0"/>
    <n v="0"/>
    <n v="0"/>
    <n v="0"/>
    <n v="42.58"/>
    <n v="76.72"/>
    <n v="0"/>
    <n v="0"/>
    <n v="0"/>
    <n v="0"/>
    <n v="0"/>
    <n v="0"/>
    <n v="0"/>
    <n v="0"/>
    <m/>
    <n v="0"/>
    <n v="0"/>
    <n v="0"/>
    <x v="14"/>
    <x v="20"/>
  </r>
  <r>
    <s v="CG&amp;E "/>
    <s v="E"/>
    <x v="15"/>
    <s v="TS07    04/01/2008N"/>
    <n v="1539052"/>
    <n v="108058.6"/>
    <n v="0"/>
    <n v="108058.6"/>
    <n v="47124.93"/>
    <n v="0"/>
    <n v="729.31"/>
    <n v="1074.9100000000001"/>
    <n v="7.0000000000000007E-2"/>
    <n v="0"/>
    <n v="0"/>
    <n v="2334.13"/>
    <n v="4508.59"/>
    <n v="7821.55"/>
    <n v="0"/>
    <n v="0"/>
    <n v="6723.55"/>
    <n v="33351.26"/>
    <n v="0"/>
    <n v="0"/>
    <n v="0"/>
    <n v="0"/>
    <n v="1562.83"/>
    <n v="2827.47"/>
    <n v="0"/>
    <n v="0"/>
    <n v="0"/>
    <n v="0"/>
    <n v="0"/>
    <n v="0"/>
    <n v="0"/>
    <n v="0"/>
    <m/>
    <n v="0"/>
    <n v="0"/>
    <n v="0"/>
    <x v="14"/>
    <x v="20"/>
  </r>
  <r>
    <s v="CG&amp;E "/>
    <s v="E"/>
    <x v="18"/>
    <s v="TS07    04/01/2008N"/>
    <n v="14483"/>
    <n v="187.33"/>
    <n v="0"/>
    <n v="187.33"/>
    <n v="0"/>
    <n v="0"/>
    <n v="35.53"/>
    <n v="17.63"/>
    <n v="0.01"/>
    <n v="0"/>
    <n v="0"/>
    <n v="53.2"/>
    <n v="80.95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20"/>
  </r>
  <r>
    <s v="CG&amp;E "/>
    <s v="E"/>
    <x v="15"/>
    <s v="TS08    01/02/2009N"/>
    <n v="34296104"/>
    <n v="2228311.71"/>
    <n v="0"/>
    <n v="2228311.71"/>
    <n v="700937.84"/>
    <n v="0"/>
    <n v="13756.58"/>
    <n v="17302.36"/>
    <n v="0.21"/>
    <n v="0"/>
    <n v="0"/>
    <n v="10537.82"/>
    <n v="113052.48"/>
    <n v="179304.37"/>
    <n v="0"/>
    <n v="0"/>
    <n v="183729.8"/>
    <n v="903153.6"/>
    <n v="0"/>
    <n v="0"/>
    <n v="0"/>
    <n v="0"/>
    <n v="40040.01"/>
    <n v="0"/>
    <n v="0"/>
    <n v="0"/>
    <n v="0"/>
    <n v="0"/>
    <n v="0"/>
    <n v="0"/>
    <n v="0"/>
    <n v="1680.5"/>
    <m/>
    <n v="0"/>
    <n v="0"/>
    <n v="64816.14"/>
    <x v="14"/>
    <x v="20"/>
  </r>
  <r>
    <s v="CG&amp;E "/>
    <s v="E"/>
    <x v="17"/>
    <s v="TS08    01/02/2009N"/>
    <n v="2787454"/>
    <n v="174857.01"/>
    <n v="0"/>
    <n v="174857.01"/>
    <n v="48083.21"/>
    <n v="0"/>
    <n v="1126.95"/>
    <n v="1786.6"/>
    <n v="0.08"/>
    <n v="0"/>
    <n v="0"/>
    <n v="10127.16"/>
    <n v="7396.52"/>
    <n v="13165.93"/>
    <n v="0"/>
    <n v="0"/>
    <n v="11929.51"/>
    <n v="73404.81"/>
    <n v="0"/>
    <n v="0"/>
    <n v="0"/>
    <n v="0"/>
    <n v="2940.08"/>
    <n v="0"/>
    <n v="0"/>
    <n v="0"/>
    <n v="0"/>
    <n v="0"/>
    <n v="0"/>
    <n v="0"/>
    <n v="0"/>
    <n v="136.59"/>
    <m/>
    <n v="0"/>
    <n v="0"/>
    <n v="4759.57"/>
    <x v="14"/>
    <x v="20"/>
  </r>
  <r>
    <s v="CG&amp;E "/>
    <s v="E"/>
    <x v="15"/>
    <s v="TS08    04/01/2008 "/>
    <n v="0"/>
    <n v="219118.02"/>
    <n v="0"/>
    <n v="219118.02"/>
    <n v="52772.56"/>
    <n v="0"/>
    <n v="1678.6"/>
    <n v="1944.75"/>
    <n v="0.09"/>
    <n v="0"/>
    <n v="0"/>
    <n v="0"/>
    <n v="16794.599999999999"/>
    <n v="101744.25"/>
    <n v="0"/>
    <n v="0"/>
    <n v="16399.12"/>
    <n v="0"/>
    <n v="0"/>
    <n v="0"/>
    <n v="0"/>
    <n v="0"/>
    <n v="22219.9"/>
    <n v="0"/>
    <n v="0"/>
    <n v="0"/>
    <n v="0"/>
    <n v="0"/>
    <n v="0"/>
    <n v="0"/>
    <n v="0"/>
    <n v="147.22"/>
    <m/>
    <n v="0"/>
    <n v="0"/>
    <n v="5416.93"/>
    <x v="14"/>
    <x v="20"/>
  </r>
  <r>
    <s v="CG&amp;E "/>
    <s v="E"/>
    <x v="15"/>
    <s v="TS08    04/01/2008N"/>
    <n v="5084195"/>
    <n v="395456.17"/>
    <n v="0"/>
    <n v="395456.17"/>
    <n v="175534.53"/>
    <n v="0"/>
    <n v="2510.09"/>
    <n v="2777.35"/>
    <n v="7.0000000000000007E-2"/>
    <n v="0"/>
    <n v="0"/>
    <n v="10537.82"/>
    <n v="20012.68"/>
    <n v="29135.67"/>
    <n v="0"/>
    <n v="0"/>
    <n v="28425.07"/>
    <n v="110174.5"/>
    <n v="0"/>
    <n v="0"/>
    <n v="0"/>
    <n v="0"/>
    <n v="5816.72"/>
    <n v="10531.67"/>
    <n v="0"/>
    <n v="0"/>
    <n v="0"/>
    <n v="0"/>
    <n v="0"/>
    <n v="0"/>
    <n v="0"/>
    <n v="0"/>
    <m/>
    <n v="0"/>
    <n v="0"/>
    <n v="0"/>
    <x v="14"/>
    <x v="20"/>
  </r>
  <r>
    <s v="CG&amp;E "/>
    <s v="E"/>
    <x v="17"/>
    <s v="TS08    04/01/2008N"/>
    <n v="200171"/>
    <n v="13730.31"/>
    <n v="0"/>
    <n v="13730.31"/>
    <n v="5696.52"/>
    <n v="0"/>
    <n v="80.930000000000007"/>
    <n v="135.66"/>
    <n v="0.01"/>
    <n v="0"/>
    <n v="0"/>
    <n v="727.24"/>
    <n v="531.16"/>
    <n v="945.46"/>
    <n v="0"/>
    <n v="0"/>
    <n v="744.91"/>
    <n v="4337.71"/>
    <n v="0"/>
    <n v="0"/>
    <n v="0"/>
    <n v="0"/>
    <n v="188.92"/>
    <n v="341.79"/>
    <n v="0"/>
    <n v="0"/>
    <n v="0"/>
    <n v="0"/>
    <n v="0"/>
    <n v="0"/>
    <n v="0"/>
    <n v="0"/>
    <m/>
    <n v="0"/>
    <n v="0"/>
    <n v="0"/>
    <x v="14"/>
    <x v="20"/>
  </r>
  <r>
    <s v="CG&amp;E "/>
    <s v="E"/>
    <x v="15"/>
    <s v="TS09    01/02/2009N"/>
    <n v="21452034"/>
    <n v="1281505.56"/>
    <n v="0"/>
    <n v="1281505.56"/>
    <n v="379590.27"/>
    <n v="0"/>
    <n v="7588.17"/>
    <n v="11499.9"/>
    <n v="0.24"/>
    <n v="0"/>
    <n v="0"/>
    <n v="0"/>
    <n v="58847.92"/>
    <n v="102835.66"/>
    <n v="0"/>
    <n v="0"/>
    <n v="95034.75"/>
    <n v="564917.86"/>
    <n v="0"/>
    <n v="0"/>
    <n v="0"/>
    <n v="0"/>
    <n v="22964.16"/>
    <n v="0"/>
    <n v="0"/>
    <n v="0"/>
    <n v="0"/>
    <n v="0"/>
    <n v="0"/>
    <n v="0"/>
    <n v="0"/>
    <n v="1051.1500000000001"/>
    <m/>
    <n v="0"/>
    <n v="0"/>
    <n v="37175.480000000003"/>
    <x v="14"/>
    <x v="20"/>
  </r>
  <r>
    <s v="CG&amp;E "/>
    <s v="E"/>
    <x v="12"/>
    <s v="TS09    01/02/2009N"/>
    <n v="4221037"/>
    <n v="267533.99"/>
    <n v="0"/>
    <n v="267533.99"/>
    <n v="82993.5"/>
    <n v="0"/>
    <n v="1806.9"/>
    <n v="2458.9499999999998"/>
    <n v="0.08"/>
    <n v="0"/>
    <n v="0"/>
    <n v="0"/>
    <n v="13253.6"/>
    <n v="21549.439999999999"/>
    <n v="0"/>
    <n v="0"/>
    <n v="21505.81"/>
    <n v="111156.79"/>
    <n v="0"/>
    <n v="0"/>
    <n v="0"/>
    <n v="0"/>
    <n v="4812.16"/>
    <n v="0"/>
    <n v="0"/>
    <n v="0"/>
    <n v="0"/>
    <n v="0"/>
    <n v="0"/>
    <n v="0"/>
    <n v="0"/>
    <n v="206.83"/>
    <m/>
    <n v="0"/>
    <n v="0"/>
    <n v="7789.93"/>
    <x v="14"/>
    <x v="20"/>
  </r>
  <r>
    <s v="CG&amp;E "/>
    <s v="E"/>
    <x v="15"/>
    <s v="TS09    04/01/2008N"/>
    <n v="1537702"/>
    <n v="100756.15"/>
    <n v="0"/>
    <n v="100756.15"/>
    <n v="44402.96"/>
    <n v="0"/>
    <n v="543.13"/>
    <n v="845.29"/>
    <n v="0.03"/>
    <n v="0"/>
    <n v="0"/>
    <n v="0"/>
    <n v="4216.13"/>
    <n v="7369.64"/>
    <n v="0"/>
    <n v="0"/>
    <n v="5920.36"/>
    <n v="33322"/>
    <n v="0"/>
    <n v="0"/>
    <n v="0"/>
    <n v="0"/>
    <n v="1472.44"/>
    <n v="2664.17"/>
    <n v="0"/>
    <n v="0"/>
    <n v="0"/>
    <n v="0"/>
    <n v="0"/>
    <n v="0"/>
    <n v="0"/>
    <n v="0"/>
    <m/>
    <n v="0"/>
    <n v="0"/>
    <n v="0"/>
    <x v="14"/>
    <x v="20"/>
  </r>
  <r>
    <s v="CG&amp;E "/>
    <s v="E"/>
    <x v="12"/>
    <s v="TS09    04/01/2008N"/>
    <n v="303119"/>
    <n v="20916.580000000002"/>
    <n v="0"/>
    <n v="20916.580000000002"/>
    <n v="9323.61"/>
    <n v="0"/>
    <n v="129.76"/>
    <n v="183.95"/>
    <n v="0.01"/>
    <n v="0"/>
    <n v="0"/>
    <n v="0"/>
    <n v="951.76"/>
    <n v="1547.5"/>
    <n v="0"/>
    <n v="0"/>
    <n v="1342.9"/>
    <n v="6568.59"/>
    <n v="0"/>
    <n v="0"/>
    <n v="0"/>
    <n v="0"/>
    <n v="309.10000000000002"/>
    <n v="559.4"/>
    <n v="0"/>
    <n v="0"/>
    <n v="0"/>
    <n v="0"/>
    <n v="0"/>
    <n v="0"/>
    <n v="0"/>
    <n v="0"/>
    <m/>
    <n v="0"/>
    <n v="0"/>
    <n v="0"/>
    <x v="14"/>
    <x v="20"/>
  </r>
  <r>
    <s v="CG&amp;E "/>
    <s v="E"/>
    <x v="15"/>
    <s v="TS10    01/02/2009N"/>
    <n v="79394919"/>
    <n v="4971557.87"/>
    <n v="0"/>
    <n v="4971557.87"/>
    <n v="1443498.83"/>
    <n v="0"/>
    <n v="33285.35"/>
    <n v="37716.53"/>
    <n v="0.08"/>
    <n v="0"/>
    <n v="0"/>
    <n v="0"/>
    <n v="285281.28999999998"/>
    <n v="386335.79"/>
    <n v="0"/>
    <n v="0"/>
    <n v="464829.58"/>
    <n v="2090785.8"/>
    <n v="0"/>
    <n v="0"/>
    <n v="0"/>
    <n v="0"/>
    <n v="86277.99"/>
    <n v="0"/>
    <n v="0"/>
    <n v="0"/>
    <n v="0"/>
    <n v="0"/>
    <n v="0"/>
    <n v="0"/>
    <n v="0"/>
    <n v="3890.35"/>
    <m/>
    <n v="0"/>
    <n v="0"/>
    <n v="139656.28"/>
    <x v="14"/>
    <x v="20"/>
  </r>
  <r>
    <s v="CG&amp;E "/>
    <s v="E"/>
    <x v="15"/>
    <s v="TS10    04/01/2008N"/>
    <n v="5519433"/>
    <n v="376149.27"/>
    <n v="0"/>
    <n v="376149.27"/>
    <n v="161817.54"/>
    <n v="0"/>
    <n v="2313.9499999999998"/>
    <n v="2629.15"/>
    <n v="0.01"/>
    <n v="0"/>
    <n v="0"/>
    <n v="0"/>
    <n v="19832.39"/>
    <n v="26857.57"/>
    <n v="0"/>
    <n v="0"/>
    <n v="28098.87"/>
    <n v="119606.11"/>
    <n v="0"/>
    <n v="0"/>
    <n v="0"/>
    <n v="0"/>
    <n v="5284.96"/>
    <n v="9708.7199999999993"/>
    <n v="0"/>
    <n v="0"/>
    <n v="0"/>
    <n v="0"/>
    <n v="0"/>
    <n v="0"/>
    <n v="0"/>
    <n v="0"/>
    <m/>
    <n v="0"/>
    <n v="0"/>
    <n v="0"/>
    <x v="14"/>
    <x v="20"/>
  </r>
  <r>
    <s v="CG&amp;E "/>
    <s v="E"/>
    <x v="15"/>
    <s v="TS12    01/02/2009 "/>
    <n v="12851322"/>
    <n v="592954.48"/>
    <n v="0"/>
    <n v="592954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20"/>
  </r>
  <r>
    <s v="CG&amp;E "/>
    <s v="E"/>
    <x v="15"/>
    <s v="TS12    04/01/2008 "/>
    <n v="-10789590"/>
    <n v="-701365.28"/>
    <n v="0"/>
    <n v="-701365.28"/>
    <n v="-44446.66"/>
    <n v="0"/>
    <n v="-2005.2"/>
    <n v="-6307.48"/>
    <n v="-0.18"/>
    <n v="0"/>
    <n v="0"/>
    <n v="-39184.86"/>
    <n v="-49154.9"/>
    <n v="-67080.44"/>
    <n v="0"/>
    <n v="0"/>
    <n v="-12726.4"/>
    <n v="0"/>
    <n v="0"/>
    <n v="0"/>
    <n v="0"/>
    <n v="0"/>
    <n v="-13388"/>
    <n v="0"/>
    <n v="0"/>
    <n v="0"/>
    <n v="0"/>
    <n v="0"/>
    <n v="0"/>
    <n v="0"/>
    <n v="0"/>
    <n v="-264.33999999999997"/>
    <m/>
    <n v="0"/>
    <n v="0"/>
    <n v="-769.64"/>
    <x v="14"/>
    <x v="20"/>
  </r>
  <r>
    <s v="CG&amp;E "/>
    <s v="E"/>
    <x v="15"/>
    <s v="TS13    01/02/2009 "/>
    <n v="3004401"/>
    <n v="138203.34"/>
    <n v="0"/>
    <n v="13820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20"/>
  </r>
  <r>
    <s v="CG&amp;E "/>
    <s v="E"/>
    <x v="7"/>
    <s v="UOLC    04/01/2008N"/>
    <n v="23603"/>
    <n v="1288.8499999999999"/>
    <n v="0"/>
    <n v="1288.8499999999999"/>
    <n v="279.89"/>
    <n v="0"/>
    <n v="101.33"/>
    <n v="28.74"/>
    <n v="0.09"/>
    <n v="0"/>
    <n v="0"/>
    <n v="101.85"/>
    <n v="54.05"/>
    <n v="46.48"/>
    <n v="0"/>
    <n v="0"/>
    <n v="62.19"/>
    <n v="515.66"/>
    <n v="0"/>
    <n v="0"/>
    <n v="0"/>
    <n v="0"/>
    <n v="21.61"/>
    <n v="16.8"/>
    <n v="0"/>
    <n v="0"/>
    <n v="60.16"/>
    <n v="0"/>
    <n v="0"/>
    <n v="0"/>
    <n v="0"/>
    <n v="0"/>
    <m/>
    <n v="0"/>
    <n v="0"/>
    <n v="0"/>
    <x v="14"/>
    <x v="21"/>
  </r>
  <r>
    <s v="CG&amp;E "/>
    <s v="E"/>
    <x v="19"/>
    <s v="UOLP    04/01/2008 "/>
    <n v="2628"/>
    <n v="147.9"/>
    <n v="0"/>
    <n v="147.9"/>
    <n v="31.16"/>
    <n v="0"/>
    <n v="11.09"/>
    <n v="3.11"/>
    <n v="4.05"/>
    <n v="0"/>
    <n v="0"/>
    <n v="12.2"/>
    <n v="6.07"/>
    <n v="4.9800000000000004"/>
    <n v="0"/>
    <n v="0"/>
    <n v="6.79"/>
    <n v="57.44"/>
    <n v="0"/>
    <n v="0"/>
    <n v="0"/>
    <n v="0"/>
    <n v="2.4500000000000002"/>
    <n v="1.86"/>
    <n v="0"/>
    <n v="0"/>
    <n v="6.7"/>
    <n v="0"/>
    <n v="0"/>
    <n v="0"/>
    <n v="0"/>
    <n v="0"/>
    <m/>
    <n v="0"/>
    <n v="0"/>
    <n v="0"/>
    <x v="14"/>
    <x v="21"/>
  </r>
  <r>
    <s v="CG&amp;E "/>
    <s v="E"/>
    <x v="2"/>
    <s v="UOLP    04/01/2008 "/>
    <n v="30257"/>
    <n v="1666.96"/>
    <n v="0"/>
    <n v="1666.96"/>
    <n v="358.3"/>
    <n v="0"/>
    <n v="130.21"/>
    <n v="36.659999999999997"/>
    <n v="6.68"/>
    <n v="0"/>
    <n v="0"/>
    <n v="139.97999999999999"/>
    <n v="69.09"/>
    <n v="59.45"/>
    <n v="0"/>
    <n v="0"/>
    <n v="80.22"/>
    <n v="660.87"/>
    <n v="0"/>
    <n v="0"/>
    <n v="0"/>
    <n v="0"/>
    <n v="27.26"/>
    <n v="21.51"/>
    <n v="0"/>
    <n v="0"/>
    <n v="76.73"/>
    <n v="0"/>
    <n v="0"/>
    <n v="0"/>
    <n v="0"/>
    <n v="0"/>
    <m/>
    <n v="0"/>
    <n v="0"/>
    <n v="0"/>
    <x v="14"/>
    <x v="21"/>
  </r>
  <r>
    <s v="CG&amp;E "/>
    <s v="E"/>
    <x v="3"/>
    <s v="UOLP    04/01/2008 "/>
    <n v="910"/>
    <n v="50.34"/>
    <n v="0"/>
    <n v="50.34"/>
    <n v="10.78"/>
    <n v="0"/>
    <n v="3.92"/>
    <n v="1.1100000000000001"/>
    <n v="0.36"/>
    <n v="0"/>
    <n v="0"/>
    <n v="4.21"/>
    <n v="2.08"/>
    <n v="1.79"/>
    <n v="0"/>
    <n v="0"/>
    <n v="2.41"/>
    <n v="19.88"/>
    <n v="0"/>
    <n v="0"/>
    <n v="0"/>
    <n v="0"/>
    <n v="0.83"/>
    <n v="0.66"/>
    <n v="0"/>
    <n v="0"/>
    <n v="2.31"/>
    <n v="0"/>
    <n v="0"/>
    <n v="0"/>
    <n v="0"/>
    <n v="0"/>
    <m/>
    <n v="0"/>
    <n v="0"/>
    <n v="0"/>
    <x v="14"/>
    <x v="21"/>
  </r>
  <r>
    <s v="CG&amp;E "/>
    <s v="E"/>
    <x v="4"/>
    <s v="UOLP    04/01/2008 "/>
    <n v="1288"/>
    <n v="71.290000000000006"/>
    <n v="0"/>
    <n v="71.290000000000006"/>
    <n v="15.26"/>
    <n v="0"/>
    <n v="5.54"/>
    <n v="1.57"/>
    <n v="0.54"/>
    <n v="0"/>
    <n v="0"/>
    <n v="5.96"/>
    <n v="2.95"/>
    <n v="2.5299999999999998"/>
    <n v="0"/>
    <n v="0"/>
    <n v="3.4"/>
    <n v="28.14"/>
    <n v="0"/>
    <n v="0"/>
    <n v="0"/>
    <n v="0"/>
    <n v="1.18"/>
    <n v="0.94"/>
    <n v="0"/>
    <n v="0"/>
    <n v="3.28"/>
    <n v="0"/>
    <n v="0"/>
    <n v="0"/>
    <n v="0"/>
    <n v="0"/>
    <m/>
    <n v="0"/>
    <n v="0"/>
    <n v="0"/>
    <x v="14"/>
    <x v="21"/>
  </r>
  <r>
    <s v="CG&amp;E "/>
    <s v="E"/>
    <x v="6"/>
    <s v="UOLP    04/01/2008 "/>
    <n v="660"/>
    <n v="10.02"/>
    <n v="0"/>
    <n v="10.02"/>
    <n v="0"/>
    <n v="0"/>
    <n v="2.85"/>
    <n v="0.81"/>
    <n v="0.12"/>
    <n v="0"/>
    <n v="0"/>
    <n v="3.06"/>
    <n v="1.5"/>
    <n v="0"/>
    <n v="0"/>
    <n v="0"/>
    <n v="0"/>
    <n v="0"/>
    <n v="0"/>
    <n v="0"/>
    <n v="0"/>
    <n v="0"/>
    <n v="0"/>
    <n v="0"/>
    <n v="0"/>
    <n v="0"/>
    <n v="1.68"/>
    <n v="0"/>
    <n v="0"/>
    <n v="0"/>
    <n v="0"/>
    <n v="0"/>
    <m/>
    <n v="0"/>
    <n v="0"/>
    <n v="0"/>
    <x v="14"/>
    <x v="21"/>
  </r>
  <r>
    <s v="CG&amp;E "/>
    <s v="E"/>
    <x v="2"/>
    <s v="UOLP    04/01/2008N"/>
    <n v="11411"/>
    <n v="629.49"/>
    <n v="0"/>
    <n v="629.49"/>
    <n v="135.33000000000001"/>
    <n v="0"/>
    <n v="48.94"/>
    <n v="13.88"/>
    <n v="2.7"/>
    <n v="0"/>
    <n v="0"/>
    <n v="53.04"/>
    <n v="26.13"/>
    <n v="22.42"/>
    <n v="0"/>
    <n v="0"/>
    <n v="30.04"/>
    <n v="249.32"/>
    <n v="0"/>
    <n v="0"/>
    <n v="0"/>
    <n v="0"/>
    <n v="10.47"/>
    <n v="8.09"/>
    <n v="0"/>
    <n v="0"/>
    <n v="29.13"/>
    <n v="0"/>
    <n v="0"/>
    <n v="0"/>
    <n v="0"/>
    <n v="0"/>
    <m/>
    <n v="0"/>
    <n v="0"/>
    <n v="0"/>
    <x v="14"/>
    <x v="21"/>
  </r>
  <r>
    <s v="CG&amp;E "/>
    <s v="E"/>
    <x v="7"/>
    <s v="UOLP    04/01/2008N"/>
    <n v="22642"/>
    <n v="1245.23"/>
    <n v="0"/>
    <n v="1245.23"/>
    <n v="268.51"/>
    <n v="0"/>
    <n v="97.06"/>
    <n v="27.54"/>
    <n v="2.86"/>
    <n v="0"/>
    <n v="0"/>
    <n v="105.3"/>
    <n v="51.8"/>
    <n v="44.33"/>
    <n v="0"/>
    <n v="0"/>
    <n v="59.58"/>
    <n v="493.58"/>
    <n v="0"/>
    <n v="0"/>
    <n v="0"/>
    <n v="0"/>
    <n v="20.85"/>
    <n v="16.059999999999999"/>
    <n v="0"/>
    <n v="0"/>
    <n v="57.76"/>
    <n v="0"/>
    <n v="0"/>
    <n v="0"/>
    <n v="0"/>
    <n v="0"/>
    <m/>
    <n v="0"/>
    <n v="0"/>
    <n v="0"/>
    <x v="14"/>
    <x v="21"/>
  </r>
  <r>
    <s v="CG&amp;E "/>
    <s v="E"/>
    <x v="19"/>
    <s v="UORP    04/01/2008 "/>
    <n v="43"/>
    <n v="2.33"/>
    <n v="0"/>
    <n v="2.33"/>
    <n v="0.51"/>
    <n v="0"/>
    <n v="0.18"/>
    <n v="0.05"/>
    <n v="0.09"/>
    <n v="0"/>
    <n v="0"/>
    <n v="0.2"/>
    <n v="0.1"/>
    <n v="0.08"/>
    <n v="0"/>
    <n v="0"/>
    <n v="0.11"/>
    <n v="0.94"/>
    <n v="0"/>
    <n v="0"/>
    <n v="0"/>
    <n v="0"/>
    <n v="0.04"/>
    <n v="0.03"/>
    <n v="0"/>
    <n v="0"/>
    <n v="0"/>
    <n v="0"/>
    <n v="0"/>
    <n v="0"/>
    <n v="0"/>
    <n v="0"/>
    <m/>
    <n v="0"/>
    <n v="0"/>
    <n v="0"/>
    <x v="14"/>
    <x v="21"/>
  </r>
  <r>
    <s v="CG&amp;E "/>
    <s v="E"/>
    <x v="12"/>
    <s v="WS02    08/31/1993N"/>
    <n v="78833"/>
    <n v="2008.12"/>
    <n v="1008.12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1008.12"/>
    <n v="0"/>
    <n v="0"/>
    <n v="0"/>
    <n v="0"/>
    <n v="0"/>
    <n v="0"/>
    <n v="0"/>
    <n v="0"/>
    <n v="0"/>
    <n v="0"/>
    <m/>
    <n v="0"/>
    <n v="0"/>
    <n v="0"/>
    <x v="14"/>
    <x v="22"/>
  </r>
  <r>
    <s v="CG&amp;E "/>
    <s v="E"/>
    <x v="4"/>
    <s v="WS04    08/31/1993N"/>
    <n v="7800"/>
    <n v="328.45"/>
    <n v="99.75"/>
    <n v="22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x v="14"/>
    <x v="22"/>
  </r>
  <r>
    <s v="CG&amp;E "/>
    <s v="E"/>
    <x v="0"/>
    <s v="ID        01/01/2001 "/>
    <n v="192476"/>
    <n v="15297.99"/>
    <n v="0"/>
    <n v="15297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0"/>
  </r>
  <r>
    <s v="CG&amp;E "/>
    <s v="E"/>
    <x v="1"/>
    <s v="DM01S   01/02/2007N"/>
    <n v="-3655"/>
    <n v="-364.53"/>
    <n v="0"/>
    <n v="-364.53"/>
    <n v="-121.5"/>
    <n v="0"/>
    <n v="-81.31"/>
    <n v="-4.45"/>
    <n v="-0.09"/>
    <n v="0"/>
    <n v="0"/>
    <n v="-16.23"/>
    <n v="-30.24"/>
    <n v="-14.86"/>
    <n v="-1.52"/>
    <n v="-21.44"/>
    <n v="-21.65"/>
    <n v="-33.450000000000003"/>
    <n v="0"/>
    <n v="0"/>
    <n v="0"/>
    <n v="0"/>
    <n v="-4.99"/>
    <n v="-8.58"/>
    <n v="0"/>
    <n v="0"/>
    <n v="-4.22"/>
    <n v="0"/>
    <n v="0"/>
    <n v="0"/>
    <n v="0"/>
    <n v="0"/>
    <n v="0"/>
    <n v="0"/>
    <n v="0"/>
    <n v="0"/>
    <x v="15"/>
    <x v="1"/>
  </r>
  <r>
    <s v="CG&amp;E "/>
    <s v="E"/>
    <x v="2"/>
    <s v="DM01S   01/02/2007N"/>
    <n v="-33757"/>
    <n v="-4071.39"/>
    <n v="0"/>
    <n v="-4071.39"/>
    <n v="-1264.17"/>
    <n v="0"/>
    <n v="-1110.5899999999999"/>
    <n v="-34.380000000000003"/>
    <n v="-3.22"/>
    <n v="0"/>
    <n v="0"/>
    <n v="-153.57"/>
    <n v="-313.27"/>
    <n v="-138.51"/>
    <n v="-12.67"/>
    <n v="-223.1"/>
    <n v="-175.44"/>
    <n v="-496.6"/>
    <n v="0"/>
    <n v="0"/>
    <n v="0"/>
    <n v="0"/>
    <n v="-17.68"/>
    <n v="-89.22"/>
    <n v="0"/>
    <n v="0"/>
    <n v="-38.97"/>
    <n v="0"/>
    <n v="0"/>
    <n v="0"/>
    <n v="0"/>
    <n v="0"/>
    <n v="0"/>
    <n v="0"/>
    <n v="0"/>
    <n v="0"/>
    <x v="15"/>
    <x v="1"/>
  </r>
  <r>
    <s v="CG&amp;E "/>
    <s v="E"/>
    <x v="6"/>
    <s v="DM01S   01/02/2007N"/>
    <n v="-828"/>
    <n v="-46.41"/>
    <n v="0"/>
    <n v="-46.41"/>
    <n v="0"/>
    <n v="0"/>
    <n v="-28.58"/>
    <n v="-1.01"/>
    <n v="-0.09"/>
    <n v="0"/>
    <n v="0"/>
    <n v="-3.85"/>
    <n v="-8.1300000000000008"/>
    <n v="0"/>
    <n v="-0.35"/>
    <n v="0"/>
    <n v="0"/>
    <n v="0"/>
    <n v="0"/>
    <n v="0"/>
    <n v="0"/>
    <n v="0"/>
    <n v="-1.1299999999999999"/>
    <n v="-2.31"/>
    <n v="0"/>
    <n v="0"/>
    <n v="-0.96"/>
    <n v="0"/>
    <n v="0"/>
    <n v="0"/>
    <n v="0"/>
    <n v="0"/>
    <n v="0"/>
    <n v="0"/>
    <n v="0"/>
    <n v="0"/>
    <x v="15"/>
    <x v="1"/>
  </r>
  <r>
    <s v="CG&amp;E "/>
    <s v="E"/>
    <x v="1"/>
    <s v="DM01S   01/02/2009N"/>
    <n v="-616"/>
    <n v="-84.08"/>
    <n v="0"/>
    <n v="-84.08"/>
    <n v="-22.35"/>
    <n v="0"/>
    <n v="-23.18"/>
    <n v="-0.67"/>
    <n v="-0.09"/>
    <n v="0"/>
    <n v="0"/>
    <n v="-2.86"/>
    <n v="-6.05"/>
    <n v="-4.75"/>
    <n v="0"/>
    <n v="0"/>
    <n v="-3.3"/>
    <n v="-16.43"/>
    <n v="0"/>
    <n v="0"/>
    <n v="0"/>
    <n v="0"/>
    <n v="-0.97"/>
    <n v="0"/>
    <n v="0"/>
    <n v="0"/>
    <n v="-0.71"/>
    <n v="0"/>
    <n v="0"/>
    <n v="0"/>
    <n v="0"/>
    <n v="-1"/>
    <n v="0"/>
    <n v="0"/>
    <n v="0"/>
    <n v="-1.72"/>
    <x v="15"/>
    <x v="1"/>
  </r>
  <r>
    <s v="CG&amp;E "/>
    <s v="E"/>
    <x v="2"/>
    <s v="DM01S   01/02/2009N"/>
    <n v="-133489"/>
    <n v="-15342.19"/>
    <n v="0"/>
    <n v="-15342.19"/>
    <n v="-3780.49"/>
    <n v="0"/>
    <n v="-3647.78"/>
    <n v="-144.9"/>
    <n v="-8.51"/>
    <n v="0"/>
    <n v="0"/>
    <n v="-599.48"/>
    <n v="-1104.56"/>
    <n v="-861.66"/>
    <n v="0"/>
    <n v="0"/>
    <n v="-715.9"/>
    <n v="-3561.5"/>
    <n v="0"/>
    <n v="0"/>
    <n v="0"/>
    <n v="0"/>
    <n v="-209.17"/>
    <n v="0"/>
    <n v="0"/>
    <n v="0"/>
    <n v="-154.05000000000001"/>
    <n v="0"/>
    <n v="0"/>
    <n v="0"/>
    <n v="0"/>
    <n v="-217.71"/>
    <n v="0"/>
    <n v="0"/>
    <n v="0"/>
    <n v="-311.48"/>
    <x v="15"/>
    <x v="1"/>
  </r>
  <r>
    <s v="CG&amp;E "/>
    <s v="E"/>
    <x v="3"/>
    <s v="DM01S   01/02/2009N"/>
    <n v="-1000"/>
    <n v="-191.1"/>
    <n v="0"/>
    <n v="-191.1"/>
    <n v="-62.28"/>
    <n v="0"/>
    <n v="-53.12"/>
    <n v="-1.08"/>
    <n v="-0.12"/>
    <n v="0"/>
    <n v="0"/>
    <n v="-4.6500000000000004"/>
    <n v="-9.5299999999999994"/>
    <n v="-11.87"/>
    <n v="0"/>
    <n v="0"/>
    <n v="-12.5"/>
    <n v="-26.68"/>
    <n v="0"/>
    <n v="0"/>
    <n v="0"/>
    <n v="0"/>
    <n v="-2.38"/>
    <n v="0"/>
    <n v="0"/>
    <n v="0"/>
    <n v="-0.98"/>
    <n v="0"/>
    <n v="0"/>
    <n v="0"/>
    <n v="0"/>
    <n v="-1.63"/>
    <n v="0"/>
    <n v="0"/>
    <n v="0"/>
    <n v="-4.28"/>
    <x v="15"/>
    <x v="1"/>
  </r>
  <r>
    <s v="CG&amp;E "/>
    <s v="E"/>
    <x v="4"/>
    <s v="DM01S   01/02/2009N"/>
    <n v="-16022"/>
    <n v="-1622.84"/>
    <n v="0"/>
    <n v="-1622.84"/>
    <n v="-355.32"/>
    <n v="0"/>
    <n v="-361.31"/>
    <n v="-17.399999999999999"/>
    <n v="-0.9"/>
    <n v="0"/>
    <n v="0"/>
    <n v="-70.760000000000005"/>
    <n v="-114.42"/>
    <n v="-87.82"/>
    <n v="0"/>
    <n v="0"/>
    <n v="-85.94"/>
    <n v="-427.46"/>
    <n v="0"/>
    <n v="0"/>
    <n v="0"/>
    <n v="0"/>
    <n v="-25.13"/>
    <n v="0"/>
    <n v="0"/>
    <n v="0"/>
    <n v="-18.489999999999998"/>
    <n v="0"/>
    <n v="0"/>
    <n v="0"/>
    <n v="0"/>
    <n v="-26.14"/>
    <n v="0"/>
    <n v="0"/>
    <n v="0"/>
    <n v="-31.75"/>
    <x v="15"/>
    <x v="1"/>
  </r>
  <r>
    <s v="CG&amp;E "/>
    <s v="E"/>
    <x v="6"/>
    <s v="DM01S   01/02/2009N"/>
    <n v="-1254"/>
    <n v="-68"/>
    <n v="0"/>
    <n v="-68"/>
    <n v="0"/>
    <n v="0"/>
    <n v="-39.43"/>
    <n v="-1.36"/>
    <n v="-0.09"/>
    <n v="0"/>
    <n v="0"/>
    <n v="-5.83"/>
    <n v="-12.32"/>
    <n v="0"/>
    <n v="0"/>
    <n v="0"/>
    <n v="0"/>
    <n v="0"/>
    <n v="0"/>
    <n v="0"/>
    <n v="0"/>
    <n v="0"/>
    <n v="-1.97"/>
    <n v="0"/>
    <n v="0"/>
    <n v="0"/>
    <n v="-1.45"/>
    <n v="0"/>
    <n v="0"/>
    <n v="0"/>
    <n v="0"/>
    <n v="-2.0499999999999998"/>
    <n v="0"/>
    <n v="0"/>
    <n v="0"/>
    <n v="-3.5"/>
    <x v="15"/>
    <x v="1"/>
  </r>
  <r>
    <s v="CG&amp;E "/>
    <s v="E"/>
    <x v="10"/>
    <s v="DM01S   01/02/2009N"/>
    <n v="-8280"/>
    <n v="-284.51"/>
    <n v="0"/>
    <n v="-284.51"/>
    <n v="0"/>
    <n v="0"/>
    <n v="-157.08000000000001"/>
    <n v="-8.99"/>
    <n v="-0.18"/>
    <n v="0"/>
    <n v="16.690000000000001"/>
    <n v="-36.32"/>
    <n v="-58.89"/>
    <n v="0"/>
    <n v="0"/>
    <n v="0"/>
    <n v="0"/>
    <n v="0"/>
    <n v="0"/>
    <n v="0"/>
    <n v="0"/>
    <n v="0"/>
    <n v="0"/>
    <n v="0"/>
    <n v="0"/>
    <n v="0"/>
    <n v="-9.5500000000000007"/>
    <n v="0"/>
    <n v="0"/>
    <n v="0"/>
    <n v="0"/>
    <n v="-13.5"/>
    <n v="0"/>
    <n v="0"/>
    <n v="0"/>
    <n v="-16.690000000000001"/>
    <x v="15"/>
    <x v="1"/>
  </r>
  <r>
    <s v="CG&amp;E "/>
    <s v="E"/>
    <x v="1"/>
    <s v="DM01S   02/15/2008N"/>
    <n v="-3472"/>
    <n v="-362.39"/>
    <n v="0"/>
    <n v="-362.39"/>
    <n v="-119.17"/>
    <n v="0"/>
    <n v="-80.77"/>
    <n v="-4.2300000000000004"/>
    <n v="-0.09"/>
    <n v="0"/>
    <n v="0"/>
    <n v="-15.47"/>
    <n v="-29.65"/>
    <n v="-21.03"/>
    <n v="-1.45"/>
    <n v="-21.03"/>
    <n v="-20.56"/>
    <n v="-31.78"/>
    <n v="0"/>
    <n v="0"/>
    <n v="0"/>
    <n v="0"/>
    <n v="-4.74"/>
    <n v="-8.41"/>
    <n v="0"/>
    <n v="0"/>
    <n v="-4.01"/>
    <n v="0"/>
    <n v="0"/>
    <n v="0"/>
    <n v="0"/>
    <n v="0"/>
    <n v="0"/>
    <n v="0"/>
    <n v="0"/>
    <n v="0"/>
    <x v="15"/>
    <x v="1"/>
  </r>
  <r>
    <s v="CG&amp;E "/>
    <s v="E"/>
    <x v="2"/>
    <s v="DM01S   02/15/2008N"/>
    <n v="-5409"/>
    <n v="-715.13"/>
    <n v="0"/>
    <n v="-715.13"/>
    <n v="-213.69"/>
    <n v="0"/>
    <n v="-227.73"/>
    <n v="-6.58"/>
    <n v="-0.9"/>
    <n v="0"/>
    <n v="0"/>
    <n v="-25.15"/>
    <n v="-53.13"/>
    <n v="-37.700000000000003"/>
    <n v="-2.25"/>
    <n v="-37.71"/>
    <n v="-32.049999999999997"/>
    <n v="-49.51"/>
    <n v="0"/>
    <n v="0"/>
    <n v="0"/>
    <n v="0"/>
    <n v="-7.39"/>
    <n v="-15.09"/>
    <n v="0"/>
    <n v="0"/>
    <n v="-6.25"/>
    <n v="0"/>
    <n v="0"/>
    <n v="0"/>
    <n v="0"/>
    <n v="0"/>
    <n v="0"/>
    <n v="0"/>
    <n v="0"/>
    <n v="0"/>
    <x v="15"/>
    <x v="1"/>
  </r>
  <r>
    <s v="CG&amp;E "/>
    <s v="E"/>
    <x v="6"/>
    <s v="DM01S   02/15/2008N"/>
    <n v="-785"/>
    <n v="-44.4"/>
    <n v="0"/>
    <n v="-44.4"/>
    <n v="0"/>
    <n v="0"/>
    <n v="-27.49"/>
    <n v="-0.96"/>
    <n v="-0.09"/>
    <n v="0"/>
    <n v="0"/>
    <n v="-3.65"/>
    <n v="-7.71"/>
    <n v="0"/>
    <n v="-0.33"/>
    <n v="0"/>
    <n v="0"/>
    <n v="0"/>
    <n v="0"/>
    <n v="0"/>
    <n v="0"/>
    <n v="0"/>
    <n v="-1.07"/>
    <n v="-2.19"/>
    <n v="0"/>
    <n v="0"/>
    <n v="-0.91"/>
    <n v="0"/>
    <n v="0"/>
    <n v="0"/>
    <n v="0"/>
    <n v="0"/>
    <n v="0"/>
    <n v="0"/>
    <n v="0"/>
    <n v="0"/>
    <x v="15"/>
    <x v="1"/>
  </r>
  <r>
    <s v="CG&amp;E "/>
    <s v="E"/>
    <x v="2"/>
    <s v="DM01S   04/01/2008 "/>
    <n v="25919"/>
    <n v="3429.01"/>
    <n v="0"/>
    <n v="3429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"/>
  </r>
  <r>
    <s v="CG&amp;E "/>
    <s v="E"/>
    <x v="1"/>
    <s v="DM01S   04/01/2008N"/>
    <n v="-75144"/>
    <n v="-8162.04"/>
    <n v="0"/>
    <n v="-8162.04"/>
    <n v="-2475.41"/>
    <n v="0"/>
    <n v="-1778.34"/>
    <n v="-88.39"/>
    <n v="-4.42"/>
    <n v="0"/>
    <n v="0"/>
    <n v="-334.71"/>
    <n v="-582.05999999999995"/>
    <n v="-432.15"/>
    <n v="-21.51"/>
    <n v="0"/>
    <n v="-409.04"/>
    <n v="-1639.3"/>
    <n v="0"/>
    <n v="0"/>
    <n v="0"/>
    <n v="0"/>
    <n v="-107.46"/>
    <n v="-115.84"/>
    <n v="0"/>
    <n v="0"/>
    <n v="-86.66"/>
    <n v="0"/>
    <n v="0"/>
    <n v="0"/>
    <n v="0"/>
    <n v="-38.450000000000003"/>
    <n v="0"/>
    <n v="0"/>
    <n v="0"/>
    <n v="-48.3"/>
    <x v="15"/>
    <x v="1"/>
  </r>
  <r>
    <s v="CG&amp;E "/>
    <s v="E"/>
    <x v="2"/>
    <s v="DM01S   04/01/2008N"/>
    <n v="-1752605"/>
    <n v="-204016.34"/>
    <n v="0"/>
    <n v="-204016.34"/>
    <n v="-59064.14"/>
    <n v="0"/>
    <n v="-49034.74"/>
    <n v="-2034.15"/>
    <n v="-129.91"/>
    <n v="0"/>
    <n v="0"/>
    <n v="-7812.08"/>
    <n v="-14382.31"/>
    <n v="-10731.64"/>
    <n v="-415.95"/>
    <n v="-3.33"/>
    <n v="-9470.94"/>
    <n v="-41103.85"/>
    <n v="0"/>
    <n v="0"/>
    <n v="0"/>
    <n v="0"/>
    <n v="-2556.62"/>
    <n v="-2363.87"/>
    <n v="0"/>
    <n v="0"/>
    <n v="-2022.62"/>
    <n v="0"/>
    <n v="0"/>
    <n v="0"/>
    <n v="0"/>
    <n v="-1231.3800000000001"/>
    <n v="0"/>
    <n v="0"/>
    <n v="0"/>
    <n v="-1658.81"/>
    <x v="15"/>
    <x v="1"/>
  </r>
  <r>
    <s v="CG&amp;E "/>
    <s v="E"/>
    <x v="3"/>
    <s v="DM01S   04/01/2008N"/>
    <n v="-122658"/>
    <n v="-14644.86"/>
    <n v="0"/>
    <n v="-14644.86"/>
    <n v="-4635.63"/>
    <n v="0"/>
    <n v="-3367.09"/>
    <n v="-145.63999999999999"/>
    <n v="-6.14"/>
    <n v="0"/>
    <n v="0"/>
    <n v="-551.46"/>
    <n v="-1049.03"/>
    <n v="-775.41"/>
    <n v="-39.4"/>
    <n v="0"/>
    <n v="-663.45"/>
    <n v="-2753.74"/>
    <n v="0"/>
    <n v="0"/>
    <n v="0"/>
    <n v="0"/>
    <n v="-174.4"/>
    <n v="-226.84"/>
    <n v="0"/>
    <n v="0"/>
    <n v="-141.61000000000001"/>
    <n v="0"/>
    <n v="0"/>
    <n v="0"/>
    <n v="0"/>
    <n v="-45.97"/>
    <n v="0"/>
    <n v="0"/>
    <n v="0"/>
    <n v="-69.05"/>
    <x v="15"/>
    <x v="1"/>
  </r>
  <r>
    <s v="CG&amp;E "/>
    <s v="E"/>
    <x v="4"/>
    <s v="DM01S   04/01/2008N"/>
    <n v="-104581"/>
    <n v="-12286.75"/>
    <n v="0"/>
    <n v="-12286.75"/>
    <n v="-3546.02"/>
    <n v="0"/>
    <n v="-2866.94"/>
    <n v="-120.11"/>
    <n v="-7.2"/>
    <n v="0"/>
    <n v="0"/>
    <n v="-471.62"/>
    <n v="-879.81"/>
    <n v="-659.24"/>
    <n v="-20.91"/>
    <n v="0"/>
    <n v="-563.94000000000005"/>
    <n v="-2539.15"/>
    <n v="0"/>
    <n v="0"/>
    <n v="0"/>
    <n v="0"/>
    <n v="-154.53"/>
    <n v="-131.05000000000001"/>
    <n v="0"/>
    <n v="0"/>
    <n v="-120.69"/>
    <n v="0"/>
    <n v="0"/>
    <n v="0"/>
    <n v="0"/>
    <n v="-88.76"/>
    <n v="0"/>
    <n v="0"/>
    <n v="0"/>
    <n v="-116.78"/>
    <x v="15"/>
    <x v="1"/>
  </r>
  <r>
    <s v="CG&amp;E "/>
    <s v="E"/>
    <x v="8"/>
    <s v="DM01S   04/01/2008N"/>
    <n v="-4"/>
    <n v="-8.1"/>
    <n v="0"/>
    <n v="-8.1"/>
    <n v="-0.19"/>
    <n v="0"/>
    <n v="-7.6"/>
    <n v="0"/>
    <n v="-0.09"/>
    <n v="0"/>
    <n v="0"/>
    <n v="-0.02"/>
    <n v="-0.04"/>
    <n v="-0.03"/>
    <n v="0"/>
    <n v="0"/>
    <n v="-0.02"/>
    <n v="-0.09"/>
    <n v="0"/>
    <n v="0"/>
    <n v="0"/>
    <n v="0"/>
    <n v="-0.01"/>
    <n v="-0.01"/>
    <n v="0"/>
    <n v="0"/>
    <n v="0"/>
    <n v="0"/>
    <n v="0"/>
    <n v="0"/>
    <n v="0"/>
    <n v="0"/>
    <n v="0"/>
    <n v="0"/>
    <n v="0"/>
    <n v="0"/>
    <x v="15"/>
    <x v="1"/>
  </r>
  <r>
    <s v="CG&amp;E "/>
    <s v="E"/>
    <x v="5"/>
    <s v="DM01S   04/01/2008N"/>
    <n v="-699"/>
    <n v="-91.79"/>
    <n v="0"/>
    <n v="-91.79"/>
    <n v="-26.92"/>
    <n v="0"/>
    <n v="-25.3"/>
    <n v="-0.78"/>
    <n v="-0.09"/>
    <n v="0"/>
    <n v="0"/>
    <n v="0"/>
    <n v="-6.86"/>
    <n v="-5.39"/>
    <n v="-0.06"/>
    <n v="0"/>
    <n v="-3.76"/>
    <n v="-17.91"/>
    <n v="0"/>
    <n v="0"/>
    <n v="0"/>
    <n v="0"/>
    <n v="-1.07"/>
    <n v="-0.43"/>
    <n v="0"/>
    <n v="0"/>
    <n v="-0.81"/>
    <n v="0"/>
    <n v="0"/>
    <n v="0"/>
    <n v="0"/>
    <n v="-0.89"/>
    <n v="0"/>
    <n v="0"/>
    <n v="0"/>
    <n v="-1.52"/>
    <x v="15"/>
    <x v="1"/>
  </r>
  <r>
    <s v="CG&amp;E "/>
    <s v="E"/>
    <x v="6"/>
    <s v="DM01S   04/01/2008N"/>
    <n v="-26804"/>
    <n v="-1166.97"/>
    <n v="0"/>
    <n v="-1166.97"/>
    <n v="0"/>
    <n v="0"/>
    <n v="-712.83"/>
    <n v="-30.55"/>
    <n v="-1.71"/>
    <n v="0"/>
    <n v="44.72"/>
    <n v="-119.78"/>
    <n v="-227.13"/>
    <n v="0"/>
    <n v="-4.59"/>
    <n v="0"/>
    <n v="0"/>
    <n v="0"/>
    <n v="0"/>
    <n v="0"/>
    <n v="0"/>
    <n v="0"/>
    <n v="-6.56"/>
    <n v="-9.11"/>
    <n v="0"/>
    <n v="0"/>
    <n v="-27.23"/>
    <n v="0"/>
    <n v="0"/>
    <n v="0"/>
    <n v="0"/>
    <n v="-25.82"/>
    <n v="0"/>
    <n v="0"/>
    <n v="0"/>
    <n v="-46.38"/>
    <x v="15"/>
    <x v="1"/>
  </r>
  <r>
    <s v="CG&amp;E "/>
    <s v="E"/>
    <x v="9"/>
    <s v="DM01S   04/01/2008N"/>
    <n v="-7440"/>
    <n v="-262.39999999999998"/>
    <n v="0"/>
    <n v="-262.39999999999998"/>
    <n v="0"/>
    <n v="0"/>
    <n v="-148.02000000000001"/>
    <n v="-8.2899999999999991"/>
    <n v="-0.18"/>
    <n v="0"/>
    <n v="12.01"/>
    <n v="-32.92"/>
    <n v="-54.27"/>
    <n v="0"/>
    <n v="-0.67"/>
    <n v="0"/>
    <n v="0"/>
    <n v="0"/>
    <n v="0"/>
    <n v="0"/>
    <n v="0"/>
    <n v="0"/>
    <n v="0"/>
    <n v="0"/>
    <n v="0"/>
    <n v="0"/>
    <n v="-8.58"/>
    <n v="0"/>
    <n v="0"/>
    <n v="0"/>
    <n v="0"/>
    <n v="-9.4700000000000006"/>
    <n v="0"/>
    <n v="0"/>
    <n v="0"/>
    <n v="-12.01"/>
    <x v="15"/>
    <x v="1"/>
  </r>
  <r>
    <s v="CG&amp;E "/>
    <s v="E"/>
    <x v="10"/>
    <s v="DM01S   04/01/2008N"/>
    <n v="-2502"/>
    <n v="-124.09"/>
    <n v="0"/>
    <n v="-124.09"/>
    <n v="0"/>
    <n v="0"/>
    <n v="-78.709999999999994"/>
    <n v="-2.76"/>
    <n v="-0.09"/>
    <n v="0"/>
    <n v="6.05"/>
    <n v="-11.4"/>
    <n v="-24.57"/>
    <n v="0"/>
    <n v="-0.14000000000000001"/>
    <n v="0"/>
    <n v="0"/>
    <n v="0"/>
    <n v="0"/>
    <n v="0"/>
    <n v="0"/>
    <n v="0"/>
    <n v="0"/>
    <n v="0"/>
    <n v="0"/>
    <n v="0"/>
    <n v="-2.88"/>
    <n v="0"/>
    <n v="0"/>
    <n v="0"/>
    <n v="0"/>
    <n v="-3.54"/>
    <n v="0"/>
    <n v="0"/>
    <n v="0"/>
    <n v="-6.05"/>
    <x v="15"/>
    <x v="1"/>
  </r>
  <r>
    <s v="CG&amp;E "/>
    <s v="E"/>
    <x v="1"/>
    <s v="DM01W   01/02/2007N"/>
    <n v="3455"/>
    <n v="355.13"/>
    <n v="0"/>
    <n v="355.13"/>
    <n v="118.95"/>
    <n v="0"/>
    <n v="80.72"/>
    <n v="4.21"/>
    <n v="0.09"/>
    <n v="0"/>
    <n v="0"/>
    <n v="15.4"/>
    <n v="29.6"/>
    <n v="14.55"/>
    <n v="1.44"/>
    <n v="20.99"/>
    <n v="20.46"/>
    <n v="31.62"/>
    <n v="0"/>
    <n v="0"/>
    <n v="0"/>
    <n v="0"/>
    <n v="4.71"/>
    <n v="8.4"/>
    <n v="0"/>
    <n v="0"/>
    <n v="3.99"/>
    <n v="0"/>
    <n v="0"/>
    <n v="0"/>
    <n v="0"/>
    <n v="0"/>
    <n v="0"/>
    <n v="0"/>
    <n v="0"/>
    <n v="0"/>
    <x v="15"/>
    <x v="1"/>
  </r>
  <r>
    <s v="CG&amp;E "/>
    <s v="E"/>
    <x v="2"/>
    <s v="DM01W   01/02/2007N"/>
    <n v="16408"/>
    <n v="2090.77"/>
    <n v="0"/>
    <n v="2090.77"/>
    <n v="648.28"/>
    <n v="0"/>
    <n v="638.58000000000004"/>
    <n v="17.14"/>
    <n v="2.39"/>
    <n v="0"/>
    <n v="0"/>
    <n v="76.260000000000005"/>
    <n v="161.15"/>
    <n v="69.36"/>
    <n v="6.84"/>
    <n v="114.41"/>
    <n v="90.3"/>
    <n v="191.12"/>
    <n v="0"/>
    <n v="0"/>
    <n v="0"/>
    <n v="0"/>
    <n v="10.26"/>
    <n v="45.76"/>
    <n v="0"/>
    <n v="0"/>
    <n v="18.920000000000002"/>
    <n v="0"/>
    <n v="0"/>
    <n v="0"/>
    <n v="0"/>
    <n v="0"/>
    <n v="0"/>
    <n v="0"/>
    <n v="0"/>
    <n v="0"/>
    <x v="15"/>
    <x v="1"/>
  </r>
  <r>
    <s v="CG&amp;E "/>
    <s v="E"/>
    <x v="2"/>
    <s v="DM01W   01/02/2009 "/>
    <n v="1639"/>
    <n v="203.71"/>
    <n v="0"/>
    <n v="20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"/>
  </r>
  <r>
    <s v="CG&amp;E "/>
    <s v="E"/>
    <x v="4"/>
    <s v="DM01W   01/02/2009 "/>
    <n v="2535"/>
    <n v="317.13"/>
    <n v="0"/>
    <n v="31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"/>
  </r>
  <r>
    <s v="CG&amp;E "/>
    <s v="E"/>
    <x v="1"/>
    <s v="DM01W   01/02/2009N"/>
    <n v="644097"/>
    <n v="74691.33"/>
    <n v="0"/>
    <n v="74691.33"/>
    <n v="18293.66"/>
    <n v="0"/>
    <n v="18162.59"/>
    <n v="699.27"/>
    <n v="48.66"/>
    <n v="0"/>
    <n v="0"/>
    <n v="2904.48"/>
    <n v="5409.34"/>
    <n v="4209.59"/>
    <n v="0"/>
    <n v="0"/>
    <n v="3454.35"/>
    <n v="17184.46"/>
    <n v="0"/>
    <n v="0"/>
    <n v="0"/>
    <n v="0"/>
    <n v="1009.34"/>
    <n v="0"/>
    <n v="0"/>
    <n v="0"/>
    <n v="743.34"/>
    <n v="0"/>
    <n v="0"/>
    <n v="0"/>
    <n v="0"/>
    <n v="1050.5"/>
    <n v="0"/>
    <n v="0"/>
    <n v="0"/>
    <n v="1521.75"/>
    <x v="15"/>
    <x v="1"/>
  </r>
  <r>
    <s v="CG&amp;E "/>
    <s v="E"/>
    <x v="2"/>
    <s v="DM01W   01/02/2009N"/>
    <n v="44742707"/>
    <n v="5383797.2300000004"/>
    <n v="0"/>
    <n v="5383797.2300000004"/>
    <n v="1364670.28"/>
    <n v="0"/>
    <n v="1332459.02"/>
    <n v="48576.81"/>
    <n v="3371.11"/>
    <n v="0"/>
    <n v="0"/>
    <n v="202240.69"/>
    <n v="389793"/>
    <n v="304276.96999999997"/>
    <n v="0"/>
    <n v="0"/>
    <n v="239955.67"/>
    <n v="1193733.54"/>
    <n v="0"/>
    <n v="0"/>
    <n v="0"/>
    <n v="0"/>
    <n v="70118.58"/>
    <n v="0"/>
    <n v="0"/>
    <n v="0"/>
    <n v="51632.9"/>
    <n v="0"/>
    <n v="0"/>
    <n v="0"/>
    <n v="0"/>
    <n v="72975.3"/>
    <n v="0"/>
    <n v="0"/>
    <n v="0"/>
    <n v="109993.36"/>
    <x v="15"/>
    <x v="1"/>
  </r>
  <r>
    <s v="CG&amp;E "/>
    <s v="E"/>
    <x v="3"/>
    <s v="DM01W   01/02/2009N"/>
    <n v="1168863"/>
    <n v="132261.09"/>
    <n v="0"/>
    <n v="132261.09"/>
    <n v="31738.21"/>
    <n v="0"/>
    <n v="31972.639999999999"/>
    <n v="1269.04"/>
    <n v="71.930000000000007"/>
    <n v="0"/>
    <n v="0"/>
    <n v="5208.0200000000004"/>
    <n v="9482.85"/>
    <n v="7328.25"/>
    <n v="0"/>
    <n v="0"/>
    <n v="6268.67"/>
    <n v="31185.200000000001"/>
    <n v="0"/>
    <n v="0"/>
    <n v="0"/>
    <n v="0"/>
    <n v="1831.9"/>
    <n v="0"/>
    <n v="0"/>
    <n v="0"/>
    <n v="1348.82"/>
    <n v="0"/>
    <n v="0"/>
    <n v="0"/>
    <n v="0"/>
    <n v="1906.47"/>
    <n v="0"/>
    <n v="0"/>
    <n v="0"/>
    <n v="2649.09"/>
    <x v="15"/>
    <x v="1"/>
  </r>
  <r>
    <s v="CG&amp;E "/>
    <s v="E"/>
    <x v="7"/>
    <s v="DM01W   01/02/2009N"/>
    <n v="9352"/>
    <n v="1175.23"/>
    <n v="0"/>
    <n v="1175.23"/>
    <n v="285.11"/>
    <n v="0"/>
    <n v="328.7"/>
    <n v="10.16"/>
    <n v="0.99"/>
    <n v="0"/>
    <n v="0"/>
    <n v="42.37"/>
    <n v="80.989999999999995"/>
    <n v="63.57"/>
    <n v="0"/>
    <n v="0"/>
    <n v="50.16"/>
    <n v="249.51"/>
    <n v="0"/>
    <n v="0"/>
    <n v="0"/>
    <n v="0"/>
    <n v="14.66"/>
    <n v="0"/>
    <n v="0"/>
    <n v="0"/>
    <n v="10.8"/>
    <n v="0"/>
    <n v="0"/>
    <n v="0"/>
    <n v="0"/>
    <n v="15.24"/>
    <n v="0"/>
    <n v="0"/>
    <n v="0"/>
    <n v="22.97"/>
    <x v="15"/>
    <x v="1"/>
  </r>
  <r>
    <s v="CG&amp;E "/>
    <s v="E"/>
    <x v="4"/>
    <s v="DM01W   01/02/2009N"/>
    <n v="2249120"/>
    <n v="261200.73"/>
    <n v="0"/>
    <n v="261200.73"/>
    <n v="64430.559999999998"/>
    <n v="0"/>
    <n v="63488.1"/>
    <n v="2441.87"/>
    <n v="167.23"/>
    <n v="0"/>
    <n v="0"/>
    <n v="10108.6"/>
    <n v="18783.55"/>
    <n v="14633.79"/>
    <n v="0"/>
    <n v="0"/>
    <n v="12062.06"/>
    <n v="60006.35"/>
    <n v="0"/>
    <n v="0"/>
    <n v="0"/>
    <n v="0"/>
    <n v="3524.81"/>
    <n v="0"/>
    <n v="0"/>
    <n v="0"/>
    <n v="2595.46"/>
    <n v="0"/>
    <n v="0"/>
    <n v="0"/>
    <n v="0"/>
    <n v="3668.41"/>
    <n v="0"/>
    <n v="0"/>
    <n v="0"/>
    <n v="5289.94"/>
    <x v="15"/>
    <x v="1"/>
  </r>
  <r>
    <s v="CG&amp;E "/>
    <s v="E"/>
    <x v="8"/>
    <s v="DM01W   01/02/2009N"/>
    <n v="59759"/>
    <n v="6609.67"/>
    <n v="0"/>
    <n v="6609.67"/>
    <n v="1583.24"/>
    <n v="0"/>
    <n v="1543.46"/>
    <n v="64.84"/>
    <n v="3.51"/>
    <n v="0"/>
    <n v="0"/>
    <n v="266.54000000000002"/>
    <n v="471.54"/>
    <n v="368.46"/>
    <n v="0"/>
    <n v="0"/>
    <n v="320.49"/>
    <n v="1594.38"/>
    <n v="0"/>
    <n v="0"/>
    <n v="0"/>
    <n v="0"/>
    <n v="93.64"/>
    <n v="0"/>
    <n v="0"/>
    <n v="0"/>
    <n v="68.930000000000007"/>
    <n v="0"/>
    <n v="0"/>
    <n v="0"/>
    <n v="0"/>
    <n v="97.45"/>
    <n v="0"/>
    <n v="0"/>
    <n v="0"/>
    <n v="133.19"/>
    <x v="15"/>
    <x v="1"/>
  </r>
  <r>
    <s v="CG&amp;E "/>
    <s v="E"/>
    <x v="5"/>
    <s v="DM01W   01/02/2009N"/>
    <n v="109133"/>
    <n v="13330.98"/>
    <n v="0"/>
    <n v="13330.98"/>
    <n v="3739.88"/>
    <n v="0"/>
    <n v="3316.64"/>
    <n v="118.49"/>
    <n v="6.8"/>
    <n v="0"/>
    <n v="0"/>
    <n v="50.21"/>
    <n v="1027.99"/>
    <n v="807.19"/>
    <n v="0"/>
    <n v="0"/>
    <n v="585.28"/>
    <n v="2911.69"/>
    <n v="0"/>
    <n v="0"/>
    <n v="0"/>
    <n v="0"/>
    <n v="171.08"/>
    <n v="0"/>
    <n v="0"/>
    <n v="0"/>
    <n v="125.95"/>
    <n v="0"/>
    <n v="0"/>
    <n v="0"/>
    <n v="0"/>
    <n v="177.99"/>
    <n v="0"/>
    <n v="0"/>
    <n v="0"/>
    <n v="291.79000000000002"/>
    <x v="15"/>
    <x v="1"/>
  </r>
  <r>
    <s v="CG&amp;E "/>
    <s v="E"/>
    <x v="14"/>
    <s v="DM01W   01/02/2009N"/>
    <n v="1194"/>
    <n v="163.38999999999999"/>
    <n v="0"/>
    <n v="163.38999999999999"/>
    <n v="43.32"/>
    <n v="0"/>
    <n v="45.4"/>
    <n v="1.3"/>
    <n v="0.09"/>
    <n v="0"/>
    <n v="0"/>
    <n v="5.55"/>
    <n v="11.73"/>
    <n v="9.2100000000000009"/>
    <n v="0"/>
    <n v="0"/>
    <n v="6.4"/>
    <n v="31.86"/>
    <n v="0"/>
    <n v="0"/>
    <n v="0"/>
    <n v="0"/>
    <n v="1.87"/>
    <n v="0"/>
    <n v="0"/>
    <n v="0"/>
    <n v="1.38"/>
    <n v="0"/>
    <n v="0"/>
    <n v="0"/>
    <n v="0"/>
    <n v="1.95"/>
    <n v="0"/>
    <n v="0"/>
    <n v="0"/>
    <n v="3.33"/>
    <x v="15"/>
    <x v="1"/>
  </r>
  <r>
    <s v="CG&amp;E "/>
    <s v="E"/>
    <x v="6"/>
    <s v="DM01W   01/02/2009N"/>
    <n v="215468"/>
    <n v="9822.4699999999993"/>
    <n v="0"/>
    <n v="9822.4699999999993"/>
    <n v="0"/>
    <n v="0"/>
    <n v="5965.85"/>
    <n v="233.94"/>
    <n v="12.95"/>
    <n v="0"/>
    <n v="-416.07"/>
    <n v="975.2"/>
    <n v="1859.03"/>
    <n v="0"/>
    <n v="0"/>
    <n v="0"/>
    <n v="0"/>
    <n v="0"/>
    <n v="0"/>
    <n v="0"/>
    <n v="0"/>
    <n v="0"/>
    <n v="66.69"/>
    <n v="0"/>
    <n v="0"/>
    <n v="0"/>
    <n v="248.64"/>
    <n v="0"/>
    <n v="0"/>
    <n v="0"/>
    <n v="0"/>
    <n v="351.43"/>
    <n v="0"/>
    <n v="0"/>
    <n v="0"/>
    <n v="524.80999999999995"/>
    <x v="15"/>
    <x v="1"/>
  </r>
  <r>
    <s v="CG&amp;E "/>
    <s v="E"/>
    <x v="9"/>
    <s v="DM01W   01/02/2009N"/>
    <n v="17368"/>
    <n v="894.32"/>
    <n v="0"/>
    <n v="894.32"/>
    <n v="0"/>
    <n v="0"/>
    <n v="568.08000000000004"/>
    <n v="18.850000000000001"/>
    <n v="1.1499999999999999"/>
    <n v="0"/>
    <n v="-43.57"/>
    <n v="79.66"/>
    <n v="170.59"/>
    <n v="0"/>
    <n v="0"/>
    <n v="0"/>
    <n v="0"/>
    <n v="0"/>
    <n v="0"/>
    <n v="0"/>
    <n v="0"/>
    <n v="0"/>
    <n v="2.73"/>
    <n v="0"/>
    <n v="0"/>
    <n v="0"/>
    <n v="20.04"/>
    <n v="0"/>
    <n v="0"/>
    <n v="0"/>
    <n v="0"/>
    <n v="28.35"/>
    <n v="0"/>
    <n v="0"/>
    <n v="0"/>
    <n v="48.44"/>
    <x v="15"/>
    <x v="1"/>
  </r>
  <r>
    <s v="CG&amp;E "/>
    <s v="E"/>
    <x v="10"/>
    <s v="DM01W   01/02/2009N"/>
    <n v="122791"/>
    <n v="4494.01"/>
    <n v="0"/>
    <n v="4494.01"/>
    <n v="0"/>
    <n v="0"/>
    <n v="2452.87"/>
    <n v="133.31"/>
    <n v="3.84"/>
    <n v="0"/>
    <n v="-170.98"/>
    <n v="540.65"/>
    <n v="881.7"/>
    <n v="0"/>
    <n v="0"/>
    <n v="0"/>
    <n v="0"/>
    <n v="0"/>
    <n v="0"/>
    <n v="0"/>
    <n v="0"/>
    <n v="0"/>
    <n v="65.75"/>
    <n v="0"/>
    <n v="0"/>
    <n v="0"/>
    <n v="141.69999999999999"/>
    <n v="0"/>
    <n v="0"/>
    <n v="0"/>
    <n v="0"/>
    <n v="200.27"/>
    <n v="0"/>
    <n v="0"/>
    <n v="0"/>
    <n v="244.9"/>
    <x v="15"/>
    <x v="1"/>
  </r>
  <r>
    <s v="CG&amp;E "/>
    <s v="E"/>
    <x v="11"/>
    <s v="DM01W   01/02/2009N"/>
    <n v="13753"/>
    <n v="273.99"/>
    <n v="0"/>
    <n v="273.99"/>
    <n v="0"/>
    <n v="0"/>
    <n v="105.44"/>
    <n v="14.93"/>
    <n v="0.09"/>
    <n v="0"/>
    <n v="-13.56"/>
    <n v="58.55"/>
    <n v="56.68"/>
    <n v="0"/>
    <n v="0"/>
    <n v="0"/>
    <n v="0"/>
    <n v="0"/>
    <n v="0"/>
    <n v="0"/>
    <n v="0"/>
    <n v="0"/>
    <n v="0"/>
    <n v="0"/>
    <n v="0"/>
    <n v="0"/>
    <n v="15.87"/>
    <n v="0"/>
    <n v="0"/>
    <n v="0"/>
    <n v="0"/>
    <n v="22.43"/>
    <n v="0"/>
    <n v="0"/>
    <n v="0"/>
    <n v="13.56"/>
    <x v="15"/>
    <x v="1"/>
  </r>
  <r>
    <s v="CG&amp;E "/>
    <s v="E"/>
    <x v="1"/>
    <s v="DM01W   02/15/2008N"/>
    <n v="3285"/>
    <n v="353.46"/>
    <n v="0"/>
    <n v="353.46"/>
    <n v="116.79"/>
    <n v="0"/>
    <n v="80.22"/>
    <n v="4"/>
    <n v="0.09"/>
    <n v="0"/>
    <n v="0"/>
    <n v="14.68"/>
    <n v="29.05"/>
    <n v="20.61"/>
    <n v="1.37"/>
    <n v="20.61"/>
    <n v="19.46"/>
    <n v="30.06"/>
    <n v="0"/>
    <n v="0"/>
    <n v="0"/>
    <n v="0"/>
    <n v="4.4800000000000004"/>
    <n v="8.25"/>
    <n v="0"/>
    <n v="0"/>
    <n v="3.79"/>
    <n v="0"/>
    <n v="0"/>
    <n v="0"/>
    <n v="0"/>
    <n v="0"/>
    <n v="0"/>
    <n v="0"/>
    <n v="0"/>
    <n v="0"/>
    <x v="15"/>
    <x v="1"/>
  </r>
  <r>
    <s v="CG&amp;E "/>
    <s v="E"/>
    <x v="2"/>
    <s v="DM01W   02/15/2008N"/>
    <n v="8229"/>
    <n v="1111.54"/>
    <n v="0"/>
    <n v="1111.54"/>
    <n v="325.10000000000002"/>
    <n v="0"/>
    <n v="369.97"/>
    <n v="10.01"/>
    <n v="1.38"/>
    <n v="0"/>
    <n v="0"/>
    <n v="38.270000000000003"/>
    <n v="80.819999999999993"/>
    <n v="57.38"/>
    <n v="3.42"/>
    <n v="57.4"/>
    <n v="48.75"/>
    <n v="75.33"/>
    <n v="0"/>
    <n v="0"/>
    <n v="0"/>
    <n v="0"/>
    <n v="11.25"/>
    <n v="22.95"/>
    <n v="0"/>
    <n v="0"/>
    <n v="9.51"/>
    <n v="0"/>
    <n v="0"/>
    <n v="0"/>
    <n v="0"/>
    <n v="0"/>
    <n v="0"/>
    <n v="0"/>
    <n v="0"/>
    <n v="0"/>
    <x v="15"/>
    <x v="1"/>
  </r>
  <r>
    <s v="CG&amp;E "/>
    <s v="E"/>
    <x v="6"/>
    <s v="DM01W   02/15/2008N"/>
    <n v="1298"/>
    <n v="76.03"/>
    <n v="0"/>
    <n v="76.03"/>
    <n v="0"/>
    <n v="0"/>
    <n v="48.05"/>
    <n v="1.58"/>
    <n v="0.18"/>
    <n v="0"/>
    <n v="0"/>
    <n v="6.04"/>
    <n v="12.75"/>
    <n v="0"/>
    <n v="0.54"/>
    <n v="0"/>
    <n v="0"/>
    <n v="0"/>
    <n v="0"/>
    <n v="0"/>
    <n v="0"/>
    <n v="0"/>
    <n v="1.77"/>
    <n v="3.62"/>
    <n v="0"/>
    <n v="0"/>
    <n v="1.5"/>
    <n v="0"/>
    <n v="0"/>
    <n v="0"/>
    <n v="0"/>
    <n v="0"/>
    <n v="0"/>
    <n v="0"/>
    <n v="0"/>
    <n v="0"/>
    <x v="15"/>
    <x v="1"/>
  </r>
  <r>
    <s v="CG&amp;E "/>
    <s v="E"/>
    <x v="1"/>
    <s v="DM01W   04/01/2008N"/>
    <n v="32529"/>
    <n v="4093.25"/>
    <n v="0"/>
    <n v="4093.25"/>
    <n v="1362.74"/>
    <n v="0"/>
    <n v="1024.18"/>
    <n v="39.61"/>
    <n v="3.51"/>
    <n v="0"/>
    <n v="0"/>
    <n v="146.91999999999999"/>
    <n v="289.42"/>
    <n v="211.37"/>
    <n v="13.55"/>
    <n v="0"/>
    <n v="179"/>
    <n v="659.14"/>
    <n v="0"/>
    <n v="0"/>
    <n v="0"/>
    <n v="0"/>
    <n v="44.54"/>
    <n v="81.73"/>
    <n v="0"/>
    <n v="0"/>
    <n v="37.54"/>
    <n v="0"/>
    <n v="0"/>
    <n v="0"/>
    <n v="0"/>
    <n v="0"/>
    <n v="0"/>
    <n v="0"/>
    <n v="0"/>
    <n v="0"/>
    <x v="15"/>
    <x v="1"/>
  </r>
  <r>
    <s v="CG&amp;E "/>
    <s v="E"/>
    <x v="2"/>
    <s v="DM01W   04/01/2008N"/>
    <n v="1255251"/>
    <n v="122627.12"/>
    <n v="0"/>
    <n v="122627.12"/>
    <n v="35260.379999999997"/>
    <n v="0"/>
    <n v="26957.26"/>
    <n v="1528.41"/>
    <n v="91.43"/>
    <n v="0"/>
    <n v="0"/>
    <n v="5269.5"/>
    <n v="8024.48"/>
    <n v="5594.68"/>
    <n v="523.58000000000004"/>
    <n v="0"/>
    <n v="6815.45"/>
    <n v="27266.66"/>
    <n v="0"/>
    <n v="0"/>
    <n v="0"/>
    <n v="0"/>
    <n v="1730.86"/>
    <n v="2115.61"/>
    <n v="0"/>
    <n v="0"/>
    <n v="1448.82"/>
    <n v="0"/>
    <n v="0"/>
    <n v="0"/>
    <n v="0"/>
    <n v="0"/>
    <n v="0"/>
    <n v="0"/>
    <n v="0"/>
    <n v="0"/>
    <x v="15"/>
    <x v="1"/>
  </r>
  <r>
    <s v="CG&amp;E "/>
    <s v="E"/>
    <x v="3"/>
    <s v="DM01W   04/01/2008N"/>
    <n v="58094"/>
    <n v="7583.34"/>
    <n v="0"/>
    <n v="7583.34"/>
    <n v="2497.65"/>
    <n v="0"/>
    <n v="1927.69"/>
    <n v="70.73"/>
    <n v="4.7"/>
    <n v="0"/>
    <n v="0"/>
    <n v="263.19"/>
    <n v="528.04"/>
    <n v="385.77"/>
    <n v="24.23"/>
    <n v="0"/>
    <n v="315.08999999999997"/>
    <n v="1269.19"/>
    <n v="0"/>
    <n v="0"/>
    <n v="0"/>
    <n v="0"/>
    <n v="80.150000000000006"/>
    <n v="149.88"/>
    <n v="0"/>
    <n v="0"/>
    <n v="67.03"/>
    <n v="0"/>
    <n v="0"/>
    <n v="0"/>
    <n v="0"/>
    <n v="0"/>
    <n v="0"/>
    <n v="0"/>
    <n v="0"/>
    <n v="0"/>
    <x v="15"/>
    <x v="1"/>
  </r>
  <r>
    <s v="CG&amp;E "/>
    <s v="E"/>
    <x v="4"/>
    <s v="DM01W   04/01/2008N"/>
    <n v="37170"/>
    <n v="5027.96"/>
    <n v="0"/>
    <n v="5027.96"/>
    <n v="1639.4"/>
    <n v="0"/>
    <n v="1342.43"/>
    <n v="45.26"/>
    <n v="4.9000000000000004"/>
    <n v="0"/>
    <n v="0"/>
    <n v="169.68"/>
    <n v="346.56"/>
    <n v="257.95999999999998"/>
    <n v="15.52"/>
    <n v="0"/>
    <n v="201.59"/>
    <n v="812.08"/>
    <n v="0"/>
    <n v="0"/>
    <n v="0"/>
    <n v="0"/>
    <n v="51.31"/>
    <n v="98.35"/>
    <n v="0"/>
    <n v="0"/>
    <n v="42.92"/>
    <n v="0"/>
    <n v="0"/>
    <n v="0"/>
    <n v="0"/>
    <n v="0"/>
    <n v="0"/>
    <n v="0"/>
    <n v="0"/>
    <n v="0"/>
    <x v="15"/>
    <x v="1"/>
  </r>
  <r>
    <s v="CG&amp;E "/>
    <s v="E"/>
    <x v="8"/>
    <s v="DM01W   04/01/2008N"/>
    <n v="473"/>
    <n v="47.53"/>
    <n v="0"/>
    <n v="47.53"/>
    <n v="12.38"/>
    <n v="0"/>
    <n v="12.63"/>
    <n v="0.57999999999999996"/>
    <n v="0.09"/>
    <n v="0"/>
    <n v="0"/>
    <n v="2.04"/>
    <n v="2.71"/>
    <n v="2.0499999999999998"/>
    <n v="0.2"/>
    <n v="0"/>
    <n v="2.57"/>
    <n v="10.33"/>
    <n v="0"/>
    <n v="0"/>
    <n v="0"/>
    <n v="0"/>
    <n v="0.66"/>
    <n v="0.74"/>
    <n v="0"/>
    <n v="0"/>
    <n v="0.55000000000000004"/>
    <n v="0"/>
    <n v="0"/>
    <n v="0"/>
    <n v="0"/>
    <n v="0"/>
    <n v="0"/>
    <n v="0"/>
    <n v="0"/>
    <n v="0"/>
    <x v="15"/>
    <x v="1"/>
  </r>
  <r>
    <s v="CG&amp;E "/>
    <s v="E"/>
    <x v="5"/>
    <s v="DM01W   04/01/2008N"/>
    <n v="153"/>
    <n v="21.63"/>
    <n v="0"/>
    <n v="21.63"/>
    <n v="7.11"/>
    <n v="0"/>
    <n v="6.54"/>
    <n v="0.19"/>
    <n v="0.04"/>
    <n v="0"/>
    <n v="0"/>
    <n v="0"/>
    <n v="1.5"/>
    <n v="1.19"/>
    <n v="7.0000000000000007E-2"/>
    <n v="0"/>
    <n v="0.83"/>
    <n v="3.34"/>
    <n v="0"/>
    <n v="0"/>
    <n v="0"/>
    <n v="0"/>
    <n v="0.21"/>
    <n v="0.43"/>
    <n v="0"/>
    <n v="0"/>
    <n v="0.18"/>
    <n v="0"/>
    <n v="0"/>
    <n v="0"/>
    <n v="0"/>
    <n v="0"/>
    <n v="0"/>
    <n v="0"/>
    <n v="0"/>
    <n v="0"/>
    <x v="15"/>
    <x v="1"/>
  </r>
  <r>
    <s v="CG&amp;E "/>
    <s v="E"/>
    <x v="6"/>
    <s v="DM01W   04/01/2008N"/>
    <n v="10527"/>
    <n v="590.37"/>
    <n v="0"/>
    <n v="590.37"/>
    <n v="0"/>
    <n v="0"/>
    <n v="371.44"/>
    <n v="12.82"/>
    <n v="1.27"/>
    <n v="0"/>
    <n v="0"/>
    <n v="48.81"/>
    <n v="102.09"/>
    <n v="0"/>
    <n v="4.2300000000000004"/>
    <n v="0"/>
    <n v="0"/>
    <n v="0"/>
    <n v="0"/>
    <n v="0"/>
    <n v="0"/>
    <n v="0"/>
    <n v="12.37"/>
    <n v="25.19"/>
    <n v="0"/>
    <n v="0"/>
    <n v="12.15"/>
    <n v="0"/>
    <n v="0"/>
    <n v="0"/>
    <n v="0"/>
    <n v="0"/>
    <n v="0"/>
    <n v="0"/>
    <n v="0"/>
    <n v="0"/>
    <x v="15"/>
    <x v="1"/>
  </r>
  <r>
    <s v="CG&amp;E "/>
    <s v="E"/>
    <x v="9"/>
    <s v="DM01W   04/01/2008N"/>
    <n v="530"/>
    <n v="24.27"/>
    <n v="0"/>
    <n v="24.27"/>
    <n v="0"/>
    <n v="0"/>
    <n v="15.13"/>
    <n v="0.65"/>
    <n v="0.02"/>
    <n v="0"/>
    <n v="0"/>
    <n v="2.4300000000000002"/>
    <n v="5.21"/>
    <n v="0"/>
    <n v="0.22"/>
    <n v="0"/>
    <n v="0"/>
    <n v="0"/>
    <n v="0"/>
    <n v="0"/>
    <n v="0"/>
    <n v="0"/>
    <n v="0"/>
    <n v="0"/>
    <n v="0"/>
    <n v="0"/>
    <n v="0.61"/>
    <n v="0"/>
    <n v="0"/>
    <n v="0"/>
    <n v="0"/>
    <n v="0"/>
    <n v="0"/>
    <n v="0"/>
    <n v="0"/>
    <n v="0"/>
    <x v="15"/>
    <x v="1"/>
  </r>
  <r>
    <s v="CG&amp;E "/>
    <s v="E"/>
    <x v="10"/>
    <s v="DM01W   04/01/2008N"/>
    <n v="916"/>
    <n v="38.119999999999997"/>
    <n v="0"/>
    <n v="38.119999999999997"/>
    <n v="0"/>
    <n v="0"/>
    <n v="22.94"/>
    <n v="1.1200000000000001"/>
    <n v="0.03"/>
    <n v="0"/>
    <n v="0"/>
    <n v="4.09"/>
    <n v="7.56"/>
    <n v="0"/>
    <n v="0.38"/>
    <n v="0"/>
    <n v="0"/>
    <n v="0"/>
    <n v="0"/>
    <n v="0"/>
    <n v="0"/>
    <n v="0"/>
    <n v="0.36"/>
    <n v="0.59"/>
    <n v="0"/>
    <n v="0"/>
    <n v="1.05"/>
    <n v="0"/>
    <n v="0"/>
    <n v="0"/>
    <n v="0"/>
    <n v="0"/>
    <n v="0"/>
    <n v="0"/>
    <n v="0"/>
    <n v="0"/>
    <x v="15"/>
    <x v="1"/>
  </r>
  <r>
    <s v="CG&amp;E "/>
    <s v="E"/>
    <x v="4"/>
    <s v="DM02S   01/02/2009N"/>
    <n v="-200"/>
    <n v="-39.93"/>
    <n v="0"/>
    <n v="-39.93"/>
    <n v="-7.26"/>
    <n v="0"/>
    <n v="-20.09"/>
    <n v="-0.22"/>
    <n v="-0.09"/>
    <n v="0"/>
    <n v="0"/>
    <n v="-0.93"/>
    <n v="-1.96"/>
    <n v="-1.54"/>
    <n v="0"/>
    <n v="0"/>
    <n v="-1.07"/>
    <n v="-5.34"/>
    <n v="0"/>
    <n v="0"/>
    <n v="0"/>
    <n v="0"/>
    <n v="-0.31"/>
    <n v="0"/>
    <n v="0"/>
    <n v="0"/>
    <n v="-0.23"/>
    <n v="0"/>
    <n v="0"/>
    <n v="0"/>
    <n v="0"/>
    <n v="-0.33"/>
    <n v="0"/>
    <n v="0"/>
    <n v="0"/>
    <n v="-0.56000000000000005"/>
    <x v="15"/>
    <x v="1"/>
  </r>
  <r>
    <s v="CG&amp;E "/>
    <s v="E"/>
    <x v="2"/>
    <s v="DM02S   04/01/2008N"/>
    <n v="-17675"/>
    <n v="-2402.1799999999998"/>
    <n v="0"/>
    <n v="-2402.1799999999998"/>
    <n v="-803.89"/>
    <n v="0"/>
    <n v="-595.55999999999995"/>
    <n v="-21.01"/>
    <n v="-1.08"/>
    <n v="0"/>
    <n v="0"/>
    <n v="-81.16"/>
    <n v="-177.83"/>
    <n v="-130.84"/>
    <n v="-5.75"/>
    <n v="0"/>
    <n v="-95.61"/>
    <n v="-387.04"/>
    <n v="0"/>
    <n v="0"/>
    <n v="0"/>
    <n v="0"/>
    <n v="-25.09"/>
    <n v="-39.83"/>
    <n v="0"/>
    <n v="0"/>
    <n v="-20.41"/>
    <n v="0"/>
    <n v="0"/>
    <n v="0"/>
    <n v="0"/>
    <n v="-6.3"/>
    <n v="0"/>
    <n v="0"/>
    <n v="0"/>
    <n v="-10.78"/>
    <x v="15"/>
    <x v="1"/>
  </r>
  <r>
    <s v="CG&amp;E "/>
    <s v="E"/>
    <x v="4"/>
    <s v="DM02S   04/01/2008N"/>
    <n v="-37881"/>
    <n v="-3194.54"/>
    <n v="0"/>
    <n v="-3194.54"/>
    <n v="-829.84"/>
    <n v="0"/>
    <n v="-562.62"/>
    <n v="-45.24"/>
    <n v="-1.26"/>
    <n v="0"/>
    <n v="0"/>
    <n v="-163.74"/>
    <n v="-206.35"/>
    <n v="-145.19"/>
    <n v="-13.02"/>
    <n v="0"/>
    <n v="-205.03"/>
    <n v="-859.86"/>
    <n v="0"/>
    <n v="0"/>
    <n v="0"/>
    <n v="0"/>
    <n v="-53.53"/>
    <n v="-42.74"/>
    <n v="0"/>
    <n v="0"/>
    <n v="-43.73"/>
    <n v="0"/>
    <n v="0"/>
    <n v="0"/>
    <n v="0"/>
    <n v="-10.9"/>
    <n v="0"/>
    <n v="0"/>
    <n v="0"/>
    <n v="-11.49"/>
    <x v="15"/>
    <x v="1"/>
  </r>
  <r>
    <s v="CG&amp;E "/>
    <s v="E"/>
    <x v="1"/>
    <s v="DM02W   01/02/2009N"/>
    <n v="7314"/>
    <n v="947.66"/>
    <n v="0"/>
    <n v="947.66"/>
    <n v="244.67"/>
    <n v="0"/>
    <n v="254.62"/>
    <n v="7.95"/>
    <n v="0.81"/>
    <n v="0"/>
    <n v="0"/>
    <n v="33.36"/>
    <n v="67.7"/>
    <n v="53.17"/>
    <n v="0"/>
    <n v="0"/>
    <n v="39.229999999999997"/>
    <n v="195.13"/>
    <n v="0"/>
    <n v="0"/>
    <n v="0"/>
    <n v="0"/>
    <n v="11.46"/>
    <n v="0"/>
    <n v="0"/>
    <n v="0"/>
    <n v="8.43"/>
    <n v="0"/>
    <n v="0"/>
    <n v="0"/>
    <n v="0"/>
    <n v="11.91"/>
    <n v="0"/>
    <n v="0"/>
    <n v="0"/>
    <n v="19.22"/>
    <x v="15"/>
    <x v="1"/>
  </r>
  <r>
    <s v="CG&amp;E "/>
    <s v="E"/>
    <x v="2"/>
    <s v="DM02W   01/02/2009N"/>
    <n v="382611"/>
    <n v="32831.160000000003"/>
    <n v="0"/>
    <n v="32831.160000000003"/>
    <n v="5861.8"/>
    <n v="0"/>
    <n v="6393.34"/>
    <n v="415.45"/>
    <n v="12.8"/>
    <n v="0"/>
    <n v="0"/>
    <n v="1636.34"/>
    <n v="2297.1"/>
    <n v="1681.48"/>
    <n v="0"/>
    <n v="0"/>
    <n v="2051.9299999999998"/>
    <n v="10208.01"/>
    <n v="0"/>
    <n v="0"/>
    <n v="0"/>
    <n v="0"/>
    <n v="599.58000000000004"/>
    <n v="0"/>
    <n v="0"/>
    <n v="0"/>
    <n v="441.58"/>
    <n v="0"/>
    <n v="0"/>
    <n v="0"/>
    <n v="0"/>
    <n v="624.04"/>
    <n v="0"/>
    <n v="0"/>
    <n v="0"/>
    <n v="607.71"/>
    <x v="15"/>
    <x v="1"/>
  </r>
  <r>
    <s v="CG&amp;E "/>
    <s v="E"/>
    <x v="7"/>
    <s v="DM02W   01/02/2009N"/>
    <n v="1280"/>
    <n v="166.57"/>
    <n v="0"/>
    <n v="166.57"/>
    <n v="46.44"/>
    <n v="0"/>
    <n v="40.090000000000003"/>
    <n v="1.39"/>
    <n v="0.09"/>
    <n v="0"/>
    <n v="0"/>
    <n v="5.95"/>
    <n v="12.57"/>
    <n v="9.8800000000000008"/>
    <n v="0"/>
    <n v="0"/>
    <n v="6.86"/>
    <n v="34.15"/>
    <n v="0"/>
    <n v="0"/>
    <n v="0"/>
    <n v="0"/>
    <n v="2.0099999999999998"/>
    <n v="0"/>
    <n v="0"/>
    <n v="0"/>
    <n v="1.48"/>
    <n v="0"/>
    <n v="0"/>
    <n v="0"/>
    <n v="0"/>
    <n v="2.09"/>
    <n v="0"/>
    <n v="0"/>
    <n v="0"/>
    <n v="3.57"/>
    <x v="15"/>
    <x v="1"/>
  </r>
  <r>
    <s v="CG&amp;E "/>
    <s v="E"/>
    <x v="4"/>
    <s v="DM02W   01/02/2009N"/>
    <n v="249257"/>
    <n v="21031.53"/>
    <n v="0"/>
    <n v="21031.53"/>
    <n v="3414.46"/>
    <n v="0"/>
    <n v="4367.7299999999996"/>
    <n v="270.58999999999997"/>
    <n v="12.33"/>
    <n v="0"/>
    <n v="0"/>
    <n v="1070.48"/>
    <n v="1420.11"/>
    <n v="1031.48"/>
    <n v="0"/>
    <n v="0"/>
    <n v="1336.74"/>
    <n v="6650.18"/>
    <n v="0"/>
    <n v="0"/>
    <n v="0"/>
    <n v="0"/>
    <n v="390.55"/>
    <n v="0"/>
    <n v="0"/>
    <n v="0"/>
    <n v="287.60000000000002"/>
    <n v="0"/>
    <n v="0"/>
    <n v="0"/>
    <n v="0"/>
    <n v="406.55"/>
    <n v="0"/>
    <n v="0"/>
    <n v="0"/>
    <n v="372.73"/>
    <x v="15"/>
    <x v="1"/>
  </r>
  <r>
    <s v="CG&amp;E "/>
    <s v="E"/>
    <x v="12"/>
    <s v="DM02W   01/02/2009N"/>
    <n v="7760"/>
    <n v="700.64"/>
    <n v="0"/>
    <n v="700.64"/>
    <n v="144.29"/>
    <n v="0"/>
    <n v="129.96"/>
    <n v="8.43"/>
    <n v="0.18"/>
    <n v="0"/>
    <n v="0"/>
    <n v="33.9"/>
    <n v="49.52"/>
    <n v="38.15"/>
    <n v="0"/>
    <n v="0"/>
    <n v="41.61"/>
    <n v="207.04"/>
    <n v="0"/>
    <n v="0"/>
    <n v="0"/>
    <n v="0"/>
    <n v="12.16"/>
    <n v="0"/>
    <n v="0"/>
    <n v="0"/>
    <n v="8.9600000000000009"/>
    <n v="0"/>
    <n v="0"/>
    <n v="0"/>
    <n v="0"/>
    <n v="12.65"/>
    <n v="0"/>
    <n v="0"/>
    <n v="0"/>
    <n v="13.79"/>
    <x v="15"/>
    <x v="1"/>
  </r>
  <r>
    <s v="CG&amp;E "/>
    <s v="E"/>
    <x v="6"/>
    <s v="DM02W   01/02/2009N"/>
    <n v="10408"/>
    <n v="362.21"/>
    <n v="0"/>
    <n v="362.21"/>
    <n v="0"/>
    <n v="0"/>
    <n v="210.1"/>
    <n v="11.29"/>
    <n v="0.54"/>
    <n v="0"/>
    <n v="-17.95"/>
    <n v="45.61"/>
    <n v="65.7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16.97"/>
    <n v="0"/>
    <n v="0"/>
    <n v="0"/>
    <n v="17.95"/>
    <x v="15"/>
    <x v="1"/>
  </r>
  <r>
    <s v="CG&amp;E "/>
    <s v="E"/>
    <x v="10"/>
    <s v="DM02W   01/02/2009N"/>
    <n v="8480"/>
    <n v="381.12"/>
    <n v="0"/>
    <n v="381.12"/>
    <n v="0"/>
    <n v="0"/>
    <n v="238.69"/>
    <n v="9.2100000000000009"/>
    <n v="0.63"/>
    <n v="0"/>
    <n v="-17.25"/>
    <n v="37.92"/>
    <n v="67.930000000000007"/>
    <n v="0"/>
    <n v="0"/>
    <n v="0"/>
    <n v="0"/>
    <n v="0"/>
    <n v="0"/>
    <n v="0"/>
    <n v="0"/>
    <n v="0"/>
    <n v="1.1299999999999999"/>
    <n v="0"/>
    <n v="0"/>
    <n v="0"/>
    <n v="9.7799999999999994"/>
    <n v="0"/>
    <n v="0"/>
    <n v="0"/>
    <n v="0"/>
    <n v="13.82"/>
    <n v="0"/>
    <n v="0"/>
    <n v="0"/>
    <n v="19.260000000000002"/>
    <x v="15"/>
    <x v="1"/>
  </r>
  <r>
    <s v="CG&amp;E "/>
    <s v="E"/>
    <x v="11"/>
    <s v="DM02W   01/02/2009N"/>
    <n v="8000"/>
    <n v="230.31"/>
    <n v="0"/>
    <n v="230.31"/>
    <n v="0"/>
    <n v="0"/>
    <n v="98.23"/>
    <n v="8.69"/>
    <n v="0.09"/>
    <n v="0"/>
    <n v="0"/>
    <n v="34.44"/>
    <n v="42.63"/>
    <n v="0"/>
    <n v="0"/>
    <n v="0"/>
    <n v="0"/>
    <n v="0"/>
    <n v="0"/>
    <n v="0"/>
    <n v="0"/>
    <n v="0"/>
    <n v="12.53"/>
    <n v="0"/>
    <n v="0"/>
    <n v="0"/>
    <n v="9.23"/>
    <n v="0"/>
    <n v="0"/>
    <n v="0"/>
    <n v="0"/>
    <n v="13.05"/>
    <n v="0"/>
    <n v="0"/>
    <n v="0"/>
    <n v="11.42"/>
    <x v="15"/>
    <x v="1"/>
  </r>
  <r>
    <s v="CG&amp;E "/>
    <s v="E"/>
    <x v="13"/>
    <s v="DM02W   01/02/2009N"/>
    <n v="55931"/>
    <n v="1197.6400000000001"/>
    <n v="0"/>
    <n v="1197.6400000000001"/>
    <n v="0"/>
    <n v="0"/>
    <n v="498.5"/>
    <n v="60.73"/>
    <n v="0.54"/>
    <n v="0"/>
    <n v="-60.62"/>
    <n v="234.66"/>
    <n v="247.45"/>
    <n v="0"/>
    <n v="0"/>
    <n v="0"/>
    <n v="0"/>
    <n v="0"/>
    <n v="0"/>
    <n v="0"/>
    <n v="0"/>
    <n v="0"/>
    <n v="0"/>
    <n v="0"/>
    <n v="0"/>
    <n v="0"/>
    <n v="64.540000000000006"/>
    <n v="0"/>
    <n v="0"/>
    <n v="0"/>
    <n v="0"/>
    <n v="91.22"/>
    <n v="0"/>
    <n v="0"/>
    <n v="0"/>
    <n v="60.62"/>
    <x v="15"/>
    <x v="1"/>
  </r>
  <r>
    <s v="CG&amp;E "/>
    <s v="E"/>
    <x v="2"/>
    <s v="DM02W   04/01/2008N"/>
    <n v="8333"/>
    <n v="1062.96"/>
    <n v="0"/>
    <n v="1062.96"/>
    <n v="335.45"/>
    <n v="0"/>
    <n v="281.26"/>
    <n v="10.14"/>
    <n v="0.9"/>
    <n v="0"/>
    <n v="0"/>
    <n v="37.81"/>
    <n v="72.180000000000007"/>
    <n v="53.24"/>
    <n v="3.47"/>
    <n v="0"/>
    <n v="45.18"/>
    <n v="182.06"/>
    <n v="0"/>
    <n v="0"/>
    <n v="0"/>
    <n v="0"/>
    <n v="11.53"/>
    <n v="20.12"/>
    <n v="0"/>
    <n v="0"/>
    <n v="9.6199999999999992"/>
    <n v="0"/>
    <n v="0"/>
    <n v="0"/>
    <n v="0"/>
    <n v="0"/>
    <n v="0"/>
    <n v="0"/>
    <n v="0"/>
    <n v="0"/>
    <x v="15"/>
    <x v="1"/>
  </r>
  <r>
    <s v="CG&amp;E "/>
    <s v="E"/>
    <x v="4"/>
    <s v="DM02W   04/01/2008N"/>
    <n v="7138"/>
    <n v="879.35"/>
    <n v="0"/>
    <n v="879.35"/>
    <n v="269.36"/>
    <n v="0"/>
    <n v="235.32"/>
    <n v="8.6999999999999993"/>
    <n v="0.77"/>
    <n v="0"/>
    <n v="0"/>
    <n v="32.26"/>
    <n v="57.76"/>
    <n v="43.33"/>
    <n v="2.98"/>
    <n v="0"/>
    <n v="38.700000000000003"/>
    <n v="155.93"/>
    <n v="0"/>
    <n v="0"/>
    <n v="0"/>
    <n v="0"/>
    <n v="9.84"/>
    <n v="16.149999999999999"/>
    <n v="0"/>
    <n v="0"/>
    <n v="8.25"/>
    <n v="0"/>
    <n v="0"/>
    <n v="0"/>
    <n v="0"/>
    <n v="0"/>
    <n v="0"/>
    <n v="0"/>
    <n v="0"/>
    <n v="0"/>
    <x v="15"/>
    <x v="1"/>
  </r>
  <r>
    <s v="CG&amp;E "/>
    <s v="E"/>
    <x v="2"/>
    <s v="DP01    01/02/2009N"/>
    <n v="130660"/>
    <n v="15139.91"/>
    <n v="0"/>
    <n v="15139.91"/>
    <n v="5064.0600000000004"/>
    <n v="0"/>
    <n v="1949.75"/>
    <n v="141.86000000000001"/>
    <n v="0.27"/>
    <n v="0"/>
    <n v="0"/>
    <n v="496.38"/>
    <n v="876.81"/>
    <n v="1062.5999999999999"/>
    <n v="0"/>
    <n v="0"/>
    <n v="1183.3599999999999"/>
    <n v="3486.01"/>
    <n v="0"/>
    <n v="0"/>
    <n v="0"/>
    <n v="0"/>
    <n v="217.65"/>
    <n v="0"/>
    <n v="0"/>
    <n v="0"/>
    <n v="64.03"/>
    <n v="0"/>
    <n v="0"/>
    <n v="0"/>
    <n v="0"/>
    <n v="213.11"/>
    <n v="0"/>
    <n v="0"/>
    <n v="0"/>
    <n v="384.02"/>
    <x v="15"/>
    <x v="2"/>
  </r>
  <r>
    <s v="CG&amp;E "/>
    <s v="E"/>
    <x v="5"/>
    <s v="DP01    01/02/2009N"/>
    <n v="0"/>
    <n v="221.32"/>
    <n v="0"/>
    <n v="221.32"/>
    <n v="35.96"/>
    <n v="0"/>
    <n v="164.69"/>
    <n v="0"/>
    <n v="0.09"/>
    <n v="0"/>
    <n v="0"/>
    <n v="0"/>
    <n v="0"/>
    <n v="5.74"/>
    <n v="0"/>
    <n v="0"/>
    <n v="11.59"/>
    <n v="0"/>
    <n v="0"/>
    <n v="0"/>
    <n v="0"/>
    <n v="0"/>
    <n v="1.18"/>
    <n v="0"/>
    <n v="0"/>
    <n v="0"/>
    <n v="0"/>
    <n v="0"/>
    <n v="0"/>
    <n v="0"/>
    <n v="0"/>
    <n v="0"/>
    <n v="0"/>
    <n v="0"/>
    <n v="0"/>
    <n v="2.0699999999999998"/>
    <x v="15"/>
    <x v="2"/>
  </r>
  <r>
    <s v="CG&amp;E "/>
    <s v="E"/>
    <x v="14"/>
    <s v="DP01    01/02/2009N"/>
    <n v="7593872"/>
    <n v="644199.01"/>
    <n v="0"/>
    <n v="644199.01"/>
    <n v="190144.04"/>
    <n v="0"/>
    <n v="54777.67"/>
    <n v="8244.68"/>
    <n v="3.24"/>
    <n v="0"/>
    <n v="0"/>
    <n v="27901.26"/>
    <n v="34613.61"/>
    <n v="45232.3"/>
    <n v="0"/>
    <n v="0"/>
    <n v="38960.769999999997"/>
    <n v="202604.5"/>
    <n v="0"/>
    <n v="0"/>
    <n v="0"/>
    <n v="0"/>
    <n v="9263.82"/>
    <n v="0"/>
    <n v="0"/>
    <n v="0"/>
    <n v="3721.02"/>
    <n v="0"/>
    <n v="0"/>
    <n v="0"/>
    <n v="0"/>
    <n v="12385.58"/>
    <n v="0"/>
    <n v="0"/>
    <n v="0"/>
    <n v="16346.52"/>
    <x v="15"/>
    <x v="2"/>
  </r>
  <r>
    <s v="CG&amp;E "/>
    <s v="E"/>
    <x v="15"/>
    <s v="DP01    01/02/2009N"/>
    <n v="1431662"/>
    <n v="131006.27"/>
    <n v="0"/>
    <n v="131006.27"/>
    <n v="39795.760000000002"/>
    <n v="0"/>
    <n v="12513.75"/>
    <n v="1343.99"/>
    <n v="0.27"/>
    <n v="0"/>
    <n v="0"/>
    <n v="5217.76"/>
    <n v="7045.03"/>
    <n v="9154.2900000000009"/>
    <n v="0"/>
    <n v="0"/>
    <n v="9518.75"/>
    <n v="38196.74"/>
    <n v="0"/>
    <n v="0"/>
    <n v="0"/>
    <n v="0"/>
    <n v="1875"/>
    <n v="0"/>
    <n v="0"/>
    <n v="0"/>
    <n v="701.52"/>
    <n v="0"/>
    <n v="0"/>
    <n v="0"/>
    <n v="0"/>
    <n v="2335.04"/>
    <n v="0"/>
    <n v="0"/>
    <n v="0"/>
    <n v="3308.37"/>
    <x v="15"/>
    <x v="2"/>
  </r>
  <r>
    <s v="CG&amp;E "/>
    <s v="E"/>
    <x v="12"/>
    <s v="DP01    01/02/2009N"/>
    <n v="71158"/>
    <n v="8437.6200000000008"/>
    <n v="0"/>
    <n v="8437.6200000000008"/>
    <n v="2902.08"/>
    <n v="0"/>
    <n v="1022.76"/>
    <n v="77.260000000000005"/>
    <n v="0.09"/>
    <n v="0"/>
    <n v="0"/>
    <n v="267.62"/>
    <n v="487.43"/>
    <n v="601.65"/>
    <n v="0"/>
    <n v="0"/>
    <n v="688.64"/>
    <n v="1898.5"/>
    <n v="0"/>
    <n v="0"/>
    <n v="0"/>
    <n v="0"/>
    <n v="123.23"/>
    <n v="0"/>
    <n v="0"/>
    <n v="0"/>
    <n v="34.869999999999997"/>
    <n v="0"/>
    <n v="0"/>
    <n v="0"/>
    <n v="0"/>
    <n v="116.06"/>
    <n v="0"/>
    <n v="0"/>
    <n v="0"/>
    <n v="217.43"/>
    <x v="15"/>
    <x v="2"/>
  </r>
  <r>
    <s v="CG&amp;E "/>
    <s v="E"/>
    <x v="16"/>
    <s v="DP01    01/02/2009N"/>
    <n v="1635853"/>
    <n v="132010.43"/>
    <n v="0"/>
    <n v="132010.43"/>
    <n v="40308.47"/>
    <n v="0"/>
    <n v="11474.29"/>
    <n v="1776.05"/>
    <n v="0.36"/>
    <n v="0"/>
    <n v="0"/>
    <n v="0"/>
    <n v="7661.18"/>
    <n v="9638.3700000000008"/>
    <n v="0"/>
    <n v="0"/>
    <n v="8580.2199999999993"/>
    <n v="43644.55"/>
    <n v="0"/>
    <n v="0"/>
    <n v="0"/>
    <n v="0"/>
    <n v="1974.05"/>
    <n v="0"/>
    <n v="0"/>
    <n v="0"/>
    <n v="801.57"/>
    <n v="0"/>
    <n v="0"/>
    <n v="0"/>
    <n v="0"/>
    <n v="2668.07"/>
    <n v="0"/>
    <n v="0"/>
    <n v="0"/>
    <n v="3483.25"/>
    <x v="15"/>
    <x v="2"/>
  </r>
  <r>
    <s v="CG&amp;E "/>
    <s v="E"/>
    <x v="15"/>
    <s v="DP02    01/02/2007N"/>
    <n v="0"/>
    <n v="-2162.12"/>
    <n v="0"/>
    <n v="-2162.12"/>
    <n v="-963.57"/>
    <n v="0"/>
    <n v="-481.46"/>
    <n v="0"/>
    <n v="0"/>
    <n v="0"/>
    <n v="0"/>
    <n v="0"/>
    <n v="0"/>
    <n v="-102.34"/>
    <n v="0"/>
    <n v="-170.05"/>
    <n v="-360.11"/>
    <n v="0"/>
    <n v="0"/>
    <n v="0"/>
    <n v="0"/>
    <n v="0"/>
    <n v="-16.600000000000001"/>
    <n v="-67.989999999999995"/>
    <n v="0"/>
    <n v="0"/>
    <n v="0"/>
    <n v="0"/>
    <n v="0"/>
    <n v="0"/>
    <n v="0"/>
    <n v="0"/>
    <n v="0"/>
    <n v="0"/>
    <n v="0"/>
    <n v="0"/>
    <x v="15"/>
    <x v="2"/>
  </r>
  <r>
    <s v="CG&amp;E "/>
    <s v="E"/>
    <x v="14"/>
    <s v="DP02    01/02/2009 "/>
    <n v="736131"/>
    <n v="85664.8"/>
    <n v="0"/>
    <n v="85664.8"/>
    <n v="20908.46"/>
    <n v="0"/>
    <n v="6290.36"/>
    <n v="1748.42"/>
    <n v="0.18"/>
    <n v="0"/>
    <n v="0"/>
    <n v="6431.87"/>
    <n v="7748.15"/>
    <n v="9871.02"/>
    <n v="0"/>
    <n v="0"/>
    <n v="4437.83"/>
    <n v="19639.97"/>
    <n v="0"/>
    <n v="0"/>
    <n v="0"/>
    <n v="0"/>
    <n v="2021.74"/>
    <n v="0"/>
    <n v="0"/>
    <n v="0"/>
    <n v="865.7"/>
    <n v="0"/>
    <n v="0"/>
    <n v="0"/>
    <n v="0"/>
    <n v="2881.54"/>
    <n v="0"/>
    <n v="0"/>
    <n v="0"/>
    <n v="2819.56"/>
    <x v="15"/>
    <x v="2"/>
  </r>
  <r>
    <s v="CG&amp;E "/>
    <s v="E"/>
    <x v="15"/>
    <s v="DP02    01/02/2009 "/>
    <n v="3095031"/>
    <n v="229857.11"/>
    <n v="0"/>
    <n v="229857.11"/>
    <n v="63752.959999999999"/>
    <n v="0"/>
    <n v="18493.59"/>
    <n v="2037.74"/>
    <n v="0.18"/>
    <n v="0"/>
    <n v="0"/>
    <n v="679.13"/>
    <n v="14933.49"/>
    <n v="17408.189999999999"/>
    <n v="0"/>
    <n v="0"/>
    <n v="14253.61"/>
    <n v="82575.42"/>
    <n v="0"/>
    <n v="0"/>
    <n v="0"/>
    <n v="0"/>
    <n v="3565.73"/>
    <n v="0"/>
    <n v="0"/>
    <n v="0"/>
    <n v="1473.39"/>
    <n v="0"/>
    <n v="0"/>
    <n v="0"/>
    <n v="0"/>
    <n v="4904.26"/>
    <n v="0"/>
    <n v="0"/>
    <n v="0"/>
    <n v="5779.42"/>
    <x v="15"/>
    <x v="2"/>
  </r>
  <r>
    <s v="CG&amp;E "/>
    <s v="E"/>
    <x v="12"/>
    <s v="DP02    01/02/2009 "/>
    <n v="506927"/>
    <n v="57272.28"/>
    <n v="0"/>
    <n v="57272.28"/>
    <n v="15823.67"/>
    <n v="0"/>
    <n v="5357.51"/>
    <n v="1071.3399999999999"/>
    <n v="0.27"/>
    <n v="0"/>
    <n v="0"/>
    <n v="3609.93"/>
    <n v="3952.25"/>
    <n v="5495.7"/>
    <n v="0"/>
    <n v="0"/>
    <n v="3439.02"/>
    <n v="13524.81"/>
    <n v="0"/>
    <n v="0"/>
    <n v="0"/>
    <n v="0"/>
    <n v="1125.51"/>
    <n v="0"/>
    <n v="0"/>
    <n v="0"/>
    <n v="483.52"/>
    <n v="0"/>
    <n v="0"/>
    <n v="0"/>
    <n v="0"/>
    <n v="1609.43"/>
    <n v="0"/>
    <n v="0"/>
    <n v="0"/>
    <n v="1779.32"/>
    <x v="15"/>
    <x v="2"/>
  </r>
  <r>
    <s v="CG&amp;E "/>
    <s v="E"/>
    <x v="2"/>
    <s v="DP02    01/02/2009N"/>
    <n v="45211"/>
    <n v="8338.9"/>
    <n v="0"/>
    <n v="8338.9"/>
    <n v="3161.33"/>
    <n v="0"/>
    <n v="1542.56"/>
    <n v="49.08"/>
    <n v="0.27"/>
    <n v="0"/>
    <n v="0"/>
    <n v="183.66"/>
    <n v="309.7"/>
    <n v="592.57000000000005"/>
    <n v="0"/>
    <n v="0"/>
    <n v="862.08"/>
    <n v="1206.23"/>
    <n v="0"/>
    <n v="0"/>
    <n v="0"/>
    <n v="0"/>
    <n v="121.37"/>
    <n v="0"/>
    <n v="0"/>
    <n v="0"/>
    <n v="22.15"/>
    <n v="0"/>
    <n v="0"/>
    <n v="0"/>
    <n v="0"/>
    <n v="73.75"/>
    <n v="0"/>
    <n v="0"/>
    <n v="0"/>
    <n v="214.15"/>
    <x v="15"/>
    <x v="2"/>
  </r>
  <r>
    <s v="CG&amp;E "/>
    <s v="E"/>
    <x v="3"/>
    <s v="DP02    01/02/2009N"/>
    <n v="550615"/>
    <n v="47388.01"/>
    <n v="0"/>
    <n v="47388.01"/>
    <n v="13933.76"/>
    <n v="0"/>
    <n v="4386"/>
    <n v="597.80999999999995"/>
    <n v="0.45"/>
    <n v="0"/>
    <n v="0"/>
    <n v="2045.33"/>
    <n v="2524.2600000000002"/>
    <n v="3303.02"/>
    <n v="0"/>
    <n v="0"/>
    <n v="2868.94"/>
    <n v="14690.4"/>
    <n v="0"/>
    <n v="0"/>
    <n v="0"/>
    <n v="0"/>
    <n v="676.48"/>
    <n v="0"/>
    <n v="0"/>
    <n v="0"/>
    <n v="269.8"/>
    <n v="0"/>
    <n v="0"/>
    <n v="0"/>
    <n v="0"/>
    <n v="898.07"/>
    <n v="0"/>
    <n v="0"/>
    <n v="0"/>
    <n v="1193.69"/>
    <x v="15"/>
    <x v="2"/>
  </r>
  <r>
    <s v="CG&amp;E "/>
    <s v="E"/>
    <x v="4"/>
    <s v="DP02    01/02/2009N"/>
    <n v="79785"/>
    <n v="7256.81"/>
    <n v="0"/>
    <n v="7256.81"/>
    <n v="2183.64"/>
    <n v="0"/>
    <n v="731.53"/>
    <n v="86.62"/>
    <n v="0.09"/>
    <n v="0"/>
    <n v="0"/>
    <n v="298.94"/>
    <n v="408.93"/>
    <n v="504.61"/>
    <n v="0"/>
    <n v="0"/>
    <n v="458.85"/>
    <n v="2128.66"/>
    <n v="0"/>
    <n v="0"/>
    <n v="0"/>
    <n v="0"/>
    <n v="103.35"/>
    <n v="0"/>
    <n v="0"/>
    <n v="0"/>
    <n v="39.090000000000003"/>
    <n v="0"/>
    <n v="0"/>
    <n v="0"/>
    <n v="0"/>
    <n v="130.13"/>
    <n v="0"/>
    <n v="0"/>
    <n v="0"/>
    <n v="182.37"/>
    <x v="15"/>
    <x v="2"/>
  </r>
  <r>
    <s v="CG&amp;E "/>
    <s v="E"/>
    <x v="14"/>
    <s v="DP02    01/02/2009N"/>
    <n v="43142450"/>
    <n v="3605992.31"/>
    <n v="0"/>
    <n v="3605992.31"/>
    <n v="1056950.45"/>
    <n v="0"/>
    <n v="313279.48"/>
    <n v="37476"/>
    <n v="5.87"/>
    <n v="0"/>
    <n v="0"/>
    <n v="122118.97"/>
    <n v="197516.76"/>
    <n v="253243.6"/>
    <n v="0"/>
    <n v="0"/>
    <n v="239464.45"/>
    <n v="1151040.56"/>
    <n v="0"/>
    <n v="0"/>
    <n v="0"/>
    <n v="0"/>
    <n v="51868.83"/>
    <n v="0"/>
    <n v="0"/>
    <n v="0"/>
    <n v="21139.79"/>
    <n v="0"/>
    <n v="0"/>
    <n v="0"/>
    <n v="0"/>
    <n v="70365.350000000006"/>
    <n v="0"/>
    <n v="0"/>
    <n v="0"/>
    <n v="91522.2"/>
    <x v="15"/>
    <x v="2"/>
  </r>
  <r>
    <s v="CG&amp;E "/>
    <s v="E"/>
    <x v="15"/>
    <s v="DP02    01/02/2009N"/>
    <n v="40598452"/>
    <n v="3434877.29"/>
    <n v="0"/>
    <n v="3434877.29"/>
    <n v="993432.69"/>
    <n v="0"/>
    <n v="294309.78000000003"/>
    <n v="35040.74"/>
    <n v="4.84"/>
    <n v="0"/>
    <n v="0"/>
    <n v="147862.48000000001"/>
    <n v="196822.71"/>
    <n v="238049.59"/>
    <n v="0"/>
    <n v="0"/>
    <n v="225852.53"/>
    <n v="1083166.73"/>
    <n v="0"/>
    <n v="0"/>
    <n v="0"/>
    <n v="0"/>
    <n v="48758.18"/>
    <n v="0"/>
    <n v="0"/>
    <n v="0"/>
    <n v="19893.27"/>
    <n v="0"/>
    <n v="0"/>
    <n v="0"/>
    <n v="0"/>
    <n v="66216.070000000007"/>
    <n v="0"/>
    <n v="0"/>
    <n v="0"/>
    <n v="86031.28"/>
    <x v="15"/>
    <x v="2"/>
  </r>
  <r>
    <s v="CG&amp;E "/>
    <s v="E"/>
    <x v="12"/>
    <s v="DP02    01/02/2009N"/>
    <n v="7662207"/>
    <n v="678868.15"/>
    <n v="0"/>
    <n v="678868.15"/>
    <n v="203985.08"/>
    <n v="0"/>
    <n v="59694.51"/>
    <n v="7976.53"/>
    <n v="1.65"/>
    <n v="0"/>
    <n v="0"/>
    <n v="27984.59"/>
    <n v="39143.64"/>
    <n v="47548.11"/>
    <n v="0"/>
    <n v="0"/>
    <n v="44932.39"/>
    <n v="204427.67"/>
    <n v="0"/>
    <n v="0"/>
    <n v="0"/>
    <n v="0"/>
    <n v="9738.7000000000007"/>
    <n v="0"/>
    <n v="0"/>
    <n v="0"/>
    <n v="3754.47"/>
    <n v="0"/>
    <n v="0"/>
    <n v="0"/>
    <n v="0"/>
    <n v="12497.06"/>
    <n v="0"/>
    <n v="0"/>
    <n v="0"/>
    <n v="17183.75"/>
    <x v="15"/>
    <x v="2"/>
  </r>
  <r>
    <s v="CG&amp;E "/>
    <s v="E"/>
    <x v="17"/>
    <s v="DP02    01/02/2009N"/>
    <n v="86609"/>
    <n v="28386.7"/>
    <n v="0"/>
    <n v="28386.7"/>
    <n v="12285.72"/>
    <n v="0"/>
    <n v="5242.17"/>
    <n v="94.03"/>
    <n v="0.09"/>
    <n v="0"/>
    <n v="0"/>
    <n v="323.70999999999998"/>
    <n v="593.27"/>
    <n v="2129.54"/>
    <n v="0"/>
    <n v="0"/>
    <n v="4017.91"/>
    <n v="2310.73"/>
    <n v="0"/>
    <n v="0"/>
    <n v="0"/>
    <n v="0"/>
    <n v="436.18"/>
    <n v="0"/>
    <n v="0"/>
    <n v="0"/>
    <n v="42.44"/>
    <n v="0"/>
    <n v="0"/>
    <n v="0"/>
    <n v="0"/>
    <n v="141.26"/>
    <n v="0"/>
    <n v="0"/>
    <n v="0"/>
    <n v="769.65"/>
    <x v="15"/>
    <x v="2"/>
  </r>
  <r>
    <s v="CG&amp;E "/>
    <s v="E"/>
    <x v="16"/>
    <s v="DP02    01/02/2009N"/>
    <n v="2341642"/>
    <n v="192971.32"/>
    <n v="0"/>
    <n v="192971.32"/>
    <n v="58543.17"/>
    <n v="0"/>
    <n v="17502.04"/>
    <n v="2125.65"/>
    <n v="0.18"/>
    <n v="0"/>
    <n v="0"/>
    <n v="0"/>
    <n v="11976.2"/>
    <n v="13924.77"/>
    <n v="0"/>
    <n v="0"/>
    <n v="13573.03"/>
    <n v="62475.01"/>
    <n v="0"/>
    <n v="0"/>
    <n v="0"/>
    <n v="0"/>
    <n v="2852.19"/>
    <n v="0"/>
    <n v="0"/>
    <n v="0"/>
    <n v="1147.4100000000001"/>
    <n v="0"/>
    <n v="0"/>
    <n v="0"/>
    <n v="0"/>
    <n v="3819.22"/>
    <n v="0"/>
    <n v="0"/>
    <n v="0"/>
    <n v="5032.45"/>
    <x v="15"/>
    <x v="2"/>
  </r>
  <r>
    <s v="CG&amp;E "/>
    <s v="E"/>
    <x v="11"/>
    <s v="DP02    01/02/2009N"/>
    <n v="3184"/>
    <n v="226.98"/>
    <n v="0"/>
    <n v="226.98"/>
    <n v="0"/>
    <n v="0"/>
    <n v="180.84"/>
    <n v="3.46"/>
    <n v="0.09"/>
    <n v="0"/>
    <n v="-8.57"/>
    <n v="14.26"/>
    <n v="21.58"/>
    <n v="0"/>
    <n v="0"/>
    <n v="0"/>
    <n v="0"/>
    <n v="0"/>
    <n v="0"/>
    <n v="0"/>
    <n v="0"/>
    <n v="0"/>
    <n v="0"/>
    <n v="0"/>
    <n v="0"/>
    <n v="0"/>
    <n v="1.56"/>
    <n v="0"/>
    <n v="0"/>
    <n v="0"/>
    <n v="0"/>
    <n v="5.19"/>
    <n v="0"/>
    <n v="0"/>
    <n v="0"/>
    <n v="8.57"/>
    <x v="15"/>
    <x v="2"/>
  </r>
  <r>
    <s v="CG&amp;E "/>
    <s v="E"/>
    <x v="18"/>
    <s v="DP02    01/02/2009N"/>
    <n v="403061"/>
    <n v="15868.47"/>
    <n v="0"/>
    <n v="15868.47"/>
    <n v="0"/>
    <n v="0"/>
    <n v="10327.719999999999"/>
    <n v="437.6"/>
    <n v="0.27"/>
    <n v="0"/>
    <n v="-1807.85"/>
    <n v="1487.04"/>
    <n v="2760.97"/>
    <n v="0"/>
    <n v="0"/>
    <n v="0"/>
    <n v="0"/>
    <n v="0"/>
    <n v="0"/>
    <n v="0"/>
    <n v="0"/>
    <n v="0"/>
    <n v="0"/>
    <n v="0"/>
    <n v="0"/>
    <n v="0"/>
    <n v="197.49"/>
    <n v="0"/>
    <n v="0"/>
    <n v="0"/>
    <n v="0"/>
    <n v="657.38"/>
    <n v="0"/>
    <n v="0"/>
    <n v="0"/>
    <n v="1807.85"/>
    <x v="15"/>
    <x v="2"/>
  </r>
  <r>
    <s v="CG&amp;E "/>
    <s v="E"/>
    <x v="13"/>
    <s v="DP02    01/02/2009N"/>
    <n v="72643"/>
    <n v="1899.35"/>
    <n v="0"/>
    <n v="1899.35"/>
    <n v="0"/>
    <n v="0"/>
    <n v="895.7"/>
    <n v="78.87"/>
    <n v="0.09"/>
    <n v="0"/>
    <n v="-201.45"/>
    <n v="273.01"/>
    <n v="497.6"/>
    <n v="0"/>
    <n v="0"/>
    <n v="0"/>
    <n v="0"/>
    <n v="0"/>
    <n v="0"/>
    <n v="0"/>
    <n v="0"/>
    <n v="0"/>
    <n v="0"/>
    <n v="0"/>
    <n v="0"/>
    <n v="0"/>
    <n v="35.6"/>
    <n v="0"/>
    <n v="0"/>
    <n v="0"/>
    <n v="0"/>
    <n v="118.48"/>
    <n v="0"/>
    <n v="0"/>
    <n v="0"/>
    <n v="201.45"/>
    <x v="15"/>
    <x v="2"/>
  </r>
  <r>
    <s v="CG&amp;E "/>
    <s v="E"/>
    <x v="15"/>
    <s v="DP02    02/15/2008N"/>
    <n v="0"/>
    <n v="-488.44"/>
    <n v="0"/>
    <n v="-488.44"/>
    <n v="-206.2"/>
    <n v="0"/>
    <n v="-103.03"/>
    <n v="0"/>
    <n v="0"/>
    <n v="0"/>
    <n v="0"/>
    <n v="0"/>
    <n v="0"/>
    <n v="-36.39"/>
    <n v="0"/>
    <n v="-36.39"/>
    <n v="-83.58"/>
    <n v="0"/>
    <n v="0"/>
    <n v="0"/>
    <n v="0"/>
    <n v="0"/>
    <n v="-8.3000000000000007"/>
    <n v="-14.55"/>
    <n v="0"/>
    <n v="0"/>
    <n v="0"/>
    <n v="0"/>
    <n v="0"/>
    <n v="0"/>
    <n v="0"/>
    <n v="0"/>
    <n v="0"/>
    <n v="0"/>
    <n v="0"/>
    <n v="0"/>
    <x v="15"/>
    <x v="2"/>
  </r>
  <r>
    <s v="CG&amp;E "/>
    <s v="E"/>
    <x v="15"/>
    <s v="DP02    04/01/2008 "/>
    <n v="1866692"/>
    <n v="115001.97"/>
    <n v="0"/>
    <n v="115001.97"/>
    <n v="49269.3"/>
    <n v="0"/>
    <n v="5955.58"/>
    <n v="491.52"/>
    <n v="0.09"/>
    <n v="0"/>
    <n v="0"/>
    <n v="1474.67"/>
    <n v="2765.19"/>
    <n v="5195.8999999999996"/>
    <n v="168.33"/>
    <n v="0"/>
    <n v="5915.67"/>
    <n v="40781.620000000003"/>
    <n v="0"/>
    <n v="0"/>
    <n v="0"/>
    <n v="0"/>
    <n v="908.35"/>
    <n v="1877.95"/>
    <n v="0"/>
    <n v="0"/>
    <n v="197.8"/>
    <n v="0"/>
    <n v="0"/>
    <n v="0"/>
    <n v="0"/>
    <n v="0"/>
    <n v="0"/>
    <n v="0"/>
    <n v="0"/>
    <n v="0"/>
    <x v="15"/>
    <x v="2"/>
  </r>
  <r>
    <s v="CG&amp;E "/>
    <s v="E"/>
    <x v="14"/>
    <s v="DP02    04/01/2008N"/>
    <n v="-131302"/>
    <n v="-13037.82"/>
    <n v="0"/>
    <n v="-13037.82"/>
    <n v="-4256.95"/>
    <n v="0"/>
    <n v="-1244.9100000000001"/>
    <n v="-143.44"/>
    <n v="-0.05"/>
    <n v="0"/>
    <n v="0"/>
    <n v="-482.11"/>
    <n v="-810.65"/>
    <n v="-923.29"/>
    <n v="-2.77"/>
    <n v="0"/>
    <n v="-912.87"/>
    <n v="-3471.01"/>
    <n v="0"/>
    <n v="0"/>
    <n v="0"/>
    <n v="0"/>
    <n v="-188.45"/>
    <n v="-9.23"/>
    <n v="0"/>
    <n v="0"/>
    <n v="-64.34"/>
    <n v="0"/>
    <n v="0"/>
    <n v="0"/>
    <n v="0"/>
    <n v="-203.31"/>
    <n v="0"/>
    <n v="0"/>
    <n v="0"/>
    <n v="-324.44"/>
    <x v="15"/>
    <x v="2"/>
  </r>
  <r>
    <s v="CG&amp;E "/>
    <s v="E"/>
    <x v="15"/>
    <s v="DP02    04/01/2008N"/>
    <n v="-10632"/>
    <n v="-6784.1"/>
    <n v="0"/>
    <n v="-6784.1"/>
    <n v="-3153.95"/>
    <n v="0"/>
    <n v="-1339.46"/>
    <n v="-11.03"/>
    <n v="-0.02"/>
    <n v="0"/>
    <n v="0"/>
    <n v="-39.57"/>
    <n v="-69.69"/>
    <n v="-487.61"/>
    <n v="1.62"/>
    <n v="0"/>
    <n v="-1048.3699999999999"/>
    <n v="-302.39"/>
    <n v="0"/>
    <n v="0"/>
    <n v="0"/>
    <n v="0"/>
    <n v="-106.31"/>
    <n v="-161.94"/>
    <n v="0"/>
    <n v="0"/>
    <n v="-5.21"/>
    <n v="0"/>
    <n v="0"/>
    <n v="0"/>
    <n v="0"/>
    <n v="-23.66"/>
    <n v="0"/>
    <n v="0"/>
    <n v="0"/>
    <n v="-36.51"/>
    <x v="15"/>
    <x v="2"/>
  </r>
  <r>
    <s v="CG&amp;E "/>
    <s v="E"/>
    <x v="12"/>
    <s v="DP02    04/01/2008N"/>
    <n v="-223725"/>
    <n v="-20439.060000000001"/>
    <n v="0"/>
    <n v="-20439.060000000001"/>
    <n v="-5976.52"/>
    <n v="0"/>
    <n v="-1868.45"/>
    <n v="-246.65"/>
    <n v="-0.03"/>
    <n v="0"/>
    <n v="0"/>
    <n v="-815.14"/>
    <n v="-1277.1300000000001"/>
    <n v="-1431.27"/>
    <n v="9.14"/>
    <n v="0"/>
    <n v="-1435.55"/>
    <n v="-6074.91"/>
    <n v="0"/>
    <n v="0"/>
    <n v="0"/>
    <n v="0"/>
    <n v="-295.02999999999997"/>
    <n v="27.15"/>
    <n v="0"/>
    <n v="0"/>
    <n v="-109.62"/>
    <n v="0"/>
    <n v="0"/>
    <n v="0"/>
    <n v="0"/>
    <n v="-400.64"/>
    <n v="0"/>
    <n v="0"/>
    <n v="0"/>
    <n v="-544.41"/>
    <x v="15"/>
    <x v="2"/>
  </r>
  <r>
    <s v="CG&amp;E "/>
    <s v="E"/>
    <x v="2"/>
    <s v="DP03    01/02/2009N"/>
    <n v="15360"/>
    <n v="2311.1999999999998"/>
    <n v="0"/>
    <n v="2311.1999999999998"/>
    <n v="810.66"/>
    <n v="0"/>
    <n v="413.63"/>
    <n v="16.68"/>
    <n v="0.09"/>
    <n v="0"/>
    <n v="0"/>
    <n v="65.08"/>
    <n v="105.22"/>
    <n v="159.27000000000001"/>
    <n v="0"/>
    <n v="0"/>
    <n v="208.01"/>
    <n v="409.8"/>
    <n v="0"/>
    <n v="0"/>
    <n v="0"/>
    <n v="0"/>
    <n v="32.619999999999997"/>
    <n v="0"/>
    <n v="0"/>
    <n v="0"/>
    <n v="7.53"/>
    <n v="0"/>
    <n v="0"/>
    <n v="0"/>
    <n v="0"/>
    <n v="25.05"/>
    <n v="0"/>
    <n v="0"/>
    <n v="0"/>
    <n v="57.56"/>
    <x v="15"/>
    <x v="2"/>
  </r>
  <r>
    <s v="CG&amp;E "/>
    <s v="E"/>
    <x v="3"/>
    <s v="DP03    01/02/2009N"/>
    <n v="32000"/>
    <n v="2727.74"/>
    <n v="0"/>
    <n v="2727.74"/>
    <n v="742.71"/>
    <n v="0"/>
    <n v="337.97"/>
    <n v="34.74"/>
    <n v="0.09"/>
    <n v="0"/>
    <n v="0"/>
    <n v="125.48"/>
    <n v="132.80000000000001"/>
    <n v="181.34"/>
    <n v="0"/>
    <n v="0"/>
    <n v="148.31"/>
    <n v="853.76"/>
    <n v="0"/>
    <n v="0"/>
    <n v="0"/>
    <n v="0"/>
    <n v="37.14"/>
    <n v="0"/>
    <n v="0"/>
    <n v="0"/>
    <n v="15.68"/>
    <n v="0"/>
    <n v="0"/>
    <n v="0"/>
    <n v="0"/>
    <n v="52.19"/>
    <n v="0"/>
    <n v="0"/>
    <n v="0"/>
    <n v="65.53"/>
    <x v="15"/>
    <x v="2"/>
  </r>
  <r>
    <s v="CG&amp;E "/>
    <s v="E"/>
    <x v="14"/>
    <s v="DP03    01/02/2009N"/>
    <n v="4375751"/>
    <n v="344191.52"/>
    <n v="0"/>
    <n v="344191.52"/>
    <n v="95855.88"/>
    <n v="0"/>
    <n v="27020.44"/>
    <n v="3808.06"/>
    <n v="0.81"/>
    <n v="0"/>
    <n v="0"/>
    <n v="15967.86"/>
    <n v="17843.47"/>
    <n v="23888.38"/>
    <n v="0"/>
    <n v="0"/>
    <n v="20254.919999999998"/>
    <n v="116745.04"/>
    <n v="0"/>
    <n v="0"/>
    <n v="0"/>
    <n v="0"/>
    <n v="4892.53"/>
    <n v="0"/>
    <n v="0"/>
    <n v="0"/>
    <n v="2144.13"/>
    <n v="0"/>
    <n v="0"/>
    <n v="0"/>
    <n v="0"/>
    <n v="7136.85"/>
    <n v="0"/>
    <n v="0"/>
    <n v="0"/>
    <n v="8633.15"/>
    <x v="15"/>
    <x v="2"/>
  </r>
  <r>
    <s v="CG&amp;E "/>
    <s v="E"/>
    <x v="15"/>
    <s v="DP03    01/02/2009N"/>
    <n v="3264294"/>
    <n v="267182.40000000002"/>
    <n v="0"/>
    <n v="267182.40000000002"/>
    <n v="75983.86"/>
    <n v="0"/>
    <n v="21723.119999999999"/>
    <n v="3002.13"/>
    <n v="0.36"/>
    <n v="0"/>
    <n v="0"/>
    <n v="11886.66"/>
    <n v="14890.38"/>
    <n v="18524.93"/>
    <n v="0"/>
    <n v="0"/>
    <n v="16666.91"/>
    <n v="87091.37"/>
    <n v="0"/>
    <n v="0"/>
    <n v="0"/>
    <n v="0"/>
    <n v="3794.23"/>
    <n v="0"/>
    <n v="0"/>
    <n v="0"/>
    <n v="1599.5"/>
    <n v="0"/>
    <n v="0"/>
    <n v="0"/>
    <n v="0"/>
    <n v="5324.06"/>
    <n v="0"/>
    <n v="0"/>
    <n v="0"/>
    <n v="6694.89"/>
    <x v="15"/>
    <x v="2"/>
  </r>
  <r>
    <s v="CG&amp;E "/>
    <s v="E"/>
    <x v="12"/>
    <s v="DP03    01/02/2009N"/>
    <n v="38637"/>
    <n v="4771.79"/>
    <n v="0"/>
    <n v="4771.79"/>
    <n v="1635.09"/>
    <n v="0"/>
    <n v="648.12"/>
    <n v="41.95"/>
    <n v="0.09"/>
    <n v="0"/>
    <n v="0"/>
    <n v="149.57"/>
    <n v="264.66000000000003"/>
    <n v="336.15"/>
    <n v="0"/>
    <n v="0"/>
    <n v="393.03"/>
    <n v="1030.8399999999999"/>
    <n v="0"/>
    <n v="0"/>
    <n v="0"/>
    <n v="0"/>
    <n v="68.849999999999994"/>
    <n v="0"/>
    <n v="0"/>
    <n v="0"/>
    <n v="18.93"/>
    <n v="0"/>
    <n v="0"/>
    <n v="0"/>
    <n v="0"/>
    <n v="63.02"/>
    <n v="0"/>
    <n v="0"/>
    <n v="0"/>
    <n v="121.49"/>
    <x v="15"/>
    <x v="2"/>
  </r>
  <r>
    <s v="CG&amp;E "/>
    <s v="E"/>
    <x v="17"/>
    <s v="DP03    01/02/2009N"/>
    <n v="9502"/>
    <n v="1946.03"/>
    <n v="0"/>
    <n v="1946.03"/>
    <n v="733.01"/>
    <n v="0"/>
    <n v="407.63"/>
    <n v="10.32"/>
    <n v="0.09"/>
    <n v="0"/>
    <n v="0"/>
    <n v="40.729999999999997"/>
    <n v="65.09"/>
    <n v="135.49"/>
    <n v="0"/>
    <n v="0"/>
    <n v="203.28"/>
    <n v="253.51"/>
    <n v="0"/>
    <n v="0"/>
    <n v="0"/>
    <n v="0"/>
    <n v="27.75"/>
    <n v="0"/>
    <n v="0"/>
    <n v="0"/>
    <n v="4.66"/>
    <n v="0"/>
    <n v="0"/>
    <n v="0"/>
    <n v="0"/>
    <n v="15.5"/>
    <n v="0"/>
    <n v="0"/>
    <n v="0"/>
    <n v="48.97"/>
    <x v="15"/>
    <x v="2"/>
  </r>
  <r>
    <s v="CG&amp;E "/>
    <s v="E"/>
    <x v="14"/>
    <s v="DP04    01/02/2009 "/>
    <n v="922"/>
    <n v="31566.49"/>
    <n v="0"/>
    <n v="31566.49"/>
    <n v="9357.33"/>
    <n v="0"/>
    <n v="4386.0600000000004"/>
    <n v="647.72"/>
    <n v="0.09"/>
    <n v="0"/>
    <n v="0"/>
    <n v="2174.9499999999998"/>
    <n v="4086.66"/>
    <n v="4257.54"/>
    <n v="0"/>
    <n v="0"/>
    <n v="3213.33"/>
    <n v="24.6"/>
    <n v="0"/>
    <n v="0"/>
    <n v="0"/>
    <n v="0"/>
    <n v="872.12"/>
    <n v="0"/>
    <n v="0"/>
    <n v="0"/>
    <n v="292.33"/>
    <n v="0"/>
    <n v="0"/>
    <n v="0"/>
    <n v="0"/>
    <n v="973.04"/>
    <n v="0"/>
    <n v="0"/>
    <n v="0"/>
    <n v="1280.72"/>
    <x v="15"/>
    <x v="2"/>
  </r>
  <r>
    <s v="CG&amp;E "/>
    <s v="E"/>
    <x v="14"/>
    <s v="DP04    01/02/2009N"/>
    <n v="47390"/>
    <n v="22710.19"/>
    <n v="0"/>
    <n v="22710.19"/>
    <n v="10378.52"/>
    <n v="0"/>
    <n v="4480.45"/>
    <n v="51.45"/>
    <n v="0.27"/>
    <n v="0"/>
    <n v="0"/>
    <n v="190.7"/>
    <n v="324.62"/>
    <n v="1748.89"/>
    <n v="0"/>
    <n v="0"/>
    <n v="3180.17"/>
    <n v="1264.3699999999999"/>
    <n v="0"/>
    <n v="0"/>
    <n v="0"/>
    <n v="0"/>
    <n v="358.18"/>
    <n v="0"/>
    <n v="0"/>
    <n v="0"/>
    <n v="23.22"/>
    <n v="0"/>
    <n v="0"/>
    <n v="0"/>
    <n v="0"/>
    <n v="77.290000000000006"/>
    <n v="0"/>
    <n v="0"/>
    <n v="0"/>
    <n v="632.05999999999995"/>
    <x v="15"/>
    <x v="2"/>
  </r>
  <r>
    <s v="CG&amp;E "/>
    <s v="E"/>
    <x v="15"/>
    <s v="DP04    01/02/2009N"/>
    <n v="6863359"/>
    <n v="605543.68999999994"/>
    <n v="0"/>
    <n v="605543.68999999994"/>
    <n v="178275.96"/>
    <n v="0"/>
    <n v="54149.82"/>
    <n v="5981.7"/>
    <n v="0.72"/>
    <n v="0"/>
    <n v="0"/>
    <n v="24988.560000000001"/>
    <n v="37121.07"/>
    <n v="41867.839999999997"/>
    <n v="0"/>
    <n v="0"/>
    <n v="41779.35"/>
    <n v="183114.41"/>
    <n v="0"/>
    <n v="0"/>
    <n v="0"/>
    <n v="0"/>
    <n v="8575.92"/>
    <n v="0"/>
    <n v="0"/>
    <n v="0"/>
    <n v="3363.04"/>
    <n v="0"/>
    <n v="0"/>
    <n v="0"/>
    <n v="0"/>
    <n v="11194.14"/>
    <n v="0"/>
    <n v="0"/>
    <n v="0"/>
    <n v="15131.16"/>
    <x v="15"/>
    <x v="2"/>
  </r>
  <r>
    <s v="CG&amp;E "/>
    <s v="E"/>
    <x v="11"/>
    <s v="DP04    01/02/2009N"/>
    <n v="15143"/>
    <n v="2279.9699999999998"/>
    <n v="0"/>
    <n v="2279.9699999999998"/>
    <n v="0"/>
    <n v="0"/>
    <n v="2062.52"/>
    <n v="16.440000000000001"/>
    <n v="0.18"/>
    <n v="0"/>
    <n v="-269.02"/>
    <n v="64.989999999999995"/>
    <n v="103.72"/>
    <n v="0"/>
    <n v="0"/>
    <n v="0"/>
    <n v="0"/>
    <n v="0"/>
    <n v="0"/>
    <n v="0"/>
    <n v="0"/>
    <n v="0"/>
    <n v="0"/>
    <n v="0"/>
    <n v="0"/>
    <n v="0"/>
    <n v="7.42"/>
    <n v="0"/>
    <n v="0"/>
    <n v="0"/>
    <n v="0"/>
    <n v="24.7"/>
    <n v="0"/>
    <n v="0"/>
    <n v="0"/>
    <n v="269.02"/>
    <x v="15"/>
    <x v="2"/>
  </r>
  <r>
    <s v="CG&amp;E "/>
    <s v="E"/>
    <x v="14"/>
    <s v="DP06    01/02/2009 "/>
    <n v="1030600"/>
    <n v="47207.82"/>
    <n v="0"/>
    <n v="4720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2"/>
  </r>
  <r>
    <s v="CG&amp;E "/>
    <s v="E"/>
    <x v="15"/>
    <s v="DP06    01/02/2009 "/>
    <n v="-88127"/>
    <n v="-2136.36"/>
    <n v="0"/>
    <n v="-213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2"/>
  </r>
  <r>
    <s v="CG&amp;E "/>
    <s v="E"/>
    <x v="12"/>
    <s v="DP06    01/02/2009 "/>
    <n v="479842"/>
    <n v="20989.87"/>
    <n v="0"/>
    <n v="2098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2"/>
  </r>
  <r>
    <s v="CG&amp;E "/>
    <s v="E"/>
    <x v="15"/>
    <s v="DP06    04/01/2008 "/>
    <n v="-1463015"/>
    <n v="-63272.3"/>
    <n v="0"/>
    <n v="-6327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2"/>
  </r>
  <r>
    <s v="CG&amp;E "/>
    <s v="E"/>
    <x v="14"/>
    <s v="DP08    01/02/2009 "/>
    <n v="595670"/>
    <n v="25896.66"/>
    <n v="0"/>
    <n v="2589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2"/>
  </r>
  <r>
    <s v="CG&amp;E "/>
    <s v="E"/>
    <x v="14"/>
    <s v="DP10    01/02/2009 "/>
    <n v="1371120"/>
    <n v="106890.85"/>
    <n v="0"/>
    <n v="106890.85"/>
    <n v="23895.85"/>
    <n v="0"/>
    <n v="6357"/>
    <n v="1291.81"/>
    <n v="0.09"/>
    <n v="0"/>
    <n v="0"/>
    <n v="6031.69"/>
    <n v="9489.01"/>
    <n v="10283.77"/>
    <n v="0"/>
    <n v="0"/>
    <n v="4675.1000000000004"/>
    <n v="36581.480000000003"/>
    <n v="0"/>
    <n v="0"/>
    <n v="0"/>
    <n v="0"/>
    <n v="2106.5300000000002"/>
    <n v="0"/>
    <n v="0"/>
    <n v="0"/>
    <n v="812.94"/>
    <n v="0"/>
    <n v="0"/>
    <n v="0"/>
    <n v="0"/>
    <n v="2705.92"/>
    <n v="0"/>
    <n v="0"/>
    <n v="0"/>
    <n v="2659.66"/>
    <x v="15"/>
    <x v="2"/>
  </r>
  <r>
    <s v="CG&amp;E "/>
    <s v="E"/>
    <x v="15"/>
    <s v="DP10    01/02/2009 "/>
    <n v="3788948"/>
    <n v="280215.94"/>
    <n v="0"/>
    <n v="280215.94"/>
    <n v="71337.84"/>
    <n v="0"/>
    <n v="19865.59"/>
    <n v="2702.14"/>
    <n v="0.18"/>
    <n v="0"/>
    <n v="0"/>
    <n v="12980.64"/>
    <n v="17931.14"/>
    <n v="20806.75"/>
    <n v="0"/>
    <n v="0"/>
    <n v="15091.2"/>
    <n v="101089.13"/>
    <n v="0"/>
    <n v="0"/>
    <n v="0"/>
    <n v="0"/>
    <n v="4261.88"/>
    <n v="0"/>
    <n v="0"/>
    <n v="0"/>
    <n v="1749.7"/>
    <n v="0"/>
    <n v="0"/>
    <n v="0"/>
    <n v="0"/>
    <n v="5823.97"/>
    <n v="0"/>
    <n v="0"/>
    <n v="0"/>
    <n v="6575.78"/>
    <x v="15"/>
    <x v="2"/>
  </r>
  <r>
    <s v="CG&amp;E "/>
    <s v="E"/>
    <x v="12"/>
    <s v="DP10    01/02/2009 "/>
    <n v="16101894"/>
    <n v="995531.08"/>
    <n v="0"/>
    <n v="995531.08"/>
    <n v="209027.91"/>
    <n v="0"/>
    <n v="46649.7"/>
    <n v="9905.9500000000007"/>
    <n v="0.09"/>
    <n v="0"/>
    <n v="0"/>
    <n v="0"/>
    <n v="73940.740000000005"/>
    <n v="98933.68"/>
    <n v="0"/>
    <n v="0"/>
    <n v="37020.39"/>
    <n v="429598.53"/>
    <n v="0"/>
    <n v="0"/>
    <n v="0"/>
    <n v="0"/>
    <n v="20263.14"/>
    <n v="0"/>
    <n v="0"/>
    <n v="0"/>
    <n v="9812.7800000000007"/>
    <n v="0"/>
    <n v="0"/>
    <n v="0"/>
    <n v="0"/>
    <n v="32662.55"/>
    <n v="0"/>
    <n v="0"/>
    <n v="0"/>
    <n v="27715.62"/>
    <x v="15"/>
    <x v="2"/>
  </r>
  <r>
    <s v="CG&amp;E "/>
    <s v="E"/>
    <x v="2"/>
    <s v="DP10    01/02/2009N"/>
    <n v="100470"/>
    <n v="7995.19"/>
    <n v="0"/>
    <n v="7995.19"/>
    <n v="2151.0700000000002"/>
    <n v="0"/>
    <n v="828.66"/>
    <n v="109.08"/>
    <n v="0.09"/>
    <n v="0"/>
    <n v="0"/>
    <n v="374.03"/>
    <n v="374.55"/>
    <n v="540.77"/>
    <n v="0"/>
    <n v="0"/>
    <n v="417.13"/>
    <n v="2680.54"/>
    <n v="0"/>
    <n v="0"/>
    <n v="0"/>
    <n v="0"/>
    <n v="110.75"/>
    <n v="0"/>
    <n v="0"/>
    <n v="0"/>
    <n v="49.23"/>
    <n v="0"/>
    <n v="0"/>
    <n v="0"/>
    <n v="0"/>
    <n v="163.87"/>
    <n v="0"/>
    <n v="0"/>
    <n v="0"/>
    <n v="195.42"/>
    <x v="15"/>
    <x v="2"/>
  </r>
  <r>
    <s v="CG&amp;E "/>
    <s v="E"/>
    <x v="3"/>
    <s v="DP10    01/02/2009N"/>
    <n v="41370"/>
    <n v="5421.84"/>
    <n v="0"/>
    <n v="5421.84"/>
    <n v="1838.5"/>
    <n v="0"/>
    <n v="869.19"/>
    <n v="44.92"/>
    <n v="0.09"/>
    <n v="0"/>
    <n v="0"/>
    <n v="159.49"/>
    <n v="283.38"/>
    <n v="373.94"/>
    <n v="0"/>
    <n v="0"/>
    <n v="449.11"/>
    <n v="1103.75"/>
    <n v="0"/>
    <n v="0"/>
    <n v="0"/>
    <n v="0"/>
    <n v="76.59"/>
    <n v="0"/>
    <n v="0"/>
    <n v="0"/>
    <n v="20.27"/>
    <n v="0"/>
    <n v="0"/>
    <n v="0"/>
    <n v="0"/>
    <n v="67.47"/>
    <n v="0"/>
    <n v="0"/>
    <n v="0"/>
    <n v="135.13999999999999"/>
    <x v="15"/>
    <x v="2"/>
  </r>
  <r>
    <s v="CG&amp;E "/>
    <s v="E"/>
    <x v="14"/>
    <s v="DP10    01/02/2009N"/>
    <n v="9522615"/>
    <n v="737545.89"/>
    <n v="0"/>
    <n v="737545.89"/>
    <n v="200918.24"/>
    <n v="0"/>
    <n v="57878.06"/>
    <n v="7482.26"/>
    <n v="0.72"/>
    <n v="0"/>
    <n v="0"/>
    <n v="34641.65"/>
    <n v="39092.97"/>
    <n v="50757.42"/>
    <n v="0"/>
    <n v="0"/>
    <n v="43774.2"/>
    <n v="254063.35999999999"/>
    <n v="0"/>
    <n v="0"/>
    <n v="0"/>
    <n v="0"/>
    <n v="10395.85"/>
    <n v="0"/>
    <n v="0"/>
    <n v="0"/>
    <n v="4666.08"/>
    <n v="0"/>
    <n v="0"/>
    <n v="0"/>
    <n v="0"/>
    <n v="15531.38"/>
    <n v="0"/>
    <n v="0"/>
    <n v="0"/>
    <n v="18343.7"/>
    <x v="15"/>
    <x v="2"/>
  </r>
  <r>
    <s v="CG&amp;E "/>
    <s v="E"/>
    <x v="15"/>
    <s v="DP10    01/02/2009N"/>
    <n v="12341144"/>
    <n v="1056678.3"/>
    <n v="0"/>
    <n v="1056678.3"/>
    <n v="307859.46000000002"/>
    <n v="0"/>
    <n v="93434.37"/>
    <n v="11155.6"/>
    <n v="1.62"/>
    <n v="0"/>
    <n v="0"/>
    <n v="44966.1"/>
    <n v="59553.94"/>
    <n v="73302.33"/>
    <n v="0"/>
    <n v="0"/>
    <n v="69462.320000000007"/>
    <n v="329261.73"/>
    <n v="0"/>
    <n v="0"/>
    <n v="0"/>
    <n v="0"/>
    <n v="15013.84"/>
    <n v="0"/>
    <n v="0"/>
    <n v="0"/>
    <n v="6047.16"/>
    <n v="0"/>
    <n v="0"/>
    <n v="0"/>
    <n v="0"/>
    <n v="20128.39"/>
    <n v="0"/>
    <n v="0"/>
    <n v="0"/>
    <n v="26491.439999999999"/>
    <x v="15"/>
    <x v="2"/>
  </r>
  <r>
    <s v="CG&amp;E "/>
    <s v="E"/>
    <x v="12"/>
    <s v="DP10    01/02/2009N"/>
    <n v="12481571"/>
    <n v="958735.93"/>
    <n v="0"/>
    <n v="958735.93"/>
    <n v="260501.21"/>
    <n v="0"/>
    <n v="74012.22"/>
    <n v="10032.59"/>
    <n v="0.99"/>
    <n v="0"/>
    <n v="0"/>
    <n v="45410.63"/>
    <n v="50002.75"/>
    <n v="66082.64"/>
    <n v="0"/>
    <n v="0"/>
    <n v="55794.52"/>
    <n v="333008.32"/>
    <n v="0"/>
    <n v="0"/>
    <n v="0"/>
    <n v="0"/>
    <n v="13534.49"/>
    <n v="0"/>
    <n v="0"/>
    <n v="0"/>
    <n v="6115.96"/>
    <n v="0"/>
    <n v="0"/>
    <n v="0"/>
    <n v="0"/>
    <n v="20357.439999999999"/>
    <n v="0"/>
    <n v="0"/>
    <n v="0"/>
    <n v="23882.17"/>
    <x v="15"/>
    <x v="2"/>
  </r>
  <r>
    <s v="CG&amp;E "/>
    <s v="E"/>
    <x v="17"/>
    <s v="DP10    01/02/2009N"/>
    <n v="558471"/>
    <n v="44837.47"/>
    <n v="0"/>
    <n v="44837.47"/>
    <n v="12752.11"/>
    <n v="0"/>
    <n v="3567.12"/>
    <n v="606.33000000000004"/>
    <n v="0.09"/>
    <n v="0"/>
    <n v="0"/>
    <n v="2036.57"/>
    <n v="2308.46"/>
    <n v="3131.4"/>
    <n v="0"/>
    <n v="0"/>
    <n v="2577.88"/>
    <n v="14900.01"/>
    <n v="0"/>
    <n v="0"/>
    <n v="0"/>
    <n v="0"/>
    <n v="641.32000000000005"/>
    <n v="0"/>
    <n v="0"/>
    <n v="0"/>
    <n v="273.64999999999998"/>
    <n v="0"/>
    <n v="0"/>
    <n v="0"/>
    <n v="0"/>
    <n v="910.87"/>
    <n v="0"/>
    <n v="0"/>
    <n v="0"/>
    <n v="1131.6600000000001"/>
    <x v="15"/>
    <x v="2"/>
  </r>
  <r>
    <s v="CG&amp;E "/>
    <s v="E"/>
    <x v="16"/>
    <s v="DP10    01/02/2009N"/>
    <n v="1180942"/>
    <n v="90574.8"/>
    <n v="0"/>
    <n v="90574.8"/>
    <n v="26477.02"/>
    <n v="0"/>
    <n v="7705.47"/>
    <n v="1067.57"/>
    <n v="0.09"/>
    <n v="0"/>
    <n v="0"/>
    <n v="0"/>
    <n v="5224.01"/>
    <n v="6541.32"/>
    <n v="0"/>
    <n v="0"/>
    <n v="5843.19"/>
    <n v="31507.53"/>
    <n v="0"/>
    <n v="0"/>
    <n v="0"/>
    <n v="0"/>
    <n v="1339.78"/>
    <n v="0"/>
    <n v="0"/>
    <n v="0"/>
    <n v="578.66"/>
    <n v="0"/>
    <n v="0"/>
    <n v="0"/>
    <n v="0"/>
    <n v="1926.12"/>
    <n v="0"/>
    <n v="0"/>
    <n v="0"/>
    <n v="2364.04"/>
    <x v="15"/>
    <x v="2"/>
  </r>
  <r>
    <s v="CG&amp;E "/>
    <s v="E"/>
    <x v="11"/>
    <s v="DP10    01/02/2009N"/>
    <n v="774628"/>
    <n v="28089.08"/>
    <n v="0"/>
    <n v="28089.08"/>
    <n v="0"/>
    <n v="0"/>
    <n v="17477.57"/>
    <n v="841.01"/>
    <n v="0.09"/>
    <n v="0"/>
    <n v="-3026.7"/>
    <n v="2821.22"/>
    <n v="5306.2"/>
    <n v="0"/>
    <n v="0"/>
    <n v="0"/>
    <n v="0"/>
    <n v="0"/>
    <n v="0"/>
    <n v="0"/>
    <n v="0"/>
    <n v="0"/>
    <n v="0"/>
    <n v="0"/>
    <n v="0"/>
    <n v="0"/>
    <n v="379.57"/>
    <n v="0"/>
    <n v="0"/>
    <n v="0"/>
    <n v="0"/>
    <n v="1263.42"/>
    <n v="0"/>
    <n v="0"/>
    <n v="0"/>
    <n v="3026.7"/>
    <x v="15"/>
    <x v="2"/>
  </r>
  <r>
    <s v="CG&amp;E "/>
    <s v="E"/>
    <x v="18"/>
    <s v="DP10    01/02/2009N"/>
    <n v="149209"/>
    <n v="7908.76"/>
    <n v="0"/>
    <n v="7908.76"/>
    <n v="0"/>
    <n v="0"/>
    <n v="5847.74"/>
    <n v="162"/>
    <n v="0.18"/>
    <n v="0"/>
    <n v="-913.29"/>
    <n v="560.27"/>
    <n v="1022.09"/>
    <n v="0"/>
    <n v="0"/>
    <n v="0"/>
    <n v="0"/>
    <n v="0"/>
    <n v="0"/>
    <n v="0"/>
    <n v="0"/>
    <n v="0"/>
    <n v="0"/>
    <n v="0"/>
    <n v="0"/>
    <n v="0"/>
    <n v="73.12"/>
    <n v="0"/>
    <n v="0"/>
    <n v="0"/>
    <n v="0"/>
    <n v="243.36"/>
    <n v="0"/>
    <n v="0"/>
    <n v="0"/>
    <n v="913.29"/>
    <x v="15"/>
    <x v="2"/>
  </r>
  <r>
    <s v="CG&amp;E "/>
    <s v="E"/>
    <x v="14"/>
    <s v="DP11    01/02/2009 "/>
    <n v="592461"/>
    <n v="52191.09"/>
    <n v="0"/>
    <n v="52191.09"/>
    <n v="15413.48"/>
    <n v="0"/>
    <n v="4765.1499999999996"/>
    <n v="657.28"/>
    <n v="0.09"/>
    <n v="0"/>
    <n v="0"/>
    <n v="2206.92"/>
    <n v="2964.39"/>
    <n v="3630.34"/>
    <n v="0"/>
    <n v="0"/>
    <n v="3397.23"/>
    <n v="15806.86"/>
    <n v="0"/>
    <n v="0"/>
    <n v="0"/>
    <n v="0"/>
    <n v="743.56"/>
    <n v="0"/>
    <n v="0"/>
    <n v="0"/>
    <n v="296.64999999999998"/>
    <n v="0"/>
    <n v="0"/>
    <n v="0"/>
    <n v="0"/>
    <n v="987.41"/>
    <n v="0"/>
    <n v="0"/>
    <n v="0"/>
    <n v="1321.73"/>
    <x v="15"/>
    <x v="2"/>
  </r>
  <r>
    <s v="CG&amp;E "/>
    <s v="E"/>
    <x v="15"/>
    <s v="DP11    01/02/2009N"/>
    <n v="61814"/>
    <n v="8713.8799999999992"/>
    <n v="0"/>
    <n v="8713.8799999999992"/>
    <n v="3133.58"/>
    <n v="0"/>
    <n v="1308.33"/>
    <n v="67.11"/>
    <n v="0.09"/>
    <n v="0"/>
    <n v="0"/>
    <n v="233.7"/>
    <n v="423.43"/>
    <n v="620.42999999999995"/>
    <n v="0"/>
    <n v="0"/>
    <n v="795.61"/>
    <n v="1649.2"/>
    <n v="0"/>
    <n v="0"/>
    <n v="0"/>
    <n v="0"/>
    <n v="127.07"/>
    <n v="0"/>
    <n v="0"/>
    <n v="0"/>
    <n v="30.29"/>
    <n v="0"/>
    <n v="0"/>
    <n v="0"/>
    <n v="0"/>
    <n v="100.82"/>
    <n v="0"/>
    <n v="0"/>
    <n v="0"/>
    <n v="224.22"/>
    <x v="15"/>
    <x v="2"/>
  </r>
  <r>
    <s v="CG&amp;E "/>
    <s v="E"/>
    <x v="17"/>
    <s v="DP11    01/02/2009N"/>
    <n v="1753786"/>
    <n v="113500.61"/>
    <n v="0"/>
    <n v="113500.61"/>
    <n v="27099.72"/>
    <n v="0"/>
    <n v="6558.16"/>
    <n v="1336.24"/>
    <n v="0.09"/>
    <n v="0"/>
    <n v="0"/>
    <n v="6375.56"/>
    <n v="4490.24"/>
    <n v="7784.51"/>
    <n v="0"/>
    <n v="0"/>
    <n v="4937.92"/>
    <n v="46791.01"/>
    <n v="0"/>
    <n v="0"/>
    <n v="0"/>
    <n v="0"/>
    <n v="1594.13"/>
    <n v="0"/>
    <n v="0"/>
    <n v="0"/>
    <n v="859.36"/>
    <n v="0"/>
    <n v="0"/>
    <n v="0"/>
    <n v="0"/>
    <n v="2860.42"/>
    <n v="0"/>
    <n v="0"/>
    <n v="0"/>
    <n v="2813.25"/>
    <x v="15"/>
    <x v="2"/>
  </r>
  <r>
    <s v="CG&amp;E "/>
    <s v="E"/>
    <x v="14"/>
    <s v="DP12    01/02/2009N"/>
    <n v="817858"/>
    <n v="71675.66"/>
    <n v="0"/>
    <n v="71675.66"/>
    <n v="21070.2"/>
    <n v="0"/>
    <n v="6364.14"/>
    <n v="887.95"/>
    <n v="0.09"/>
    <n v="0"/>
    <n v="0"/>
    <n v="2978.14"/>
    <n v="4262.88"/>
    <n v="4962.43"/>
    <n v="0"/>
    <n v="0"/>
    <n v="4784.83"/>
    <n v="21820.45"/>
    <n v="0"/>
    <n v="0"/>
    <n v="0"/>
    <n v="0"/>
    <n v="1016.44"/>
    <n v="0"/>
    <n v="0"/>
    <n v="0"/>
    <n v="400.75"/>
    <n v="0"/>
    <n v="0"/>
    <n v="0"/>
    <n v="0"/>
    <n v="1333.93"/>
    <n v="0"/>
    <n v="0"/>
    <n v="0"/>
    <n v="1793.43"/>
    <x v="15"/>
    <x v="2"/>
  </r>
  <r>
    <s v="CG&amp;E "/>
    <s v="E"/>
    <x v="15"/>
    <s v="DP12    01/02/2009N"/>
    <n v="1399650"/>
    <n v="106617.66"/>
    <n v="0"/>
    <n v="106617.66"/>
    <n v="28712.69"/>
    <n v="0"/>
    <n v="8294.35"/>
    <n v="1200.6099999999999"/>
    <n v="0.18"/>
    <n v="0"/>
    <n v="0"/>
    <n v="5099.37"/>
    <n v="5445.06"/>
    <n v="7331.69"/>
    <n v="0"/>
    <n v="0"/>
    <n v="6071.12"/>
    <n v="37342.67"/>
    <n v="0"/>
    <n v="0"/>
    <n v="0"/>
    <n v="0"/>
    <n v="1501.6"/>
    <n v="0"/>
    <n v="0"/>
    <n v="0"/>
    <n v="685.83"/>
    <n v="0"/>
    <n v="0"/>
    <n v="0"/>
    <n v="0"/>
    <n v="2282.83"/>
    <n v="0"/>
    <n v="0"/>
    <n v="0"/>
    <n v="2649.66"/>
    <x v="15"/>
    <x v="2"/>
  </r>
  <r>
    <s v="CG&amp;E "/>
    <s v="E"/>
    <x v="14"/>
    <s v="DP14    01/02/2009 "/>
    <n v="287935"/>
    <n v="13877.46"/>
    <n v="0"/>
    <n v="13877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2"/>
  </r>
  <r>
    <s v="CG&amp;E "/>
    <s v="E"/>
    <x v="15"/>
    <s v="DP14    01/02/2009 "/>
    <n v="-218148"/>
    <n v="-7354.2"/>
    <n v="0"/>
    <n v="-735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2"/>
  </r>
  <r>
    <s v="CG&amp;E "/>
    <s v="E"/>
    <x v="12"/>
    <s v="DP14    01/02/2009 "/>
    <n v="3924196"/>
    <n v="176606.1"/>
    <n v="0"/>
    <n v="17660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2"/>
  </r>
  <r>
    <s v="CG&amp;E "/>
    <s v="E"/>
    <x v="14"/>
    <s v="DP15    01/02/2009 "/>
    <n v="12939"/>
    <n v="474.09"/>
    <n v="0"/>
    <n v="47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2"/>
  </r>
  <r>
    <s v="CG&amp;E "/>
    <s v="E"/>
    <x v="1"/>
    <s v="DS01    01/02/2007N"/>
    <n v="6744"/>
    <n v="1793.68"/>
    <n v="0"/>
    <n v="1793.68"/>
    <n v="730.5"/>
    <n v="0"/>
    <n v="435.09"/>
    <n v="6.49"/>
    <n v="0.45"/>
    <n v="0"/>
    <n v="0"/>
    <n v="31.35"/>
    <n v="60.65"/>
    <n v="73.09"/>
    <n v="2.81"/>
    <n v="128.91"/>
    <n v="161.78"/>
    <n v="100.34"/>
    <n v="0"/>
    <n v="0"/>
    <n v="0"/>
    <n v="0"/>
    <n v="6.25"/>
    <n v="51.56"/>
    <n v="0"/>
    <n v="0"/>
    <n v="4.41"/>
    <n v="0"/>
    <n v="0"/>
    <n v="0"/>
    <n v="0"/>
    <n v="0"/>
    <n v="0"/>
    <n v="0"/>
    <n v="0"/>
    <n v="0"/>
    <x v="15"/>
    <x v="3"/>
  </r>
  <r>
    <s v="CG&amp;E "/>
    <s v="E"/>
    <x v="3"/>
    <s v="DS01    01/02/2007N"/>
    <n v="-5980"/>
    <n v="-1256.92"/>
    <n v="0"/>
    <n v="-1256.92"/>
    <n v="-502.94"/>
    <n v="0"/>
    <n v="-249.94"/>
    <n v="-7.11"/>
    <n v="-0.09"/>
    <n v="0"/>
    <n v="0"/>
    <n v="-25.97"/>
    <n v="-53.78"/>
    <n v="-88.65"/>
    <n v="-2.4900000000000002"/>
    <n v="-88.75"/>
    <n v="-119.7"/>
    <n v="-57.32"/>
    <n v="0"/>
    <n v="0"/>
    <n v="0"/>
    <n v="0"/>
    <n v="-20.75"/>
    <n v="-35.51"/>
    <n v="0"/>
    <n v="0"/>
    <n v="-3.92"/>
    <n v="0"/>
    <n v="0"/>
    <n v="0"/>
    <n v="0"/>
    <n v="0"/>
    <n v="0"/>
    <n v="0"/>
    <n v="0"/>
    <n v="0"/>
    <x v="15"/>
    <x v="3"/>
  </r>
  <r>
    <s v="CG&amp;E "/>
    <s v="E"/>
    <x v="14"/>
    <s v="DS01    01/02/2009 "/>
    <n v="32846"/>
    <n v="3670.9"/>
    <n v="0"/>
    <n v="3670.9"/>
    <n v="811.29"/>
    <n v="0"/>
    <n v="474.73"/>
    <n v="53.74"/>
    <n v="0.09"/>
    <n v="0"/>
    <n v="0"/>
    <n v="189.01"/>
    <n v="445.1"/>
    <n v="396.05"/>
    <n v="0"/>
    <n v="0"/>
    <n v="146.13"/>
    <n v="876.33"/>
    <n v="0"/>
    <n v="0"/>
    <n v="0"/>
    <n v="0"/>
    <n v="79.12"/>
    <n v="0"/>
    <n v="0"/>
    <n v="0"/>
    <n v="32.369999999999997"/>
    <n v="0"/>
    <n v="0"/>
    <n v="0"/>
    <n v="0"/>
    <n v="80.73"/>
    <n v="0"/>
    <n v="0"/>
    <n v="0"/>
    <n v="86.21"/>
    <x v="15"/>
    <x v="3"/>
  </r>
  <r>
    <s v="CG&amp;E "/>
    <s v="E"/>
    <x v="15"/>
    <s v="DS01    01/02/2009 "/>
    <n v="1486508"/>
    <n v="133732.22"/>
    <n v="0"/>
    <n v="133732.22"/>
    <n v="38400.58"/>
    <n v="0"/>
    <n v="14360.14"/>
    <n v="1500.69"/>
    <n v="0.45"/>
    <n v="0"/>
    <n v="0"/>
    <n v="5064.1000000000004"/>
    <n v="10325.459999999999"/>
    <n v="9243.68"/>
    <n v="0"/>
    <n v="0"/>
    <n v="7031.46"/>
    <n v="39660.03"/>
    <n v="0"/>
    <n v="0"/>
    <n v="0"/>
    <n v="0"/>
    <n v="1846.42"/>
    <n v="0"/>
    <n v="0"/>
    <n v="0"/>
    <n v="903.98"/>
    <n v="0"/>
    <n v="0"/>
    <n v="0"/>
    <n v="0"/>
    <n v="2254.42"/>
    <n v="0"/>
    <n v="0"/>
    <n v="0"/>
    <n v="3140.81"/>
    <x v="15"/>
    <x v="3"/>
  </r>
  <r>
    <s v="CG&amp;E "/>
    <s v="E"/>
    <x v="12"/>
    <s v="DS01    01/02/2009 "/>
    <n v="333898"/>
    <n v="31347.21"/>
    <n v="0"/>
    <n v="31347.21"/>
    <n v="9116.74"/>
    <n v="0"/>
    <n v="3640.93"/>
    <n v="388.89"/>
    <n v="0.18"/>
    <n v="0"/>
    <n v="0"/>
    <n v="1318.88"/>
    <n v="2095.46"/>
    <n v="2133.1"/>
    <n v="0"/>
    <n v="0"/>
    <n v="1713.54"/>
    <n v="8908.4"/>
    <n v="0"/>
    <n v="0"/>
    <n v="0"/>
    <n v="0"/>
    <n v="426.07"/>
    <n v="0"/>
    <n v="0"/>
    <n v="0"/>
    <n v="234.26"/>
    <n v="0"/>
    <n v="0"/>
    <n v="0"/>
    <n v="0"/>
    <n v="584.21"/>
    <n v="0"/>
    <n v="0"/>
    <n v="0"/>
    <n v="786.55"/>
    <x v="15"/>
    <x v="3"/>
  </r>
  <r>
    <s v="CG&amp;E "/>
    <s v="E"/>
    <x v="1"/>
    <s v="DS01    01/02/2009N"/>
    <n v="1431134"/>
    <n v="156771.32"/>
    <n v="0"/>
    <n v="156771.32"/>
    <n v="50007.21"/>
    <n v="0"/>
    <n v="20102.3"/>
    <n v="1553.8"/>
    <n v="11.77"/>
    <n v="0"/>
    <n v="0"/>
    <n v="5961.38"/>
    <n v="11057.04"/>
    <n v="10769.78"/>
    <n v="0"/>
    <n v="0"/>
    <n v="9811.44"/>
    <n v="38182.550000000003"/>
    <n v="0"/>
    <n v="0"/>
    <n v="0"/>
    <n v="0"/>
    <n v="2151.2399999999998"/>
    <n v="0"/>
    <n v="0"/>
    <n v="0"/>
    <n v="935.99"/>
    <n v="0"/>
    <n v="0"/>
    <n v="0"/>
    <n v="0"/>
    <n v="2334.11"/>
    <n v="0"/>
    <n v="0"/>
    <n v="0"/>
    <n v="3892.71"/>
    <x v="15"/>
    <x v="3"/>
  </r>
  <r>
    <s v="CG&amp;E "/>
    <s v="E"/>
    <x v="2"/>
    <s v="DS01    01/02/2009N"/>
    <n v="199205088"/>
    <n v="22539656.940000001"/>
    <n v="0"/>
    <n v="22539656.940000001"/>
    <n v="7339456.6699999999"/>
    <n v="0"/>
    <n v="2961207.08"/>
    <n v="216277.52"/>
    <n v="1391.55"/>
    <n v="0"/>
    <n v="0"/>
    <n v="805074.12"/>
    <n v="1558580.44"/>
    <n v="1557637.72"/>
    <n v="0"/>
    <n v="0"/>
    <n v="1456003.87"/>
    <n v="5314794.12"/>
    <n v="0"/>
    <n v="0"/>
    <n v="0"/>
    <n v="0"/>
    <n v="311150.46999999997"/>
    <n v="0"/>
    <n v="0"/>
    <n v="0"/>
    <n v="130280.2"/>
    <n v="0"/>
    <n v="0"/>
    <n v="0"/>
    <n v="0"/>
    <n v="324903.18"/>
    <n v="0"/>
    <n v="0"/>
    <n v="0"/>
    <n v="563004.51"/>
    <x v="15"/>
    <x v="3"/>
  </r>
  <r>
    <s v="CG&amp;E "/>
    <s v="E"/>
    <x v="3"/>
    <s v="DS01    01/02/2009N"/>
    <n v="20165199"/>
    <n v="2477913.7599999998"/>
    <n v="0"/>
    <n v="2477913.7599999998"/>
    <n v="842969.48"/>
    <n v="0"/>
    <n v="339327.29"/>
    <n v="21893.32"/>
    <n v="93.11"/>
    <n v="0"/>
    <n v="0"/>
    <n v="79687.520000000004"/>
    <n v="167376.03"/>
    <n v="173576.92"/>
    <n v="0"/>
    <n v="0"/>
    <n v="171492.23"/>
    <n v="538007.56999999995"/>
    <n v="0"/>
    <n v="0"/>
    <n v="0"/>
    <n v="0"/>
    <n v="34674.74"/>
    <n v="0"/>
    <n v="0"/>
    <n v="0"/>
    <n v="13187.92"/>
    <n v="0"/>
    <n v="0"/>
    <n v="0"/>
    <n v="0"/>
    <n v="32889.519999999997"/>
    <n v="0"/>
    <n v="0"/>
    <n v="0"/>
    <n v="62738.11"/>
    <x v="15"/>
    <x v="3"/>
  </r>
  <r>
    <s v="CG&amp;E "/>
    <s v="E"/>
    <x v="7"/>
    <s v="DS01    01/02/2009N"/>
    <n v="123360"/>
    <n v="9635.7999999999993"/>
    <n v="0"/>
    <n v="9635.7999999999993"/>
    <n v="2561.13"/>
    <n v="0"/>
    <n v="852.01"/>
    <n v="133.93"/>
    <n v="0.09"/>
    <n v="0"/>
    <n v="0"/>
    <n v="457.12"/>
    <n v="601.34"/>
    <n v="650.17999999999995"/>
    <n v="0"/>
    <n v="0"/>
    <n v="442"/>
    <n v="3291.24"/>
    <n v="0"/>
    <n v="0"/>
    <n v="0"/>
    <n v="0"/>
    <n v="129.86000000000001"/>
    <n v="0"/>
    <n v="0"/>
    <n v="0"/>
    <n v="80.680000000000007"/>
    <n v="0"/>
    <n v="0"/>
    <n v="0"/>
    <n v="0"/>
    <n v="201.2"/>
    <n v="0"/>
    <n v="0"/>
    <n v="0"/>
    <n v="235.02"/>
    <x v="15"/>
    <x v="3"/>
  </r>
  <r>
    <s v="CG&amp;E "/>
    <s v="E"/>
    <x v="4"/>
    <s v="DS01    01/02/2009N"/>
    <n v="18228666"/>
    <n v="2003815.71"/>
    <n v="0"/>
    <n v="2003815.71"/>
    <n v="646764.97"/>
    <n v="0"/>
    <n v="253506.08"/>
    <n v="19790.87"/>
    <n v="84.07"/>
    <n v="0"/>
    <n v="0"/>
    <n v="72026.25"/>
    <n v="140031.5"/>
    <n v="138582.09"/>
    <n v="0"/>
    <n v="0"/>
    <n v="127263.16"/>
    <n v="486340.97"/>
    <n v="0"/>
    <n v="0"/>
    <n v="0"/>
    <n v="0"/>
    <n v="27682.71"/>
    <n v="0"/>
    <n v="0"/>
    <n v="0"/>
    <n v="11921.54"/>
    <n v="0"/>
    <n v="0"/>
    <n v="0"/>
    <n v="0"/>
    <n v="29731.01"/>
    <n v="0"/>
    <n v="0"/>
    <n v="0"/>
    <n v="50090.49"/>
    <x v="15"/>
    <x v="3"/>
  </r>
  <r>
    <s v="CG&amp;E "/>
    <s v="E"/>
    <x v="8"/>
    <s v="DS01    01/02/2009N"/>
    <n v="879620"/>
    <n v="93934.29"/>
    <n v="0"/>
    <n v="93934.29"/>
    <n v="30171.439999999999"/>
    <n v="0"/>
    <n v="11827.62"/>
    <n v="954.99"/>
    <n v="3.24"/>
    <n v="0"/>
    <n v="0"/>
    <n v="3407.1"/>
    <n v="5933.57"/>
    <n v="6526.76"/>
    <n v="0"/>
    <n v="0"/>
    <n v="5968.57"/>
    <n v="23468.26"/>
    <n v="0"/>
    <n v="0"/>
    <n v="0"/>
    <n v="0"/>
    <n v="1303.76"/>
    <n v="0"/>
    <n v="0"/>
    <n v="0"/>
    <n v="575.28"/>
    <n v="0"/>
    <n v="0"/>
    <n v="0"/>
    <n v="0"/>
    <n v="1434.65"/>
    <n v="0"/>
    <n v="0"/>
    <n v="0"/>
    <n v="2359.0500000000002"/>
    <x v="15"/>
    <x v="3"/>
  </r>
  <r>
    <s v="CG&amp;E "/>
    <s v="E"/>
    <x v="5"/>
    <s v="DS01    01/02/2009N"/>
    <n v="1184757"/>
    <n v="121772.38"/>
    <n v="0"/>
    <n v="121772.38"/>
    <n v="39786.120000000003"/>
    <n v="0"/>
    <n v="15442.59"/>
    <n v="1286.32"/>
    <n v="5.63"/>
    <n v="0"/>
    <n v="0"/>
    <n v="462.37"/>
    <n v="9287.66"/>
    <n v="8646.7800000000007"/>
    <n v="0"/>
    <n v="0"/>
    <n v="7685.81"/>
    <n v="31609.33"/>
    <n v="0"/>
    <n v="0"/>
    <n v="0"/>
    <n v="0"/>
    <n v="1727.22"/>
    <n v="0"/>
    <n v="0"/>
    <n v="0"/>
    <n v="774.82"/>
    <n v="0"/>
    <n v="0"/>
    <n v="0"/>
    <n v="0"/>
    <n v="1932.34"/>
    <n v="0"/>
    <n v="0"/>
    <n v="0"/>
    <n v="3125.39"/>
    <x v="15"/>
    <x v="3"/>
  </r>
  <r>
    <s v="CG&amp;E "/>
    <s v="E"/>
    <x v="20"/>
    <s v="DS01    01/02/2009N"/>
    <n v="309668"/>
    <n v="27348.93"/>
    <n v="0"/>
    <n v="27348.93"/>
    <n v="7898.68"/>
    <n v="0"/>
    <n v="2728.08"/>
    <n v="336.21"/>
    <n v="0.09"/>
    <n v="0"/>
    <n v="0"/>
    <n v="1133.4100000000001"/>
    <n v="1940.17"/>
    <n v="1864"/>
    <n v="0"/>
    <n v="0"/>
    <n v="1432.69"/>
    <n v="8261.94"/>
    <n v="0"/>
    <n v="0"/>
    <n v="0"/>
    <n v="0"/>
    <n v="372.32"/>
    <n v="0"/>
    <n v="0"/>
    <n v="0"/>
    <n v="202.52"/>
    <n v="0"/>
    <n v="0"/>
    <n v="0"/>
    <n v="0"/>
    <n v="505.07"/>
    <n v="0"/>
    <n v="0"/>
    <n v="0"/>
    <n v="673.75"/>
    <x v="15"/>
    <x v="3"/>
  </r>
  <r>
    <s v="CG&amp;E "/>
    <s v="E"/>
    <x v="14"/>
    <s v="DS01    01/02/2009N"/>
    <n v="139922008"/>
    <n v="12940301.92"/>
    <n v="0"/>
    <n v="12940301.92"/>
    <n v="3834692.5"/>
    <n v="0"/>
    <n v="1383499.54"/>
    <n v="147224.19"/>
    <n v="81.55"/>
    <n v="0"/>
    <n v="0"/>
    <n v="496023.44"/>
    <n v="921840.78"/>
    <n v="884364.4"/>
    <n v="0"/>
    <n v="0"/>
    <n v="723428.74"/>
    <n v="3733119.14"/>
    <n v="0"/>
    <n v="0"/>
    <n v="0"/>
    <n v="0"/>
    <n v="176646.74"/>
    <n v="0"/>
    <n v="0"/>
    <n v="0"/>
    <n v="91509.06"/>
    <n v="0"/>
    <n v="0"/>
    <n v="0"/>
    <n v="0"/>
    <n v="228212.85"/>
    <n v="0"/>
    <n v="0"/>
    <n v="0"/>
    <n v="319658.99"/>
    <x v="15"/>
    <x v="3"/>
  </r>
  <r>
    <s v="CG&amp;E "/>
    <s v="E"/>
    <x v="15"/>
    <s v="DS01    01/02/2009N"/>
    <n v="63377116"/>
    <n v="6092345.9100000001"/>
    <n v="0"/>
    <n v="6092345.9100000001"/>
    <n v="1832873.86"/>
    <n v="0"/>
    <n v="676287.49"/>
    <n v="67219.67"/>
    <n v="27.39"/>
    <n v="0"/>
    <n v="0"/>
    <n v="232131.33"/>
    <n v="444332.39"/>
    <n v="415718.54"/>
    <n v="0"/>
    <n v="0"/>
    <n v="354735.29"/>
    <n v="1690901.41"/>
    <n v="0"/>
    <n v="0"/>
    <n v="0"/>
    <n v="0"/>
    <n v="83038.240000000005"/>
    <n v="0"/>
    <n v="0"/>
    <n v="0"/>
    <n v="41448.620000000003"/>
    <n v="0"/>
    <n v="0"/>
    <n v="0"/>
    <n v="0"/>
    <n v="103368.1"/>
    <n v="0"/>
    <n v="0"/>
    <n v="0"/>
    <n v="150263.57999999999"/>
    <x v="15"/>
    <x v="3"/>
  </r>
  <r>
    <s v="CG&amp;E "/>
    <s v="E"/>
    <x v="12"/>
    <s v="DS01    01/02/2009N"/>
    <n v="16226763"/>
    <n v="1723452.01"/>
    <n v="0"/>
    <n v="1723452.01"/>
    <n v="550445.57999999996"/>
    <n v="0"/>
    <n v="206008.09"/>
    <n v="17593.580000000002"/>
    <n v="13.04"/>
    <n v="0"/>
    <n v="0"/>
    <n v="60247.54"/>
    <n v="125198.62"/>
    <n v="119322.12"/>
    <n v="0"/>
    <n v="0"/>
    <n v="107650.8"/>
    <n v="432929.98"/>
    <n v="0"/>
    <n v="0"/>
    <n v="0"/>
    <n v="0"/>
    <n v="23835.35"/>
    <n v="0"/>
    <n v="0"/>
    <n v="0"/>
    <n v="10612.28"/>
    <n v="0"/>
    <n v="0"/>
    <n v="0"/>
    <n v="0"/>
    <n v="26465.86"/>
    <n v="0"/>
    <n v="0"/>
    <n v="0"/>
    <n v="43129.17"/>
    <x v="15"/>
    <x v="3"/>
  </r>
  <r>
    <s v="CG&amp;E "/>
    <s v="E"/>
    <x v="17"/>
    <s v="DS01    01/02/2009N"/>
    <n v="1011590"/>
    <n v="88650.04"/>
    <n v="0"/>
    <n v="88650.04"/>
    <n v="25454.53"/>
    <n v="0"/>
    <n v="8807.85"/>
    <n v="1098.29"/>
    <n v="0.54"/>
    <n v="0"/>
    <n v="0"/>
    <n v="3727.99"/>
    <n v="6235.95"/>
    <n v="6034.2"/>
    <n v="0"/>
    <n v="0"/>
    <n v="4603.62"/>
    <n v="26989.21"/>
    <n v="0"/>
    <n v="0"/>
    <n v="0"/>
    <n v="0"/>
    <n v="1205.27"/>
    <n v="0"/>
    <n v="0"/>
    <n v="0"/>
    <n v="661.58"/>
    <n v="0"/>
    <n v="0"/>
    <n v="0"/>
    <n v="0"/>
    <n v="1649.9"/>
    <n v="0"/>
    <n v="0"/>
    <n v="0"/>
    <n v="2181.11"/>
    <x v="15"/>
    <x v="3"/>
  </r>
  <r>
    <s v="CG&amp;E "/>
    <s v="E"/>
    <x v="16"/>
    <s v="DS01    01/02/2009N"/>
    <n v="2053543"/>
    <n v="197626.94"/>
    <n v="0"/>
    <n v="197626.94"/>
    <n v="62697.36"/>
    <n v="0"/>
    <n v="23567.19"/>
    <n v="2229.5100000000002"/>
    <n v="0.54"/>
    <n v="0"/>
    <n v="0"/>
    <n v="273.95999999999998"/>
    <n v="15133.13"/>
    <n v="13993.6"/>
    <n v="0"/>
    <n v="0"/>
    <n v="12397.55"/>
    <n v="54788.53"/>
    <n v="0"/>
    <n v="0"/>
    <n v="0"/>
    <n v="0"/>
    <n v="2795.19"/>
    <n v="0"/>
    <n v="0"/>
    <n v="0"/>
    <n v="1343.01"/>
    <n v="0"/>
    <n v="0"/>
    <n v="0"/>
    <n v="0"/>
    <n v="3349.33"/>
    <n v="0"/>
    <n v="0"/>
    <n v="0"/>
    <n v="5058.04"/>
    <x v="15"/>
    <x v="3"/>
  </r>
  <r>
    <s v="CG&amp;E "/>
    <s v="E"/>
    <x v="21"/>
    <s v="DS01    01/02/2009N"/>
    <n v="3420"/>
    <n v="154.88"/>
    <n v="0"/>
    <n v="154.88"/>
    <n v="0"/>
    <n v="0"/>
    <n v="97.26"/>
    <n v="3.71"/>
    <n v="0.09"/>
    <n v="0"/>
    <n v="-13.99"/>
    <n v="15.25"/>
    <n v="30.75"/>
    <n v="0"/>
    <n v="0"/>
    <n v="0"/>
    <n v="0"/>
    <n v="0"/>
    <n v="0"/>
    <n v="0"/>
    <n v="0"/>
    <n v="0"/>
    <n v="0"/>
    <n v="0"/>
    <n v="0"/>
    <n v="0"/>
    <n v="2.2400000000000002"/>
    <n v="0"/>
    <n v="0"/>
    <n v="0"/>
    <n v="0"/>
    <n v="5.58"/>
    <n v="0"/>
    <n v="0"/>
    <n v="0"/>
    <n v="13.99"/>
    <x v="15"/>
    <x v="3"/>
  </r>
  <r>
    <s v="CG&amp;E "/>
    <s v="E"/>
    <x v="6"/>
    <s v="DS01    01/02/2009N"/>
    <n v="3027713"/>
    <n v="118816.37"/>
    <n v="0"/>
    <n v="118816.37"/>
    <n v="0"/>
    <n v="0"/>
    <n v="67997.009999999995"/>
    <n v="3287.23"/>
    <n v="35.21"/>
    <n v="0"/>
    <n v="-10030.76"/>
    <n v="12792.87"/>
    <n v="26044.2"/>
    <n v="0"/>
    <n v="0"/>
    <n v="0"/>
    <n v="0"/>
    <n v="0"/>
    <n v="0"/>
    <n v="0"/>
    <n v="0"/>
    <n v="0"/>
    <n v="619.92999999999995"/>
    <n v="0"/>
    <n v="0"/>
    <n v="0"/>
    <n v="1980.02"/>
    <n v="0"/>
    <n v="0"/>
    <n v="0"/>
    <n v="0"/>
    <n v="4938.18"/>
    <n v="0"/>
    <n v="0"/>
    <n v="0"/>
    <n v="11152.48"/>
    <x v="15"/>
    <x v="3"/>
  </r>
  <r>
    <s v="CG&amp;E "/>
    <s v="E"/>
    <x v="9"/>
    <s v="DS01    01/02/2009N"/>
    <n v="411357"/>
    <n v="17512.599999999999"/>
    <n v="0"/>
    <n v="17512.599999999999"/>
    <n v="0"/>
    <n v="0"/>
    <n v="10695.21"/>
    <n v="446.59"/>
    <n v="4.63"/>
    <n v="0"/>
    <n v="-1665.43"/>
    <n v="1756.96"/>
    <n v="3631.77"/>
    <n v="0"/>
    <n v="0"/>
    <n v="0"/>
    <n v="0"/>
    <n v="0"/>
    <n v="0"/>
    <n v="0"/>
    <n v="0"/>
    <n v="0"/>
    <n v="13.35"/>
    <n v="0"/>
    <n v="0"/>
    <n v="0"/>
    <n v="269.02999999999997"/>
    <n v="0"/>
    <n v="0"/>
    <n v="0"/>
    <n v="0"/>
    <n v="670.91"/>
    <n v="0"/>
    <n v="0"/>
    <n v="0"/>
    <n v="1689.58"/>
    <x v="15"/>
    <x v="3"/>
  </r>
  <r>
    <s v="CG&amp;E "/>
    <s v="E"/>
    <x v="10"/>
    <s v="DS01    01/02/2009N"/>
    <n v="1321044"/>
    <n v="43796.4"/>
    <n v="0"/>
    <n v="43796.4"/>
    <n v="0"/>
    <n v="0"/>
    <n v="21123.85"/>
    <n v="1434.27"/>
    <n v="8.2899999999999991"/>
    <n v="0"/>
    <n v="-2883.82"/>
    <n v="5403.42"/>
    <n v="11147.02"/>
    <n v="0"/>
    <n v="0"/>
    <n v="0"/>
    <n v="0"/>
    <n v="0"/>
    <n v="0"/>
    <n v="0"/>
    <n v="0"/>
    <n v="0"/>
    <n v="591.20000000000005"/>
    <n v="0"/>
    <n v="0"/>
    <n v="0"/>
    <n v="863.94"/>
    <n v="0"/>
    <n v="0"/>
    <n v="0"/>
    <n v="0"/>
    <n v="2154.63"/>
    <n v="0"/>
    <n v="0"/>
    <n v="0"/>
    <n v="3953.6"/>
    <x v="15"/>
    <x v="3"/>
  </r>
  <r>
    <s v="CG&amp;E "/>
    <s v="E"/>
    <x v="22"/>
    <s v="DS01    01/02/2009N"/>
    <n v="6360"/>
    <n v="313.60000000000002"/>
    <n v="0"/>
    <n v="313.60000000000002"/>
    <n v="0"/>
    <n v="0"/>
    <n v="167.09"/>
    <n v="6.91"/>
    <n v="0.09"/>
    <n v="0"/>
    <n v="0"/>
    <n v="27.57"/>
    <n v="57.19"/>
    <n v="0"/>
    <n v="0"/>
    <n v="0"/>
    <n v="0"/>
    <n v="0"/>
    <n v="0"/>
    <n v="0"/>
    <n v="0"/>
    <n v="0"/>
    <n v="14.32"/>
    <n v="0"/>
    <n v="0"/>
    <n v="0"/>
    <n v="4.16"/>
    <n v="0"/>
    <n v="0"/>
    <n v="0"/>
    <n v="0"/>
    <n v="10.37"/>
    <n v="0"/>
    <n v="0"/>
    <n v="0"/>
    <n v="25.9"/>
    <x v="15"/>
    <x v="3"/>
  </r>
  <r>
    <s v="CG&amp;E "/>
    <s v="E"/>
    <x v="11"/>
    <s v="DS01    01/02/2009N"/>
    <n v="7467654"/>
    <n v="241834.02"/>
    <n v="0"/>
    <n v="241834.02"/>
    <n v="0"/>
    <n v="0"/>
    <n v="114172.57"/>
    <n v="8107.65"/>
    <n v="12.03"/>
    <n v="0"/>
    <n v="-14085.45"/>
    <n v="28229.77"/>
    <n v="61661.74"/>
    <n v="0"/>
    <n v="0"/>
    <n v="0"/>
    <n v="0"/>
    <n v="0"/>
    <n v="0"/>
    <n v="0"/>
    <n v="0"/>
    <n v="0"/>
    <n v="4480.07"/>
    <n v="0"/>
    <n v="0"/>
    <n v="0"/>
    <n v="4883.84"/>
    <n v="0"/>
    <n v="0"/>
    <n v="0"/>
    <n v="0"/>
    <n v="12179.69"/>
    <n v="0"/>
    <n v="0"/>
    <n v="0"/>
    <n v="22192.11"/>
    <x v="15"/>
    <x v="3"/>
  </r>
  <r>
    <s v="CG&amp;E "/>
    <s v="E"/>
    <x v="18"/>
    <s v="DS01    01/02/2009N"/>
    <n v="2203223"/>
    <n v="78098.17"/>
    <n v="0"/>
    <n v="78098.17"/>
    <n v="0"/>
    <n v="0"/>
    <n v="42404.7"/>
    <n v="2392.04"/>
    <n v="4.12"/>
    <n v="0"/>
    <n v="-6719.22"/>
    <n v="8359.0300000000007"/>
    <n v="18511.009999999998"/>
    <n v="0"/>
    <n v="0"/>
    <n v="0"/>
    <n v="0"/>
    <n v="0"/>
    <n v="0"/>
    <n v="0"/>
    <n v="0"/>
    <n v="0"/>
    <n v="495.75"/>
    <n v="0"/>
    <n v="0"/>
    <n v="0"/>
    <n v="1440.93"/>
    <n v="0"/>
    <n v="0"/>
    <n v="0"/>
    <n v="0"/>
    <n v="3593.46"/>
    <n v="0"/>
    <n v="0"/>
    <n v="0"/>
    <n v="7616.35"/>
    <x v="15"/>
    <x v="3"/>
  </r>
  <r>
    <s v="CG&amp;E "/>
    <s v="E"/>
    <x v="13"/>
    <s v="DS01    01/02/2009N"/>
    <n v="6115665"/>
    <n v="180936.35"/>
    <n v="0"/>
    <n v="180936.35"/>
    <n v="0"/>
    <n v="0"/>
    <n v="86623.91"/>
    <n v="6603.09"/>
    <n v="6.84"/>
    <n v="0"/>
    <n v="-17340.75"/>
    <n v="22889.69"/>
    <n v="50838.51"/>
    <n v="0"/>
    <n v="0"/>
    <n v="0"/>
    <n v="0"/>
    <n v="0"/>
    <n v="0"/>
    <n v="0"/>
    <n v="0"/>
    <n v="0"/>
    <n v="0"/>
    <n v="0"/>
    <n v="0"/>
    <n v="0"/>
    <n v="3999.68"/>
    <n v="0"/>
    <n v="0"/>
    <n v="0"/>
    <n v="0"/>
    <n v="9974.6299999999992"/>
    <n v="0"/>
    <n v="0"/>
    <n v="0"/>
    <n v="17340.75"/>
    <x v="15"/>
    <x v="3"/>
  </r>
  <r>
    <s v="CG&amp;E "/>
    <s v="E"/>
    <x v="23"/>
    <s v="DS01    01/02/2009N"/>
    <n v="91574"/>
    <n v="2808.88"/>
    <n v="0"/>
    <n v="2808.88"/>
    <n v="0"/>
    <n v="0"/>
    <n v="1334.96"/>
    <n v="99.42"/>
    <n v="0.09"/>
    <n v="0"/>
    <n v="-267.56"/>
    <n v="341.73"/>
    <n v="823.43"/>
    <n v="0"/>
    <n v="0"/>
    <n v="0"/>
    <n v="0"/>
    <n v="0"/>
    <n v="0"/>
    <n v="0"/>
    <n v="0"/>
    <n v="0"/>
    <n v="0"/>
    <n v="0"/>
    <n v="0"/>
    <n v="0"/>
    <n v="59.89"/>
    <n v="0"/>
    <n v="0"/>
    <n v="0"/>
    <n v="0"/>
    <n v="149.36000000000001"/>
    <n v="0"/>
    <n v="0"/>
    <n v="0"/>
    <n v="267.56"/>
    <x v="15"/>
    <x v="3"/>
  </r>
  <r>
    <s v="CG&amp;E "/>
    <s v="E"/>
    <x v="2"/>
    <s v="DS01    01/02/2009Y"/>
    <n v="26679"/>
    <n v="2997.42"/>
    <n v="0"/>
    <n v="299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3"/>
  </r>
  <r>
    <s v="CG&amp;E "/>
    <s v="E"/>
    <x v="3"/>
    <s v="DS01    01/02/2009Y"/>
    <n v="48638"/>
    <n v="2936.2"/>
    <n v="0"/>
    <n v="293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3"/>
  </r>
  <r>
    <s v="CG&amp;E "/>
    <s v="E"/>
    <x v="4"/>
    <s v="DS01    01/02/2009Y"/>
    <n v="215852"/>
    <n v="23465.279999999999"/>
    <n v="0"/>
    <n v="23465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3"/>
  </r>
  <r>
    <s v="CG&amp;E "/>
    <s v="E"/>
    <x v="1"/>
    <s v="DS01    02/15/2008N"/>
    <n v="2640"/>
    <n v="727.82"/>
    <n v="0"/>
    <n v="727.82"/>
    <n v="285.92"/>
    <n v="0"/>
    <n v="170.94"/>
    <n v="3.22"/>
    <n v="0.18"/>
    <n v="0"/>
    <n v="0"/>
    <n v="12.28"/>
    <n v="23.74"/>
    <n v="50.46"/>
    <n v="1.1000000000000001"/>
    <n v="50.46"/>
    <n v="71.819999999999993"/>
    <n v="24.16"/>
    <n v="0"/>
    <n v="0"/>
    <n v="0"/>
    <n v="0"/>
    <n v="11.64"/>
    <n v="20.18"/>
    <n v="0"/>
    <n v="0"/>
    <n v="1.72"/>
    <n v="0"/>
    <n v="0"/>
    <n v="0"/>
    <n v="0"/>
    <n v="0"/>
    <n v="0"/>
    <n v="0"/>
    <n v="0"/>
    <n v="0"/>
    <x v="15"/>
    <x v="3"/>
  </r>
  <r>
    <s v="CG&amp;E "/>
    <s v="E"/>
    <x v="3"/>
    <s v="DS01    02/15/2008N"/>
    <n v="4040"/>
    <n v="1121.49"/>
    <n v="0"/>
    <n v="1121.49"/>
    <n v="454.5"/>
    <n v="0"/>
    <n v="240.56"/>
    <n v="4.92"/>
    <n v="0.09"/>
    <n v="0"/>
    <n v="0"/>
    <n v="17.86"/>
    <n v="36.33"/>
    <n v="80.2"/>
    <n v="1.69"/>
    <n v="80.2"/>
    <n v="114.93"/>
    <n v="36.97"/>
    <n v="0"/>
    <n v="0"/>
    <n v="0"/>
    <n v="0"/>
    <n v="18.510000000000002"/>
    <n v="32.090000000000003"/>
    <n v="0"/>
    <n v="0"/>
    <n v="2.64"/>
    <n v="0"/>
    <n v="0"/>
    <n v="0"/>
    <n v="0"/>
    <n v="0"/>
    <n v="0"/>
    <n v="0"/>
    <n v="0"/>
    <n v="0"/>
    <x v="15"/>
    <x v="3"/>
  </r>
  <r>
    <s v="CG&amp;E "/>
    <s v="E"/>
    <x v="1"/>
    <s v="DS01    04/01/2008N"/>
    <n v="26369"/>
    <n v="8580.69"/>
    <n v="0"/>
    <n v="8580.69"/>
    <n v="3996.35"/>
    <n v="0"/>
    <n v="1842.99"/>
    <n v="32.42"/>
    <n v="1.01"/>
    <n v="0"/>
    <n v="0"/>
    <n v="116.59"/>
    <n v="332.4"/>
    <n v="609.17999999999995"/>
    <n v="11.99"/>
    <n v="0"/>
    <n v="833.32"/>
    <n v="421.77"/>
    <n v="0"/>
    <n v="0"/>
    <n v="0"/>
    <n v="0"/>
    <n v="130.96"/>
    <n v="242.61"/>
    <n v="0"/>
    <n v="0"/>
    <n v="17.239999999999998"/>
    <n v="0"/>
    <n v="0"/>
    <n v="0"/>
    <n v="0"/>
    <n v="-3.81"/>
    <n v="0"/>
    <n v="0"/>
    <n v="0"/>
    <n v="-4.33"/>
    <x v="15"/>
    <x v="3"/>
  </r>
  <r>
    <s v="CG&amp;E "/>
    <s v="E"/>
    <x v="2"/>
    <s v="DS01    04/01/2008N"/>
    <n v="-2414029"/>
    <n v="-249164.59"/>
    <n v="0"/>
    <n v="-249164.59"/>
    <n v="-77241.240000000005"/>
    <n v="0"/>
    <n v="-30626.55"/>
    <n v="-2614.16"/>
    <n v="-9.57"/>
    <n v="0"/>
    <n v="0"/>
    <n v="-9733.23"/>
    <n v="-17434.919999999998"/>
    <n v="-16989.57"/>
    <n v="68.67"/>
    <n v="0"/>
    <n v="-15411.72"/>
    <n v="-63993.54"/>
    <n v="0"/>
    <n v="0"/>
    <n v="0"/>
    <n v="0"/>
    <n v="-3408.37"/>
    <n v="375.25"/>
    <n v="0"/>
    <n v="0"/>
    <n v="-1578.89"/>
    <n v="0"/>
    <n v="0"/>
    <n v="0"/>
    <n v="0"/>
    <n v="-4019.81"/>
    <n v="0"/>
    <n v="0"/>
    <n v="0"/>
    <n v="-6546.94"/>
    <x v="15"/>
    <x v="3"/>
  </r>
  <r>
    <s v="CG&amp;E "/>
    <s v="E"/>
    <x v="3"/>
    <s v="DS01    04/01/2008N"/>
    <n v="-773646"/>
    <n v="-84031.360000000001"/>
    <n v="0"/>
    <n v="-84031.360000000001"/>
    <n v="-27982.28"/>
    <n v="0"/>
    <n v="-10370.94"/>
    <n v="-851.59"/>
    <n v="-1.87"/>
    <n v="0"/>
    <n v="0"/>
    <n v="-3036.3"/>
    <n v="-5820.98"/>
    <n v="-5768.5"/>
    <n v="-36.81"/>
    <n v="0"/>
    <n v="-5288.48"/>
    <n v="-19987.79"/>
    <n v="0"/>
    <n v="0"/>
    <n v="0"/>
    <n v="0"/>
    <n v="-1159.57"/>
    <n v="-179.1"/>
    <n v="0"/>
    <n v="0"/>
    <n v="-505.96"/>
    <n v="0"/>
    <n v="0"/>
    <n v="0"/>
    <n v="0"/>
    <n v="-1117.96"/>
    <n v="0"/>
    <n v="0"/>
    <n v="0"/>
    <n v="-1923.23"/>
    <x v="15"/>
    <x v="3"/>
  </r>
  <r>
    <s v="CG&amp;E "/>
    <s v="E"/>
    <x v="4"/>
    <s v="DS01    04/01/2008N"/>
    <n v="-300997"/>
    <n v="-34314.14"/>
    <n v="0"/>
    <n v="-34314.14"/>
    <n v="-12060.08"/>
    <n v="0"/>
    <n v="-4347.62"/>
    <n v="-338.24"/>
    <n v="-0.79"/>
    <n v="0"/>
    <n v="0"/>
    <n v="-1176.47"/>
    <n v="-2294.08"/>
    <n v="-2358.4"/>
    <n v="-36.24"/>
    <n v="0"/>
    <n v="-2176.98"/>
    <n v="-7650.03"/>
    <n v="0"/>
    <n v="0"/>
    <n v="0"/>
    <n v="0"/>
    <n v="-471.11"/>
    <n v="-306.36"/>
    <n v="0"/>
    <n v="0"/>
    <n v="-196.86"/>
    <n v="0"/>
    <n v="0"/>
    <n v="0"/>
    <n v="0"/>
    <n v="-349.17"/>
    <n v="0"/>
    <n v="0"/>
    <n v="0"/>
    <n v="-551.71"/>
    <x v="15"/>
    <x v="3"/>
  </r>
  <r>
    <s v="CG&amp;E "/>
    <s v="E"/>
    <x v="5"/>
    <s v="DS01    04/01/2008N"/>
    <n v="9249"/>
    <n v="1038.5899999999999"/>
    <n v="0"/>
    <n v="1038.5899999999999"/>
    <n v="432.6"/>
    <n v="0"/>
    <n v="129.72999999999999"/>
    <n v="11.26"/>
    <n v="0.04"/>
    <n v="0"/>
    <n v="0"/>
    <n v="0"/>
    <n v="79.5"/>
    <n v="71.819999999999993"/>
    <n v="3.86"/>
    <n v="0"/>
    <n v="61.56"/>
    <n v="202.06"/>
    <n v="0"/>
    <n v="0"/>
    <n v="0"/>
    <n v="0"/>
    <n v="14.14"/>
    <n v="25.96"/>
    <n v="0"/>
    <n v="0"/>
    <n v="6.06"/>
    <n v="0"/>
    <n v="0"/>
    <n v="0"/>
    <n v="0"/>
    <n v="0"/>
    <n v="0"/>
    <n v="0"/>
    <n v="0"/>
    <n v="0"/>
    <x v="15"/>
    <x v="3"/>
  </r>
  <r>
    <s v="CG&amp;E "/>
    <s v="E"/>
    <x v="14"/>
    <s v="DS01    04/01/2008N"/>
    <n v="-295824"/>
    <n v="-27426.16"/>
    <n v="0"/>
    <n v="-27426.16"/>
    <n v="-8152.84"/>
    <n v="0"/>
    <n v="-2865.57"/>
    <n v="-321.63"/>
    <n v="-0.17"/>
    <n v="0"/>
    <n v="0"/>
    <n v="-1091.3800000000001"/>
    <n v="-2033.02"/>
    <n v="-1872.5"/>
    <n v="-1.44"/>
    <n v="0"/>
    <n v="-1490.48"/>
    <n v="-7875.92"/>
    <n v="0"/>
    <n v="0"/>
    <n v="0"/>
    <n v="0"/>
    <n v="-373.46"/>
    <n v="-32.909999999999997"/>
    <n v="0"/>
    <n v="0"/>
    <n v="-193.48"/>
    <n v="0"/>
    <n v="0"/>
    <n v="0"/>
    <n v="0"/>
    <n v="-476.86"/>
    <n v="0"/>
    <n v="0"/>
    <n v="0"/>
    <n v="-644.5"/>
    <x v="15"/>
    <x v="3"/>
  </r>
  <r>
    <s v="CG&amp;E "/>
    <s v="E"/>
    <x v="15"/>
    <s v="DS01    04/01/2008N"/>
    <n v="4465"/>
    <n v="181.97"/>
    <n v="0"/>
    <n v="181.97"/>
    <n v="63.88"/>
    <n v="0"/>
    <n v="-11.08"/>
    <n v="5.51"/>
    <n v="-0.03"/>
    <n v="0"/>
    <n v="0"/>
    <n v="18.54"/>
    <n v="-4.26"/>
    <n v="8.81"/>
    <n v="2.12"/>
    <n v="0"/>
    <n v="-3.52"/>
    <n v="94.58"/>
    <n v="0"/>
    <n v="0"/>
    <n v="0"/>
    <n v="0"/>
    <n v="2.0699999999999998"/>
    <n v="4.95"/>
    <n v="0"/>
    <n v="0"/>
    <n v="2.93"/>
    <n v="0"/>
    <n v="0"/>
    <n v="0"/>
    <n v="0"/>
    <n v="-1.01"/>
    <n v="0"/>
    <n v="0"/>
    <n v="0"/>
    <n v="-1.52"/>
    <x v="15"/>
    <x v="3"/>
  </r>
  <r>
    <s v="CG&amp;E "/>
    <s v="E"/>
    <x v="12"/>
    <s v="DS01    04/01/2008N"/>
    <n v="-8616"/>
    <n v="-740.22"/>
    <n v="0"/>
    <n v="-740.22"/>
    <n v="-161.65"/>
    <n v="0"/>
    <n v="-75.38"/>
    <n v="-8.69"/>
    <n v="-0.03"/>
    <n v="0"/>
    <n v="0"/>
    <n v="-34.32"/>
    <n v="-60.14"/>
    <n v="-50.68"/>
    <n v="2.13"/>
    <n v="0"/>
    <n v="-40.35"/>
    <n v="-254.49"/>
    <n v="0"/>
    <n v="0"/>
    <n v="0"/>
    <n v="0"/>
    <n v="-10.29"/>
    <n v="15.86"/>
    <n v="0"/>
    <n v="0"/>
    <n v="-5.64"/>
    <n v="0"/>
    <n v="0"/>
    <n v="0"/>
    <n v="0"/>
    <n v="-22.36"/>
    <n v="0"/>
    <n v="0"/>
    <n v="0"/>
    <n v="-34.19"/>
    <x v="15"/>
    <x v="3"/>
  </r>
  <r>
    <s v="CG&amp;E "/>
    <s v="E"/>
    <x v="6"/>
    <s v="DS01    04/01/2008N"/>
    <n v="-194464"/>
    <n v="-4778.59"/>
    <n v="0"/>
    <n v="-4778.59"/>
    <n v="0"/>
    <n v="0"/>
    <n v="-2110.27"/>
    <n v="-224.19"/>
    <n v="-0.69"/>
    <n v="0"/>
    <n v="305.14999999999998"/>
    <n v="-752.2"/>
    <n v="-1366.97"/>
    <n v="0"/>
    <n v="-41.12"/>
    <n v="0"/>
    <n v="0"/>
    <n v="0"/>
    <n v="0"/>
    <n v="0"/>
    <n v="0"/>
    <n v="0"/>
    <n v="0"/>
    <n v="0"/>
    <n v="0"/>
    <n v="0"/>
    <n v="-127.16"/>
    <n v="0"/>
    <n v="0"/>
    <n v="0"/>
    <n v="0"/>
    <n v="-155.99"/>
    <n v="0"/>
    <n v="0"/>
    <n v="0"/>
    <n v="-305.14999999999998"/>
    <x v="15"/>
    <x v="3"/>
  </r>
  <r>
    <s v="CG&amp;E "/>
    <s v="E"/>
    <x v="9"/>
    <s v="DS01    04/01/2008N"/>
    <n v="-42611"/>
    <n v="-1682.41"/>
    <n v="0"/>
    <n v="-1682.41"/>
    <n v="0"/>
    <n v="0"/>
    <n v="-1021.55"/>
    <n v="-51.66"/>
    <n v="0.05"/>
    <n v="0"/>
    <n v="5.46"/>
    <n v="-178.58"/>
    <n v="-383.16"/>
    <n v="0"/>
    <n v="-17.12"/>
    <n v="0"/>
    <n v="0"/>
    <n v="0"/>
    <n v="0"/>
    <n v="0"/>
    <n v="0"/>
    <n v="0"/>
    <n v="0"/>
    <n v="0"/>
    <n v="0"/>
    <n v="0"/>
    <n v="-27.87"/>
    <n v="0"/>
    <n v="0"/>
    <n v="0"/>
    <n v="0"/>
    <n v="-2.52"/>
    <n v="0"/>
    <n v="0"/>
    <n v="0"/>
    <n v="-5.46"/>
    <x v="15"/>
    <x v="3"/>
  </r>
  <r>
    <s v="CG&amp;E "/>
    <s v="E"/>
    <x v="10"/>
    <s v="DS01    04/01/2008N"/>
    <n v="-19073"/>
    <n v="-463.32"/>
    <n v="0"/>
    <n v="-463.32"/>
    <n v="0"/>
    <n v="0"/>
    <n v="-155.5"/>
    <n v="-19.899999999999999"/>
    <n v="-0.21"/>
    <n v="0"/>
    <n v="20.75"/>
    <n v="-84.16"/>
    <n v="-106.95"/>
    <n v="0"/>
    <n v="2.8"/>
    <n v="0"/>
    <n v="0"/>
    <n v="0"/>
    <n v="0"/>
    <n v="0"/>
    <n v="0"/>
    <n v="0"/>
    <n v="-16.57"/>
    <n v="20.78"/>
    <n v="0"/>
    <n v="0"/>
    <n v="-12.46"/>
    <n v="0"/>
    <n v="0"/>
    <n v="0"/>
    <n v="0"/>
    <n v="-41.09"/>
    <n v="0"/>
    <n v="0"/>
    <n v="0"/>
    <n v="-70.81"/>
    <x v="15"/>
    <x v="3"/>
  </r>
  <r>
    <s v="CG&amp;E "/>
    <s v="E"/>
    <x v="11"/>
    <s v="DS01    04/01/2008N"/>
    <n v="-198968"/>
    <n v="-2233.15"/>
    <n v="0"/>
    <n v="-2233.15"/>
    <n v="0"/>
    <n v="0"/>
    <n v="-272.2"/>
    <n v="-216.02"/>
    <n v="-0.06"/>
    <n v="0"/>
    <n v="0"/>
    <n v="-728.16"/>
    <n v="-204.76"/>
    <n v="0"/>
    <n v="0"/>
    <n v="0"/>
    <n v="0"/>
    <n v="0"/>
    <n v="0"/>
    <n v="0"/>
    <n v="0"/>
    <n v="0"/>
    <n v="-127.13"/>
    <n v="0"/>
    <n v="0"/>
    <n v="0"/>
    <n v="-130.13"/>
    <n v="0"/>
    <n v="0"/>
    <n v="0"/>
    <n v="0"/>
    <n v="-324.52"/>
    <n v="0"/>
    <n v="0"/>
    <n v="0"/>
    <n v="-230.17"/>
    <x v="15"/>
    <x v="3"/>
  </r>
  <r>
    <s v="CG&amp;E "/>
    <s v="E"/>
    <x v="18"/>
    <s v="DS01    04/01/2008N"/>
    <n v="-48439"/>
    <n v="-1843.11"/>
    <n v="0"/>
    <n v="-1843.11"/>
    <n v="0"/>
    <n v="0"/>
    <n v="-1063.6199999999999"/>
    <n v="-52.89"/>
    <n v="-7.0000000000000007E-2"/>
    <n v="0"/>
    <n v="181.66"/>
    <n v="-183.11"/>
    <n v="-435.56"/>
    <n v="0"/>
    <n v="-0.97"/>
    <n v="0"/>
    <n v="0"/>
    <n v="0"/>
    <n v="0"/>
    <n v="0"/>
    <n v="0"/>
    <n v="0"/>
    <n v="0"/>
    <n v="0"/>
    <n v="0"/>
    <n v="0"/>
    <n v="-31.69"/>
    <n v="0"/>
    <n v="0"/>
    <n v="0"/>
    <n v="0"/>
    <n v="-75.2"/>
    <n v="0"/>
    <n v="0"/>
    <n v="0"/>
    <n v="-181.66"/>
    <x v="15"/>
    <x v="3"/>
  </r>
  <r>
    <s v="CG&amp;E "/>
    <s v="E"/>
    <x v="2"/>
    <s v="DS01    04/01/2008Y"/>
    <n v="71193"/>
    <n v="6924.46"/>
    <n v="0"/>
    <n v="692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3"/>
  </r>
  <r>
    <s v="CG&amp;E "/>
    <s v="E"/>
    <x v="4"/>
    <s v="DS01    04/01/2008Y"/>
    <n v="14391"/>
    <n v="2131.5100000000002"/>
    <n v="0"/>
    <n v="2131.51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3"/>
  </r>
  <r>
    <s v="CG&amp;E "/>
    <s v="E"/>
    <x v="1"/>
    <s v="DS02    01/02/2009N"/>
    <n v="19929"/>
    <n v="2149.79"/>
    <n v="0"/>
    <n v="2149.79"/>
    <n v="649.74"/>
    <n v="0"/>
    <n v="325.45"/>
    <n v="21.62"/>
    <n v="0.52"/>
    <n v="0"/>
    <n v="0"/>
    <n v="86.29"/>
    <n v="140.47"/>
    <n v="142.44"/>
    <n v="0"/>
    <n v="0"/>
    <n v="126.08"/>
    <n v="531.70000000000005"/>
    <n v="0"/>
    <n v="0"/>
    <n v="0"/>
    <n v="0"/>
    <n v="28.46"/>
    <n v="0"/>
    <n v="0"/>
    <n v="0"/>
    <n v="13.04"/>
    <n v="0"/>
    <n v="0"/>
    <n v="0"/>
    <n v="0"/>
    <n v="32.5"/>
    <n v="0"/>
    <n v="0"/>
    <n v="0"/>
    <n v="51.48"/>
    <x v="15"/>
    <x v="3"/>
  </r>
  <r>
    <s v="CG&amp;E "/>
    <s v="E"/>
    <x v="2"/>
    <s v="DS02    01/02/2009N"/>
    <n v="813390"/>
    <n v="78617.679999999993"/>
    <n v="0"/>
    <n v="78617.679999999993"/>
    <n v="23856.43"/>
    <n v="0"/>
    <n v="8957.51"/>
    <n v="883.09"/>
    <n v="2.4300000000000002"/>
    <n v="0"/>
    <n v="0"/>
    <n v="3130.08"/>
    <n v="5287.37"/>
    <n v="5391.19"/>
    <n v="0"/>
    <n v="0"/>
    <n v="4524.2299999999996"/>
    <n v="21701.23"/>
    <n v="0"/>
    <n v="0"/>
    <n v="0"/>
    <n v="0"/>
    <n v="1076.9100000000001"/>
    <n v="0"/>
    <n v="0"/>
    <n v="0"/>
    <n v="531.96"/>
    <n v="0"/>
    <n v="0"/>
    <n v="0"/>
    <n v="0"/>
    <n v="1326.62"/>
    <n v="0"/>
    <n v="0"/>
    <n v="0"/>
    <n v="1948.63"/>
    <x v="15"/>
    <x v="3"/>
  </r>
  <r>
    <s v="CG&amp;E "/>
    <s v="E"/>
    <x v="3"/>
    <s v="DS02    01/02/2009N"/>
    <n v="53269"/>
    <n v="6508.9"/>
    <n v="0"/>
    <n v="6508.9"/>
    <n v="2192.34"/>
    <n v="0"/>
    <n v="878.98"/>
    <n v="57.83"/>
    <n v="0.27"/>
    <n v="0"/>
    <n v="0"/>
    <n v="210.23"/>
    <n v="479"/>
    <n v="452.8"/>
    <n v="0"/>
    <n v="0"/>
    <n v="440.4"/>
    <n v="1421.22"/>
    <n v="0"/>
    <n v="0"/>
    <n v="0"/>
    <n v="0"/>
    <n v="90.45"/>
    <n v="0"/>
    <n v="0"/>
    <n v="0"/>
    <n v="34.840000000000003"/>
    <n v="0"/>
    <n v="0"/>
    <n v="0"/>
    <n v="0"/>
    <n v="86.88"/>
    <n v="0"/>
    <n v="0"/>
    <n v="0"/>
    <n v="163.66"/>
    <x v="15"/>
    <x v="3"/>
  </r>
  <r>
    <s v="CG&amp;E "/>
    <s v="E"/>
    <x v="4"/>
    <s v="DS02    01/02/2009N"/>
    <n v="46216"/>
    <n v="5189.16"/>
    <n v="0"/>
    <n v="5189.16"/>
    <n v="1697.1"/>
    <n v="0"/>
    <n v="670.26"/>
    <n v="50.18"/>
    <n v="0.18"/>
    <n v="0"/>
    <n v="0"/>
    <n v="186.4"/>
    <n v="345.36"/>
    <n v="360.56"/>
    <n v="0"/>
    <n v="0"/>
    <n v="338.11"/>
    <n v="1233.05"/>
    <n v="0"/>
    <n v="0"/>
    <n v="0"/>
    <n v="0"/>
    <n v="72.02"/>
    <n v="0"/>
    <n v="0"/>
    <n v="0"/>
    <n v="30.23"/>
    <n v="0"/>
    <n v="0"/>
    <n v="0"/>
    <n v="0"/>
    <n v="75.38"/>
    <n v="0"/>
    <n v="0"/>
    <n v="0"/>
    <n v="130.33000000000001"/>
    <x v="15"/>
    <x v="3"/>
  </r>
  <r>
    <s v="CG&amp;E "/>
    <s v="E"/>
    <x v="8"/>
    <s v="DS02    01/02/2009N"/>
    <n v="41291"/>
    <n v="5698.23"/>
    <n v="0"/>
    <n v="5698.23"/>
    <n v="2041.72"/>
    <n v="0"/>
    <n v="824.41"/>
    <n v="44.83"/>
    <n v="0.09"/>
    <n v="0"/>
    <n v="0"/>
    <n v="159.21"/>
    <n v="371.29"/>
    <n v="405.63"/>
    <n v="0"/>
    <n v="0"/>
    <n v="427.42"/>
    <n v="1101.6400000000001"/>
    <n v="0"/>
    <n v="0"/>
    <n v="0"/>
    <n v="0"/>
    <n v="81.03"/>
    <n v="0"/>
    <n v="0"/>
    <n v="0"/>
    <n v="27"/>
    <n v="0"/>
    <n v="0"/>
    <n v="0"/>
    <n v="0"/>
    <n v="67.349999999999994"/>
    <n v="0"/>
    <n v="0"/>
    <n v="0"/>
    <n v="146.61000000000001"/>
    <x v="15"/>
    <x v="3"/>
  </r>
  <r>
    <s v="CG&amp;E "/>
    <s v="E"/>
    <x v="14"/>
    <s v="DS02    01/02/2009N"/>
    <n v="3227221"/>
    <n v="286244.65999999997"/>
    <n v="0"/>
    <n v="286244.65999999997"/>
    <n v="82885.77"/>
    <n v="0"/>
    <n v="28816.19"/>
    <n v="3503.79"/>
    <n v="1.53"/>
    <n v="0"/>
    <n v="0"/>
    <n v="11866.73"/>
    <n v="20141.990000000002"/>
    <n v="19517.04"/>
    <n v="0"/>
    <n v="0"/>
    <n v="15082.24"/>
    <n v="86102.23"/>
    <n v="0"/>
    <n v="0"/>
    <n v="0"/>
    <n v="0"/>
    <n v="3898.35"/>
    <n v="0"/>
    <n v="0"/>
    <n v="0"/>
    <n v="2110.61"/>
    <n v="0"/>
    <n v="0"/>
    <n v="0"/>
    <n v="0"/>
    <n v="5263.61"/>
    <n v="0"/>
    <n v="0"/>
    <n v="0"/>
    <n v="7054.58"/>
    <x v="15"/>
    <x v="3"/>
  </r>
  <r>
    <s v="CG&amp;E "/>
    <s v="E"/>
    <x v="15"/>
    <s v="DS02    01/02/2009N"/>
    <n v="872660"/>
    <n v="75912.149999999994"/>
    <n v="0"/>
    <n v="75912.149999999994"/>
    <n v="21360.66"/>
    <n v="0"/>
    <n v="7668.19"/>
    <n v="947.45"/>
    <n v="0.18"/>
    <n v="0"/>
    <n v="0"/>
    <n v="3186.39"/>
    <n v="5462.29"/>
    <n v="5109.4799999999996"/>
    <n v="0"/>
    <n v="0"/>
    <n v="4033.48"/>
    <n v="23282.57"/>
    <n v="0"/>
    <n v="0"/>
    <n v="0"/>
    <n v="0"/>
    <n v="1020.56"/>
    <n v="0"/>
    <n v="0"/>
    <n v="0"/>
    <n v="570.72"/>
    <n v="0"/>
    <n v="0"/>
    <n v="0"/>
    <n v="0"/>
    <n v="1423.3"/>
    <n v="0"/>
    <n v="0"/>
    <n v="0"/>
    <n v="1846.88"/>
    <x v="15"/>
    <x v="3"/>
  </r>
  <r>
    <s v="CG&amp;E "/>
    <s v="E"/>
    <x v="12"/>
    <s v="DS02    01/02/2009N"/>
    <n v="54887"/>
    <n v="7424.37"/>
    <n v="0"/>
    <n v="7424.37"/>
    <n v="2642.12"/>
    <n v="0"/>
    <n v="1056.71"/>
    <n v="59.59"/>
    <n v="0.09"/>
    <n v="0"/>
    <n v="0"/>
    <n v="208.56"/>
    <n v="493.54"/>
    <n v="527.71"/>
    <n v="0"/>
    <n v="0"/>
    <n v="550.09"/>
    <n v="1464.39"/>
    <n v="0"/>
    <n v="0"/>
    <n v="0"/>
    <n v="0"/>
    <n v="105.42"/>
    <n v="0"/>
    <n v="0"/>
    <n v="0"/>
    <n v="35.9"/>
    <n v="0"/>
    <n v="0"/>
    <n v="0"/>
    <n v="0"/>
    <n v="89.52"/>
    <n v="0"/>
    <n v="0"/>
    <n v="0"/>
    <n v="190.73"/>
    <x v="15"/>
    <x v="3"/>
  </r>
  <r>
    <s v="CG&amp;E "/>
    <s v="E"/>
    <x v="6"/>
    <s v="DS02    01/02/2009N"/>
    <n v="8038"/>
    <n v="294.64"/>
    <n v="0"/>
    <n v="294.64"/>
    <n v="0"/>
    <n v="0"/>
    <n v="160.57"/>
    <n v="8.73"/>
    <n v="0.09"/>
    <n v="0"/>
    <n v="-27.08"/>
    <n v="34.6"/>
    <n v="72.28"/>
    <n v="0"/>
    <n v="0"/>
    <n v="0"/>
    <n v="0"/>
    <n v="0"/>
    <n v="0"/>
    <n v="0"/>
    <n v="0"/>
    <n v="0"/>
    <n v="0"/>
    <n v="0"/>
    <n v="0"/>
    <n v="0"/>
    <n v="5.26"/>
    <n v="0"/>
    <n v="0"/>
    <n v="0"/>
    <n v="0"/>
    <n v="13.11"/>
    <n v="0"/>
    <n v="0"/>
    <n v="0"/>
    <n v="27.08"/>
    <x v="15"/>
    <x v="3"/>
  </r>
  <r>
    <s v="CG&amp;E "/>
    <s v="E"/>
    <x v="1"/>
    <s v="DS02    04/01/2008N"/>
    <n v="-1164"/>
    <n v="-180.17"/>
    <n v="0"/>
    <n v="-180.17"/>
    <n v="-62.81"/>
    <n v="0"/>
    <n v="-36.08"/>
    <n v="-1.29"/>
    <n v="-7.0000000000000007E-2"/>
    <n v="0"/>
    <n v="0"/>
    <n v="-5.41"/>
    <n v="-10.47"/>
    <n v="-11.95"/>
    <n v="-7.0000000000000007E-2"/>
    <n v="0"/>
    <n v="-12.81"/>
    <n v="-30.15"/>
    <n v="0"/>
    <n v="0"/>
    <n v="0"/>
    <n v="0"/>
    <n v="-2.39"/>
    <n v="-0.43"/>
    <n v="0"/>
    <n v="0"/>
    <n v="-0.76"/>
    <n v="0"/>
    <n v="0"/>
    <n v="0"/>
    <n v="0"/>
    <n v="-1.59"/>
    <n v="0"/>
    <n v="0"/>
    <n v="0"/>
    <n v="-3.89"/>
    <x v="15"/>
    <x v="3"/>
  </r>
  <r>
    <s v="CG&amp;E "/>
    <s v="E"/>
    <x v="15"/>
    <s v="DS03 ON 01/02/2009 "/>
    <n v="60733"/>
    <n v="9403.5499999999993"/>
    <n v="0"/>
    <n v="9403.5499999999993"/>
    <n v="2166.4299999999998"/>
    <n v="0"/>
    <n v="1140.28"/>
    <n v="188.47"/>
    <n v="0.09"/>
    <n v="0"/>
    <n v="0"/>
    <n v="639.47"/>
    <n v="1217.78"/>
    <n v="1115"/>
    <n v="0"/>
    <n v="0"/>
    <n v="418.38"/>
    <n v="1620.36"/>
    <n v="0"/>
    <n v="0"/>
    <n v="0"/>
    <n v="0"/>
    <n v="222.72"/>
    <n v="0"/>
    <n v="0"/>
    <n v="0"/>
    <n v="113.53"/>
    <n v="0"/>
    <n v="0"/>
    <n v="0"/>
    <n v="0"/>
    <n v="283.13"/>
    <n v="0"/>
    <n v="0"/>
    <n v="0"/>
    <n v="277.91000000000003"/>
    <x v="15"/>
    <x v="3"/>
  </r>
  <r>
    <s v="CG&amp;E "/>
    <s v="E"/>
    <x v="12"/>
    <s v="DS03 ON 01/02/2009 "/>
    <n v="157586"/>
    <n v="19975.97"/>
    <n v="0"/>
    <n v="19975.97"/>
    <n v="6200.29"/>
    <n v="0"/>
    <n v="2679.34"/>
    <n v="230.61"/>
    <n v="0.09"/>
    <n v="0"/>
    <n v="0"/>
    <n v="780.35"/>
    <n v="1800.53"/>
    <n v="1531.45"/>
    <n v="0"/>
    <n v="0"/>
    <n v="1231.1099999999999"/>
    <n v="4204.3900000000003"/>
    <n v="0"/>
    <n v="0"/>
    <n v="0"/>
    <n v="0"/>
    <n v="305.91000000000003"/>
    <n v="0"/>
    <n v="0"/>
    <n v="0"/>
    <n v="138.91"/>
    <n v="0"/>
    <n v="0"/>
    <n v="0"/>
    <n v="0"/>
    <n v="346.43"/>
    <n v="0"/>
    <n v="0"/>
    <n v="0"/>
    <n v="526.55999999999995"/>
    <x v="15"/>
    <x v="3"/>
  </r>
  <r>
    <s v="CG&amp;E "/>
    <s v="E"/>
    <x v="2"/>
    <s v="DS03 ON 01/02/2009N"/>
    <n v="188540"/>
    <n v="21928.69"/>
    <n v="0"/>
    <n v="21928.69"/>
    <n v="6877.86"/>
    <n v="0"/>
    <n v="3361.42"/>
    <n v="204.69"/>
    <n v="0.45"/>
    <n v="0"/>
    <n v="0"/>
    <n v="727.3"/>
    <n v="1674.01"/>
    <n v="1462"/>
    <n v="0"/>
    <n v="0"/>
    <n v="1339.4"/>
    <n v="5030.25"/>
    <n v="0"/>
    <n v="0"/>
    <n v="0"/>
    <n v="0"/>
    <n v="292.05"/>
    <n v="0"/>
    <n v="0"/>
    <n v="0"/>
    <n v="123.31"/>
    <n v="0"/>
    <n v="0"/>
    <n v="0"/>
    <n v="0"/>
    <n v="307.5"/>
    <n v="0"/>
    <n v="0"/>
    <n v="0"/>
    <n v="528.45000000000005"/>
    <x v="15"/>
    <x v="3"/>
  </r>
  <r>
    <s v="CG&amp;E "/>
    <s v="E"/>
    <x v="14"/>
    <s v="DS03 ON 01/02/2009N"/>
    <n v="13621051"/>
    <n v="1200963.3799999999"/>
    <n v="0"/>
    <n v="1200963.3799999999"/>
    <n v="335806.8"/>
    <n v="0"/>
    <n v="129723.54"/>
    <n v="13163.31"/>
    <n v="2.52"/>
    <n v="0"/>
    <n v="0"/>
    <n v="49697.78"/>
    <n v="86882.94"/>
    <n v="80124.38"/>
    <n v="0"/>
    <n v="0"/>
    <n v="66063.17"/>
    <n v="363409.64"/>
    <n v="0"/>
    <n v="0"/>
    <n v="0"/>
    <n v="0"/>
    <n v="16003.6"/>
    <n v="0"/>
    <n v="0"/>
    <n v="0"/>
    <n v="8908.15"/>
    <n v="0"/>
    <n v="0"/>
    <n v="0"/>
    <n v="0"/>
    <n v="22215.94"/>
    <n v="0"/>
    <n v="0"/>
    <n v="0"/>
    <n v="28961.61"/>
    <x v="15"/>
    <x v="3"/>
  </r>
  <r>
    <s v="CG&amp;E "/>
    <s v="E"/>
    <x v="15"/>
    <s v="DS03 ON 01/02/2009N"/>
    <n v="7438121"/>
    <n v="739393.3"/>
    <n v="0"/>
    <n v="739393.3"/>
    <n v="223813.12"/>
    <n v="0"/>
    <n v="89085.42"/>
    <n v="7812.32"/>
    <n v="2.34"/>
    <n v="0"/>
    <n v="0"/>
    <n v="27240.91"/>
    <n v="52884.12"/>
    <n v="50174.34"/>
    <n v="0"/>
    <n v="0"/>
    <n v="44777.760000000002"/>
    <n v="198449.06"/>
    <n v="0"/>
    <n v="0"/>
    <n v="0"/>
    <n v="0"/>
    <n v="10022.19"/>
    <n v="0"/>
    <n v="0"/>
    <n v="0"/>
    <n v="4864.54"/>
    <n v="0"/>
    <n v="0"/>
    <n v="0"/>
    <n v="0"/>
    <n v="12131.55"/>
    <n v="0"/>
    <n v="0"/>
    <n v="0"/>
    <n v="18135.63"/>
    <x v="15"/>
    <x v="3"/>
  </r>
  <r>
    <s v="CG&amp;E "/>
    <s v="E"/>
    <x v="12"/>
    <s v="DS03 ON 01/02/2009N"/>
    <n v="2635573"/>
    <n v="235167.92"/>
    <n v="0"/>
    <n v="235167.92"/>
    <n v="67221.73"/>
    <n v="0"/>
    <n v="25330.36"/>
    <n v="2861.44"/>
    <n v="0.99"/>
    <n v="0"/>
    <n v="0"/>
    <n v="9669.67"/>
    <n v="16560.55"/>
    <n v="15863.5"/>
    <n v="0"/>
    <n v="0"/>
    <n v="12417.7"/>
    <n v="70317.09"/>
    <n v="0"/>
    <n v="0"/>
    <n v="0"/>
    <n v="0"/>
    <n v="3168.58"/>
    <n v="0"/>
    <n v="0"/>
    <n v="0"/>
    <n v="1723.66"/>
    <n v="0"/>
    <n v="0"/>
    <n v="0"/>
    <n v="0"/>
    <n v="4298.6400000000003"/>
    <n v="0"/>
    <n v="0"/>
    <n v="0"/>
    <n v="5734.01"/>
    <x v="15"/>
    <x v="3"/>
  </r>
  <r>
    <s v="CG&amp;E "/>
    <s v="E"/>
    <x v="11"/>
    <s v="DS03 ON 01/02/2009N"/>
    <n v="920617"/>
    <n v="23705.71"/>
    <n v="0"/>
    <n v="23705.71"/>
    <n v="0"/>
    <n v="0"/>
    <n v="9481.5400000000009"/>
    <n v="999.52"/>
    <n v="0.27"/>
    <n v="0"/>
    <n v="-483.42"/>
    <n v="3369.8"/>
    <n v="5322.93"/>
    <n v="0"/>
    <n v="0"/>
    <n v="0"/>
    <n v="0"/>
    <n v="0"/>
    <n v="0"/>
    <n v="0"/>
    <n v="0"/>
    <n v="0"/>
    <n v="864.14"/>
    <n v="0"/>
    <n v="0"/>
    <n v="0"/>
    <n v="602.08000000000004"/>
    <n v="0"/>
    <n v="0"/>
    <n v="0"/>
    <n v="0"/>
    <n v="1501.53"/>
    <n v="0"/>
    <n v="0"/>
    <n v="0"/>
    <n v="2047.32"/>
    <x v="15"/>
    <x v="3"/>
  </r>
  <r>
    <s v="CG&amp;E "/>
    <s v="E"/>
    <x v="13"/>
    <s v="DS03 ON 01/02/2009N"/>
    <n v="721312"/>
    <n v="21845.25"/>
    <n v="0"/>
    <n v="21845.25"/>
    <n v="0"/>
    <n v="0"/>
    <n v="10446.1"/>
    <n v="783.13"/>
    <n v="0.36"/>
    <n v="0"/>
    <n v="-2029.59"/>
    <n v="2655.64"/>
    <n v="6311.82"/>
    <n v="0"/>
    <n v="0"/>
    <n v="0"/>
    <n v="0"/>
    <n v="0"/>
    <n v="0"/>
    <n v="0"/>
    <n v="0"/>
    <n v="0"/>
    <n v="0"/>
    <n v="0"/>
    <n v="0"/>
    <n v="0"/>
    <n v="471.73"/>
    <n v="0"/>
    <n v="0"/>
    <n v="0"/>
    <n v="0"/>
    <n v="1176.47"/>
    <n v="0"/>
    <n v="0"/>
    <n v="0"/>
    <n v="2029.59"/>
    <x v="15"/>
    <x v="3"/>
  </r>
  <r>
    <s v="CG&amp;E "/>
    <s v="E"/>
    <x v="2"/>
    <s v="DS07 ON 01/02/2009N"/>
    <n v="7947774"/>
    <n v="848971.51"/>
    <n v="0"/>
    <n v="848971.51"/>
    <n v="270563.25"/>
    <n v="0"/>
    <n v="107522.13"/>
    <n v="8628.89"/>
    <n v="29.81"/>
    <n v="0"/>
    <n v="0"/>
    <n v="30833.3"/>
    <n v="56562.54"/>
    <n v="58626.44"/>
    <n v="0"/>
    <n v="0"/>
    <n v="53096.62"/>
    <n v="212046.56"/>
    <n v="0"/>
    <n v="0"/>
    <n v="0"/>
    <n v="0"/>
    <n v="11710.91"/>
    <n v="0"/>
    <n v="0"/>
    <n v="0"/>
    <n v="5197.8100000000004"/>
    <n v="0"/>
    <n v="0"/>
    <n v="0"/>
    <n v="0"/>
    <n v="12962.77"/>
    <n v="0"/>
    <n v="0"/>
    <n v="0"/>
    <n v="21190.48"/>
    <x v="15"/>
    <x v="3"/>
  </r>
  <r>
    <s v="CG&amp;E "/>
    <s v="E"/>
    <x v="3"/>
    <s v="DS07 ON 01/02/2009N"/>
    <n v="1771929"/>
    <n v="198822.11"/>
    <n v="0"/>
    <n v="198822.11"/>
    <n v="64927.61"/>
    <n v="0"/>
    <n v="25477.02"/>
    <n v="1923.79"/>
    <n v="4.66"/>
    <n v="0"/>
    <n v="0"/>
    <n v="6792.42"/>
    <n v="13984.39"/>
    <n v="13797.18"/>
    <n v="0"/>
    <n v="0"/>
    <n v="12848.11"/>
    <n v="47275.1"/>
    <n v="0"/>
    <n v="0"/>
    <n v="0"/>
    <n v="0"/>
    <n v="2756.06"/>
    <n v="0"/>
    <n v="0"/>
    <n v="0"/>
    <n v="1158.83"/>
    <n v="0"/>
    <n v="0"/>
    <n v="0"/>
    <n v="0"/>
    <n v="2889.99"/>
    <n v="0"/>
    <n v="0"/>
    <n v="0"/>
    <n v="4986.95"/>
    <x v="15"/>
    <x v="3"/>
  </r>
  <r>
    <s v="CG&amp;E "/>
    <s v="E"/>
    <x v="4"/>
    <s v="DS07 ON 01/02/2009N"/>
    <n v="943272"/>
    <n v="109072.86"/>
    <n v="0"/>
    <n v="109072.86"/>
    <n v="36130.230000000003"/>
    <n v="0"/>
    <n v="14762.65"/>
    <n v="1024.1099999999999"/>
    <n v="3.84"/>
    <n v="0"/>
    <n v="0"/>
    <n v="3690.12"/>
    <n v="6997.06"/>
    <n v="7597.68"/>
    <n v="0"/>
    <n v="0"/>
    <n v="7281.43"/>
    <n v="25166.48"/>
    <n v="0"/>
    <n v="0"/>
    <n v="0"/>
    <n v="0"/>
    <n v="1517.69"/>
    <n v="0"/>
    <n v="0"/>
    <n v="0"/>
    <n v="616.92999999999995"/>
    <n v="0"/>
    <n v="0"/>
    <n v="0"/>
    <n v="0"/>
    <n v="1538.48"/>
    <n v="0"/>
    <n v="0"/>
    <n v="0"/>
    <n v="2746.16"/>
    <x v="15"/>
    <x v="3"/>
  </r>
  <r>
    <s v="CG&amp;E "/>
    <s v="E"/>
    <x v="8"/>
    <s v="DS07 ON 01/02/2009N"/>
    <n v="256317"/>
    <n v="24409.13"/>
    <n v="0"/>
    <n v="24409.13"/>
    <n v="7407.07"/>
    <n v="0"/>
    <n v="2751.25"/>
    <n v="278.27999999999997"/>
    <n v="0.32"/>
    <n v="0"/>
    <n v="0"/>
    <n v="963.6"/>
    <n v="1547.95"/>
    <n v="1681.97"/>
    <n v="0"/>
    <n v="0"/>
    <n v="1410.56"/>
    <n v="6838.53"/>
    <n v="0"/>
    <n v="0"/>
    <n v="0"/>
    <n v="0"/>
    <n v="335.96"/>
    <n v="0"/>
    <n v="0"/>
    <n v="0"/>
    <n v="167.63"/>
    <n v="0"/>
    <n v="0"/>
    <n v="0"/>
    <n v="0"/>
    <n v="418.05"/>
    <n v="0"/>
    <n v="0"/>
    <n v="0"/>
    <n v="607.96"/>
    <x v="15"/>
    <x v="3"/>
  </r>
  <r>
    <s v="CG&amp;E "/>
    <s v="E"/>
    <x v="14"/>
    <s v="DS07 ON 01/02/2009N"/>
    <n v="3598812"/>
    <n v="354080.07"/>
    <n v="0"/>
    <n v="354080.07"/>
    <n v="108135.39"/>
    <n v="0"/>
    <n v="40866.5"/>
    <n v="3802.55"/>
    <n v="4.59"/>
    <n v="0"/>
    <n v="0"/>
    <n v="13519.41"/>
    <n v="24667.1"/>
    <n v="24257.38"/>
    <n v="0"/>
    <n v="0"/>
    <n v="20974.34"/>
    <n v="96016.31"/>
    <n v="0"/>
    <n v="0"/>
    <n v="0"/>
    <n v="0"/>
    <n v="4845.3100000000004"/>
    <n v="0"/>
    <n v="0"/>
    <n v="0"/>
    <n v="2353.62"/>
    <n v="0"/>
    <n v="0"/>
    <n v="0"/>
    <n v="0"/>
    <n v="5869.66"/>
    <n v="0"/>
    <n v="0"/>
    <n v="0"/>
    <n v="8767.91"/>
    <x v="15"/>
    <x v="3"/>
  </r>
  <r>
    <s v="CG&amp;E "/>
    <s v="E"/>
    <x v="12"/>
    <s v="DS07 ON 01/02/2009N"/>
    <n v="588510"/>
    <n v="63370.34"/>
    <n v="0"/>
    <n v="63370.34"/>
    <n v="20402.84"/>
    <n v="0"/>
    <n v="7722.07"/>
    <n v="638.94000000000005"/>
    <n v="0.63"/>
    <n v="0"/>
    <n v="0"/>
    <n v="2201.54"/>
    <n v="4501.37"/>
    <n v="4397.9399999999996"/>
    <n v="0"/>
    <n v="0"/>
    <n v="3990.65"/>
    <n v="15701.45"/>
    <n v="0"/>
    <n v="0"/>
    <n v="0"/>
    <n v="0"/>
    <n v="878.52"/>
    <n v="0"/>
    <n v="0"/>
    <n v="0"/>
    <n v="384.89"/>
    <n v="0"/>
    <n v="0"/>
    <n v="0"/>
    <n v="0"/>
    <n v="959.86"/>
    <n v="0"/>
    <n v="0"/>
    <n v="0"/>
    <n v="1589.64"/>
    <x v="15"/>
    <x v="3"/>
  </r>
  <r>
    <s v="CG&amp;E "/>
    <s v="E"/>
    <x v="6"/>
    <s v="DS07 ON 01/02/2009N"/>
    <n v="24582"/>
    <n v="1083.6199999999999"/>
    <n v="0"/>
    <n v="1083.6199999999999"/>
    <n v="0"/>
    <n v="0"/>
    <n v="673.41"/>
    <n v="26.68"/>
    <n v="0.53"/>
    <n v="0"/>
    <n v="-98.86"/>
    <n v="105.79"/>
    <n v="221.05"/>
    <n v="0"/>
    <n v="0"/>
    <n v="0"/>
    <n v="0"/>
    <n v="0"/>
    <n v="0"/>
    <n v="0"/>
    <n v="0"/>
    <n v="0"/>
    <n v="0"/>
    <n v="0"/>
    <n v="0"/>
    <n v="0"/>
    <n v="16.07"/>
    <n v="0"/>
    <n v="0"/>
    <n v="0"/>
    <n v="0"/>
    <n v="40.090000000000003"/>
    <n v="0"/>
    <n v="0"/>
    <n v="0"/>
    <n v="98.86"/>
    <x v="15"/>
    <x v="3"/>
  </r>
  <r>
    <s v="CG&amp;E "/>
    <s v="E"/>
    <x v="10"/>
    <s v="DS07 ON 01/02/2009N"/>
    <n v="13120"/>
    <n v="315.18"/>
    <n v="0"/>
    <n v="315.18"/>
    <n v="0"/>
    <n v="0"/>
    <n v="134.71"/>
    <n v="14.24"/>
    <n v="0.09"/>
    <n v="0"/>
    <n v="-28.17"/>
    <n v="55.89"/>
    <n v="80.27"/>
    <n v="0"/>
    <n v="0"/>
    <n v="0"/>
    <n v="0"/>
    <n v="0"/>
    <n v="0"/>
    <n v="0"/>
    <n v="0"/>
    <n v="0"/>
    <n v="0"/>
    <n v="0"/>
    <n v="0"/>
    <n v="0"/>
    <n v="8.58"/>
    <n v="0"/>
    <n v="0"/>
    <n v="0"/>
    <n v="0"/>
    <n v="21.4"/>
    <n v="0"/>
    <n v="0"/>
    <n v="0"/>
    <n v="28.17"/>
    <x v="15"/>
    <x v="3"/>
  </r>
  <r>
    <s v="CG&amp;E "/>
    <s v="E"/>
    <x v="11"/>
    <s v="DS07 ON 01/02/2009N"/>
    <n v="173066"/>
    <n v="4157.2700000000004"/>
    <n v="0"/>
    <n v="4157.2700000000004"/>
    <n v="0"/>
    <n v="0"/>
    <n v="1856"/>
    <n v="187.9"/>
    <n v="0.27"/>
    <n v="0"/>
    <n v="-409.03"/>
    <n v="656.19"/>
    <n v="1061.46"/>
    <n v="0"/>
    <n v="0"/>
    <n v="0"/>
    <n v="0"/>
    <n v="0"/>
    <n v="0"/>
    <n v="0"/>
    <n v="0"/>
    <n v="0"/>
    <n v="0"/>
    <n v="0"/>
    <n v="0"/>
    <n v="0"/>
    <n v="113.18"/>
    <n v="0"/>
    <n v="0"/>
    <n v="0"/>
    <n v="0"/>
    <n v="282.27"/>
    <n v="0"/>
    <n v="0"/>
    <n v="0"/>
    <n v="409.03"/>
    <x v="15"/>
    <x v="3"/>
  </r>
  <r>
    <s v="CG&amp;E "/>
    <s v="E"/>
    <x v="18"/>
    <s v="DS07 ON 01/02/2009N"/>
    <n v="72789"/>
    <n v="4428.1099999999997"/>
    <n v="0"/>
    <n v="4428.1099999999997"/>
    <n v="0"/>
    <n v="0"/>
    <n v="3245.2"/>
    <n v="79.03"/>
    <n v="0.18"/>
    <n v="0"/>
    <n v="-473.36"/>
    <n v="282.86"/>
    <n v="654.52"/>
    <n v="0"/>
    <n v="0"/>
    <n v="0"/>
    <n v="0"/>
    <n v="0"/>
    <n v="0"/>
    <n v="0"/>
    <n v="0"/>
    <n v="0"/>
    <n v="0"/>
    <n v="0"/>
    <n v="0"/>
    <n v="0"/>
    <n v="47.6"/>
    <n v="0"/>
    <n v="0"/>
    <n v="0"/>
    <n v="0"/>
    <n v="118.72"/>
    <n v="0"/>
    <n v="0"/>
    <n v="0"/>
    <n v="473.36"/>
    <x v="15"/>
    <x v="3"/>
  </r>
  <r>
    <s v="CG&amp;E "/>
    <s v="E"/>
    <x v="13"/>
    <s v="DS07 ON 01/02/2009N"/>
    <n v="171304"/>
    <n v="5303.28"/>
    <n v="0"/>
    <n v="5303.28"/>
    <n v="0"/>
    <n v="0"/>
    <n v="2554.2600000000002"/>
    <n v="185.98"/>
    <n v="0.09"/>
    <n v="0"/>
    <n v="-507.19"/>
    <n v="631.15"/>
    <n v="1540.37"/>
    <n v="0"/>
    <n v="0"/>
    <n v="0"/>
    <n v="0"/>
    <n v="0"/>
    <n v="0"/>
    <n v="0"/>
    <n v="0"/>
    <n v="0"/>
    <n v="0"/>
    <n v="0"/>
    <n v="0"/>
    <n v="0"/>
    <n v="112.03"/>
    <n v="0"/>
    <n v="0"/>
    <n v="0"/>
    <n v="0"/>
    <n v="279.39999999999998"/>
    <n v="0"/>
    <n v="0"/>
    <n v="0"/>
    <n v="507.19"/>
    <x v="15"/>
    <x v="3"/>
  </r>
  <r>
    <s v="CG&amp;E "/>
    <s v="E"/>
    <x v="2"/>
    <s v="DS07 ON 01/02/2009Y"/>
    <n v="26366"/>
    <n v="4785.1899999999996"/>
    <n v="0"/>
    <n v="4785.18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3"/>
  </r>
  <r>
    <s v="CG&amp;E "/>
    <s v="E"/>
    <x v="2"/>
    <s v="DS07 ON 04/01/2008N"/>
    <n v="-226974"/>
    <n v="-1216.93"/>
    <n v="0"/>
    <n v="-1216.93"/>
    <n v="1902.83"/>
    <n v="0"/>
    <n v="2716.55"/>
    <n v="-260.01"/>
    <n v="1.57"/>
    <n v="0"/>
    <n v="0"/>
    <n v="-756.21"/>
    <n v="-1192.8399999999999"/>
    <n v="192.55"/>
    <n v="-43.02"/>
    <n v="0"/>
    <n v="1094.97"/>
    <n v="-4572.91"/>
    <n v="0"/>
    <n v="0"/>
    <n v="0"/>
    <n v="0"/>
    <n v="13.73"/>
    <n v="362.3"/>
    <n v="0"/>
    <n v="0"/>
    <n v="-148.47999999999999"/>
    <n v="0"/>
    <n v="0"/>
    <n v="0"/>
    <n v="0"/>
    <n v="-201.93"/>
    <n v="0"/>
    <n v="0"/>
    <n v="0"/>
    <n v="-326.02999999999997"/>
    <x v="15"/>
    <x v="3"/>
  </r>
  <r>
    <s v="CG&amp;E "/>
    <s v="E"/>
    <x v="3"/>
    <s v="DS07 ON 04/01/2008N"/>
    <n v="293882"/>
    <n v="28462.85"/>
    <n v="0"/>
    <n v="28462.85"/>
    <n v="11210.15"/>
    <n v="0"/>
    <n v="2944.91"/>
    <n v="357.84"/>
    <n v="0.34"/>
    <n v="0"/>
    <n v="0"/>
    <n v="1093.69"/>
    <n v="1814.97"/>
    <n v="1860.99"/>
    <n v="122.54"/>
    <n v="0"/>
    <n v="1403.07"/>
    <n v="6420.43"/>
    <n v="0"/>
    <n v="0"/>
    <n v="0"/>
    <n v="0"/>
    <n v="369.07"/>
    <n v="672.66"/>
    <n v="0"/>
    <n v="0"/>
    <n v="192.19"/>
    <n v="0"/>
    <n v="0"/>
    <n v="0"/>
    <n v="0"/>
    <n v="0"/>
    <n v="0"/>
    <n v="0"/>
    <n v="0"/>
    <n v="0"/>
    <x v="15"/>
    <x v="3"/>
  </r>
  <r>
    <s v="CG&amp;E "/>
    <s v="E"/>
    <x v="4"/>
    <s v="DS07 ON 04/01/2008N"/>
    <n v="59085"/>
    <n v="7209.35"/>
    <n v="0"/>
    <n v="7209.35"/>
    <n v="2916.2"/>
    <n v="0"/>
    <n v="946.13"/>
    <n v="71.92"/>
    <n v="0.27"/>
    <n v="0"/>
    <n v="0"/>
    <n v="236.26"/>
    <n v="499.03"/>
    <n v="484.13"/>
    <n v="24.63"/>
    <n v="0"/>
    <n v="431.14"/>
    <n v="1290.8499999999999"/>
    <n v="0"/>
    <n v="0"/>
    <n v="0"/>
    <n v="0"/>
    <n v="95.15"/>
    <n v="174.99"/>
    <n v="0"/>
    <n v="0"/>
    <n v="38.65"/>
    <n v="0"/>
    <n v="0"/>
    <n v="0"/>
    <n v="0"/>
    <n v="0"/>
    <n v="0"/>
    <n v="0"/>
    <n v="0"/>
    <n v="0"/>
    <x v="15"/>
    <x v="3"/>
  </r>
  <r>
    <s v="CG&amp;E "/>
    <s v="E"/>
    <x v="8"/>
    <s v="DS07 ON 04/01/2008N"/>
    <n v="59403"/>
    <n v="5199.09"/>
    <n v="0"/>
    <n v="5199.09"/>
    <n v="2007.67"/>
    <n v="0"/>
    <n v="466.3"/>
    <n v="72.33"/>
    <n v="0.04"/>
    <n v="0"/>
    <n v="0"/>
    <n v="219.74"/>
    <n v="327.10000000000002"/>
    <n v="333.29"/>
    <n v="24.77"/>
    <n v="0"/>
    <n v="224.36"/>
    <n v="1297.78"/>
    <n v="0"/>
    <n v="0"/>
    <n v="0"/>
    <n v="0"/>
    <n v="66.38"/>
    <n v="120.48"/>
    <n v="0"/>
    <n v="0"/>
    <n v="38.85"/>
    <n v="0"/>
    <n v="0"/>
    <n v="0"/>
    <n v="0"/>
    <n v="0"/>
    <n v="0"/>
    <n v="0"/>
    <n v="0"/>
    <n v="0"/>
    <x v="15"/>
    <x v="3"/>
  </r>
  <r>
    <s v="CG&amp;E "/>
    <s v="E"/>
    <x v="6"/>
    <s v="DS07 ON 04/01/2008N"/>
    <n v="492"/>
    <n v="29.3"/>
    <n v="0"/>
    <n v="29.3"/>
    <n v="0"/>
    <n v="0"/>
    <n v="21.59"/>
    <n v="0.6"/>
    <n v="0.01"/>
    <n v="0"/>
    <n v="0"/>
    <n v="2.15"/>
    <n v="4.42"/>
    <n v="0"/>
    <n v="0.21"/>
    <n v="0"/>
    <n v="0"/>
    <n v="0"/>
    <n v="0"/>
    <n v="0"/>
    <n v="0"/>
    <n v="0"/>
    <n v="0"/>
    <n v="0"/>
    <n v="0"/>
    <n v="0"/>
    <n v="0.32"/>
    <n v="0"/>
    <n v="0"/>
    <n v="0"/>
    <n v="0"/>
    <n v="0"/>
    <n v="0"/>
    <n v="0"/>
    <n v="0"/>
    <n v="0"/>
    <x v="15"/>
    <x v="3"/>
  </r>
  <r>
    <s v="CG&amp;E "/>
    <s v="E"/>
    <x v="2"/>
    <s v="DS08 ON 01/02/2009N"/>
    <n v="4811464"/>
    <n v="693301.31"/>
    <n v="0"/>
    <n v="693301.31"/>
    <n v="248952.58"/>
    <n v="0"/>
    <n v="110012.33"/>
    <n v="5223.76"/>
    <n v="43.03"/>
    <n v="0"/>
    <n v="0"/>
    <n v="19710.939999999999"/>
    <n v="40553.35"/>
    <n v="49044.82"/>
    <n v="0"/>
    <n v="0"/>
    <n v="52872.02"/>
    <n v="128369.83"/>
    <n v="0"/>
    <n v="0"/>
    <n v="0"/>
    <n v="0"/>
    <n v="9797.74"/>
    <n v="0"/>
    <n v="0"/>
    <n v="0"/>
    <n v="3146.74"/>
    <n v="0"/>
    <n v="0"/>
    <n v="0"/>
    <n v="0"/>
    <n v="7847.52"/>
    <n v="0"/>
    <n v="0"/>
    <n v="0"/>
    <n v="17726.650000000001"/>
    <x v="15"/>
    <x v="3"/>
  </r>
  <r>
    <s v="CG&amp;E "/>
    <s v="E"/>
    <x v="14"/>
    <s v="DS08 ON 01/02/2009N"/>
    <n v="827627"/>
    <n v="86322.71"/>
    <n v="0"/>
    <n v="86322.71"/>
    <n v="27389.68"/>
    <n v="0"/>
    <n v="10264.16"/>
    <n v="898.56"/>
    <n v="0.81"/>
    <n v="0"/>
    <n v="0"/>
    <n v="3087.18"/>
    <n v="6063.09"/>
    <n v="5978.57"/>
    <n v="0"/>
    <n v="0"/>
    <n v="5313.24"/>
    <n v="22081.09"/>
    <n v="0"/>
    <n v="0"/>
    <n v="0"/>
    <n v="0"/>
    <n v="1194.25"/>
    <n v="0"/>
    <n v="0"/>
    <n v="0"/>
    <n v="541.28"/>
    <n v="0"/>
    <n v="0"/>
    <n v="0"/>
    <n v="0"/>
    <n v="1349.86"/>
    <n v="0"/>
    <n v="0"/>
    <n v="0"/>
    <n v="2160.94"/>
    <x v="15"/>
    <x v="3"/>
  </r>
  <r>
    <s v="CG&amp;E "/>
    <s v="E"/>
    <x v="6"/>
    <s v="DS08 ON 01/02/2009N"/>
    <n v="337315"/>
    <n v="14446.19"/>
    <n v="0"/>
    <n v="14446.19"/>
    <n v="0"/>
    <n v="0"/>
    <n v="8682.42"/>
    <n v="366.25"/>
    <n v="4.18"/>
    <n v="0"/>
    <n v="-1217.0999999999999"/>
    <n v="1440.21"/>
    <n v="3014.61"/>
    <n v="0"/>
    <n v="0"/>
    <n v="0"/>
    <n v="0"/>
    <n v="0"/>
    <n v="0"/>
    <n v="0"/>
    <n v="0"/>
    <n v="0"/>
    <n v="59.72"/>
    <n v="0"/>
    <n v="0"/>
    <n v="0"/>
    <n v="220.61"/>
    <n v="0"/>
    <n v="0"/>
    <n v="0"/>
    <n v="0"/>
    <n v="550.16999999999996"/>
    <n v="0"/>
    <n v="0"/>
    <n v="0"/>
    <n v="1325.12"/>
    <x v="15"/>
    <x v="3"/>
  </r>
  <r>
    <s v="CG&amp;E "/>
    <s v="E"/>
    <x v="11"/>
    <s v="DS08 ON 01/02/2009N"/>
    <n v="495234"/>
    <n v="16145.25"/>
    <n v="0"/>
    <n v="16145.25"/>
    <n v="0"/>
    <n v="0"/>
    <n v="8329.64"/>
    <n v="537.69000000000005"/>
    <n v="1.44"/>
    <n v="0"/>
    <n v="-1542.04"/>
    <n v="1945.08"/>
    <n v="4199.82"/>
    <n v="0"/>
    <n v="0"/>
    <n v="0"/>
    <n v="0"/>
    <n v="0"/>
    <n v="0"/>
    <n v="0"/>
    <n v="0"/>
    <n v="0"/>
    <n v="0"/>
    <n v="0"/>
    <n v="0"/>
    <n v="0"/>
    <n v="323.87"/>
    <n v="0"/>
    <n v="0"/>
    <n v="0"/>
    <n v="0"/>
    <n v="807.71"/>
    <n v="0"/>
    <n v="0"/>
    <n v="0"/>
    <n v="1542.04"/>
    <x v="15"/>
    <x v="3"/>
  </r>
  <r>
    <s v="CG&amp;E "/>
    <s v="E"/>
    <x v="2"/>
    <s v="DS08 ON 04/01/2008N"/>
    <n v="116873"/>
    <n v="21301.96"/>
    <n v="0"/>
    <n v="21301.96"/>
    <n v="9437.31"/>
    <n v="0"/>
    <n v="3762.92"/>
    <n v="147.35"/>
    <n v="1.7"/>
    <n v="0"/>
    <n v="0"/>
    <n v="484.29"/>
    <n v="978.59"/>
    <n v="1503.26"/>
    <n v="64.84"/>
    <n v="0"/>
    <n v="1629.49"/>
    <n v="2441.5"/>
    <n v="0"/>
    <n v="0"/>
    <n v="0"/>
    <n v="0"/>
    <n v="293.87"/>
    <n v="666.65"/>
    <n v="0"/>
    <n v="0"/>
    <n v="76.41"/>
    <n v="0"/>
    <n v="0"/>
    <n v="0"/>
    <n v="0"/>
    <n v="-62.83"/>
    <n v="0"/>
    <n v="0"/>
    <n v="0"/>
    <n v="-123.39"/>
    <x v="15"/>
    <x v="3"/>
  </r>
  <r>
    <s v="CG&amp;E "/>
    <s v="E"/>
    <x v="6"/>
    <s v="DS08 ON 04/01/2008N"/>
    <n v="11583"/>
    <n v="427.08"/>
    <n v="0"/>
    <n v="427.08"/>
    <n v="0"/>
    <n v="0"/>
    <n v="247.63"/>
    <n v="14.1"/>
    <n v="0.14000000000000001"/>
    <n v="0"/>
    <n v="0"/>
    <n v="49.93"/>
    <n v="102.87"/>
    <n v="0"/>
    <n v="4.84"/>
    <n v="0"/>
    <n v="0"/>
    <n v="0"/>
    <n v="0"/>
    <n v="0"/>
    <n v="0"/>
    <n v="0"/>
    <n v="0"/>
    <n v="0"/>
    <n v="0"/>
    <n v="0"/>
    <n v="7.57"/>
    <n v="0"/>
    <n v="0"/>
    <n v="0"/>
    <n v="0"/>
    <n v="0"/>
    <n v="0"/>
    <n v="0"/>
    <n v="0"/>
    <n v="0"/>
    <x v="15"/>
    <x v="3"/>
  </r>
  <r>
    <s v="CG&amp;E "/>
    <s v="E"/>
    <x v="14"/>
    <s v="DS12    01/02/2009 "/>
    <n v="16654"/>
    <n v="869.04"/>
    <n v="0"/>
    <n v="86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3"/>
  </r>
  <r>
    <s v="CG&amp;E "/>
    <s v="E"/>
    <x v="15"/>
    <s v="DS12    01/02/2009 "/>
    <n v="-104278"/>
    <n v="-1692.56"/>
    <n v="0"/>
    <n v="-1692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3"/>
  </r>
  <r>
    <s v="CG&amp;E "/>
    <s v="E"/>
    <x v="12"/>
    <s v="DS12    01/02/2009 "/>
    <n v="24295"/>
    <n v="1350.26"/>
    <n v="0"/>
    <n v="135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3"/>
  </r>
  <r>
    <s v="CG&amp;E "/>
    <s v="E"/>
    <x v="15"/>
    <s v="DS14    01/02/2009 "/>
    <n v="112862"/>
    <n v="5876.09"/>
    <n v="0"/>
    <n v="5876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3"/>
  </r>
  <r>
    <s v="CG&amp;E "/>
    <s v="E"/>
    <x v="12"/>
    <s v="DS14    01/02/2009 "/>
    <n v="54820"/>
    <n v="3010.26"/>
    <n v="0"/>
    <n v="301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3"/>
  </r>
  <r>
    <s v="CG&amp;E "/>
    <s v="E"/>
    <x v="2"/>
    <s v="EH      01/02/2009 "/>
    <n v="22039"/>
    <n v="1832.61"/>
    <n v="0"/>
    <n v="183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4"/>
  </r>
  <r>
    <s v="CG&amp;E "/>
    <s v="E"/>
    <x v="1"/>
    <s v="EH      01/02/2009N"/>
    <n v="6120"/>
    <n v="520.82000000000005"/>
    <n v="0"/>
    <n v="520.82000000000005"/>
    <n v="95.28"/>
    <n v="0"/>
    <n v="92"/>
    <n v="6.64"/>
    <n v="0.18"/>
    <n v="0"/>
    <n v="0"/>
    <n v="27.49"/>
    <n v="41.12"/>
    <n v="27.11"/>
    <n v="0"/>
    <n v="0"/>
    <n v="34.54"/>
    <n v="163.28"/>
    <n v="0"/>
    <n v="0"/>
    <n v="0"/>
    <n v="0"/>
    <n v="8.9600000000000009"/>
    <n v="0"/>
    <n v="0"/>
    <n v="0"/>
    <n v="4.4400000000000004"/>
    <n v="0"/>
    <n v="0"/>
    <n v="0"/>
    <n v="0"/>
    <n v="9.99"/>
    <n v="0"/>
    <n v="0"/>
    <n v="0"/>
    <n v="9.7899999999999991"/>
    <x v="15"/>
    <x v="4"/>
  </r>
  <r>
    <s v="CG&amp;E "/>
    <s v="E"/>
    <x v="2"/>
    <s v="EH      01/02/2009N"/>
    <n v="6491074"/>
    <n v="530633.19999999995"/>
    <n v="0"/>
    <n v="530633.19999999995"/>
    <n v="101059.57"/>
    <n v="0"/>
    <n v="79125.3"/>
    <n v="7047.35"/>
    <n v="43.73"/>
    <n v="0"/>
    <n v="0"/>
    <n v="25969.56"/>
    <n v="43613.53"/>
    <n v="28755.51"/>
    <n v="0"/>
    <n v="0"/>
    <n v="36642.03"/>
    <n v="173181.94"/>
    <n v="0"/>
    <n v="0"/>
    <n v="0"/>
    <n v="0"/>
    <n v="9509.44"/>
    <n v="0"/>
    <n v="0"/>
    <n v="0"/>
    <n v="4706.0200000000004"/>
    <n v="0"/>
    <n v="0"/>
    <n v="0"/>
    <n v="0"/>
    <n v="10587"/>
    <n v="0"/>
    <n v="0"/>
    <n v="0"/>
    <n v="10392.219999999999"/>
    <x v="15"/>
    <x v="4"/>
  </r>
  <r>
    <s v="CG&amp;E "/>
    <s v="E"/>
    <x v="3"/>
    <s v="EH      01/02/2009N"/>
    <n v="28204"/>
    <n v="2375.58"/>
    <n v="0"/>
    <n v="2375.58"/>
    <n v="439.11"/>
    <n v="0"/>
    <n v="402.79"/>
    <n v="30.62"/>
    <n v="0.54"/>
    <n v="0"/>
    <n v="0"/>
    <n v="123.44"/>
    <n v="189.51"/>
    <n v="124.94"/>
    <n v="0"/>
    <n v="0"/>
    <n v="159.22"/>
    <n v="752.48"/>
    <n v="0"/>
    <n v="0"/>
    <n v="0"/>
    <n v="0"/>
    <n v="41.32"/>
    <n v="0"/>
    <n v="0"/>
    <n v="0"/>
    <n v="20.45"/>
    <n v="0"/>
    <n v="0"/>
    <n v="0"/>
    <n v="0"/>
    <n v="46"/>
    <n v="0"/>
    <n v="0"/>
    <n v="0"/>
    <n v="45.16"/>
    <x v="15"/>
    <x v="4"/>
  </r>
  <r>
    <s v="CG&amp;E "/>
    <s v="E"/>
    <x v="4"/>
    <s v="EH      01/02/2009N"/>
    <n v="2500050"/>
    <n v="202946.84"/>
    <n v="0"/>
    <n v="202946.84"/>
    <n v="38923.279999999999"/>
    <n v="0"/>
    <n v="29414.52"/>
    <n v="2714.31"/>
    <n v="7.88"/>
    <n v="0"/>
    <n v="0"/>
    <n v="9644.4500000000007"/>
    <n v="16797.79"/>
    <n v="11075.23"/>
    <n v="0"/>
    <n v="0"/>
    <n v="14112.77"/>
    <n v="66701.37"/>
    <n v="0"/>
    <n v="0"/>
    <n v="0"/>
    <n v="0"/>
    <n v="3662.53"/>
    <n v="0"/>
    <n v="0"/>
    <n v="0"/>
    <n v="1812.54"/>
    <n v="0"/>
    <n v="0"/>
    <n v="0"/>
    <n v="0"/>
    <n v="4077.56"/>
    <n v="0"/>
    <n v="0"/>
    <n v="0"/>
    <n v="4002.61"/>
    <x v="15"/>
    <x v="4"/>
  </r>
  <r>
    <s v="CG&amp;E "/>
    <s v="E"/>
    <x v="5"/>
    <s v="EH      01/02/2009N"/>
    <n v="2707"/>
    <n v="215.78"/>
    <n v="0"/>
    <n v="215.78"/>
    <n v="42.15"/>
    <n v="0"/>
    <n v="38.24"/>
    <n v="2.94"/>
    <n v="0.09"/>
    <n v="0"/>
    <n v="0"/>
    <n v="0"/>
    <n v="18.190000000000001"/>
    <n v="11.99"/>
    <n v="0"/>
    <n v="0"/>
    <n v="15.28"/>
    <n v="72.22"/>
    <n v="0"/>
    <n v="0"/>
    <n v="0"/>
    <n v="0"/>
    <n v="3.97"/>
    <n v="0"/>
    <n v="0"/>
    <n v="0"/>
    <n v="1.96"/>
    <n v="0"/>
    <n v="0"/>
    <n v="0"/>
    <n v="0"/>
    <n v="4.42"/>
    <n v="0"/>
    <n v="0"/>
    <n v="0"/>
    <n v="4.33"/>
    <x v="15"/>
    <x v="4"/>
  </r>
  <r>
    <s v="CG&amp;E "/>
    <s v="E"/>
    <x v="14"/>
    <s v="EH      01/02/2009N"/>
    <n v="1302619"/>
    <n v="105194.98"/>
    <n v="0"/>
    <n v="105194.98"/>
    <n v="20280.46"/>
    <n v="0"/>
    <n v="14972.56"/>
    <n v="1414.26"/>
    <n v="1.08"/>
    <n v="0"/>
    <n v="0"/>
    <n v="4833.7299999999996"/>
    <n v="8752.2999999999993"/>
    <n v="5770.6"/>
    <n v="0"/>
    <n v="0"/>
    <n v="7353.29"/>
    <n v="34753.879999999997"/>
    <n v="0"/>
    <n v="0"/>
    <n v="0"/>
    <n v="0"/>
    <n v="1908.33"/>
    <n v="0"/>
    <n v="0"/>
    <n v="0"/>
    <n v="944.4"/>
    <n v="0"/>
    <n v="0"/>
    <n v="0"/>
    <n v="0"/>
    <n v="2124.59"/>
    <n v="0"/>
    <n v="0"/>
    <n v="0"/>
    <n v="2085.5"/>
    <x v="15"/>
    <x v="4"/>
  </r>
  <r>
    <s v="CG&amp;E "/>
    <s v="E"/>
    <x v="12"/>
    <s v="EH      01/02/2009N"/>
    <n v="5228522"/>
    <n v="421869.01"/>
    <n v="0"/>
    <n v="421869.01"/>
    <n v="81402.84"/>
    <n v="0"/>
    <n v="59855.1"/>
    <n v="5676.61"/>
    <n v="2.88"/>
    <n v="0"/>
    <n v="0"/>
    <n v="19277.79"/>
    <n v="35130.43"/>
    <n v="23162.36"/>
    <n v="0"/>
    <n v="0"/>
    <n v="29514.99"/>
    <n v="139496.97"/>
    <n v="0"/>
    <n v="0"/>
    <n v="0"/>
    <n v="0"/>
    <n v="7659.77"/>
    <n v="0"/>
    <n v="0"/>
    <n v="0"/>
    <n v="3790.68"/>
    <n v="0"/>
    <n v="0"/>
    <n v="0"/>
    <n v="0"/>
    <n v="8527.7199999999993"/>
    <n v="0"/>
    <n v="0"/>
    <n v="0"/>
    <n v="8370.8700000000008"/>
    <x v="15"/>
    <x v="4"/>
  </r>
  <r>
    <s v="CG&amp;E "/>
    <s v="E"/>
    <x v="6"/>
    <s v="EH      01/02/2009N"/>
    <n v="14278"/>
    <n v="424.86"/>
    <n v="0"/>
    <n v="424.86"/>
    <n v="0"/>
    <n v="0"/>
    <n v="199.65"/>
    <n v="15.49"/>
    <n v="0.27"/>
    <n v="0"/>
    <n v="-13.82"/>
    <n v="62.58"/>
    <n v="95.94"/>
    <n v="0"/>
    <n v="0"/>
    <n v="0"/>
    <n v="0"/>
    <n v="0"/>
    <n v="0"/>
    <n v="0"/>
    <n v="0"/>
    <n v="0"/>
    <n v="8.26"/>
    <n v="0"/>
    <n v="0"/>
    <n v="0"/>
    <n v="10.35"/>
    <n v="0"/>
    <n v="0"/>
    <n v="0"/>
    <n v="0"/>
    <n v="23.29"/>
    <n v="0"/>
    <n v="0"/>
    <n v="0"/>
    <n v="22.85"/>
    <x v="15"/>
    <x v="4"/>
  </r>
  <r>
    <s v="CG&amp;E "/>
    <s v="E"/>
    <x v="10"/>
    <s v="EH      01/02/2009N"/>
    <n v="97929"/>
    <n v="2651.7"/>
    <n v="0"/>
    <n v="2651.7"/>
    <n v="0"/>
    <n v="0"/>
    <n v="1232.0999999999999"/>
    <n v="106.34"/>
    <n v="1.35"/>
    <n v="0"/>
    <n v="-156.81"/>
    <n v="423.22"/>
    <n v="657.98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159.71"/>
    <n v="0"/>
    <n v="0"/>
    <n v="0"/>
    <n v="156.81"/>
    <x v="15"/>
    <x v="4"/>
  </r>
  <r>
    <s v="CG&amp;E "/>
    <s v="E"/>
    <x v="11"/>
    <s v="EH      01/02/2009N"/>
    <n v="49672"/>
    <n v="1273.51"/>
    <n v="0"/>
    <n v="1273.51"/>
    <n v="0"/>
    <n v="0"/>
    <n v="579.08000000000004"/>
    <n v="53.93"/>
    <n v="0.09"/>
    <n v="0"/>
    <n v="-79.52"/>
    <n v="189.63"/>
    <n v="333.75"/>
    <n v="0"/>
    <n v="0"/>
    <n v="0"/>
    <n v="0"/>
    <n v="0"/>
    <n v="0"/>
    <n v="0"/>
    <n v="0"/>
    <n v="0"/>
    <n v="0"/>
    <n v="0"/>
    <n v="0"/>
    <n v="0"/>
    <n v="36.01"/>
    <n v="0"/>
    <n v="0"/>
    <n v="0"/>
    <n v="0"/>
    <n v="81.02"/>
    <n v="0"/>
    <n v="0"/>
    <n v="0"/>
    <n v="79.52"/>
    <x v="15"/>
    <x v="4"/>
  </r>
  <r>
    <s v="CG&amp;E "/>
    <s v="E"/>
    <x v="13"/>
    <s v="EH      01/02/2009N"/>
    <n v="971277"/>
    <n v="24546.45"/>
    <n v="0"/>
    <n v="24546.45"/>
    <n v="0"/>
    <n v="0"/>
    <n v="11104.82"/>
    <n v="1054.51"/>
    <n v="0.45"/>
    <n v="0"/>
    <n v="-1555.01"/>
    <n v="3572.34"/>
    <n v="6526.01"/>
    <n v="0"/>
    <n v="0"/>
    <n v="0"/>
    <n v="0"/>
    <n v="0"/>
    <n v="0"/>
    <n v="0"/>
    <n v="0"/>
    <n v="0"/>
    <n v="0"/>
    <n v="0"/>
    <n v="0"/>
    <n v="0"/>
    <n v="704.17"/>
    <n v="0"/>
    <n v="0"/>
    <n v="0"/>
    <n v="0"/>
    <n v="1584.15"/>
    <n v="0"/>
    <n v="0"/>
    <n v="0"/>
    <n v="1555.01"/>
    <x v="15"/>
    <x v="4"/>
  </r>
  <r>
    <s v="CG&amp;E "/>
    <s v="E"/>
    <x v="2"/>
    <s v="EH      04/01/2008N"/>
    <n v="-39222"/>
    <n v="-2281.2600000000002"/>
    <n v="0"/>
    <n v="-2281.2600000000002"/>
    <n v="968.68"/>
    <n v="0"/>
    <n v="-388.06"/>
    <n v="-23.86"/>
    <n v="0.34"/>
    <n v="0"/>
    <n v="0"/>
    <n v="-141.96"/>
    <n v="-263.54000000000002"/>
    <n v="-186.53"/>
    <n v="59.25"/>
    <n v="0"/>
    <n v="-177.06"/>
    <n v="-1733.03"/>
    <n v="0"/>
    <n v="0"/>
    <n v="0"/>
    <n v="0"/>
    <n v="-8.59"/>
    <n v="227.43"/>
    <n v="0"/>
    <n v="0"/>
    <n v="-28.41"/>
    <n v="0"/>
    <n v="0"/>
    <n v="0"/>
    <n v="0"/>
    <n v="-295.69"/>
    <n v="0"/>
    <n v="0"/>
    <n v="0"/>
    <n v="-290.23"/>
    <x v="15"/>
    <x v="4"/>
  </r>
  <r>
    <s v="CG&amp;E "/>
    <s v="E"/>
    <x v="4"/>
    <s v="EH      04/01/2008N"/>
    <n v="10177"/>
    <n v="884.82"/>
    <n v="0"/>
    <n v="884.82"/>
    <n v="271.58"/>
    <n v="0"/>
    <n v="119.11"/>
    <n v="12.39"/>
    <n v="0.04"/>
    <n v="0"/>
    <n v="0"/>
    <n v="38.950000000000003"/>
    <n v="68.38"/>
    <n v="45.08"/>
    <n v="4.24"/>
    <n v="0"/>
    <n v="60.63"/>
    <n v="222.33"/>
    <n v="0"/>
    <n v="0"/>
    <n v="0"/>
    <n v="0"/>
    <n v="18.41"/>
    <n v="16.3"/>
    <n v="0"/>
    <n v="0"/>
    <n v="7.38"/>
    <n v="0"/>
    <n v="0"/>
    <n v="0"/>
    <n v="0"/>
    <n v="0"/>
    <n v="0"/>
    <n v="0"/>
    <n v="0"/>
    <n v="0"/>
    <x v="15"/>
    <x v="4"/>
  </r>
  <r>
    <s v="CG&amp;E "/>
    <s v="E"/>
    <x v="2"/>
    <s v="GFL1    02/02/2009N"/>
    <n v="4693"/>
    <n v="695.22"/>
    <n v="0"/>
    <n v="695.22"/>
    <n v="307.74"/>
    <n v="0"/>
    <n v="82.56"/>
    <n v="4.97"/>
    <n v="0.27"/>
    <n v="0"/>
    <n v="0"/>
    <n v="21.66"/>
    <n v="31.6"/>
    <n v="58.23"/>
    <n v="0"/>
    <n v="0"/>
    <n v="23.91"/>
    <n v="124.99"/>
    <n v="0"/>
    <n v="0"/>
    <n v="0"/>
    <n v="0"/>
    <n v="6.33"/>
    <n v="0"/>
    <n v="0"/>
    <n v="0"/>
    <n v="4.08"/>
    <n v="0"/>
    <n v="0"/>
    <n v="0"/>
    <n v="0"/>
    <n v="7.69"/>
    <n v="0"/>
    <n v="0"/>
    <n v="0"/>
    <n v="21.19"/>
    <x v="15"/>
    <x v="5"/>
  </r>
  <r>
    <s v="CG&amp;E "/>
    <s v="E"/>
    <x v="4"/>
    <s v="GFL1    02/02/2009N"/>
    <n v="410"/>
    <n v="65.92"/>
    <n v="0"/>
    <n v="65.92"/>
    <n v="26.95"/>
    <n v="0"/>
    <n v="7.22"/>
    <n v="0.44"/>
    <n v="0.27"/>
    <n v="0"/>
    <n v="0"/>
    <n v="1.9"/>
    <n v="2.78"/>
    <n v="5.1100000000000003"/>
    <n v="0"/>
    <n v="0"/>
    <n v="2.1"/>
    <n v="10.95"/>
    <n v="0"/>
    <n v="0"/>
    <n v="0"/>
    <n v="0"/>
    <n v="0.56000000000000005"/>
    <n v="0"/>
    <n v="0"/>
    <n v="0"/>
    <n v="0.37"/>
    <n v="0"/>
    <n v="0"/>
    <n v="0"/>
    <n v="0"/>
    <n v="0.68"/>
    <n v="0"/>
    <n v="0"/>
    <n v="0"/>
    <n v="1.83"/>
    <x v="15"/>
    <x v="5"/>
  </r>
  <r>
    <s v="CG&amp;E "/>
    <s v="E"/>
    <x v="1"/>
    <s v="GFL2    02/02/2009N"/>
    <n v="3023"/>
    <n v="403.81"/>
    <n v="0"/>
    <n v="403.81"/>
    <n v="167.65"/>
    <n v="0"/>
    <n v="46.34"/>
    <n v="3.27"/>
    <n v="0"/>
    <n v="0"/>
    <n v="0"/>
    <n v="14.07"/>
    <n v="20.3"/>
    <n v="32.64"/>
    <n v="0"/>
    <n v="0"/>
    <n v="15.49"/>
    <n v="80.64"/>
    <n v="0"/>
    <n v="0"/>
    <n v="0"/>
    <n v="0"/>
    <n v="4.01"/>
    <n v="0"/>
    <n v="0"/>
    <n v="0"/>
    <n v="2.67"/>
    <n v="0"/>
    <n v="0"/>
    <n v="0"/>
    <n v="0"/>
    <n v="4.93"/>
    <n v="0"/>
    <n v="0"/>
    <n v="0"/>
    <n v="11.8"/>
    <x v="15"/>
    <x v="5"/>
  </r>
  <r>
    <s v="CG&amp;E "/>
    <s v="E"/>
    <x v="2"/>
    <s v="GFL2    02/02/2009N"/>
    <n v="2437135"/>
    <n v="325650.64"/>
    <n v="0"/>
    <n v="325650.64"/>
    <n v="135163.07"/>
    <n v="0"/>
    <n v="37361.730000000003"/>
    <n v="2645.71"/>
    <n v="3.06"/>
    <n v="0"/>
    <n v="0"/>
    <n v="11333.91"/>
    <n v="16376.68"/>
    <n v="26311.81"/>
    <n v="0"/>
    <n v="0"/>
    <n v="12483.62"/>
    <n v="65024.07"/>
    <n v="0"/>
    <n v="0"/>
    <n v="0"/>
    <n v="0"/>
    <n v="3231.36"/>
    <n v="0"/>
    <n v="0"/>
    <n v="0"/>
    <n v="2151.9699999999998"/>
    <n v="0"/>
    <n v="0"/>
    <n v="0"/>
    <n v="0"/>
    <n v="3974"/>
    <n v="0"/>
    <n v="0"/>
    <n v="0"/>
    <n v="9511.44"/>
    <x v="15"/>
    <x v="5"/>
  </r>
  <r>
    <s v="CG&amp;E "/>
    <s v="E"/>
    <x v="3"/>
    <s v="GFL2    02/02/2009N"/>
    <n v="617"/>
    <n v="82.52"/>
    <n v="0"/>
    <n v="82.52"/>
    <n v="34.22"/>
    <n v="0"/>
    <n v="9.4600000000000009"/>
    <n v="0.67"/>
    <n v="0.09"/>
    <n v="0"/>
    <n v="0"/>
    <n v="2.87"/>
    <n v="4.1399999999999997"/>
    <n v="6.66"/>
    <n v="0"/>
    <n v="0"/>
    <n v="3.16"/>
    <n v="16.47"/>
    <n v="0"/>
    <n v="0"/>
    <n v="0"/>
    <n v="0"/>
    <n v="0.81"/>
    <n v="0"/>
    <n v="0"/>
    <n v="0"/>
    <n v="0.55000000000000004"/>
    <n v="0"/>
    <n v="0"/>
    <n v="0"/>
    <n v="0"/>
    <n v="1.01"/>
    <n v="0"/>
    <n v="0"/>
    <n v="0"/>
    <n v="2.41"/>
    <x v="15"/>
    <x v="5"/>
  </r>
  <r>
    <s v="CG&amp;E "/>
    <s v="E"/>
    <x v="7"/>
    <s v="GFL2    02/02/2009N"/>
    <n v="5876"/>
    <n v="811.16"/>
    <n v="0"/>
    <n v="811.16"/>
    <n v="326.17"/>
    <n v="0"/>
    <n v="90.21"/>
    <n v="6.31"/>
    <n v="1.35"/>
    <n v="0"/>
    <n v="0"/>
    <n v="27.41"/>
    <n v="39.6"/>
    <n v="63.47"/>
    <n v="0"/>
    <n v="0"/>
    <n v="30.22"/>
    <n v="156.88"/>
    <n v="0"/>
    <n v="0"/>
    <n v="0"/>
    <n v="0"/>
    <n v="7.86"/>
    <n v="0"/>
    <n v="0"/>
    <n v="0"/>
    <n v="5.12"/>
    <n v="0"/>
    <n v="0"/>
    <n v="0"/>
    <n v="0"/>
    <n v="9.44"/>
    <n v="0"/>
    <n v="0"/>
    <n v="0"/>
    <n v="23.09"/>
    <x v="15"/>
    <x v="5"/>
  </r>
  <r>
    <s v="CG&amp;E "/>
    <s v="E"/>
    <x v="4"/>
    <s v="GFL2    02/02/2009N"/>
    <n v="19700"/>
    <n v="3973.13"/>
    <n v="0"/>
    <n v="3973.13"/>
    <n v="1101.32"/>
    <n v="0"/>
    <n v="304.82"/>
    <n v="21.38"/>
    <n v="2.88"/>
    <n v="0"/>
    <n v="0"/>
    <n v="91.88"/>
    <n v="133.77000000000001"/>
    <n v="214.23"/>
    <n v="0"/>
    <n v="0"/>
    <n v="102.24"/>
    <n v="529.85"/>
    <n v="0"/>
    <n v="0"/>
    <n v="0"/>
    <n v="0"/>
    <n v="26.18"/>
    <n v="0"/>
    <n v="0"/>
    <n v="0"/>
    <n v="17.43"/>
    <n v="0"/>
    <n v="0"/>
    <n v="0"/>
    <n v="0"/>
    <n v="32.119999999999997"/>
    <n v="0"/>
    <n v="0"/>
    <n v="0"/>
    <n v="77.180000000000007"/>
    <x v="15"/>
    <x v="5"/>
  </r>
  <r>
    <s v="CG&amp;E "/>
    <s v="E"/>
    <x v="5"/>
    <s v="GFL2    02/02/2009N"/>
    <n v="0"/>
    <n v="5"/>
    <n v="0"/>
    <n v="5"/>
    <n v="0.06"/>
    <n v="0"/>
    <n v="0.02"/>
    <n v="0"/>
    <n v="0.09"/>
    <n v="0"/>
    <n v="0"/>
    <n v="0"/>
    <n v="0.01"/>
    <n v="0.01"/>
    <n v="0"/>
    <n v="0"/>
    <n v="0.01"/>
    <n v="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5"/>
  </r>
  <r>
    <s v="CG&amp;E "/>
    <s v="E"/>
    <x v="2"/>
    <s v="MCEF    07/31/1998 "/>
    <n v="0"/>
    <n v="760.46"/>
    <n v="0"/>
    <n v="76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14"/>
    <s v="MCEF    07/31/1998 "/>
    <n v="0"/>
    <n v="2607.33"/>
    <n v="0"/>
    <n v="260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15"/>
    <s v="MCEF    07/31/1998 "/>
    <n v="0"/>
    <n v="83466.289999999994"/>
    <n v="0"/>
    <n v="83466.2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2"/>
    <s v="MCMP    07/31/1998 "/>
    <n v="0"/>
    <n v="639"/>
    <n v="0"/>
    <n v="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3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4"/>
    <s v="MCMP    07/31/1998 "/>
    <n v="0"/>
    <n v="319"/>
    <n v="0"/>
    <n v="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14"/>
    <s v="MCMP    07/31/1998 "/>
    <n v="0"/>
    <n v="1079"/>
    <n v="0"/>
    <n v="10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12"/>
    <s v="MCMP    07/31/1998 "/>
    <n v="0"/>
    <n v="481"/>
    <n v="0"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1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15"/>
    <s v="MCPC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14"/>
    <s v="MCRC    05/31/2001 "/>
    <n v="0"/>
    <n v="4405.5"/>
    <n v="0"/>
    <n v="44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6"/>
  </r>
  <r>
    <s v="CG&amp;E "/>
    <s v="E"/>
    <x v="19"/>
    <s v="NSOR    02/02/2009 "/>
    <n v="34717"/>
    <n v="8208.59"/>
    <n v="0"/>
    <n v="8208.59"/>
    <n v="607.17999999999995"/>
    <n v="0"/>
    <n v="6054.83"/>
    <n v="34.659999999999997"/>
    <n v="71.25"/>
    <n v="0"/>
    <n v="0"/>
    <n v="164.66"/>
    <n v="0"/>
    <n v="165.18"/>
    <n v="0"/>
    <n v="0"/>
    <n v="87.19"/>
    <n v="928.32"/>
    <n v="0"/>
    <n v="0"/>
    <n v="0"/>
    <n v="0"/>
    <n v="34.659999999999997"/>
    <n v="0"/>
    <n v="0"/>
    <n v="0"/>
    <n v="0"/>
    <n v="0"/>
    <n v="0"/>
    <n v="0"/>
    <n v="0"/>
    <n v="0"/>
    <n v="0"/>
    <n v="0"/>
    <n v="0"/>
    <n v="60.66"/>
    <x v="15"/>
    <x v="7"/>
  </r>
  <r>
    <s v="CG&amp;E "/>
    <s v="E"/>
    <x v="24"/>
    <s v="NSOR    02/02/2009 "/>
    <n v="400"/>
    <n v="71.91"/>
    <n v="0"/>
    <n v="71.91"/>
    <n v="0"/>
    <n v="0"/>
    <n v="67.7"/>
    <n v="0.4"/>
    <n v="0.81"/>
    <n v="0"/>
    <n v="0"/>
    <n v="1.9"/>
    <n v="0"/>
    <n v="0"/>
    <n v="0"/>
    <n v="0"/>
    <n v="0"/>
    <n v="0"/>
    <n v="0"/>
    <n v="0"/>
    <n v="0"/>
    <n v="0"/>
    <n v="0.4"/>
    <n v="0"/>
    <n v="0"/>
    <n v="0"/>
    <n v="0"/>
    <n v="0"/>
    <n v="0"/>
    <n v="0"/>
    <n v="0"/>
    <n v="0"/>
    <n v="0"/>
    <n v="0"/>
    <n v="0"/>
    <n v="0.7"/>
    <x v="15"/>
    <x v="7"/>
  </r>
  <r>
    <s v="CG&amp;E "/>
    <s v="E"/>
    <x v="19"/>
    <s v="NSOR    02/02/2009N"/>
    <n v="0"/>
    <n v="-47.62"/>
    <n v="0"/>
    <n v="-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7"/>
  </r>
  <r>
    <s v="CG&amp;E "/>
    <s v="E"/>
    <x v="19"/>
    <s v="NSOR    04/01/2008 "/>
    <n v="1456"/>
    <n v="355.74"/>
    <n v="0"/>
    <n v="355.74"/>
    <n v="41.87"/>
    <n v="0"/>
    <n v="252.11"/>
    <n v="1.82"/>
    <n v="3.18"/>
    <n v="0"/>
    <n v="0"/>
    <n v="6.91"/>
    <n v="3.27"/>
    <n v="6.91"/>
    <n v="0"/>
    <n v="0"/>
    <n v="4"/>
    <n v="31.67"/>
    <n v="0"/>
    <n v="0"/>
    <n v="0"/>
    <n v="0"/>
    <n v="1.45"/>
    <n v="2.5499999999999998"/>
    <n v="0"/>
    <n v="0"/>
    <n v="0"/>
    <n v="0"/>
    <n v="0"/>
    <n v="0"/>
    <n v="0"/>
    <n v="0"/>
    <n v="0"/>
    <n v="0"/>
    <n v="0"/>
    <n v="0"/>
    <x v="15"/>
    <x v="7"/>
  </r>
  <r>
    <s v="CG&amp;E "/>
    <s v="E"/>
    <x v="24"/>
    <s v="NSOR    04/01/2008 "/>
    <n v="40"/>
    <n v="7.3"/>
    <n v="0"/>
    <n v="7.3"/>
    <n v="0"/>
    <n v="0"/>
    <n v="6.77"/>
    <n v="0.05"/>
    <n v="0.09"/>
    <n v="0"/>
    <n v="0"/>
    <n v="0.19"/>
    <n v="0.09"/>
    <n v="0"/>
    <n v="0"/>
    <n v="0"/>
    <n v="0"/>
    <n v="0"/>
    <n v="0"/>
    <n v="0"/>
    <n v="0"/>
    <n v="0"/>
    <n v="0.04"/>
    <n v="7.0000000000000007E-2"/>
    <n v="0"/>
    <n v="0"/>
    <n v="0"/>
    <n v="0"/>
    <n v="0"/>
    <n v="0"/>
    <n v="0"/>
    <n v="0"/>
    <n v="0"/>
    <n v="0"/>
    <n v="0"/>
    <n v="0"/>
    <x v="15"/>
    <x v="7"/>
  </r>
  <r>
    <s v="CG&amp;E "/>
    <s v="E"/>
    <x v="2"/>
    <s v="NSPF    02/02/2009 "/>
    <n v="8786"/>
    <n v="774.16"/>
    <n v="0"/>
    <n v="774.16"/>
    <n v="154.56"/>
    <n v="0"/>
    <n v="206.65"/>
    <n v="9.43"/>
    <n v="0.9"/>
    <n v="0"/>
    <n v="0"/>
    <n v="37.380000000000003"/>
    <n v="20.010000000000002"/>
    <n v="42.09"/>
    <n v="0"/>
    <n v="0"/>
    <n v="22.54"/>
    <n v="234.37"/>
    <n v="0"/>
    <n v="0"/>
    <n v="0"/>
    <n v="0"/>
    <n v="8.74"/>
    <n v="0"/>
    <n v="0"/>
    <n v="0"/>
    <n v="22.31"/>
    <n v="0"/>
    <n v="0"/>
    <n v="0"/>
    <n v="0"/>
    <n v="0"/>
    <n v="0"/>
    <n v="0"/>
    <n v="0"/>
    <n v="15.18"/>
    <x v="15"/>
    <x v="7"/>
  </r>
  <r>
    <s v="CG&amp;E "/>
    <s v="E"/>
    <x v="3"/>
    <s v="NSPF    02/02/2009 "/>
    <n v="4584"/>
    <n v="388.32"/>
    <n v="0"/>
    <n v="388.32"/>
    <n v="80.64"/>
    <n v="0"/>
    <n v="94.04"/>
    <n v="4.92"/>
    <n v="0.36"/>
    <n v="0"/>
    <n v="0"/>
    <n v="17.8"/>
    <n v="10.44"/>
    <n v="21.96"/>
    <n v="0"/>
    <n v="0"/>
    <n v="11.76"/>
    <n v="122.28"/>
    <n v="0"/>
    <n v="0"/>
    <n v="0"/>
    <n v="0"/>
    <n v="4.5599999999999996"/>
    <n v="0"/>
    <n v="0"/>
    <n v="0"/>
    <n v="11.64"/>
    <n v="0"/>
    <n v="0"/>
    <n v="0"/>
    <n v="0"/>
    <n v="0"/>
    <n v="0"/>
    <n v="0"/>
    <n v="0"/>
    <n v="7.92"/>
    <x v="15"/>
    <x v="7"/>
  </r>
  <r>
    <s v="CG&amp;E "/>
    <s v="E"/>
    <x v="4"/>
    <s v="NSPF    02/02/2009 "/>
    <n v="2292"/>
    <n v="200.6"/>
    <n v="0"/>
    <n v="200.6"/>
    <n v="40.32"/>
    <n v="0"/>
    <n v="51.68"/>
    <n v="2.46"/>
    <n v="0.18"/>
    <n v="0"/>
    <n v="0"/>
    <n v="10.68"/>
    <n v="5.22"/>
    <n v="10.98"/>
    <n v="0"/>
    <n v="0"/>
    <n v="5.88"/>
    <n v="61.14"/>
    <n v="0"/>
    <n v="0"/>
    <n v="0"/>
    <n v="0"/>
    <n v="2.2799999999999998"/>
    <n v="0"/>
    <n v="0"/>
    <n v="0"/>
    <n v="5.82"/>
    <n v="0"/>
    <n v="0"/>
    <n v="0"/>
    <n v="0"/>
    <n v="0"/>
    <n v="0"/>
    <n v="0"/>
    <n v="0"/>
    <n v="3.96"/>
    <x v="15"/>
    <x v="7"/>
  </r>
  <r>
    <s v="CG&amp;E "/>
    <s v="E"/>
    <x v="5"/>
    <s v="NSPF    02/02/2009 "/>
    <n v="382"/>
    <n v="27.74"/>
    <n v="0"/>
    <n v="27.74"/>
    <n v="6.72"/>
    <n v="0"/>
    <n v="4.7300000000000004"/>
    <n v="0.41"/>
    <n v="0"/>
    <n v="0"/>
    <n v="0"/>
    <n v="0"/>
    <n v="0.87"/>
    <n v="1.83"/>
    <n v="0"/>
    <n v="0"/>
    <n v="0.98"/>
    <n v="10.19"/>
    <n v="0"/>
    <n v="0"/>
    <n v="0"/>
    <n v="0"/>
    <n v="0.38"/>
    <n v="0"/>
    <n v="0"/>
    <n v="0"/>
    <n v="0.97"/>
    <n v="0"/>
    <n v="0"/>
    <n v="0"/>
    <n v="0"/>
    <n v="0"/>
    <n v="0"/>
    <n v="0"/>
    <n v="0"/>
    <n v="0.66"/>
    <x v="15"/>
    <x v="7"/>
  </r>
  <r>
    <s v="CG&amp;E "/>
    <s v="E"/>
    <x v="6"/>
    <s v="NSPF    02/02/2009 "/>
    <n v="382"/>
    <n v="8.85"/>
    <n v="0"/>
    <n v="8.85"/>
    <n v="0"/>
    <n v="0"/>
    <n v="4.7300000000000004"/>
    <n v="0.41"/>
    <n v="0.09"/>
    <n v="0"/>
    <n v="-0.66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n v="0"/>
    <n v="0"/>
    <n v="0"/>
    <n v="0.66"/>
    <x v="15"/>
    <x v="7"/>
  </r>
  <r>
    <s v="CG&amp;E "/>
    <s v="E"/>
    <x v="10"/>
    <s v="NSPF    02/02/2009 "/>
    <n v="382"/>
    <n v="8.85"/>
    <n v="0"/>
    <n v="8.85"/>
    <n v="0"/>
    <n v="0"/>
    <n v="4.7300000000000004"/>
    <n v="0.41"/>
    <n v="0.09"/>
    <n v="0"/>
    <n v="-0.66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n v="0"/>
    <n v="0"/>
    <n v="0"/>
    <n v="0.66"/>
    <x v="15"/>
    <x v="7"/>
  </r>
  <r>
    <s v="CG&amp;E "/>
    <s v="E"/>
    <x v="19"/>
    <s v="NSPO    02/02/2009 "/>
    <n v="360"/>
    <n v="95.71"/>
    <n v="0"/>
    <n v="95.71"/>
    <n v="6.3"/>
    <n v="0"/>
    <n v="72.13"/>
    <n v="0.36"/>
    <n v="0.27"/>
    <n v="0"/>
    <n v="0"/>
    <n v="1.71"/>
    <n v="0.81"/>
    <n v="1.71"/>
    <n v="0"/>
    <n v="0"/>
    <n v="0.9"/>
    <n v="9.6300000000000008"/>
    <n v="0"/>
    <n v="0"/>
    <n v="0"/>
    <n v="0"/>
    <n v="0.36"/>
    <n v="0"/>
    <n v="0"/>
    <n v="0"/>
    <n v="0.9"/>
    <n v="0"/>
    <n v="0"/>
    <n v="0"/>
    <n v="0"/>
    <n v="0"/>
    <n v="0"/>
    <n v="0"/>
    <n v="0"/>
    <n v="0.63"/>
    <x v="15"/>
    <x v="7"/>
  </r>
  <r>
    <s v="CG&amp;E "/>
    <s v="E"/>
    <x v="1"/>
    <s v="NSPO    02/02/2009 "/>
    <n v="6720"/>
    <n v="1826.87"/>
    <n v="0"/>
    <n v="1826.87"/>
    <n v="116.96"/>
    <n v="0"/>
    <n v="1388.34"/>
    <n v="6.64"/>
    <n v="4.67"/>
    <n v="0"/>
    <n v="0"/>
    <n v="31.5"/>
    <n v="14.93"/>
    <n v="32.380000000000003"/>
    <n v="0"/>
    <n v="0"/>
    <n v="17.46"/>
    <n v="179.17"/>
    <n v="0"/>
    <n v="0"/>
    <n v="0"/>
    <n v="0"/>
    <n v="6.63"/>
    <n v="0"/>
    <n v="0"/>
    <n v="0"/>
    <n v="16.579999999999998"/>
    <n v="0"/>
    <n v="0"/>
    <n v="0"/>
    <n v="0"/>
    <n v="0"/>
    <n v="0"/>
    <n v="0"/>
    <n v="0"/>
    <n v="11.61"/>
    <x v="15"/>
    <x v="7"/>
  </r>
  <r>
    <s v="CG&amp;E "/>
    <s v="E"/>
    <x v="2"/>
    <s v="NSPO    02/02/2009 "/>
    <n v="18538"/>
    <n v="4995.6499999999996"/>
    <n v="0"/>
    <n v="4995.6499999999996"/>
    <n v="323.08"/>
    <n v="0"/>
    <n v="3785.97"/>
    <n v="18.36"/>
    <n v="11.97"/>
    <n v="0"/>
    <n v="0"/>
    <n v="87.21"/>
    <n v="41.31"/>
    <n v="88.99"/>
    <n v="0"/>
    <n v="0"/>
    <n v="47.68"/>
    <n v="494.69"/>
    <n v="0"/>
    <n v="0"/>
    <n v="0"/>
    <n v="0"/>
    <n v="18.36"/>
    <n v="0"/>
    <n v="0"/>
    <n v="0"/>
    <n v="45.9"/>
    <n v="0"/>
    <n v="0"/>
    <n v="0"/>
    <n v="0"/>
    <n v="0"/>
    <n v="0"/>
    <n v="0"/>
    <n v="0"/>
    <n v="32.130000000000003"/>
    <x v="15"/>
    <x v="7"/>
  </r>
  <r>
    <s v="CG&amp;E "/>
    <s v="E"/>
    <x v="3"/>
    <s v="NSPO    02/02/2009 "/>
    <n v="767"/>
    <n v="205.61"/>
    <n v="0"/>
    <n v="205.61"/>
    <n v="13.43"/>
    <n v="0"/>
    <n v="155.1"/>
    <n v="0.77"/>
    <n v="0.83"/>
    <n v="0"/>
    <n v="0"/>
    <n v="3.64"/>
    <n v="1.73"/>
    <n v="3.64"/>
    <n v="0"/>
    <n v="0"/>
    <n v="1.92"/>
    <n v="20.52"/>
    <n v="0"/>
    <n v="0"/>
    <n v="0"/>
    <n v="0"/>
    <n v="0.77"/>
    <n v="0"/>
    <n v="0"/>
    <n v="0"/>
    <n v="1.92"/>
    <n v="0"/>
    <n v="0"/>
    <n v="0"/>
    <n v="0"/>
    <n v="0"/>
    <n v="0"/>
    <n v="0"/>
    <n v="0"/>
    <n v="1.34"/>
    <x v="15"/>
    <x v="7"/>
  </r>
  <r>
    <s v="CG&amp;E "/>
    <s v="E"/>
    <x v="4"/>
    <s v="NSPO    02/02/2009 "/>
    <n v="680"/>
    <n v="185.22"/>
    <n v="0"/>
    <n v="185.22"/>
    <n v="11.9"/>
    <n v="0"/>
    <n v="140.29"/>
    <n v="0.68"/>
    <n v="0.9"/>
    <n v="0"/>
    <n v="0"/>
    <n v="3.23"/>
    <n v="1.53"/>
    <n v="3.23"/>
    <n v="0"/>
    <n v="0"/>
    <n v="1.7"/>
    <n v="18.190000000000001"/>
    <n v="0"/>
    <n v="0"/>
    <n v="0"/>
    <n v="0"/>
    <n v="0.68"/>
    <n v="0"/>
    <n v="0"/>
    <n v="0"/>
    <n v="1.7"/>
    <n v="0"/>
    <n v="0"/>
    <n v="0"/>
    <n v="0"/>
    <n v="0"/>
    <n v="0"/>
    <n v="0"/>
    <n v="0"/>
    <n v="1.19"/>
    <x v="15"/>
    <x v="7"/>
  </r>
  <r>
    <s v="CG&amp;E "/>
    <s v="E"/>
    <x v="21"/>
    <s v="NSPO    02/02/2009 "/>
    <n v="240"/>
    <n v="60.78"/>
    <n v="0"/>
    <n v="60.78"/>
    <n v="0"/>
    <n v="0"/>
    <n v="57.42"/>
    <n v="0.24"/>
    <n v="0.18"/>
    <n v="0"/>
    <n v="0"/>
    <n v="1.1399999999999999"/>
    <n v="0.54"/>
    <n v="0"/>
    <n v="0"/>
    <n v="0"/>
    <n v="0"/>
    <n v="0"/>
    <n v="0"/>
    <n v="0"/>
    <n v="0"/>
    <n v="0"/>
    <n v="0.24"/>
    <n v="0"/>
    <n v="0"/>
    <n v="0"/>
    <n v="0.6"/>
    <n v="0"/>
    <n v="0"/>
    <n v="0"/>
    <n v="0"/>
    <n v="0"/>
    <n v="0"/>
    <n v="0"/>
    <n v="0"/>
    <n v="0.42"/>
    <x v="15"/>
    <x v="7"/>
  </r>
  <r>
    <s v="CG&amp;E "/>
    <s v="E"/>
    <x v="6"/>
    <s v="NSPO    02/02/2009 "/>
    <n v="320"/>
    <n v="63.79"/>
    <n v="0"/>
    <n v="63.79"/>
    <n v="0"/>
    <n v="0"/>
    <n v="59.76"/>
    <n v="0.32"/>
    <n v="0.45"/>
    <n v="0"/>
    <n v="-0.42"/>
    <n v="1.52"/>
    <n v="0.72"/>
    <n v="0"/>
    <n v="0"/>
    <n v="0"/>
    <n v="0"/>
    <n v="0"/>
    <n v="0"/>
    <n v="0"/>
    <n v="0"/>
    <n v="0"/>
    <n v="0.08"/>
    <n v="0"/>
    <n v="0"/>
    <n v="0"/>
    <n v="0.8"/>
    <n v="0"/>
    <n v="0"/>
    <n v="0"/>
    <n v="0"/>
    <n v="0"/>
    <n v="0"/>
    <n v="0"/>
    <n v="0"/>
    <n v="0.56000000000000005"/>
    <x v="15"/>
    <x v="7"/>
  </r>
  <r>
    <s v="CG&amp;E "/>
    <s v="E"/>
    <x v="10"/>
    <s v="NSPO    02/02/2009 "/>
    <n v="120"/>
    <n v="24.64"/>
    <n v="0"/>
    <n v="24.64"/>
    <n v="0"/>
    <n v="0"/>
    <n v="23.11"/>
    <n v="0.12"/>
    <n v="0.27"/>
    <n v="0"/>
    <n v="-0.21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n v="0"/>
    <n v="0"/>
    <n v="0"/>
    <n v="0.21"/>
    <x v="15"/>
    <x v="7"/>
  </r>
  <r>
    <s v="CG&amp;E "/>
    <s v="E"/>
    <x v="19"/>
    <s v="NSPO    04/01/2008 "/>
    <n v="160"/>
    <n v="49.72"/>
    <n v="0"/>
    <n v="49.72"/>
    <n v="4.5999999999999996"/>
    <n v="0"/>
    <n v="38.28"/>
    <n v="0.2"/>
    <n v="0"/>
    <n v="0"/>
    <n v="0"/>
    <n v="0.76"/>
    <n v="0.36"/>
    <n v="0.76"/>
    <n v="0"/>
    <n v="0"/>
    <n v="0.44"/>
    <n v="3.48"/>
    <n v="0"/>
    <n v="0"/>
    <n v="0"/>
    <n v="0"/>
    <n v="0.16"/>
    <n v="0.28000000000000003"/>
    <n v="0"/>
    <n v="0"/>
    <n v="0.4"/>
    <n v="0"/>
    <n v="0"/>
    <n v="0"/>
    <n v="0"/>
    <n v="0"/>
    <n v="0"/>
    <n v="0"/>
    <n v="0"/>
    <n v="0"/>
    <x v="15"/>
    <x v="7"/>
  </r>
  <r>
    <s v="CG&amp;E "/>
    <s v="E"/>
    <x v="1"/>
    <s v="NSPO    04/01/2008 "/>
    <n v="80"/>
    <n v="22.15"/>
    <n v="0"/>
    <n v="22.15"/>
    <n v="2.2999999999999998"/>
    <n v="0"/>
    <n v="16.34"/>
    <n v="0.1"/>
    <n v="0.09"/>
    <n v="0"/>
    <n v="0"/>
    <n v="0.38"/>
    <n v="0.18"/>
    <n v="0.38"/>
    <n v="0"/>
    <n v="0"/>
    <n v="0.22"/>
    <n v="1.74"/>
    <n v="0"/>
    <n v="0"/>
    <n v="0"/>
    <n v="0"/>
    <n v="0.08"/>
    <n v="0.14000000000000001"/>
    <n v="0"/>
    <n v="0"/>
    <n v="0.2"/>
    <n v="0"/>
    <n v="0"/>
    <n v="0"/>
    <n v="0"/>
    <n v="0"/>
    <n v="0"/>
    <n v="0"/>
    <n v="0"/>
    <n v="0"/>
    <x v="15"/>
    <x v="7"/>
  </r>
  <r>
    <s v="CG&amp;E "/>
    <s v="E"/>
    <x v="2"/>
    <s v="NSPO    04/01/2008 "/>
    <n v="280"/>
    <n v="70.569999999999993"/>
    <n v="0"/>
    <n v="70.569999999999993"/>
    <n v="8.0500000000000007"/>
    <n v="0"/>
    <n v="50.19"/>
    <n v="0.35"/>
    <n v="0.36"/>
    <n v="0"/>
    <n v="0"/>
    <n v="1.33"/>
    <n v="0.63"/>
    <n v="1.33"/>
    <n v="0"/>
    <n v="0"/>
    <n v="0.77"/>
    <n v="6.09"/>
    <n v="0"/>
    <n v="0"/>
    <n v="0"/>
    <n v="0"/>
    <n v="0.28000000000000003"/>
    <n v="0.49"/>
    <n v="0"/>
    <n v="0"/>
    <n v="0.7"/>
    <n v="0"/>
    <n v="0"/>
    <n v="0"/>
    <n v="0"/>
    <n v="0"/>
    <n v="0"/>
    <n v="0"/>
    <n v="0"/>
    <n v="0"/>
    <x v="15"/>
    <x v="7"/>
  </r>
  <r>
    <s v="CG&amp;E "/>
    <s v="E"/>
    <x v="3"/>
    <s v="NSPO    04/01/2008 "/>
    <n v="40"/>
    <n v="12.52"/>
    <n v="0"/>
    <n v="12.52"/>
    <n v="1.1499999999999999"/>
    <n v="0"/>
    <n v="9.57"/>
    <n v="0.05"/>
    <n v="0.09"/>
    <n v="0"/>
    <n v="0"/>
    <n v="0.19"/>
    <n v="0.09"/>
    <n v="0.19"/>
    <n v="0"/>
    <n v="0"/>
    <n v="0.11"/>
    <n v="0.87"/>
    <n v="0"/>
    <n v="0"/>
    <n v="0"/>
    <n v="0"/>
    <n v="0.04"/>
    <n v="7.0000000000000007E-2"/>
    <n v="0"/>
    <n v="0"/>
    <n v="0.1"/>
    <n v="0"/>
    <n v="0"/>
    <n v="0"/>
    <n v="0"/>
    <n v="0"/>
    <n v="0"/>
    <n v="0"/>
    <n v="0"/>
    <n v="0"/>
    <x v="15"/>
    <x v="7"/>
  </r>
  <r>
    <s v="CG&amp;E "/>
    <s v="E"/>
    <x v="19"/>
    <s v="NSPU    02/02/2009 "/>
    <n v="426"/>
    <n v="100.92"/>
    <n v="0"/>
    <n v="100.92"/>
    <n v="7.5"/>
    <n v="0"/>
    <n v="73.319999999999993"/>
    <n v="0.48"/>
    <n v="0"/>
    <n v="0"/>
    <n v="0"/>
    <n v="1.98"/>
    <n v="0.96"/>
    <n v="2.04"/>
    <n v="0"/>
    <n v="0"/>
    <n v="1.08"/>
    <n v="11.34"/>
    <n v="0"/>
    <n v="0"/>
    <n v="0"/>
    <n v="0"/>
    <n v="0.42"/>
    <n v="0"/>
    <n v="0"/>
    <n v="0"/>
    <n v="1.08"/>
    <n v="0"/>
    <n v="0"/>
    <n v="0"/>
    <n v="0"/>
    <n v="0"/>
    <n v="0"/>
    <n v="0"/>
    <n v="0"/>
    <n v="0.72"/>
    <x v="15"/>
    <x v="7"/>
  </r>
  <r>
    <s v="CG&amp;E "/>
    <s v="E"/>
    <x v="1"/>
    <s v="NSPU    02/02/2009 "/>
    <n v="8520"/>
    <n v="2007.91"/>
    <n v="0"/>
    <n v="2007.91"/>
    <n v="150"/>
    <n v="0"/>
    <n v="1454.2"/>
    <n v="9.6"/>
    <n v="1.71"/>
    <n v="0"/>
    <n v="0"/>
    <n v="39.6"/>
    <n v="19.2"/>
    <n v="40.799999999999997"/>
    <n v="0"/>
    <n v="0"/>
    <n v="21.6"/>
    <n v="226.8"/>
    <n v="0"/>
    <n v="0"/>
    <n v="0"/>
    <n v="0"/>
    <n v="8.4"/>
    <n v="0"/>
    <n v="0"/>
    <n v="0"/>
    <n v="21.6"/>
    <n v="0"/>
    <n v="0"/>
    <n v="0"/>
    <n v="0"/>
    <n v="0"/>
    <n v="0"/>
    <n v="0"/>
    <n v="0"/>
    <n v="14.4"/>
    <x v="15"/>
    <x v="7"/>
  </r>
  <r>
    <s v="CG&amp;E "/>
    <s v="E"/>
    <x v="2"/>
    <s v="NSPU    02/02/2009 "/>
    <n v="25844"/>
    <n v="6020.13"/>
    <n v="0"/>
    <n v="6020.13"/>
    <n v="455"/>
    <n v="0"/>
    <n v="4344.38"/>
    <n v="29.12"/>
    <n v="1.35"/>
    <n v="0"/>
    <n v="0"/>
    <n v="120.12"/>
    <n v="58.24"/>
    <n v="123.76"/>
    <n v="0"/>
    <n v="0"/>
    <n v="65.52"/>
    <n v="687.96"/>
    <n v="0"/>
    <n v="0"/>
    <n v="0"/>
    <n v="0"/>
    <n v="25.48"/>
    <n v="0"/>
    <n v="0"/>
    <n v="0"/>
    <n v="65.52"/>
    <n v="0"/>
    <n v="0"/>
    <n v="0"/>
    <n v="0"/>
    <n v="0"/>
    <n v="0"/>
    <n v="0"/>
    <n v="0"/>
    <n v="43.68"/>
    <x v="15"/>
    <x v="7"/>
  </r>
  <r>
    <s v="CG&amp;E "/>
    <s v="E"/>
    <x v="19"/>
    <s v="NSUR    02/02/2009 "/>
    <n v="7029"/>
    <n v="1555.19"/>
    <n v="0"/>
    <n v="1555.19"/>
    <n v="123.75"/>
    <n v="0"/>
    <n v="1132.55"/>
    <n v="7.92"/>
    <n v="0.9"/>
    <n v="0"/>
    <n v="0"/>
    <n v="32.67"/>
    <n v="0"/>
    <n v="33.659999999999997"/>
    <n v="0"/>
    <n v="0"/>
    <n v="17.82"/>
    <n v="187.11"/>
    <n v="0"/>
    <n v="0"/>
    <n v="0"/>
    <n v="0"/>
    <n v="6.93"/>
    <n v="0"/>
    <n v="0"/>
    <n v="0"/>
    <n v="0"/>
    <n v="0"/>
    <n v="0"/>
    <n v="0"/>
    <n v="0"/>
    <n v="0"/>
    <n v="0"/>
    <n v="0"/>
    <n v="0"/>
    <n v="11.88"/>
    <x v="15"/>
    <x v="7"/>
  </r>
  <r>
    <s v="CG&amp;E "/>
    <s v="E"/>
    <x v="7"/>
    <s v="NSU1    02/02/2009N"/>
    <n v="1146"/>
    <n v="179.69"/>
    <n v="0"/>
    <n v="179.69"/>
    <n v="20.170000000000002"/>
    <n v="0"/>
    <n v="105.01"/>
    <n v="1.24"/>
    <n v="0.27"/>
    <n v="0"/>
    <n v="0"/>
    <n v="5.33"/>
    <n v="2.62"/>
    <n v="5.48"/>
    <n v="0"/>
    <n v="0"/>
    <n v="2.95"/>
    <n v="30.58"/>
    <n v="0"/>
    <n v="0"/>
    <n v="0"/>
    <n v="0"/>
    <n v="1.1299999999999999"/>
    <n v="0"/>
    <n v="0"/>
    <n v="0"/>
    <n v="2.93"/>
    <n v="0"/>
    <n v="0"/>
    <n v="0"/>
    <n v="0"/>
    <n v="0"/>
    <n v="0"/>
    <n v="0"/>
    <n v="0"/>
    <n v="1.98"/>
    <x v="15"/>
    <x v="7"/>
  </r>
  <r>
    <s v="CG&amp;E "/>
    <s v="E"/>
    <x v="7"/>
    <s v="NSU2    02/02/2009N"/>
    <n v="67232"/>
    <n v="10974.41"/>
    <n v="0"/>
    <n v="10974.41"/>
    <n v="1182.4100000000001"/>
    <n v="0"/>
    <n v="6621.25"/>
    <n v="72.989999999999995"/>
    <n v="1.53"/>
    <n v="0"/>
    <n v="0"/>
    <n v="300.22000000000003"/>
    <n v="153.86000000000001"/>
    <n v="321.38"/>
    <n v="0"/>
    <n v="0"/>
    <n v="173.26"/>
    <n v="1793.71"/>
    <n v="0"/>
    <n v="0"/>
    <n v="0"/>
    <n v="0"/>
    <n v="66.239999999999995"/>
    <n v="0"/>
    <n v="0"/>
    <n v="0"/>
    <n v="171.36"/>
    <n v="0"/>
    <n v="0"/>
    <n v="0"/>
    <n v="0"/>
    <n v="0"/>
    <n v="0"/>
    <n v="0"/>
    <n v="0"/>
    <n v="116.2"/>
    <x v="15"/>
    <x v="7"/>
  </r>
  <r>
    <s v="CG&amp;E "/>
    <s v="E"/>
    <x v="7"/>
    <s v="NSU3    02/02/2009N"/>
    <n v="4146"/>
    <n v="271.47000000000003"/>
    <n v="0"/>
    <n v="271.47000000000003"/>
    <n v="72.959999999999994"/>
    <n v="0"/>
    <n v="3.3"/>
    <n v="4.5"/>
    <n v="0"/>
    <n v="0"/>
    <n v="0"/>
    <n v="18.29"/>
    <n v="9.49"/>
    <n v="19.82"/>
    <n v="0"/>
    <n v="0"/>
    <n v="10.68"/>
    <n v="110.62"/>
    <n v="0"/>
    <n v="0"/>
    <n v="0"/>
    <n v="0"/>
    <n v="4.08"/>
    <n v="0"/>
    <n v="0"/>
    <n v="0"/>
    <n v="10.57"/>
    <n v="0"/>
    <n v="0"/>
    <n v="0"/>
    <n v="0"/>
    <n v="0"/>
    <n v="0"/>
    <n v="0"/>
    <n v="0"/>
    <n v="7.16"/>
    <x v="15"/>
    <x v="7"/>
  </r>
  <r>
    <s v="CG&amp;E "/>
    <s v="E"/>
    <x v="7"/>
    <s v="NSU4    02/02/2009N"/>
    <n v="2232"/>
    <n v="146.79"/>
    <n v="0"/>
    <n v="146.79"/>
    <n v="39.28"/>
    <n v="0"/>
    <n v="1.78"/>
    <n v="2.42"/>
    <n v="0.09"/>
    <n v="0"/>
    <n v="0"/>
    <n v="10.38"/>
    <n v="5.12"/>
    <n v="10.68"/>
    <n v="0"/>
    <n v="0"/>
    <n v="5.76"/>
    <n v="59.54"/>
    <n v="0"/>
    <n v="0"/>
    <n v="0"/>
    <n v="0"/>
    <n v="2.2000000000000002"/>
    <n v="0"/>
    <n v="0"/>
    <n v="0"/>
    <n v="5.68"/>
    <n v="0"/>
    <n v="0"/>
    <n v="0"/>
    <n v="0"/>
    <n v="0"/>
    <n v="0"/>
    <n v="0"/>
    <n v="0"/>
    <n v="3.86"/>
    <x v="15"/>
    <x v="7"/>
  </r>
  <r>
    <s v="CG&amp;E "/>
    <s v="E"/>
    <x v="7"/>
    <s v="NSU5    02/02/2009N"/>
    <n v="2711"/>
    <n v="346.9"/>
    <n v="0"/>
    <n v="346.9"/>
    <n v="47.7"/>
    <n v="0"/>
    <n v="171.14"/>
    <n v="2.94"/>
    <n v="0.09"/>
    <n v="0"/>
    <n v="0"/>
    <n v="12.28"/>
    <n v="6.21"/>
    <n v="12.96"/>
    <n v="0"/>
    <n v="0"/>
    <n v="6.99"/>
    <n v="72.33"/>
    <n v="0"/>
    <n v="0"/>
    <n v="0"/>
    <n v="0"/>
    <n v="2.67"/>
    <n v="0"/>
    <n v="0"/>
    <n v="0"/>
    <n v="6.91"/>
    <n v="0"/>
    <n v="0"/>
    <n v="0"/>
    <n v="0"/>
    <n v="0"/>
    <n v="0"/>
    <n v="0"/>
    <n v="0"/>
    <n v="4.68"/>
    <x v="15"/>
    <x v="7"/>
  </r>
  <r>
    <s v="CG&amp;E "/>
    <s v="E"/>
    <x v="19"/>
    <s v="OLF     02/02/2009 "/>
    <n v="9418"/>
    <n v="1124.3399999999999"/>
    <n v="0"/>
    <n v="1124.3399999999999"/>
    <n v="166.27"/>
    <n v="0"/>
    <n v="510.57"/>
    <n v="10.16"/>
    <n v="1.98"/>
    <n v="0"/>
    <n v="0"/>
    <n v="43.78"/>
    <n v="21.46"/>
    <n v="44.93"/>
    <n v="0"/>
    <n v="0"/>
    <n v="24.37"/>
    <n v="251.31"/>
    <n v="0"/>
    <n v="0"/>
    <n v="0"/>
    <n v="0"/>
    <n v="9.15"/>
    <n v="0"/>
    <n v="0"/>
    <n v="0"/>
    <n v="23.99"/>
    <n v="0"/>
    <n v="0"/>
    <n v="0"/>
    <n v="0"/>
    <n v="0"/>
    <n v="0"/>
    <n v="0"/>
    <n v="0"/>
    <n v="16.37"/>
    <x v="15"/>
    <x v="8"/>
  </r>
  <r>
    <s v="CG&amp;E "/>
    <s v="E"/>
    <x v="1"/>
    <s v="OLF     02/02/2009 "/>
    <n v="34682"/>
    <n v="4245.47"/>
    <n v="0"/>
    <n v="4245.47"/>
    <n v="612"/>
    <n v="0"/>
    <n v="1984.12"/>
    <n v="37.35"/>
    <n v="8.5299999999999994"/>
    <n v="0"/>
    <n v="0"/>
    <n v="161.36000000000001"/>
    <n v="78.930000000000007"/>
    <n v="165.6"/>
    <n v="0"/>
    <n v="0"/>
    <n v="89.84"/>
    <n v="925.57"/>
    <n v="0"/>
    <n v="0"/>
    <n v="0"/>
    <n v="0"/>
    <n v="33.39"/>
    <n v="0"/>
    <n v="0"/>
    <n v="0"/>
    <n v="88.21"/>
    <n v="0"/>
    <n v="0"/>
    <n v="0"/>
    <n v="0"/>
    <n v="0"/>
    <n v="0"/>
    <n v="0"/>
    <n v="0"/>
    <n v="60.57"/>
    <x v="15"/>
    <x v="8"/>
  </r>
  <r>
    <s v="CG&amp;E "/>
    <s v="E"/>
    <x v="2"/>
    <s v="OLF     02/02/2009 "/>
    <n v="633430"/>
    <n v="74940.850000000006"/>
    <n v="0"/>
    <n v="74940.850000000006"/>
    <n v="11179.45"/>
    <n v="0"/>
    <n v="33656.28"/>
    <n v="684.43"/>
    <n v="143.38"/>
    <n v="0"/>
    <n v="0"/>
    <n v="2940.9"/>
    <n v="1445.03"/>
    <n v="3021.3"/>
    <n v="0"/>
    <n v="0"/>
    <n v="1639.76"/>
    <n v="16903.86"/>
    <n v="0"/>
    <n v="0"/>
    <n v="0"/>
    <n v="0"/>
    <n v="613.92999999999995"/>
    <n v="0"/>
    <n v="0"/>
    <n v="0"/>
    <n v="1609.69"/>
    <n v="0"/>
    <n v="0"/>
    <n v="0"/>
    <n v="0"/>
    <n v="0"/>
    <n v="0"/>
    <n v="0"/>
    <n v="0"/>
    <n v="1102.8399999999999"/>
    <x v="15"/>
    <x v="8"/>
  </r>
  <r>
    <s v="CG&amp;E "/>
    <s v="E"/>
    <x v="3"/>
    <s v="OLF     02/02/2009 "/>
    <n v="85991"/>
    <n v="9798.69"/>
    <n v="0"/>
    <n v="9798.69"/>
    <n v="1517.82"/>
    <n v="0"/>
    <n v="4202.67"/>
    <n v="93.14"/>
    <n v="11.37"/>
    <n v="0"/>
    <n v="0"/>
    <n v="399.08"/>
    <n v="196.66"/>
    <n v="409.48"/>
    <n v="0"/>
    <n v="0"/>
    <n v="222.74"/>
    <n v="2294.81"/>
    <n v="0"/>
    <n v="0"/>
    <n v="0"/>
    <n v="0"/>
    <n v="82.97"/>
    <n v="0"/>
    <n v="0"/>
    <n v="0"/>
    <n v="217.87"/>
    <n v="0"/>
    <n v="0"/>
    <n v="0"/>
    <n v="0"/>
    <n v="0"/>
    <n v="0"/>
    <n v="0"/>
    <n v="0"/>
    <n v="150.08000000000001"/>
    <x v="15"/>
    <x v="8"/>
  </r>
  <r>
    <s v="CG&amp;E "/>
    <s v="E"/>
    <x v="7"/>
    <s v="OLF     02/02/2009 "/>
    <n v="1660"/>
    <n v="186.77"/>
    <n v="0"/>
    <n v="186.77"/>
    <n v="29.3"/>
    <n v="0"/>
    <n v="78.7"/>
    <n v="1.8"/>
    <n v="0.27"/>
    <n v="0"/>
    <n v="0"/>
    <n v="7.7"/>
    <n v="3.8"/>
    <n v="7.9"/>
    <n v="0"/>
    <n v="0"/>
    <n v="4.3"/>
    <n v="44.3"/>
    <n v="0"/>
    <n v="0"/>
    <n v="0"/>
    <n v="0"/>
    <n v="1.6"/>
    <n v="0"/>
    <n v="0"/>
    <n v="0"/>
    <n v="4.2"/>
    <n v="0"/>
    <n v="0"/>
    <n v="0"/>
    <n v="0"/>
    <n v="0"/>
    <n v="0"/>
    <n v="0"/>
    <n v="0"/>
    <n v="2.9"/>
    <x v="15"/>
    <x v="8"/>
  </r>
  <r>
    <s v="CG&amp;E "/>
    <s v="E"/>
    <x v="4"/>
    <s v="OLF     02/02/2009 "/>
    <n v="63228"/>
    <n v="7643.51"/>
    <n v="0"/>
    <n v="7643.51"/>
    <n v="1116.02"/>
    <n v="0"/>
    <n v="3521.99"/>
    <n v="68.16"/>
    <n v="15.75"/>
    <n v="0"/>
    <n v="0"/>
    <n v="292.56"/>
    <n v="143.97"/>
    <n v="301.8"/>
    <n v="0"/>
    <n v="0"/>
    <n v="163.68"/>
    <n v="1687.32"/>
    <n v="0"/>
    <n v="0"/>
    <n v="0"/>
    <n v="0"/>
    <n v="61.17"/>
    <n v="0"/>
    <n v="0"/>
    <n v="0"/>
    <n v="160.96"/>
    <n v="0"/>
    <n v="0"/>
    <n v="0"/>
    <n v="0"/>
    <n v="0"/>
    <n v="0"/>
    <n v="0"/>
    <n v="0"/>
    <n v="110.13"/>
    <x v="15"/>
    <x v="8"/>
  </r>
  <r>
    <s v="CG&amp;E "/>
    <s v="E"/>
    <x v="5"/>
    <s v="OLF     02/02/2009 "/>
    <n v="410"/>
    <n v="49.6"/>
    <n v="0"/>
    <n v="49.6"/>
    <n v="7.24"/>
    <n v="0"/>
    <n v="24.69"/>
    <n v="0.44"/>
    <n v="0.18"/>
    <n v="0"/>
    <n v="0"/>
    <n v="0"/>
    <n v="0.93"/>
    <n v="1.96"/>
    <n v="0"/>
    <n v="0"/>
    <n v="1.06"/>
    <n v="10.94"/>
    <n v="0"/>
    <n v="0"/>
    <n v="0"/>
    <n v="0"/>
    <n v="0.4"/>
    <n v="0"/>
    <n v="0"/>
    <n v="0"/>
    <n v="1.05"/>
    <n v="0"/>
    <n v="0"/>
    <n v="0"/>
    <n v="0"/>
    <n v="0"/>
    <n v="0"/>
    <n v="0"/>
    <n v="0"/>
    <n v="0.71"/>
    <x v="15"/>
    <x v="8"/>
  </r>
  <r>
    <s v="CG&amp;E "/>
    <s v="E"/>
    <x v="24"/>
    <s v="OLF     02/02/2009 "/>
    <n v="207"/>
    <n v="17.079999999999998"/>
    <n v="0"/>
    <n v="17.079999999999998"/>
    <n v="0"/>
    <n v="0"/>
    <n v="14.62"/>
    <n v="0.22"/>
    <n v="0.18"/>
    <n v="0"/>
    <n v="-0.28999999999999998"/>
    <n v="0.96"/>
    <n v="0.47"/>
    <n v="0"/>
    <n v="0"/>
    <n v="0"/>
    <n v="0"/>
    <n v="0"/>
    <n v="0"/>
    <n v="0"/>
    <n v="0"/>
    <n v="0"/>
    <n v="0.04"/>
    <n v="0"/>
    <n v="0"/>
    <n v="0"/>
    <n v="0.52"/>
    <n v="0"/>
    <n v="0"/>
    <n v="0"/>
    <n v="0"/>
    <n v="0"/>
    <n v="0"/>
    <n v="0"/>
    <n v="0"/>
    <n v="0.36"/>
    <x v="15"/>
    <x v="8"/>
  </r>
  <r>
    <s v="CG&amp;E "/>
    <s v="E"/>
    <x v="21"/>
    <s v="OLF     02/02/2009 "/>
    <n v="668"/>
    <n v="45.69"/>
    <n v="0"/>
    <n v="45.69"/>
    <n v="0"/>
    <n v="0"/>
    <n v="37.909999999999997"/>
    <n v="0.72"/>
    <n v="0.27"/>
    <n v="0"/>
    <n v="-0.87"/>
    <n v="3.11"/>
    <n v="1.52"/>
    <n v="0"/>
    <n v="0"/>
    <n v="0"/>
    <n v="0"/>
    <n v="0"/>
    <n v="0"/>
    <n v="0"/>
    <n v="0"/>
    <n v="0"/>
    <n v="0.16"/>
    <n v="0"/>
    <n v="0"/>
    <n v="0"/>
    <n v="1.7"/>
    <n v="0"/>
    <n v="0"/>
    <n v="0"/>
    <n v="0"/>
    <n v="0"/>
    <n v="0"/>
    <n v="0"/>
    <n v="0"/>
    <n v="1.17"/>
    <x v="15"/>
    <x v="8"/>
  </r>
  <r>
    <s v="CG&amp;E "/>
    <s v="E"/>
    <x v="6"/>
    <s v="OLF     02/02/2009 "/>
    <n v="18198"/>
    <n v="1222.53"/>
    <n v="0"/>
    <n v="1222.53"/>
    <n v="0"/>
    <n v="0"/>
    <n v="1023.19"/>
    <n v="19.600000000000001"/>
    <n v="3.6"/>
    <n v="0"/>
    <n v="-29.02"/>
    <n v="84.53"/>
    <n v="41.43"/>
    <n v="0"/>
    <n v="0"/>
    <n v="0"/>
    <n v="0"/>
    <n v="0"/>
    <n v="0"/>
    <n v="0"/>
    <n v="0"/>
    <n v="0"/>
    <n v="1.36"/>
    <n v="0"/>
    <n v="0"/>
    <n v="0"/>
    <n v="46.35"/>
    <n v="0"/>
    <n v="0"/>
    <n v="0"/>
    <n v="0"/>
    <n v="0"/>
    <n v="0"/>
    <n v="0"/>
    <n v="0"/>
    <n v="31.49"/>
    <x v="15"/>
    <x v="8"/>
  </r>
  <r>
    <s v="CG&amp;E "/>
    <s v="E"/>
    <x v="9"/>
    <s v="OLF     02/02/2009 "/>
    <n v="1074"/>
    <n v="67.86"/>
    <n v="0"/>
    <n v="67.86"/>
    <n v="0"/>
    <n v="0"/>
    <n v="56.17"/>
    <n v="1.1599999999999999"/>
    <n v="0.36"/>
    <n v="0"/>
    <n v="-1.87"/>
    <n v="4.99"/>
    <n v="2.4500000000000002"/>
    <n v="0"/>
    <n v="0"/>
    <n v="0"/>
    <n v="0"/>
    <n v="0"/>
    <n v="0"/>
    <n v="0"/>
    <n v="0"/>
    <n v="0"/>
    <n v="0"/>
    <n v="0"/>
    <n v="0"/>
    <n v="0"/>
    <n v="2.73"/>
    <n v="0"/>
    <n v="0"/>
    <n v="0"/>
    <n v="0"/>
    <n v="0"/>
    <n v="0"/>
    <n v="0"/>
    <n v="0"/>
    <n v="1.87"/>
    <x v="15"/>
    <x v="8"/>
  </r>
  <r>
    <s v="CG&amp;E "/>
    <s v="E"/>
    <x v="10"/>
    <s v="OLF     02/02/2009 "/>
    <n v="6838"/>
    <n v="461.91"/>
    <n v="0"/>
    <n v="461.91"/>
    <n v="0"/>
    <n v="0"/>
    <n v="388.2"/>
    <n v="7.36"/>
    <n v="1.53"/>
    <n v="0"/>
    <n v="-11.88"/>
    <n v="31.82"/>
    <n v="15.55"/>
    <n v="0"/>
    <n v="0"/>
    <n v="0"/>
    <n v="0"/>
    <n v="0"/>
    <n v="0"/>
    <n v="0"/>
    <n v="0"/>
    <n v="0"/>
    <n v="0"/>
    <n v="0"/>
    <n v="0"/>
    <n v="0"/>
    <n v="17.45"/>
    <n v="0"/>
    <n v="0"/>
    <n v="0"/>
    <n v="0"/>
    <n v="0"/>
    <n v="0"/>
    <n v="0"/>
    <n v="0"/>
    <n v="11.88"/>
    <x v="15"/>
    <x v="8"/>
  </r>
  <r>
    <s v="CG&amp;E "/>
    <s v="E"/>
    <x v="2"/>
    <s v="OLF     02/02/2009N"/>
    <n v="0"/>
    <n v="-174.6"/>
    <n v="0"/>
    <n v="-17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8"/>
  </r>
  <r>
    <s v="CG&amp;E "/>
    <s v="E"/>
    <x v="3"/>
    <s v="OLF     02/02/2009N"/>
    <n v="0"/>
    <n v="-26.57"/>
    <n v="0"/>
    <n v="-26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8"/>
  </r>
  <r>
    <s v="CG&amp;E "/>
    <s v="E"/>
    <x v="19"/>
    <s v="OLF     04/01/2008 "/>
    <n v="166"/>
    <n v="19.82"/>
    <n v="0"/>
    <n v="19.82"/>
    <n v="4.79"/>
    <n v="0"/>
    <n v="7.87"/>
    <n v="0.2"/>
    <n v="0.09"/>
    <n v="0"/>
    <n v="0"/>
    <n v="0.77"/>
    <n v="0.38"/>
    <n v="0.79"/>
    <n v="0"/>
    <n v="0"/>
    <n v="0.44"/>
    <n v="3.63"/>
    <n v="0"/>
    <n v="0"/>
    <n v="0"/>
    <n v="0"/>
    <n v="0.15"/>
    <n v="0.28999999999999998"/>
    <n v="0"/>
    <n v="0"/>
    <n v="0.42"/>
    <n v="0"/>
    <n v="0"/>
    <n v="0"/>
    <n v="0"/>
    <n v="0"/>
    <n v="0"/>
    <n v="0"/>
    <n v="0"/>
    <n v="0"/>
    <x v="15"/>
    <x v="8"/>
  </r>
  <r>
    <s v="CG&amp;E "/>
    <s v="E"/>
    <x v="1"/>
    <s v="OLF     04/01/2008 "/>
    <n v="2106"/>
    <n v="274"/>
    <n v="0"/>
    <n v="274"/>
    <n v="60.8"/>
    <n v="0"/>
    <n v="123.14"/>
    <n v="2.52"/>
    <n v="0.36"/>
    <n v="0"/>
    <n v="0"/>
    <n v="9.8000000000000007"/>
    <n v="4.78"/>
    <n v="10.06"/>
    <n v="0"/>
    <n v="0"/>
    <n v="5.56"/>
    <n v="46"/>
    <n v="0"/>
    <n v="0"/>
    <n v="0"/>
    <n v="0"/>
    <n v="1.96"/>
    <n v="3.62"/>
    <n v="0"/>
    <n v="0"/>
    <n v="5.4"/>
    <n v="0"/>
    <n v="0"/>
    <n v="0"/>
    <n v="0"/>
    <n v="0"/>
    <n v="0"/>
    <n v="0"/>
    <n v="0"/>
    <n v="0"/>
    <x v="15"/>
    <x v="8"/>
  </r>
  <r>
    <s v="CG&amp;E "/>
    <s v="E"/>
    <x v="2"/>
    <s v="OLF     04/01/2008 "/>
    <n v="28863"/>
    <n v="3648.8"/>
    <n v="0"/>
    <n v="3648.8"/>
    <n v="832.58"/>
    <n v="0"/>
    <n v="1579.04"/>
    <n v="34.71"/>
    <n v="8.23"/>
    <n v="0"/>
    <n v="0"/>
    <n v="134.06"/>
    <n v="65.81"/>
    <n v="137.32"/>
    <n v="0"/>
    <n v="0"/>
    <n v="76.290000000000006"/>
    <n v="630.95000000000005"/>
    <n v="0"/>
    <n v="0"/>
    <n v="0"/>
    <n v="0"/>
    <n v="26.27"/>
    <n v="50.18"/>
    <n v="0"/>
    <n v="0"/>
    <n v="73.36"/>
    <n v="0"/>
    <n v="0"/>
    <n v="0"/>
    <n v="0"/>
    <n v="0"/>
    <n v="0"/>
    <n v="0"/>
    <n v="0"/>
    <n v="0"/>
    <x v="15"/>
    <x v="8"/>
  </r>
  <r>
    <s v="CG&amp;E "/>
    <s v="E"/>
    <x v="3"/>
    <s v="OLF     04/01/2008 "/>
    <n v="1162"/>
    <n v="138.19999999999999"/>
    <n v="0"/>
    <n v="138.19999999999999"/>
    <n v="33.53"/>
    <n v="0"/>
    <n v="55.09"/>
    <n v="1.4"/>
    <n v="0.09"/>
    <n v="0"/>
    <n v="0"/>
    <n v="5.39"/>
    <n v="2.66"/>
    <n v="5.53"/>
    <n v="0"/>
    <n v="0"/>
    <n v="3.08"/>
    <n v="25.41"/>
    <n v="0"/>
    <n v="0"/>
    <n v="0"/>
    <n v="0"/>
    <n v="1.05"/>
    <n v="2.0299999999999998"/>
    <n v="0"/>
    <n v="0"/>
    <n v="2.94"/>
    <n v="0"/>
    <n v="0"/>
    <n v="0"/>
    <n v="0"/>
    <n v="0"/>
    <n v="0"/>
    <n v="0"/>
    <n v="0"/>
    <n v="0"/>
    <x v="15"/>
    <x v="8"/>
  </r>
  <r>
    <s v="CG&amp;E "/>
    <s v="E"/>
    <x v="4"/>
    <s v="OLF     04/01/2008 "/>
    <n v="650"/>
    <n v="81.61"/>
    <n v="0"/>
    <n v="81.61"/>
    <n v="18.760000000000002"/>
    <n v="0"/>
    <n v="35.08"/>
    <n v="0.78"/>
    <n v="0.09"/>
    <n v="0"/>
    <n v="0"/>
    <n v="3.02"/>
    <n v="1.48"/>
    <n v="3.1"/>
    <n v="0"/>
    <n v="0"/>
    <n v="1.72"/>
    <n v="14.2"/>
    <n v="0"/>
    <n v="0"/>
    <n v="0"/>
    <n v="0"/>
    <n v="0.6"/>
    <n v="1.1200000000000001"/>
    <n v="0"/>
    <n v="0"/>
    <n v="1.66"/>
    <n v="0"/>
    <n v="0"/>
    <n v="0"/>
    <n v="0"/>
    <n v="0"/>
    <n v="0"/>
    <n v="0"/>
    <n v="0"/>
    <n v="0"/>
    <x v="15"/>
    <x v="8"/>
  </r>
  <r>
    <s v="CG&amp;E "/>
    <s v="E"/>
    <x v="5"/>
    <s v="OLF     04/01/2008 "/>
    <n v="166"/>
    <n v="19.05"/>
    <n v="0"/>
    <n v="19.05"/>
    <n v="4.79"/>
    <n v="0"/>
    <n v="7.87"/>
    <n v="0.2"/>
    <n v="0.09"/>
    <n v="0"/>
    <n v="0"/>
    <n v="0"/>
    <n v="0.38"/>
    <n v="0.79"/>
    <n v="0"/>
    <n v="0"/>
    <n v="0.44"/>
    <n v="3.63"/>
    <n v="0"/>
    <n v="0"/>
    <n v="0"/>
    <n v="0"/>
    <n v="0.15"/>
    <n v="0.28999999999999998"/>
    <n v="0"/>
    <n v="0"/>
    <n v="0.42"/>
    <n v="0"/>
    <n v="0"/>
    <n v="0"/>
    <n v="0"/>
    <n v="0"/>
    <n v="0"/>
    <n v="0"/>
    <n v="0"/>
    <n v="0"/>
    <x v="15"/>
    <x v="8"/>
  </r>
  <r>
    <s v="CG&amp;E "/>
    <s v="E"/>
    <x v="6"/>
    <s v="OLF     04/01/2008 "/>
    <n v="657"/>
    <n v="40.89"/>
    <n v="0"/>
    <n v="40.89"/>
    <n v="0"/>
    <n v="0"/>
    <n v="33.28"/>
    <n v="0.79"/>
    <n v="0.18"/>
    <n v="0"/>
    <n v="0"/>
    <n v="3.05"/>
    <n v="1.5"/>
    <n v="0"/>
    <n v="0"/>
    <n v="0"/>
    <n v="0"/>
    <n v="0"/>
    <n v="0"/>
    <n v="0"/>
    <n v="0"/>
    <n v="0"/>
    <n v="0.15"/>
    <n v="0.27"/>
    <n v="0"/>
    <n v="0"/>
    <n v="1.67"/>
    <n v="0"/>
    <n v="0"/>
    <n v="0"/>
    <n v="0"/>
    <n v="0"/>
    <n v="0"/>
    <n v="0"/>
    <n v="0"/>
    <n v="0"/>
    <x v="15"/>
    <x v="8"/>
  </r>
  <r>
    <s v="CG&amp;E "/>
    <s v="E"/>
    <x v="9"/>
    <s v="OLF     04/01/2008 "/>
    <n v="85"/>
    <n v="8.15"/>
    <n v="0"/>
    <n v="8.15"/>
    <n v="0"/>
    <n v="0"/>
    <n v="7.15"/>
    <n v="0.1"/>
    <n v="0.09"/>
    <n v="0"/>
    <n v="0"/>
    <n v="0.4"/>
    <n v="0.19"/>
    <n v="0"/>
    <n v="0"/>
    <n v="0"/>
    <n v="0"/>
    <n v="0"/>
    <n v="0"/>
    <n v="0"/>
    <n v="0"/>
    <n v="0"/>
    <n v="0"/>
    <n v="0"/>
    <n v="0"/>
    <n v="0"/>
    <n v="0.22"/>
    <n v="0"/>
    <n v="0"/>
    <n v="0"/>
    <n v="0"/>
    <n v="0"/>
    <n v="0"/>
    <n v="0"/>
    <n v="0"/>
    <n v="0"/>
    <x v="15"/>
    <x v="8"/>
  </r>
  <r>
    <s v="CG&amp;E "/>
    <s v="E"/>
    <x v="10"/>
    <s v="OLF     04/01/2008 "/>
    <n v="1646"/>
    <n v="100.13"/>
    <n v="0"/>
    <n v="100.13"/>
    <n v="0"/>
    <n v="0"/>
    <n v="82.3"/>
    <n v="1.98"/>
    <n v="0.27"/>
    <n v="0"/>
    <n v="0"/>
    <n v="7.64"/>
    <n v="3.76"/>
    <n v="0"/>
    <n v="0"/>
    <n v="0"/>
    <n v="0"/>
    <n v="0"/>
    <n v="0"/>
    <n v="0"/>
    <n v="0"/>
    <n v="0"/>
    <n v="0"/>
    <n v="0"/>
    <n v="0"/>
    <n v="0"/>
    <n v="4.18"/>
    <n v="0"/>
    <n v="0"/>
    <n v="0"/>
    <n v="0"/>
    <n v="0"/>
    <n v="0"/>
    <n v="0"/>
    <n v="0"/>
    <n v="0"/>
    <x v="15"/>
    <x v="8"/>
  </r>
  <r>
    <s v="CG&amp;E "/>
    <s v="E"/>
    <x v="19"/>
    <s v="OLFR    02/02/2009 "/>
    <n v="18350"/>
    <n v="2329.85"/>
    <n v="0"/>
    <n v="2329.85"/>
    <n v="323.51"/>
    <n v="0"/>
    <n v="1215.3399999999999"/>
    <n v="19.66"/>
    <n v="11.18"/>
    <n v="0"/>
    <n v="0"/>
    <n v="85.43"/>
    <n v="0"/>
    <n v="87.85"/>
    <n v="0"/>
    <n v="0"/>
    <n v="47.58"/>
    <n v="489.61"/>
    <n v="0"/>
    <n v="0"/>
    <n v="0"/>
    <n v="0"/>
    <n v="17.739999999999998"/>
    <n v="0"/>
    <n v="0"/>
    <n v="0"/>
    <n v="0"/>
    <n v="0"/>
    <n v="0"/>
    <n v="0"/>
    <n v="0"/>
    <n v="0"/>
    <n v="0"/>
    <n v="0"/>
    <n v="0"/>
    <n v="31.95"/>
    <x v="15"/>
    <x v="8"/>
  </r>
  <r>
    <s v="CG&amp;E "/>
    <s v="E"/>
    <x v="24"/>
    <s v="OLFR    02/02/2009 "/>
    <n v="329"/>
    <n v="26.93"/>
    <n v="0"/>
    <n v="26.93"/>
    <n v="0"/>
    <n v="0"/>
    <n v="23.97"/>
    <n v="0.35"/>
    <n v="0.18"/>
    <n v="0"/>
    <n v="0"/>
    <n v="1.54"/>
    <n v="0"/>
    <n v="0"/>
    <n v="0"/>
    <n v="0"/>
    <n v="0"/>
    <n v="0"/>
    <n v="0"/>
    <n v="0"/>
    <n v="0"/>
    <n v="0"/>
    <n v="0.32"/>
    <n v="0"/>
    <n v="0"/>
    <n v="0"/>
    <n v="0"/>
    <n v="0"/>
    <n v="0"/>
    <n v="0"/>
    <n v="0"/>
    <n v="0"/>
    <n v="0"/>
    <n v="0"/>
    <n v="0"/>
    <n v="0.56999999999999995"/>
    <x v="15"/>
    <x v="8"/>
  </r>
  <r>
    <s v="CG&amp;E "/>
    <s v="E"/>
    <x v="19"/>
    <s v="OLFR    02/02/2009N"/>
    <n v="0"/>
    <n v="-169.37"/>
    <n v="0"/>
    <n v="-16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8"/>
  </r>
  <r>
    <s v="CG&amp;E "/>
    <s v="E"/>
    <x v="19"/>
    <s v="OLFR    04/01/2008 "/>
    <n v="547"/>
    <n v="81.5"/>
    <n v="0"/>
    <n v="81.5"/>
    <n v="15.8"/>
    <n v="0"/>
    <n v="43.22"/>
    <n v="0.65"/>
    <n v="0.54"/>
    <n v="0"/>
    <n v="0"/>
    <n v="2.56"/>
    <n v="1.23"/>
    <n v="2.63"/>
    <n v="0"/>
    <n v="0"/>
    <n v="1.43"/>
    <n v="11.97"/>
    <n v="0"/>
    <n v="0"/>
    <n v="0"/>
    <n v="0"/>
    <n v="0.51"/>
    <n v="0.96"/>
    <n v="0"/>
    <n v="0"/>
    <n v="0"/>
    <n v="0"/>
    <n v="0"/>
    <n v="0"/>
    <n v="0"/>
    <n v="0"/>
    <n v="0"/>
    <n v="0"/>
    <n v="0"/>
    <n v="0"/>
    <x v="15"/>
    <x v="8"/>
  </r>
  <r>
    <s v="CG&amp;E "/>
    <s v="E"/>
    <x v="19"/>
    <s v="OLO     02/02/2009 "/>
    <n v="11963"/>
    <n v="2052.21"/>
    <n v="0"/>
    <n v="2052.21"/>
    <n v="209.7"/>
    <n v="0"/>
    <n v="1270.8599999999999"/>
    <n v="12.88"/>
    <n v="6.2"/>
    <n v="0"/>
    <n v="0"/>
    <n v="55.64"/>
    <n v="26.97"/>
    <n v="57.55"/>
    <n v="0"/>
    <n v="0"/>
    <n v="31.04"/>
    <n v="318.79000000000002"/>
    <n v="0"/>
    <n v="0"/>
    <n v="0"/>
    <n v="0"/>
    <n v="11.74"/>
    <n v="0"/>
    <n v="0"/>
    <n v="0"/>
    <n v="30.29"/>
    <n v="0"/>
    <n v="0"/>
    <n v="0"/>
    <n v="0"/>
    <n v="0"/>
    <n v="0"/>
    <n v="0"/>
    <n v="0"/>
    <n v="20.55"/>
    <x v="15"/>
    <x v="8"/>
  </r>
  <r>
    <s v="CG&amp;E "/>
    <s v="E"/>
    <x v="1"/>
    <s v="OLO     02/02/2009 "/>
    <n v="121059"/>
    <n v="18442.009999999998"/>
    <n v="0"/>
    <n v="18442.009999999998"/>
    <n v="2128.36"/>
    <n v="0"/>
    <n v="10552.08"/>
    <n v="132.5"/>
    <n v="33.020000000000003"/>
    <n v="0"/>
    <n v="0"/>
    <n v="563.72"/>
    <n v="274.93"/>
    <n v="580.35"/>
    <n v="0"/>
    <n v="0"/>
    <n v="311.67"/>
    <n v="3228.18"/>
    <n v="0"/>
    <n v="0"/>
    <n v="0"/>
    <n v="0"/>
    <n v="119.56"/>
    <n v="0"/>
    <n v="0"/>
    <n v="0"/>
    <n v="309.19"/>
    <n v="0"/>
    <n v="0"/>
    <n v="0"/>
    <n v="0"/>
    <n v="0"/>
    <n v="0"/>
    <n v="0"/>
    <n v="0"/>
    <n v="208.45"/>
    <x v="15"/>
    <x v="8"/>
  </r>
  <r>
    <s v="CG&amp;E "/>
    <s v="E"/>
    <x v="2"/>
    <s v="OLO     02/02/2009 "/>
    <n v="416596"/>
    <n v="62183.76"/>
    <n v="0"/>
    <n v="62183.76"/>
    <n v="7327.4"/>
    <n v="0"/>
    <n v="34991.599999999999"/>
    <n v="452.53"/>
    <n v="158.44"/>
    <n v="0"/>
    <n v="0"/>
    <n v="1939.44"/>
    <n v="943.49"/>
    <n v="1997.41"/>
    <n v="0"/>
    <n v="0"/>
    <n v="1074.6600000000001"/>
    <n v="11107.81"/>
    <n v="0"/>
    <n v="0"/>
    <n v="0"/>
    <n v="0"/>
    <n v="412.5"/>
    <n v="0"/>
    <n v="0"/>
    <n v="0"/>
    <n v="1063.74"/>
    <n v="0"/>
    <n v="0"/>
    <n v="0"/>
    <n v="0"/>
    <n v="0"/>
    <n v="0"/>
    <n v="0"/>
    <n v="0"/>
    <n v="714.74"/>
    <x v="15"/>
    <x v="8"/>
  </r>
  <r>
    <s v="CG&amp;E "/>
    <s v="E"/>
    <x v="3"/>
    <s v="OLO     02/02/2009 "/>
    <n v="69142"/>
    <n v="9055.17"/>
    <n v="0"/>
    <n v="9055.17"/>
    <n v="1219.0999999999999"/>
    <n v="0"/>
    <n v="4554.71"/>
    <n v="75.2"/>
    <n v="12.47"/>
    <n v="0"/>
    <n v="0"/>
    <n v="318.32"/>
    <n v="156.97"/>
    <n v="330.76"/>
    <n v="0"/>
    <n v="0"/>
    <n v="178.15"/>
    <n v="1844.38"/>
    <n v="0"/>
    <n v="0"/>
    <n v="0"/>
    <n v="0"/>
    <n v="68.739999999999995"/>
    <n v="0"/>
    <n v="0"/>
    <n v="0"/>
    <n v="177.97"/>
    <n v="0"/>
    <n v="0"/>
    <n v="0"/>
    <n v="0"/>
    <n v="0"/>
    <n v="0"/>
    <n v="0"/>
    <n v="0"/>
    <n v="118.4"/>
    <x v="15"/>
    <x v="8"/>
  </r>
  <r>
    <s v="CG&amp;E "/>
    <s v="E"/>
    <x v="7"/>
    <s v="OLO     02/02/2009 "/>
    <n v="327"/>
    <n v="57.79"/>
    <n v="0"/>
    <n v="57.79"/>
    <n v="5.71"/>
    <n v="0"/>
    <n v="36.369999999999997"/>
    <n v="0.34"/>
    <n v="0.27"/>
    <n v="0"/>
    <n v="0"/>
    <n v="1.52"/>
    <n v="0.73"/>
    <n v="1.58"/>
    <n v="0"/>
    <n v="0"/>
    <n v="0.86"/>
    <n v="8.7100000000000009"/>
    <n v="0"/>
    <n v="0"/>
    <n v="0"/>
    <n v="0"/>
    <n v="0.32"/>
    <n v="0"/>
    <n v="0"/>
    <n v="0"/>
    <n v="0.82"/>
    <n v="0"/>
    <n v="0"/>
    <n v="0"/>
    <n v="0"/>
    <n v="0"/>
    <n v="0"/>
    <n v="0"/>
    <n v="0"/>
    <n v="0.56000000000000005"/>
    <x v="15"/>
    <x v="8"/>
  </r>
  <r>
    <s v="CG&amp;E "/>
    <s v="E"/>
    <x v="4"/>
    <s v="OLO     02/02/2009 "/>
    <n v="39502"/>
    <n v="6029.16"/>
    <n v="0"/>
    <n v="6029.16"/>
    <n v="695.02"/>
    <n v="0"/>
    <n v="3454.98"/>
    <n v="42.96"/>
    <n v="11.88"/>
    <n v="0"/>
    <n v="0"/>
    <n v="181.58"/>
    <n v="89.72"/>
    <n v="189.39"/>
    <n v="0"/>
    <n v="0"/>
    <n v="101.79"/>
    <n v="1053.52"/>
    <n v="0"/>
    <n v="0"/>
    <n v="0"/>
    <n v="0"/>
    <n v="39.24"/>
    <n v="0"/>
    <n v="0"/>
    <n v="0"/>
    <n v="101"/>
    <n v="0"/>
    <n v="0"/>
    <n v="0"/>
    <n v="0"/>
    <n v="0"/>
    <n v="0"/>
    <n v="0"/>
    <n v="0"/>
    <n v="68.08"/>
    <x v="15"/>
    <x v="8"/>
  </r>
  <r>
    <s v="CG&amp;E "/>
    <s v="E"/>
    <x v="8"/>
    <s v="OLO     02/02/2009 "/>
    <n v="545"/>
    <n v="79.540000000000006"/>
    <n v="0"/>
    <n v="79.540000000000006"/>
    <n v="9.6"/>
    <n v="0"/>
    <n v="43.98"/>
    <n v="0.6"/>
    <n v="0.18"/>
    <n v="0"/>
    <n v="0"/>
    <n v="2.54"/>
    <n v="1.24"/>
    <n v="2.6"/>
    <n v="0"/>
    <n v="0"/>
    <n v="1.4"/>
    <n v="14.53"/>
    <n v="0"/>
    <n v="0"/>
    <n v="0"/>
    <n v="0"/>
    <n v="0.54"/>
    <n v="0"/>
    <n v="0"/>
    <n v="0"/>
    <n v="1.4"/>
    <n v="0"/>
    <n v="0"/>
    <n v="0"/>
    <n v="0"/>
    <n v="0"/>
    <n v="0"/>
    <n v="0"/>
    <n v="0"/>
    <n v="0.93"/>
    <x v="15"/>
    <x v="8"/>
  </r>
  <r>
    <s v="CG&amp;E "/>
    <s v="E"/>
    <x v="5"/>
    <s v="OLO     02/02/2009 "/>
    <n v="1805"/>
    <n v="246.93"/>
    <n v="0"/>
    <n v="246.93"/>
    <n v="31.85"/>
    <n v="0"/>
    <n v="137.55000000000001"/>
    <n v="1.95"/>
    <n v="0.54"/>
    <n v="0"/>
    <n v="0"/>
    <n v="0"/>
    <n v="4.0999999999999996"/>
    <n v="8.6300000000000008"/>
    <n v="0"/>
    <n v="0"/>
    <n v="4.6500000000000004"/>
    <n v="48.13"/>
    <n v="0"/>
    <n v="0"/>
    <n v="0"/>
    <n v="0"/>
    <n v="1.8"/>
    <n v="0"/>
    <n v="0"/>
    <n v="0"/>
    <n v="4.6500000000000004"/>
    <n v="0"/>
    <n v="0"/>
    <n v="0"/>
    <n v="0"/>
    <n v="0"/>
    <n v="0"/>
    <n v="0"/>
    <n v="0"/>
    <n v="3.08"/>
    <x v="15"/>
    <x v="8"/>
  </r>
  <r>
    <s v="CG&amp;E "/>
    <s v="E"/>
    <x v="24"/>
    <s v="OLO     02/02/2009 "/>
    <n v="41"/>
    <n v="6.22"/>
    <n v="0"/>
    <n v="6.22"/>
    <n v="0"/>
    <n v="0"/>
    <n v="5.6"/>
    <n v="0.04"/>
    <n v="0.09"/>
    <n v="0"/>
    <n v="0"/>
    <n v="0.19"/>
    <n v="0.09"/>
    <n v="0"/>
    <n v="0"/>
    <n v="0"/>
    <n v="0"/>
    <n v="0"/>
    <n v="0"/>
    <n v="0"/>
    <n v="0"/>
    <n v="0"/>
    <n v="0.04"/>
    <n v="0"/>
    <n v="0"/>
    <n v="0"/>
    <n v="0.1"/>
    <n v="0"/>
    <n v="0"/>
    <n v="0"/>
    <n v="0"/>
    <n v="0"/>
    <n v="0"/>
    <n v="0"/>
    <n v="0"/>
    <n v="7.0000000000000007E-2"/>
    <x v="15"/>
    <x v="8"/>
  </r>
  <r>
    <s v="CG&amp;E "/>
    <s v="E"/>
    <x v="21"/>
    <s v="OLO     02/02/2009 "/>
    <n v="1908"/>
    <n v="217.9"/>
    <n v="0"/>
    <n v="217.9"/>
    <n v="0"/>
    <n v="0"/>
    <n v="192.93"/>
    <n v="2.11"/>
    <n v="0.36"/>
    <n v="0"/>
    <n v="-0.48"/>
    <n v="8.89"/>
    <n v="4.33"/>
    <n v="0"/>
    <n v="0"/>
    <n v="0"/>
    <n v="0"/>
    <n v="0"/>
    <n v="0"/>
    <n v="0"/>
    <n v="0"/>
    <n v="0"/>
    <n v="1.61"/>
    <n v="0"/>
    <n v="0"/>
    <n v="0"/>
    <n v="4.8499999999999996"/>
    <n v="0"/>
    <n v="0"/>
    <n v="0"/>
    <n v="0"/>
    <n v="0"/>
    <n v="0"/>
    <n v="0"/>
    <n v="0"/>
    <n v="3.3"/>
    <x v="15"/>
    <x v="8"/>
  </r>
  <r>
    <s v="CG&amp;E "/>
    <s v="E"/>
    <x v="6"/>
    <s v="OLO     02/02/2009 "/>
    <n v="14560"/>
    <n v="1384.18"/>
    <n v="0"/>
    <n v="1384.18"/>
    <n v="0"/>
    <n v="0"/>
    <n v="1218.98"/>
    <n v="15.94"/>
    <n v="4.2300000000000004"/>
    <n v="0"/>
    <n v="-20.65"/>
    <n v="67.84"/>
    <n v="33.04"/>
    <n v="0"/>
    <n v="0"/>
    <n v="0"/>
    <n v="0"/>
    <n v="0"/>
    <n v="0"/>
    <n v="0"/>
    <n v="0"/>
    <n v="0"/>
    <n v="2.56"/>
    <n v="0"/>
    <n v="0"/>
    <n v="0"/>
    <n v="37.17"/>
    <n v="0"/>
    <n v="0"/>
    <n v="0"/>
    <n v="0"/>
    <n v="0"/>
    <n v="0"/>
    <n v="0"/>
    <n v="0"/>
    <n v="25.07"/>
    <x v="15"/>
    <x v="8"/>
  </r>
  <r>
    <s v="CG&amp;E "/>
    <s v="E"/>
    <x v="9"/>
    <s v="OLO     02/02/2009 "/>
    <n v="1526"/>
    <n v="142.82"/>
    <n v="0"/>
    <n v="142.82"/>
    <n v="0"/>
    <n v="0"/>
    <n v="125.95"/>
    <n v="1.66"/>
    <n v="0.54"/>
    <n v="0"/>
    <n v="-2.4500000000000002"/>
    <n v="7.1"/>
    <n v="3.45"/>
    <n v="0"/>
    <n v="0"/>
    <n v="0"/>
    <n v="0"/>
    <n v="0"/>
    <n v="0"/>
    <n v="0"/>
    <n v="0"/>
    <n v="0"/>
    <n v="0.08"/>
    <n v="0"/>
    <n v="0"/>
    <n v="0"/>
    <n v="3.9"/>
    <n v="0"/>
    <n v="0"/>
    <n v="0"/>
    <n v="0"/>
    <n v="0"/>
    <n v="0"/>
    <n v="0"/>
    <n v="0"/>
    <n v="2.59"/>
    <x v="15"/>
    <x v="8"/>
  </r>
  <r>
    <s v="CG&amp;E "/>
    <s v="E"/>
    <x v="10"/>
    <s v="OLO     02/02/2009 "/>
    <n v="4988"/>
    <n v="474.31"/>
    <n v="0"/>
    <n v="474.31"/>
    <n v="0"/>
    <n v="0"/>
    <n v="419.23"/>
    <n v="5.45"/>
    <n v="1.89"/>
    <n v="0"/>
    <n v="-8.36"/>
    <n v="23.24"/>
    <n v="11.33"/>
    <n v="0"/>
    <n v="0"/>
    <n v="0"/>
    <n v="0"/>
    <n v="0"/>
    <n v="0"/>
    <n v="0"/>
    <n v="0"/>
    <n v="0"/>
    <n v="0.15"/>
    <n v="0"/>
    <n v="0"/>
    <n v="0"/>
    <n v="12.76"/>
    <n v="0"/>
    <n v="0"/>
    <n v="0"/>
    <n v="0"/>
    <n v="0"/>
    <n v="0"/>
    <n v="0"/>
    <n v="0"/>
    <n v="8.6199999999999992"/>
    <x v="15"/>
    <x v="8"/>
  </r>
  <r>
    <s v="CG&amp;E "/>
    <s v="E"/>
    <x v="1"/>
    <s v="OLO     02/02/2009N"/>
    <n v="0"/>
    <n v="-1039.8599999999999"/>
    <n v="0"/>
    <n v="-1039.8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8"/>
  </r>
  <r>
    <s v="CG&amp;E "/>
    <s v="E"/>
    <x v="2"/>
    <s v="OLO     02/02/2009N"/>
    <n v="0"/>
    <n v="-180.6"/>
    <n v="0"/>
    <n v="-18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8"/>
  </r>
  <r>
    <s v="CG&amp;E "/>
    <s v="E"/>
    <x v="19"/>
    <s v="OLO     04/01/2008 "/>
    <n v="1756"/>
    <n v="332.99"/>
    <n v="0"/>
    <n v="332.99"/>
    <n v="50.53"/>
    <n v="0"/>
    <n v="207.09"/>
    <n v="2.1800000000000002"/>
    <n v="0.36"/>
    <n v="0"/>
    <n v="0"/>
    <n v="8.17"/>
    <n v="4.03"/>
    <n v="8.43"/>
    <n v="0"/>
    <n v="0"/>
    <n v="4.62"/>
    <n v="38.299999999999997"/>
    <n v="0"/>
    <n v="0"/>
    <n v="0"/>
    <n v="0"/>
    <n v="1.7"/>
    <n v="3.07"/>
    <n v="0"/>
    <n v="0"/>
    <n v="4.51"/>
    <n v="0"/>
    <n v="0"/>
    <n v="0"/>
    <n v="0"/>
    <n v="0"/>
    <n v="0"/>
    <n v="0"/>
    <n v="0"/>
    <n v="0"/>
    <x v="15"/>
    <x v="8"/>
  </r>
  <r>
    <s v="CG&amp;E "/>
    <s v="E"/>
    <x v="1"/>
    <s v="OLO     04/01/2008 "/>
    <n v="2190"/>
    <n v="368.68"/>
    <n v="0"/>
    <n v="368.68"/>
    <n v="63.16"/>
    <n v="0"/>
    <n v="210.6"/>
    <n v="2.73"/>
    <n v="1.44"/>
    <n v="0"/>
    <n v="0"/>
    <n v="10.19"/>
    <n v="4.9800000000000004"/>
    <n v="10.49"/>
    <n v="0"/>
    <n v="0"/>
    <n v="5.82"/>
    <n v="47.82"/>
    <n v="0"/>
    <n v="0"/>
    <n v="0"/>
    <n v="0"/>
    <n v="2.1"/>
    <n v="3.76"/>
    <n v="0"/>
    <n v="0"/>
    <n v="5.59"/>
    <n v="0"/>
    <n v="0"/>
    <n v="0"/>
    <n v="0"/>
    <n v="0"/>
    <n v="0"/>
    <n v="0"/>
    <n v="0"/>
    <n v="0"/>
    <x v="15"/>
    <x v="8"/>
  </r>
  <r>
    <s v="CG&amp;E "/>
    <s v="E"/>
    <x v="2"/>
    <s v="OLO     04/01/2008 "/>
    <n v="16676"/>
    <n v="2542.3000000000002"/>
    <n v="0"/>
    <n v="2542.3000000000002"/>
    <n v="480.85"/>
    <n v="0"/>
    <n v="1342.33"/>
    <n v="20.38"/>
    <n v="7.98"/>
    <n v="0"/>
    <n v="0"/>
    <n v="77.680000000000007"/>
    <n v="37.79"/>
    <n v="79.89"/>
    <n v="0"/>
    <n v="0"/>
    <n v="44.19"/>
    <n v="364.42"/>
    <n v="0"/>
    <n v="0"/>
    <n v="0"/>
    <n v="0"/>
    <n v="15.47"/>
    <n v="28.66"/>
    <n v="0"/>
    <n v="0"/>
    <n v="42.66"/>
    <n v="0"/>
    <n v="0"/>
    <n v="0"/>
    <n v="0"/>
    <n v="0"/>
    <n v="0"/>
    <n v="0"/>
    <n v="0"/>
    <n v="0"/>
    <x v="15"/>
    <x v="8"/>
  </r>
  <r>
    <s v="CG&amp;E "/>
    <s v="E"/>
    <x v="3"/>
    <s v="OLO     04/01/2008 "/>
    <n v="1319"/>
    <n v="192.99"/>
    <n v="0"/>
    <n v="192.99"/>
    <n v="38.06"/>
    <n v="0"/>
    <n v="98.44"/>
    <n v="1.59"/>
    <n v="0.39"/>
    <n v="0"/>
    <n v="0"/>
    <n v="6.14"/>
    <n v="2.99"/>
    <n v="6.29"/>
    <n v="0"/>
    <n v="0"/>
    <n v="3.46"/>
    <n v="28.77"/>
    <n v="0"/>
    <n v="0"/>
    <n v="0"/>
    <n v="0"/>
    <n v="1.24"/>
    <n v="2.2400000000000002"/>
    <n v="0"/>
    <n v="0"/>
    <n v="3.38"/>
    <n v="0"/>
    <n v="0"/>
    <n v="0"/>
    <n v="0"/>
    <n v="0"/>
    <n v="0"/>
    <n v="0"/>
    <n v="0"/>
    <n v="0"/>
    <x v="15"/>
    <x v="8"/>
  </r>
  <r>
    <s v="CG&amp;E "/>
    <s v="E"/>
    <x v="4"/>
    <s v="OLO     04/01/2008 "/>
    <n v="388"/>
    <n v="62.12"/>
    <n v="0"/>
    <n v="62.12"/>
    <n v="11.18"/>
    <n v="0"/>
    <n v="34.1"/>
    <n v="0.48"/>
    <n v="0.27"/>
    <n v="0"/>
    <n v="0"/>
    <n v="1.81"/>
    <n v="0.89"/>
    <n v="1.86"/>
    <n v="0"/>
    <n v="0"/>
    <n v="1.02"/>
    <n v="8.4700000000000006"/>
    <n v="0"/>
    <n v="0"/>
    <n v="0"/>
    <n v="0"/>
    <n v="0.36"/>
    <n v="0.68"/>
    <n v="0"/>
    <n v="0"/>
    <n v="1"/>
    <n v="0"/>
    <n v="0"/>
    <n v="0"/>
    <n v="0"/>
    <n v="0"/>
    <n v="0"/>
    <n v="0"/>
    <n v="0"/>
    <n v="0"/>
    <x v="15"/>
    <x v="8"/>
  </r>
  <r>
    <s v="CG&amp;E "/>
    <s v="E"/>
    <x v="6"/>
    <s v="OLO     04/01/2008 "/>
    <n v="868"/>
    <n v="72.88"/>
    <n v="0"/>
    <n v="72.88"/>
    <n v="0"/>
    <n v="0"/>
    <n v="63.21"/>
    <n v="1.07"/>
    <n v="0.36"/>
    <n v="0"/>
    <n v="0"/>
    <n v="4.05"/>
    <n v="1.97"/>
    <n v="0"/>
    <n v="0"/>
    <n v="0"/>
    <n v="0"/>
    <n v="0"/>
    <n v="0"/>
    <n v="0"/>
    <n v="0"/>
    <n v="0"/>
    <n v="0"/>
    <n v="0"/>
    <n v="0"/>
    <n v="0"/>
    <n v="2.2200000000000002"/>
    <n v="0"/>
    <n v="0"/>
    <n v="0"/>
    <n v="0"/>
    <n v="0"/>
    <n v="0"/>
    <n v="0"/>
    <n v="0"/>
    <n v="0"/>
    <x v="15"/>
    <x v="8"/>
  </r>
  <r>
    <s v="CG&amp;E "/>
    <s v="E"/>
    <x v="9"/>
    <s v="OLO     04/01/2008 "/>
    <n v="520"/>
    <n v="45.66"/>
    <n v="0"/>
    <n v="45.66"/>
    <n v="0"/>
    <n v="0"/>
    <n v="39.92"/>
    <n v="0.62"/>
    <n v="0.18"/>
    <n v="0"/>
    <n v="0"/>
    <n v="2.42"/>
    <n v="1.18"/>
    <n v="0"/>
    <n v="0"/>
    <n v="0"/>
    <n v="0"/>
    <n v="0"/>
    <n v="0"/>
    <n v="0"/>
    <n v="0"/>
    <n v="0"/>
    <n v="0"/>
    <n v="0"/>
    <n v="0"/>
    <n v="0"/>
    <n v="1.34"/>
    <n v="0"/>
    <n v="0"/>
    <n v="0"/>
    <n v="0"/>
    <n v="0"/>
    <n v="0"/>
    <n v="0"/>
    <n v="0"/>
    <n v="0"/>
    <x v="15"/>
    <x v="8"/>
  </r>
  <r>
    <s v="CG&amp;E "/>
    <s v="E"/>
    <x v="10"/>
    <s v="OLO     04/01/2008 "/>
    <n v="73"/>
    <n v="10.1"/>
    <n v="0"/>
    <n v="10.1"/>
    <n v="0"/>
    <n v="0"/>
    <n v="9.31"/>
    <n v="0.09"/>
    <n v="0"/>
    <n v="0"/>
    <n v="0"/>
    <n v="0.34"/>
    <n v="0.17"/>
    <n v="0"/>
    <n v="0"/>
    <n v="0"/>
    <n v="0"/>
    <n v="0"/>
    <n v="0"/>
    <n v="0"/>
    <n v="0"/>
    <n v="0"/>
    <n v="0"/>
    <n v="0"/>
    <n v="0"/>
    <n v="0"/>
    <n v="0.19"/>
    <n v="0"/>
    <n v="0"/>
    <n v="0"/>
    <n v="0"/>
    <n v="0"/>
    <n v="0"/>
    <n v="0"/>
    <n v="0"/>
    <n v="0"/>
    <x v="15"/>
    <x v="8"/>
  </r>
  <r>
    <s v="CG&amp;E "/>
    <s v="E"/>
    <x v="2"/>
    <s v="OLO     04/01/2008N"/>
    <n v="-82"/>
    <n v="-20.56"/>
    <n v="0"/>
    <n v="-20.56"/>
    <n v="-2.34"/>
    <n v="0"/>
    <n v="-14.54"/>
    <n v="-0.1"/>
    <n v="-0.18"/>
    <n v="0"/>
    <n v="0"/>
    <n v="-0.38"/>
    <n v="-0.18"/>
    <n v="-0.4"/>
    <n v="0"/>
    <n v="0"/>
    <n v="-0.22"/>
    <n v="-1.8"/>
    <n v="0"/>
    <n v="0"/>
    <n v="0"/>
    <n v="0"/>
    <n v="-0.08"/>
    <n v="-0.14000000000000001"/>
    <n v="0"/>
    <n v="0"/>
    <n v="-0.2"/>
    <n v="0"/>
    <n v="0"/>
    <n v="0"/>
    <n v="0"/>
    <n v="0"/>
    <n v="0"/>
    <n v="0"/>
    <n v="0"/>
    <n v="0"/>
    <x v="15"/>
    <x v="8"/>
  </r>
  <r>
    <s v="CG&amp;E "/>
    <s v="E"/>
    <x v="3"/>
    <s v="OLO     04/01/2008N"/>
    <n v="-489"/>
    <n v="-53.73"/>
    <n v="0"/>
    <n v="-53.73"/>
    <n v="-8.61"/>
    <n v="0"/>
    <n v="-21.87"/>
    <n v="-0.54"/>
    <n v="-0.09"/>
    <n v="0"/>
    <n v="0"/>
    <n v="-2.2799999999999998"/>
    <n v="-1.1100000000000001"/>
    <n v="-2.34"/>
    <n v="0"/>
    <n v="0"/>
    <n v="-1.26"/>
    <n v="-13.05"/>
    <n v="0"/>
    <n v="0"/>
    <n v="0"/>
    <n v="0"/>
    <n v="-0.48"/>
    <n v="0"/>
    <n v="0"/>
    <n v="0"/>
    <n v="-1.26"/>
    <n v="0"/>
    <n v="0"/>
    <n v="0"/>
    <n v="0"/>
    <n v="0"/>
    <n v="0"/>
    <n v="0"/>
    <n v="0"/>
    <n v="-0.84"/>
    <x v="15"/>
    <x v="8"/>
  </r>
  <r>
    <s v="CG&amp;E "/>
    <s v="E"/>
    <x v="19"/>
    <s v="OLOR    02/02/2009 "/>
    <n v="272654"/>
    <n v="45505.3"/>
    <n v="0"/>
    <n v="45505.3"/>
    <n v="4769.3900000000003"/>
    <n v="0"/>
    <n v="28769.599999999999"/>
    <n v="290.22000000000003"/>
    <n v="398.52"/>
    <n v="0"/>
    <n v="0"/>
    <n v="1265.93"/>
    <n v="0"/>
    <n v="1314.9"/>
    <n v="0"/>
    <n v="0"/>
    <n v="708.26"/>
    <n v="7256.6"/>
    <n v="0"/>
    <n v="0"/>
    <n v="0"/>
    <n v="0"/>
    <n v="267.73"/>
    <n v="0"/>
    <n v="0"/>
    <n v="0"/>
    <n v="0"/>
    <n v="0"/>
    <n v="0"/>
    <n v="0"/>
    <n v="0"/>
    <n v="0"/>
    <n v="0"/>
    <n v="0"/>
    <n v="0"/>
    <n v="464.15"/>
    <x v="15"/>
    <x v="8"/>
  </r>
  <r>
    <s v="CG&amp;E "/>
    <s v="E"/>
    <x v="24"/>
    <s v="OLOR    02/02/2009 "/>
    <n v="4722"/>
    <n v="528.41999999999996"/>
    <n v="0"/>
    <n v="528.41999999999996"/>
    <n v="0"/>
    <n v="0"/>
    <n v="481.29"/>
    <n v="5.0599999999999996"/>
    <n v="7.47"/>
    <n v="0"/>
    <n v="0"/>
    <n v="21.93"/>
    <n v="0"/>
    <n v="0"/>
    <n v="0"/>
    <n v="0"/>
    <n v="0"/>
    <n v="0"/>
    <n v="0"/>
    <n v="0"/>
    <n v="0"/>
    <n v="0"/>
    <n v="4.6399999999999997"/>
    <n v="0"/>
    <n v="0"/>
    <n v="0"/>
    <n v="0"/>
    <n v="0"/>
    <n v="0"/>
    <n v="0"/>
    <n v="0"/>
    <n v="0"/>
    <n v="0"/>
    <n v="0"/>
    <n v="0"/>
    <n v="8.0299999999999994"/>
    <x v="15"/>
    <x v="8"/>
  </r>
  <r>
    <s v="CG&amp;E "/>
    <s v="E"/>
    <x v="19"/>
    <s v="OLOR    02/02/2009N"/>
    <n v="0"/>
    <n v="-484.94"/>
    <n v="0"/>
    <n v="-48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8"/>
  </r>
  <r>
    <s v="CG&amp;E "/>
    <s v="E"/>
    <x v="19"/>
    <s v="OLOR    04/01/2008 "/>
    <n v="18008"/>
    <n v="3178.2"/>
    <n v="0"/>
    <n v="3178.2"/>
    <n v="517.29999999999995"/>
    <n v="0"/>
    <n v="1908.86"/>
    <n v="22.38"/>
    <n v="28.47"/>
    <n v="0"/>
    <n v="0"/>
    <n v="83.61"/>
    <n v="40.229999999999997"/>
    <n v="86.88"/>
    <n v="0"/>
    <n v="0"/>
    <n v="48.19"/>
    <n v="394.07"/>
    <n v="0"/>
    <n v="0"/>
    <n v="0"/>
    <n v="0"/>
    <n v="17.57"/>
    <n v="30.64"/>
    <n v="0"/>
    <n v="0"/>
    <n v="0"/>
    <n v="0"/>
    <n v="0"/>
    <n v="0"/>
    <n v="0"/>
    <n v="0"/>
    <n v="0"/>
    <n v="0"/>
    <n v="0"/>
    <n v="0"/>
    <x v="15"/>
    <x v="8"/>
  </r>
  <r>
    <s v="CG&amp;E "/>
    <s v="E"/>
    <x v="24"/>
    <s v="OLOR    04/01/2008 "/>
    <n v="295"/>
    <n v="31.28"/>
    <n v="0"/>
    <n v="31.28"/>
    <n v="0"/>
    <n v="0"/>
    <n v="27.64"/>
    <n v="0.37"/>
    <n v="0.45"/>
    <n v="0"/>
    <n v="0"/>
    <n v="1.37"/>
    <n v="0.66"/>
    <n v="0"/>
    <n v="0"/>
    <n v="0"/>
    <n v="0"/>
    <n v="0"/>
    <n v="0"/>
    <n v="0"/>
    <n v="0"/>
    <n v="0"/>
    <n v="0.28999999999999998"/>
    <n v="0.5"/>
    <n v="0"/>
    <n v="0"/>
    <n v="0"/>
    <n v="0"/>
    <n v="0"/>
    <n v="0"/>
    <n v="0"/>
    <n v="0"/>
    <n v="0"/>
    <n v="0"/>
    <n v="0"/>
    <n v="0"/>
    <x v="15"/>
    <x v="8"/>
  </r>
  <r>
    <s v="CG&amp;E "/>
    <s v="E"/>
    <x v="19"/>
    <s v="OLOR    04/01/2008N"/>
    <n v="-564"/>
    <n v="-126.61"/>
    <n v="0"/>
    <n v="-126.61"/>
    <n v="-15.29"/>
    <n v="0"/>
    <n v="-88.96"/>
    <n v="-0.67"/>
    <n v="-1.23"/>
    <n v="0"/>
    <n v="0"/>
    <n v="-2.61"/>
    <n v="-1.08"/>
    <n v="-2.52"/>
    <n v="0"/>
    <n v="0"/>
    <n v="-1.51"/>
    <n v="-11.23"/>
    <n v="0"/>
    <n v="0"/>
    <n v="0"/>
    <n v="0"/>
    <n v="-0.55000000000000004"/>
    <n v="-0.84"/>
    <n v="0"/>
    <n v="0"/>
    <n v="0"/>
    <n v="0"/>
    <n v="0"/>
    <n v="0"/>
    <n v="0"/>
    <n v="0"/>
    <n v="0"/>
    <n v="0"/>
    <n v="0"/>
    <n v="-0.12"/>
    <x v="15"/>
    <x v="8"/>
  </r>
  <r>
    <s v="CG&amp;E "/>
    <s v="E"/>
    <x v="2"/>
    <s v="OLU     02/02/2009 "/>
    <n v="71"/>
    <n v="17.149999999999999"/>
    <n v="0"/>
    <n v="17.149999999999999"/>
    <n v="1.25"/>
    <n v="0"/>
    <n v="12.46"/>
    <n v="0.08"/>
    <n v="0.09"/>
    <n v="0"/>
    <n v="0"/>
    <n v="0.33"/>
    <n v="0.16"/>
    <n v="0.34"/>
    <n v="0"/>
    <n v="0"/>
    <n v="0.18"/>
    <n v="1.89"/>
    <n v="0"/>
    <n v="0"/>
    <n v="0"/>
    <n v="0"/>
    <n v="7.0000000000000007E-2"/>
    <n v="0"/>
    <n v="0"/>
    <n v="0"/>
    <n v="0.18"/>
    <n v="0"/>
    <n v="0"/>
    <n v="0"/>
    <n v="0"/>
    <n v="0"/>
    <n v="0"/>
    <n v="0"/>
    <n v="0"/>
    <n v="0.12"/>
    <x v="15"/>
    <x v="8"/>
  </r>
  <r>
    <s v="CG&amp;E "/>
    <s v="E"/>
    <x v="6"/>
    <s v="OLU     02/02/2009 "/>
    <n v="82"/>
    <n v="39.17"/>
    <n v="0"/>
    <n v="39.17"/>
    <n v="0"/>
    <n v="0"/>
    <n v="38.020000000000003"/>
    <n v="0.08"/>
    <n v="0.09"/>
    <n v="0"/>
    <n v="0"/>
    <n v="0.38"/>
    <n v="0.18"/>
    <n v="0"/>
    <n v="0"/>
    <n v="0"/>
    <n v="0"/>
    <n v="0"/>
    <n v="0"/>
    <n v="0"/>
    <n v="0"/>
    <n v="0"/>
    <n v="0.08"/>
    <n v="0"/>
    <n v="0"/>
    <n v="0"/>
    <n v="0.2"/>
    <n v="0"/>
    <n v="0"/>
    <n v="0"/>
    <n v="0"/>
    <n v="0"/>
    <n v="0"/>
    <n v="0"/>
    <n v="0"/>
    <n v="0.14000000000000001"/>
    <x v="15"/>
    <x v="8"/>
  </r>
  <r>
    <s v="CG&amp;E "/>
    <s v="E"/>
    <x v="19"/>
    <s v="OLUR    02/02/2009 "/>
    <n v="41"/>
    <n v="21.46"/>
    <n v="0"/>
    <n v="21.46"/>
    <n v="0.71"/>
    <n v="0"/>
    <n v="19.010000000000002"/>
    <n v="0.04"/>
    <n v="0"/>
    <n v="0"/>
    <n v="0"/>
    <n v="0.19"/>
    <n v="0"/>
    <n v="0.2"/>
    <n v="0"/>
    <n v="0"/>
    <n v="0.11"/>
    <n v="1.0900000000000001"/>
    <n v="0"/>
    <n v="0"/>
    <n v="0"/>
    <n v="0"/>
    <n v="0.04"/>
    <n v="0"/>
    <n v="0"/>
    <n v="0"/>
    <n v="0"/>
    <n v="0"/>
    <n v="0"/>
    <n v="0"/>
    <n v="0"/>
    <n v="0"/>
    <n v="0"/>
    <n v="0"/>
    <n v="0"/>
    <n v="7.0000000000000007E-2"/>
    <x v="15"/>
    <x v="8"/>
  </r>
  <r>
    <s v="CG&amp;E "/>
    <s v="E"/>
    <x v="19"/>
    <s v="ORH S   01/02/2009N"/>
    <n v="-5124"/>
    <n v="-393.45"/>
    <n v="0"/>
    <n v="-393.45"/>
    <n v="-79.31"/>
    <n v="0"/>
    <n v="-75.17"/>
    <n v="-5.56"/>
    <n v="-0.09"/>
    <n v="0"/>
    <n v="0"/>
    <n v="-22.39"/>
    <n v="0"/>
    <n v="-18.690000000000001"/>
    <n v="0"/>
    <n v="0"/>
    <n v="-31.9"/>
    <n v="-136.71"/>
    <n v="0"/>
    <n v="0"/>
    <n v="0"/>
    <n v="0"/>
    <n v="-8.67"/>
    <n v="0"/>
    <n v="0"/>
    <n v="0"/>
    <n v="0"/>
    <n v="0"/>
    <n v="0"/>
    <n v="0"/>
    <n v="0"/>
    <n v="-8.2100000000000009"/>
    <n v="0"/>
    <n v="0"/>
    <n v="0"/>
    <n v="-6.75"/>
    <x v="15"/>
    <x v="9"/>
  </r>
  <r>
    <s v="CG&amp;E "/>
    <s v="E"/>
    <x v="19"/>
    <s v="ORH S   04/01/2008N"/>
    <n v="-157903"/>
    <n v="-11821.96"/>
    <n v="0"/>
    <n v="-11821.96"/>
    <n v="-2414.7600000000002"/>
    <n v="0"/>
    <n v="-2148.44"/>
    <n v="-176.8"/>
    <n v="-2.25"/>
    <n v="0"/>
    <n v="0"/>
    <n v="-683.83"/>
    <n v="-185.05"/>
    <n v="-530.76"/>
    <n v="-70.97"/>
    <n v="0"/>
    <n v="-960.48"/>
    <n v="-4011.98"/>
    <n v="0"/>
    <n v="0"/>
    <n v="0"/>
    <n v="0"/>
    <n v="-256.29000000000002"/>
    <n v="-48.48"/>
    <n v="0"/>
    <n v="0"/>
    <n v="0"/>
    <n v="0"/>
    <n v="0"/>
    <n v="0"/>
    <n v="0"/>
    <n v="-187.7"/>
    <n v="0"/>
    <n v="0"/>
    <n v="0"/>
    <n v="-144.16999999999999"/>
    <x v="15"/>
    <x v="9"/>
  </r>
  <r>
    <s v="CG&amp;E "/>
    <s v="E"/>
    <x v="19"/>
    <s v="ORH W   01/02/2009N"/>
    <n v="1269091"/>
    <n v="95069.09"/>
    <n v="0"/>
    <n v="95069.09"/>
    <n v="18210.47"/>
    <n v="0"/>
    <n v="17969.71"/>
    <n v="1377.85"/>
    <n v="22.19"/>
    <n v="0"/>
    <n v="0"/>
    <n v="5517.1"/>
    <n v="0"/>
    <n v="4430.41"/>
    <n v="0"/>
    <n v="0"/>
    <n v="7900.18"/>
    <n v="33859.339999999997"/>
    <n v="0"/>
    <n v="0"/>
    <n v="0"/>
    <n v="0"/>
    <n v="2147.06"/>
    <n v="0"/>
    <n v="0"/>
    <n v="0"/>
    <n v="0"/>
    <n v="0"/>
    <n v="0"/>
    <n v="0"/>
    <n v="0"/>
    <n v="2032.84"/>
    <n v="0"/>
    <n v="0"/>
    <n v="0"/>
    <n v="1601.94"/>
    <x v="15"/>
    <x v="9"/>
  </r>
  <r>
    <s v="CG&amp;E "/>
    <s v="E"/>
    <x v="24"/>
    <s v="ORH W   01/02/2009N"/>
    <n v="10405"/>
    <n v="259.97000000000003"/>
    <n v="0"/>
    <n v="259.97000000000003"/>
    <n v="0"/>
    <n v="0"/>
    <n v="154.81"/>
    <n v="11.3"/>
    <n v="0.18"/>
    <n v="0"/>
    <n v="0"/>
    <n v="45.44"/>
    <n v="0"/>
    <n v="0"/>
    <n v="0"/>
    <n v="0"/>
    <n v="0"/>
    <n v="0"/>
    <n v="0"/>
    <n v="0"/>
    <n v="0"/>
    <n v="0"/>
    <n v="17.600000000000001"/>
    <n v="0"/>
    <n v="0"/>
    <n v="0"/>
    <n v="0"/>
    <n v="0"/>
    <n v="0"/>
    <n v="0"/>
    <n v="0"/>
    <n v="16.670000000000002"/>
    <n v="0"/>
    <n v="0"/>
    <n v="0"/>
    <n v="13.97"/>
    <x v="15"/>
    <x v="9"/>
  </r>
  <r>
    <s v="CG&amp;E "/>
    <s v="E"/>
    <x v="19"/>
    <s v="ORH W   04/01/2008N"/>
    <n v="47025"/>
    <n v="3765.52"/>
    <n v="0"/>
    <n v="3765.52"/>
    <n v="974.25"/>
    <n v="0"/>
    <n v="651.70000000000005"/>
    <n v="57.27"/>
    <n v="0.9"/>
    <n v="0"/>
    <n v="0"/>
    <n v="203.88"/>
    <n v="220.54"/>
    <n v="159.97"/>
    <n v="81.99"/>
    <n v="0"/>
    <n v="266.73"/>
    <n v="1022.65"/>
    <n v="0"/>
    <n v="0"/>
    <n v="0"/>
    <n v="0"/>
    <n v="67.13"/>
    <n v="58.51"/>
    <n v="0"/>
    <n v="0"/>
    <n v="0"/>
    <n v="0"/>
    <n v="0"/>
    <n v="0"/>
    <n v="0"/>
    <n v="0"/>
    <n v="0"/>
    <n v="0"/>
    <n v="0"/>
    <n v="0"/>
    <x v="15"/>
    <x v="9"/>
  </r>
  <r>
    <s v="CG&amp;E "/>
    <s v="E"/>
    <x v="19"/>
    <s v="RS  S   01/02/2007 "/>
    <n v="30599"/>
    <n v="3206.35"/>
    <n v="0"/>
    <n v="320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0"/>
  </r>
  <r>
    <s v="CG&amp;E "/>
    <s v="E"/>
    <x v="19"/>
    <s v="RS  S   01/02/2007N"/>
    <n v="-195235"/>
    <n v="-19138.14"/>
    <n v="0"/>
    <n v="-19138.14"/>
    <n v="-5799.75"/>
    <n v="0"/>
    <n v="-5195.5"/>
    <n v="-215.92"/>
    <n v="-25.98"/>
    <n v="0"/>
    <n v="0"/>
    <n v="-894.59"/>
    <n v="-1095.23"/>
    <n v="-757.01"/>
    <n v="-341.86"/>
    <n v="-1023.65"/>
    <n v="-1209.6400000000001"/>
    <n v="-1987.05"/>
    <n v="0"/>
    <n v="0"/>
    <n v="0"/>
    <n v="0"/>
    <n v="-182.6"/>
    <n v="-409.36"/>
    <n v="0"/>
    <n v="0"/>
    <n v="0"/>
    <n v="0"/>
    <n v="0"/>
    <n v="0"/>
    <n v="0"/>
    <n v="0"/>
    <n v="0"/>
    <n v="0"/>
    <n v="0"/>
    <n v="0"/>
    <x v="15"/>
    <x v="10"/>
  </r>
  <r>
    <s v="CG&amp;E "/>
    <s v="E"/>
    <x v="1"/>
    <s v="RS  S   01/02/2007N"/>
    <n v="-1213"/>
    <n v="-129.11000000000001"/>
    <n v="0"/>
    <n v="-129.11000000000001"/>
    <n v="-45.55"/>
    <n v="0"/>
    <n v="-28.7"/>
    <n v="-1.48"/>
    <n v="-0.09"/>
    <n v="0"/>
    <n v="0"/>
    <n v="-5.64"/>
    <n v="-7.87"/>
    <n v="-6.32"/>
    <n v="-2.11"/>
    <n v="-8.0399999999999991"/>
    <n v="-7.76"/>
    <n v="-10.6"/>
    <n v="0"/>
    <n v="0"/>
    <n v="0"/>
    <n v="0"/>
    <n v="-1.73"/>
    <n v="-3.22"/>
    <n v="0"/>
    <n v="0"/>
    <n v="0"/>
    <n v="0"/>
    <n v="0"/>
    <n v="0"/>
    <n v="0"/>
    <n v="0"/>
    <n v="0"/>
    <n v="0"/>
    <n v="0"/>
    <n v="0"/>
    <x v="15"/>
    <x v="10"/>
  </r>
  <r>
    <s v="CG&amp;E "/>
    <s v="E"/>
    <x v="24"/>
    <s v="RS  S   01/02/2007N"/>
    <n v="-350"/>
    <n v="-17.940000000000001"/>
    <n v="0"/>
    <n v="-17.940000000000001"/>
    <n v="0"/>
    <n v="0"/>
    <n v="-11.48"/>
    <n v="-0.43"/>
    <n v="-0.09"/>
    <n v="0"/>
    <n v="0"/>
    <n v="-1.63"/>
    <n v="-2.27"/>
    <n v="0"/>
    <n v="-0.61"/>
    <n v="0"/>
    <n v="0"/>
    <n v="0"/>
    <n v="0"/>
    <n v="0"/>
    <n v="0"/>
    <n v="0"/>
    <n v="-0.5"/>
    <n v="-0.93"/>
    <n v="0"/>
    <n v="0"/>
    <n v="0"/>
    <n v="0"/>
    <n v="0"/>
    <n v="0"/>
    <n v="0"/>
    <n v="0"/>
    <n v="0"/>
    <n v="0"/>
    <n v="0"/>
    <n v="0"/>
    <x v="15"/>
    <x v="10"/>
  </r>
  <r>
    <s v="CG&amp;E "/>
    <s v="E"/>
    <x v="19"/>
    <s v="RS  S   01/02/2009N"/>
    <n v="-2023484"/>
    <n v="-203071.67"/>
    <n v="0"/>
    <n v="-203071.67"/>
    <n v="-49589.1"/>
    <n v="0"/>
    <n v="-47192.31"/>
    <n v="-2183.23"/>
    <n v="-141.6"/>
    <n v="0"/>
    <n v="0"/>
    <n v="-8948.26"/>
    <n v="-7.62"/>
    <n v="-10182.709999999999"/>
    <n v="-2.5099999999999998"/>
    <n v="0"/>
    <n v="-12515.93"/>
    <n v="-53638.66"/>
    <n v="0"/>
    <n v="0"/>
    <n v="0"/>
    <n v="0"/>
    <n v="-3400.7"/>
    <n v="-2.71"/>
    <n v="0"/>
    <n v="0"/>
    <n v="0"/>
    <n v="0"/>
    <n v="0"/>
    <n v="0"/>
    <n v="0"/>
    <n v="-3218.36"/>
    <n v="0"/>
    <n v="0"/>
    <n v="0"/>
    <n v="-3676.4"/>
    <x v="15"/>
    <x v="10"/>
  </r>
  <r>
    <s v="CG&amp;E "/>
    <s v="E"/>
    <x v="1"/>
    <s v="RS  S   01/02/2009N"/>
    <n v="0"/>
    <n v="-1.74"/>
    <n v="0"/>
    <n v="-1.74"/>
    <n v="0"/>
    <n v="0"/>
    <n v="-1.71"/>
    <n v="0"/>
    <n v="-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0"/>
  </r>
  <r>
    <s v="CG&amp;E "/>
    <s v="E"/>
    <x v="2"/>
    <s v="RS  S   01/02/2009N"/>
    <n v="-322"/>
    <n v="-51.52"/>
    <n v="0"/>
    <n v="-51.52"/>
    <n v="-11.68"/>
    <n v="0"/>
    <n v="-19.579999999999998"/>
    <n v="-0.35"/>
    <n v="-0.14000000000000001"/>
    <n v="0"/>
    <n v="0"/>
    <n v="-1.5"/>
    <n v="-3.17"/>
    <n v="-2.4900000000000002"/>
    <n v="0"/>
    <n v="0"/>
    <n v="-1.72"/>
    <n v="-8.6"/>
    <n v="0"/>
    <n v="0"/>
    <n v="0"/>
    <n v="0"/>
    <n v="-0.5"/>
    <n v="0"/>
    <n v="0"/>
    <n v="0"/>
    <n v="-0.37"/>
    <n v="0"/>
    <n v="0"/>
    <n v="0"/>
    <n v="0"/>
    <n v="-0.52"/>
    <n v="0"/>
    <n v="0"/>
    <n v="0"/>
    <n v="-0.9"/>
    <x v="15"/>
    <x v="10"/>
  </r>
  <r>
    <s v="CG&amp;E "/>
    <s v="E"/>
    <x v="24"/>
    <s v="RS  S   01/02/2009N"/>
    <n v="-21903"/>
    <n v="-14986.57"/>
    <n v="0"/>
    <n v="-14986.57"/>
    <n v="0"/>
    <n v="0"/>
    <n v="-531.44000000000005"/>
    <n v="-23.8"/>
    <n v="-1.89"/>
    <n v="0"/>
    <n v="0"/>
    <n v="-101.67"/>
    <n v="-0.24"/>
    <n v="0"/>
    <n v="-7.0000000000000007E-2"/>
    <n v="0"/>
    <n v="0"/>
    <n v="0"/>
    <n v="0"/>
    <n v="0"/>
    <n v="0"/>
    <n v="0"/>
    <n v="-37.020000000000003"/>
    <n v="-0.09"/>
    <n v="0"/>
    <n v="0"/>
    <n v="0"/>
    <n v="0"/>
    <n v="0"/>
    <n v="0"/>
    <n v="0"/>
    <n v="-35.04"/>
    <n v="0"/>
    <n v="0"/>
    <n v="0"/>
    <n v="-50.31"/>
    <x v="15"/>
    <x v="10"/>
  </r>
  <r>
    <s v="CG&amp;E "/>
    <s v="E"/>
    <x v="19"/>
    <s v="RS  S   02/15/2008N"/>
    <n v="-147873"/>
    <n v="-15242.92"/>
    <n v="0"/>
    <n v="-15242.92"/>
    <n v="-4758.6099999999997"/>
    <n v="0"/>
    <n v="-3932.34"/>
    <n v="-180.06"/>
    <n v="-19.649999999999999"/>
    <n v="0"/>
    <n v="0"/>
    <n v="-680.48"/>
    <n v="-870.07"/>
    <n v="-918.33"/>
    <n v="-257.72000000000003"/>
    <n v="-839.87"/>
    <n v="-946.12"/>
    <n v="-1292.3900000000001"/>
    <n v="0"/>
    <n v="0"/>
    <n v="0"/>
    <n v="0"/>
    <n v="-211.33"/>
    <n v="-335.95"/>
    <n v="0"/>
    <n v="0"/>
    <n v="0"/>
    <n v="0"/>
    <n v="0"/>
    <n v="0"/>
    <n v="0"/>
    <n v="0"/>
    <n v="0"/>
    <n v="0"/>
    <n v="0"/>
    <n v="0"/>
    <x v="15"/>
    <x v="10"/>
  </r>
  <r>
    <s v="CG&amp;E "/>
    <s v="E"/>
    <x v="1"/>
    <s v="RS  S   02/15/2008N"/>
    <n v="-1213"/>
    <n v="-131.58000000000001"/>
    <n v="0"/>
    <n v="-131.58000000000001"/>
    <n v="-45.55"/>
    <n v="0"/>
    <n v="-28.7"/>
    <n v="-1.48"/>
    <n v="-0.09"/>
    <n v="0"/>
    <n v="0"/>
    <n v="-5.64"/>
    <n v="-7.87"/>
    <n v="-8.7899999999999991"/>
    <n v="-2.11"/>
    <n v="-8.0399999999999991"/>
    <n v="-7.76"/>
    <n v="-10.6"/>
    <n v="0"/>
    <n v="0"/>
    <n v="0"/>
    <n v="0"/>
    <n v="-1.73"/>
    <n v="-3.22"/>
    <n v="0"/>
    <n v="0"/>
    <n v="0"/>
    <n v="0"/>
    <n v="0"/>
    <n v="0"/>
    <n v="0"/>
    <n v="0"/>
    <n v="0"/>
    <n v="0"/>
    <n v="0"/>
    <n v="0"/>
    <x v="15"/>
    <x v="10"/>
  </r>
  <r>
    <s v="CG&amp;E "/>
    <s v="E"/>
    <x v="24"/>
    <s v="RS  S   02/15/2008N"/>
    <n v="-745"/>
    <n v="-37.590000000000003"/>
    <n v="0"/>
    <n v="-37.590000000000003"/>
    <n v="0"/>
    <n v="0"/>
    <n v="-23.86"/>
    <n v="-0.91"/>
    <n v="-0.18"/>
    <n v="0"/>
    <n v="0"/>
    <n v="-3.47"/>
    <n v="-4.83"/>
    <n v="0"/>
    <n v="-1.3"/>
    <n v="0"/>
    <n v="0"/>
    <n v="0"/>
    <n v="0"/>
    <n v="0"/>
    <n v="0"/>
    <n v="0"/>
    <n v="-1.07"/>
    <n v="-1.97"/>
    <n v="0"/>
    <n v="0"/>
    <n v="0"/>
    <n v="0"/>
    <n v="0"/>
    <n v="0"/>
    <n v="0"/>
    <n v="0"/>
    <n v="0"/>
    <n v="0"/>
    <n v="0"/>
    <n v="0"/>
    <x v="15"/>
    <x v="10"/>
  </r>
  <r>
    <s v="CG&amp;E "/>
    <s v="E"/>
    <x v="19"/>
    <s v="RS  S   04/01/2008 "/>
    <n v="131298"/>
    <n v="14343.3"/>
    <n v="653.28"/>
    <n v="1369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0"/>
  </r>
  <r>
    <s v="CG&amp;E "/>
    <s v="E"/>
    <x v="19"/>
    <s v="RS  S   04/01/2008N"/>
    <n v="-19351805"/>
    <n v="-2026011.78"/>
    <n v="0"/>
    <n v="-2026011.78"/>
    <n v="-600149.02"/>
    <n v="0"/>
    <n v="-470067.68"/>
    <n v="-22463.81"/>
    <n v="-1682.88"/>
    <n v="0"/>
    <n v="0"/>
    <n v="-88185.44"/>
    <n v="-61501"/>
    <n v="-105843.69"/>
    <n v="-19206.29"/>
    <n v="-1.1100000000000001"/>
    <n v="-114609.91"/>
    <n v="-460362.63"/>
    <n v="0"/>
    <n v="0"/>
    <n v="0"/>
    <n v="0"/>
    <n v="-29748.73"/>
    <n v="-22921.03"/>
    <n v="0"/>
    <n v="0"/>
    <n v="0"/>
    <n v="0"/>
    <n v="0"/>
    <n v="0"/>
    <n v="0"/>
    <n v="-13347.35"/>
    <n v="0"/>
    <n v="0"/>
    <n v="0"/>
    <n v="-15921.21"/>
    <x v="15"/>
    <x v="10"/>
  </r>
  <r>
    <s v="CG&amp;E "/>
    <s v="E"/>
    <x v="1"/>
    <s v="RS  S   04/01/2008N"/>
    <n v="-7772"/>
    <n v="-940.08"/>
    <n v="0"/>
    <n v="-940.08"/>
    <n v="-334.78"/>
    <n v="0"/>
    <n v="-212.81"/>
    <n v="-9.3699999999999992"/>
    <n v="-1.1499999999999999"/>
    <n v="0"/>
    <n v="0"/>
    <n v="-36.130000000000003"/>
    <n v="-49.99"/>
    <n v="-54.14"/>
    <n v="-12.02"/>
    <n v="0"/>
    <n v="-46.02"/>
    <n v="-149.68"/>
    <n v="0"/>
    <n v="0"/>
    <n v="0"/>
    <n v="0"/>
    <n v="-11.13"/>
    <n v="-18.28"/>
    <n v="0"/>
    <n v="0"/>
    <n v="-0.87"/>
    <n v="0"/>
    <n v="0"/>
    <n v="0"/>
    <n v="0"/>
    <n v="-1.41"/>
    <n v="0"/>
    <n v="0"/>
    <n v="0"/>
    <n v="-2.2999999999999998"/>
    <x v="15"/>
    <x v="10"/>
  </r>
  <r>
    <s v="CG&amp;E "/>
    <s v="E"/>
    <x v="2"/>
    <s v="RS  S   04/01/2008N"/>
    <n v="-2990"/>
    <n v="-485.23"/>
    <n v="0"/>
    <n v="-485.23"/>
    <n v="-148.41999999999999"/>
    <n v="0"/>
    <n v="-173.52"/>
    <n v="-3.61"/>
    <n v="-1.05"/>
    <n v="0"/>
    <n v="0"/>
    <n v="-13.89"/>
    <n v="-31.62"/>
    <n v="-22.65"/>
    <n v="-1.17"/>
    <n v="0"/>
    <n v="-16.25"/>
    <n v="-56.09"/>
    <n v="0"/>
    <n v="0"/>
    <n v="0"/>
    <n v="0"/>
    <n v="-4.12"/>
    <n v="-8.43"/>
    <n v="0"/>
    <n v="0"/>
    <n v="-3.45"/>
    <n v="0"/>
    <n v="0"/>
    <n v="0"/>
    <n v="0"/>
    <n v="-0.36"/>
    <n v="0"/>
    <n v="0"/>
    <n v="0"/>
    <n v="-0.6"/>
    <x v="15"/>
    <x v="10"/>
  </r>
  <r>
    <s v="CG&amp;E "/>
    <s v="E"/>
    <x v="24"/>
    <s v="RS  S   04/01/2008N"/>
    <n v="-260235"/>
    <n v="-9729.9500000000007"/>
    <n v="0"/>
    <n v="-9729.9500000000007"/>
    <n v="0"/>
    <n v="0"/>
    <n v="-6154.52"/>
    <n v="-299.10000000000002"/>
    <n v="-19.28"/>
    <n v="0"/>
    <n v="0"/>
    <n v="-1191.74"/>
    <n v="-705.79"/>
    <n v="0"/>
    <n v="-217.73"/>
    <n v="0"/>
    <n v="0"/>
    <n v="0"/>
    <n v="0"/>
    <n v="0"/>
    <n v="0"/>
    <n v="0"/>
    <n v="-406.51"/>
    <n v="-265.33999999999997"/>
    <n v="0"/>
    <n v="0"/>
    <n v="0"/>
    <n v="0"/>
    <n v="0"/>
    <n v="0"/>
    <n v="0"/>
    <n v="-216.73"/>
    <n v="0"/>
    <n v="0"/>
    <n v="0"/>
    <n v="-253.21"/>
    <x v="15"/>
    <x v="10"/>
  </r>
  <r>
    <s v="CG&amp;E "/>
    <s v="E"/>
    <x v="19"/>
    <s v="RS  W   01/02/2007N"/>
    <n v="211812"/>
    <n v="20005.03"/>
    <n v="0"/>
    <n v="20005.03"/>
    <n v="5922.44"/>
    <n v="0"/>
    <n v="5443.85"/>
    <n v="225.37"/>
    <n v="24.36"/>
    <n v="0"/>
    <n v="0"/>
    <n v="961.72"/>
    <n v="1146.72"/>
    <n v="635.04999999999995"/>
    <n v="368.32"/>
    <n v="1045.3499999999999"/>
    <n v="1289.53"/>
    <n v="2366.0500000000002"/>
    <n v="0"/>
    <n v="0"/>
    <n v="0"/>
    <n v="0"/>
    <n v="158.33000000000001"/>
    <n v="417.94"/>
    <n v="0"/>
    <n v="0"/>
    <n v="0"/>
    <n v="0"/>
    <n v="0"/>
    <n v="0"/>
    <n v="0"/>
    <n v="0"/>
    <n v="0"/>
    <n v="0"/>
    <n v="0"/>
    <n v="0"/>
    <x v="15"/>
    <x v="10"/>
  </r>
  <r>
    <s v="CG&amp;E "/>
    <s v="E"/>
    <x v="1"/>
    <s v="RS  W   01/02/2007N"/>
    <n v="1080"/>
    <n v="115.45"/>
    <n v="0"/>
    <n v="115.45"/>
    <n v="40.56"/>
    <n v="0"/>
    <n v="26.04"/>
    <n v="1.32"/>
    <n v="0.09"/>
    <n v="0"/>
    <n v="0"/>
    <n v="5.0199999999999996"/>
    <n v="7"/>
    <n v="5.63"/>
    <n v="1.88"/>
    <n v="7.16"/>
    <n v="6.91"/>
    <n v="9.44"/>
    <n v="0"/>
    <n v="0"/>
    <n v="0"/>
    <n v="0"/>
    <n v="1.54"/>
    <n v="2.86"/>
    <n v="0"/>
    <n v="0"/>
    <n v="0"/>
    <n v="0"/>
    <n v="0"/>
    <n v="0"/>
    <n v="0"/>
    <n v="0"/>
    <n v="0"/>
    <n v="0"/>
    <n v="0"/>
    <n v="0"/>
    <x v="15"/>
    <x v="10"/>
  </r>
  <r>
    <s v="CG&amp;E "/>
    <s v="E"/>
    <x v="19"/>
    <s v="RS  W   01/02/2009 "/>
    <n v="172236"/>
    <n v="16932.78"/>
    <n v="-653.28"/>
    <n v="17586.0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0"/>
  </r>
  <r>
    <s v="CG&amp;E "/>
    <s v="E"/>
    <x v="19"/>
    <s v="RS  W   01/02/2009N"/>
    <n v="752669226"/>
    <n v="75877069.980000004"/>
    <n v="0"/>
    <n v="75877069.980000004"/>
    <n v="20810087.199999999"/>
    <n v="0"/>
    <n v="17874847.91"/>
    <n v="817177.17"/>
    <n v="57109.68"/>
    <n v="0"/>
    <n v="0"/>
    <n v="3436835.85"/>
    <n v="0"/>
    <n v="4140040.98"/>
    <n v="0"/>
    <n v="0"/>
    <n v="4685372.9800000004"/>
    <n v="20081220.960000001"/>
    <n v="0"/>
    <n v="0"/>
    <n v="0"/>
    <n v="0"/>
    <n v="1273044.8700000001"/>
    <n v="0"/>
    <n v="0"/>
    <n v="0"/>
    <n v="0"/>
    <n v="0"/>
    <n v="0"/>
    <n v="0"/>
    <n v="0"/>
    <n v="1205620.3600000001"/>
    <n v="0"/>
    <n v="0"/>
    <n v="0"/>
    <n v="1495687.02"/>
    <x v="15"/>
    <x v="10"/>
  </r>
  <r>
    <s v="CG&amp;E "/>
    <s v="E"/>
    <x v="1"/>
    <s v="RS  W   01/02/2009N"/>
    <n v="27478"/>
    <n v="3336.8"/>
    <n v="0"/>
    <n v="3336.8"/>
    <n v="1050.7"/>
    <n v="0"/>
    <n v="864.29"/>
    <n v="29.84"/>
    <n v="6.31"/>
    <n v="0"/>
    <n v="0"/>
    <n v="127.54"/>
    <n v="0"/>
    <n v="193.54"/>
    <n v="0"/>
    <n v="0"/>
    <n v="171.02"/>
    <n v="733.11"/>
    <n v="0"/>
    <n v="0"/>
    <n v="0"/>
    <n v="0"/>
    <n v="46.49"/>
    <n v="0"/>
    <n v="0"/>
    <n v="0"/>
    <n v="0"/>
    <n v="0"/>
    <n v="0"/>
    <n v="0"/>
    <n v="0"/>
    <n v="44.03"/>
    <n v="0"/>
    <n v="0"/>
    <n v="0"/>
    <n v="69.930000000000007"/>
    <x v="15"/>
    <x v="10"/>
  </r>
  <r>
    <s v="CG&amp;E "/>
    <s v="E"/>
    <x v="4"/>
    <s v="RS  W   01/02/2009N"/>
    <n v="14927"/>
    <n v="1439.05"/>
    <n v="0"/>
    <n v="1439.05"/>
    <n v="353.07"/>
    <n v="0"/>
    <n v="360.78"/>
    <n v="16.2"/>
    <n v="1.26"/>
    <n v="0"/>
    <n v="0"/>
    <n v="67.489999999999995"/>
    <n v="0"/>
    <n v="73.41"/>
    <n v="0"/>
    <n v="0"/>
    <n v="92.92"/>
    <n v="398.25"/>
    <n v="0"/>
    <n v="0"/>
    <n v="0"/>
    <n v="0"/>
    <n v="25.24"/>
    <n v="0"/>
    <n v="0"/>
    <n v="0"/>
    <n v="0"/>
    <n v="0"/>
    <n v="0"/>
    <n v="0"/>
    <n v="0"/>
    <n v="23.9"/>
    <n v="0"/>
    <n v="0"/>
    <n v="0"/>
    <n v="26.53"/>
    <x v="15"/>
    <x v="10"/>
  </r>
  <r>
    <s v="CG&amp;E "/>
    <s v="E"/>
    <x v="24"/>
    <s v="RS  W   01/02/2009N"/>
    <n v="11331346"/>
    <n v="392570.55"/>
    <n v="0"/>
    <n v="392570.55"/>
    <n v="0"/>
    <n v="0"/>
    <n v="267318.26"/>
    <n v="12302.55"/>
    <n v="824.11"/>
    <n v="0"/>
    <n v="0"/>
    <n v="51836.28"/>
    <n v="0"/>
    <n v="0"/>
    <n v="0"/>
    <n v="0"/>
    <n v="0"/>
    <n v="0"/>
    <n v="0"/>
    <n v="0"/>
    <n v="0"/>
    <n v="0"/>
    <n v="19165.07"/>
    <n v="0"/>
    <n v="0"/>
    <n v="0"/>
    <n v="0"/>
    <n v="0"/>
    <n v="0"/>
    <n v="0"/>
    <n v="0"/>
    <n v="18150.060000000001"/>
    <n v="0"/>
    <n v="0"/>
    <n v="0"/>
    <n v="22974.22"/>
    <x v="15"/>
    <x v="10"/>
  </r>
  <r>
    <s v="CG&amp;E "/>
    <s v="E"/>
    <x v="19"/>
    <s v="RS  W   02/15/2008 "/>
    <n v="18157"/>
    <n v="1737.99"/>
    <n v="0"/>
    <n v="1737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0"/>
  </r>
  <r>
    <s v="CG&amp;E "/>
    <s v="E"/>
    <x v="19"/>
    <s v="RS  W   02/15/2008N"/>
    <n v="221298"/>
    <n v="22403.79"/>
    <n v="0"/>
    <n v="22403.79"/>
    <n v="6961.86"/>
    <n v="0"/>
    <n v="5729.41"/>
    <n v="269.49"/>
    <n v="26.29"/>
    <n v="0"/>
    <n v="0"/>
    <n v="1016.66"/>
    <n v="1284.4100000000001"/>
    <n v="1343.5"/>
    <n v="385.75"/>
    <n v="1228.78"/>
    <n v="1415.9"/>
    <n v="1934.18"/>
    <n v="0"/>
    <n v="0"/>
    <n v="0"/>
    <n v="0"/>
    <n v="316.27999999999997"/>
    <n v="491.28"/>
    <n v="0"/>
    <n v="0"/>
    <n v="0"/>
    <n v="0"/>
    <n v="0"/>
    <n v="0"/>
    <n v="0"/>
    <n v="0"/>
    <n v="0"/>
    <n v="0"/>
    <n v="0"/>
    <n v="0"/>
    <x v="15"/>
    <x v="10"/>
  </r>
  <r>
    <s v="CG&amp;E "/>
    <s v="E"/>
    <x v="1"/>
    <s v="RS  W   02/15/2008N"/>
    <n v="1080"/>
    <n v="117.65"/>
    <n v="0"/>
    <n v="117.65"/>
    <n v="40.56"/>
    <n v="0"/>
    <n v="26.04"/>
    <n v="1.32"/>
    <n v="0.09"/>
    <n v="0"/>
    <n v="0"/>
    <n v="5.0199999999999996"/>
    <n v="7"/>
    <n v="7.83"/>
    <n v="1.88"/>
    <n v="7.16"/>
    <n v="6.91"/>
    <n v="9.44"/>
    <n v="0"/>
    <n v="0"/>
    <n v="0"/>
    <n v="0"/>
    <n v="1.54"/>
    <n v="2.86"/>
    <n v="0"/>
    <n v="0"/>
    <n v="0"/>
    <n v="0"/>
    <n v="0"/>
    <n v="0"/>
    <n v="0"/>
    <n v="0"/>
    <n v="0"/>
    <n v="0"/>
    <n v="0"/>
    <n v="0"/>
    <x v="15"/>
    <x v="10"/>
  </r>
  <r>
    <s v="CG&amp;E "/>
    <s v="E"/>
    <x v="24"/>
    <s v="RS  W   02/15/2008N"/>
    <n v="770"/>
    <n v="43.14"/>
    <n v="0"/>
    <n v="43.14"/>
    <n v="0"/>
    <n v="0"/>
    <n v="28.86"/>
    <n v="0.94"/>
    <n v="0.27"/>
    <n v="0"/>
    <n v="0"/>
    <n v="3.59"/>
    <n v="4.99"/>
    <n v="0"/>
    <n v="1.34"/>
    <n v="0"/>
    <n v="0"/>
    <n v="0"/>
    <n v="0"/>
    <n v="0"/>
    <n v="0"/>
    <n v="0"/>
    <n v="1.1000000000000001"/>
    <n v="2.0499999999999998"/>
    <n v="0"/>
    <n v="0"/>
    <n v="0"/>
    <n v="0"/>
    <n v="0"/>
    <n v="0"/>
    <n v="0"/>
    <n v="0"/>
    <n v="0"/>
    <n v="0"/>
    <n v="0"/>
    <n v="0"/>
    <x v="15"/>
    <x v="10"/>
  </r>
  <r>
    <s v="CG&amp;E "/>
    <s v="E"/>
    <x v="19"/>
    <s v="RS  W   04/01/2008 "/>
    <n v="-2587"/>
    <n v="-277.89999999999998"/>
    <n v="0"/>
    <n v="-277.8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0"/>
  </r>
  <r>
    <s v="CG&amp;E "/>
    <s v="E"/>
    <x v="19"/>
    <s v="RS  W   04/01/2008N"/>
    <n v="11897016"/>
    <n v="1322307.95"/>
    <n v="0"/>
    <n v="1322307.95"/>
    <n v="427690.45"/>
    <n v="0"/>
    <n v="300893.36"/>
    <n v="14483.54"/>
    <n v="1362.51"/>
    <n v="0"/>
    <n v="0"/>
    <n v="54510.400000000001"/>
    <n v="67807.69"/>
    <n v="69267.199999999997"/>
    <n v="20735.82"/>
    <n v="0"/>
    <n v="67759.320000000007"/>
    <n v="255166.42"/>
    <n v="0"/>
    <n v="0"/>
    <n v="0"/>
    <n v="0"/>
    <n v="16937.93"/>
    <n v="25693.31"/>
    <n v="0"/>
    <n v="0"/>
    <n v="0"/>
    <n v="0"/>
    <n v="0"/>
    <n v="0"/>
    <n v="0"/>
    <n v="0"/>
    <n v="0"/>
    <n v="0"/>
    <n v="0"/>
    <n v="0"/>
    <x v="15"/>
    <x v="10"/>
  </r>
  <r>
    <s v="CG&amp;E "/>
    <s v="E"/>
    <x v="1"/>
    <s v="RS  W   04/01/2008N"/>
    <n v="6673"/>
    <n v="815.38"/>
    <n v="0"/>
    <n v="815.38"/>
    <n v="294.81"/>
    <n v="0"/>
    <n v="184.75"/>
    <n v="8.1199999999999992"/>
    <n v="1.04"/>
    <n v="0"/>
    <n v="0"/>
    <n v="31.04"/>
    <n v="43.27"/>
    <n v="46.46"/>
    <n v="11.64"/>
    <n v="0"/>
    <n v="39.15"/>
    <n v="128.03"/>
    <n v="0"/>
    <n v="0"/>
    <n v="0"/>
    <n v="0"/>
    <n v="9.36"/>
    <n v="17.71"/>
    <n v="0"/>
    <n v="0"/>
    <n v="0"/>
    <n v="0"/>
    <n v="0"/>
    <n v="0"/>
    <n v="0"/>
    <n v="0"/>
    <n v="0"/>
    <n v="0"/>
    <n v="0"/>
    <n v="0"/>
    <x v="15"/>
    <x v="10"/>
  </r>
  <r>
    <s v="CG&amp;E "/>
    <s v="E"/>
    <x v="24"/>
    <s v="RS  W   04/01/2008N"/>
    <n v="128680"/>
    <n v="5444.77"/>
    <n v="0"/>
    <n v="5444.77"/>
    <n v="0"/>
    <n v="0"/>
    <n v="3222.82"/>
    <n v="156.66999999999999"/>
    <n v="14.41"/>
    <n v="0"/>
    <n v="0"/>
    <n v="594.76"/>
    <n v="755.86"/>
    <n v="0"/>
    <n v="224.32"/>
    <n v="0"/>
    <n v="0"/>
    <n v="0"/>
    <n v="0"/>
    <n v="0"/>
    <n v="0"/>
    <n v="0"/>
    <n v="183.48"/>
    <n v="292.45"/>
    <n v="0"/>
    <n v="0"/>
    <n v="0"/>
    <n v="0"/>
    <n v="0"/>
    <n v="0"/>
    <n v="0"/>
    <n v="0"/>
    <n v="0"/>
    <n v="0"/>
    <n v="0"/>
    <n v="0"/>
    <x v="15"/>
    <x v="10"/>
  </r>
  <r>
    <s v="CG&amp;E "/>
    <s v="E"/>
    <x v="19"/>
    <s v="RS01S   01/02/2007N"/>
    <n v="-1759"/>
    <n v="-211.1"/>
    <n v="0"/>
    <n v="-211.1"/>
    <n v="-66.069999999999993"/>
    <n v="0"/>
    <n v="-62.09"/>
    <n v="-1.85"/>
    <n v="-0.54"/>
    <n v="0"/>
    <n v="0"/>
    <n v="-8.19"/>
    <n v="-11.4"/>
    <n v="-7.59"/>
    <n v="-3.07"/>
    <n v="-11.66"/>
    <n v="-10.47"/>
    <n v="-22.25"/>
    <n v="0"/>
    <n v="0"/>
    <n v="0"/>
    <n v="0"/>
    <n v="-1.25"/>
    <n v="-4.67"/>
    <n v="0"/>
    <n v="0"/>
    <n v="0"/>
    <n v="0"/>
    <n v="0"/>
    <n v="0"/>
    <n v="0"/>
    <n v="0"/>
    <n v="0"/>
    <n v="0"/>
    <n v="0"/>
    <n v="0"/>
    <x v="15"/>
    <x v="10"/>
  </r>
  <r>
    <s v="CG&amp;E "/>
    <s v="E"/>
    <x v="1"/>
    <s v="RS01S   01/02/2007N"/>
    <n v="-16166"/>
    <n v="-1591.34"/>
    <n v="0"/>
    <n v="-1591.34"/>
    <n v="-520.35"/>
    <n v="0"/>
    <n v="-374.92"/>
    <n v="-17.73"/>
    <n v="-1.05"/>
    <n v="0"/>
    <n v="0"/>
    <n v="-75.16"/>
    <n v="-95.16"/>
    <n v="-63"/>
    <n v="-6.75"/>
    <n v="-91.82"/>
    <n v="-102.06"/>
    <n v="-174.62"/>
    <n v="0"/>
    <n v="0"/>
    <n v="0"/>
    <n v="0"/>
    <n v="-14.44"/>
    <n v="-36.72"/>
    <n v="0"/>
    <n v="0"/>
    <n v="-17.559999999999999"/>
    <n v="0"/>
    <n v="0"/>
    <n v="0"/>
    <n v="0"/>
    <n v="0"/>
    <n v="0"/>
    <n v="0"/>
    <n v="0"/>
    <n v="0"/>
    <x v="15"/>
    <x v="10"/>
  </r>
  <r>
    <s v="CG&amp;E "/>
    <s v="E"/>
    <x v="1"/>
    <s v="RS01S   01/02/2009N"/>
    <n v="-82597"/>
    <n v="-7330.65"/>
    <n v="0"/>
    <n v="-7330.65"/>
    <n v="-1127.8399999999999"/>
    <n v="0"/>
    <n v="-1825.06"/>
    <n v="-89.68"/>
    <n v="-3.55"/>
    <n v="0"/>
    <n v="0"/>
    <n v="-352.46"/>
    <n v="-384.82"/>
    <n v="-341.75"/>
    <n v="0"/>
    <n v="0"/>
    <n v="-514.16"/>
    <n v="-2203.6799999999998"/>
    <n v="0"/>
    <n v="0"/>
    <n v="0"/>
    <n v="0"/>
    <n v="-139.75"/>
    <n v="0"/>
    <n v="0"/>
    <n v="0"/>
    <n v="-89.7"/>
    <n v="0"/>
    <n v="0"/>
    <n v="0"/>
    <n v="0"/>
    <n v="-134.71"/>
    <n v="0"/>
    <n v="0"/>
    <n v="0"/>
    <n v="-123.49"/>
    <x v="15"/>
    <x v="10"/>
  </r>
  <r>
    <s v="CG&amp;E "/>
    <s v="E"/>
    <x v="19"/>
    <s v="RS01S   02/15/2008N"/>
    <n v="-251"/>
    <n v="-30.89"/>
    <n v="0"/>
    <n v="-30.89"/>
    <n v="-9.43"/>
    <n v="0"/>
    <n v="-9.51"/>
    <n v="-0.31"/>
    <n v="-0.09"/>
    <n v="0"/>
    <n v="0"/>
    <n v="-1.17"/>
    <n v="-1.63"/>
    <n v="-1.82"/>
    <n v="-0.44"/>
    <n v="-1.66"/>
    <n v="-1.61"/>
    <n v="-2.19"/>
    <n v="0"/>
    <n v="0"/>
    <n v="0"/>
    <n v="0"/>
    <n v="-0.36"/>
    <n v="-0.67"/>
    <n v="0"/>
    <n v="0"/>
    <n v="0"/>
    <n v="0"/>
    <n v="0"/>
    <n v="0"/>
    <n v="0"/>
    <n v="0"/>
    <n v="0"/>
    <n v="0"/>
    <n v="0"/>
    <n v="0"/>
    <x v="15"/>
    <x v="10"/>
  </r>
  <r>
    <s v="CG&amp;E "/>
    <s v="E"/>
    <x v="1"/>
    <s v="RS01S   02/15/2008N"/>
    <n v="-4688"/>
    <n v="-472.97"/>
    <n v="0"/>
    <n v="-472.97"/>
    <n v="-153.87"/>
    <n v="0"/>
    <n v="-111.52"/>
    <n v="-5.7"/>
    <n v="-0.36"/>
    <n v="0"/>
    <n v="0"/>
    <n v="-21.79"/>
    <n v="-27.92"/>
    <n v="-27.15"/>
    <n v="-1.96"/>
    <n v="-27.15"/>
    <n v="-30"/>
    <n v="-42.9"/>
    <n v="0"/>
    <n v="0"/>
    <n v="0"/>
    <n v="0"/>
    <n v="-6.7"/>
    <n v="-10.86"/>
    <n v="0"/>
    <n v="0"/>
    <n v="-5.09"/>
    <n v="0"/>
    <n v="0"/>
    <n v="0"/>
    <n v="0"/>
    <n v="0"/>
    <n v="0"/>
    <n v="0"/>
    <n v="0"/>
    <n v="0"/>
    <x v="15"/>
    <x v="10"/>
  </r>
  <r>
    <s v="CG&amp;E "/>
    <s v="E"/>
    <x v="19"/>
    <s v="RS01S   04/01/2008N"/>
    <n v="-2722"/>
    <n v="-354.49"/>
    <n v="0"/>
    <n v="-354.49"/>
    <n v="-119.55"/>
    <n v="0"/>
    <n v="-106.1"/>
    <n v="-3.29"/>
    <n v="-1.04"/>
    <n v="0"/>
    <n v="0"/>
    <n v="-12.65"/>
    <n v="-16.5"/>
    <n v="-18.64"/>
    <n v="-4.43"/>
    <n v="0"/>
    <n v="-15.79"/>
    <n v="-45.14"/>
    <n v="0"/>
    <n v="0"/>
    <n v="0"/>
    <n v="0"/>
    <n v="-3.87"/>
    <n v="-6.75"/>
    <n v="0"/>
    <n v="0"/>
    <n v="0"/>
    <n v="0"/>
    <n v="0"/>
    <n v="0"/>
    <n v="0"/>
    <n v="-0.28000000000000003"/>
    <n v="0"/>
    <n v="0"/>
    <n v="0"/>
    <n v="-0.46"/>
    <x v="15"/>
    <x v="10"/>
  </r>
  <r>
    <s v="CG&amp;E "/>
    <s v="E"/>
    <x v="1"/>
    <s v="RS01S   04/01/2008N"/>
    <n v="-324542"/>
    <n v="-37661.29"/>
    <n v="0"/>
    <n v="-37661.29"/>
    <n v="-11641.92"/>
    <n v="0"/>
    <n v="-8799.27"/>
    <n v="-382.03"/>
    <n v="-46.58"/>
    <n v="0"/>
    <n v="0"/>
    <n v="-1496.82"/>
    <n v="-1948.56"/>
    <n v="-2042.14"/>
    <n v="-93.84"/>
    <n v="0"/>
    <n v="-1900.84"/>
    <n v="-7545.05"/>
    <n v="0"/>
    <n v="0"/>
    <n v="0"/>
    <n v="0"/>
    <n v="-487.87"/>
    <n v="-525.66"/>
    <n v="0"/>
    <n v="0"/>
    <n v="-352.43"/>
    <n v="0"/>
    <n v="0"/>
    <n v="0"/>
    <n v="0"/>
    <n v="-161.97999999999999"/>
    <n v="0"/>
    <n v="0"/>
    <n v="0"/>
    <n v="-236.3"/>
    <x v="15"/>
    <x v="10"/>
  </r>
  <r>
    <s v="CG&amp;E "/>
    <s v="E"/>
    <x v="21"/>
    <s v="RS01S   04/01/2008N"/>
    <n v="-73"/>
    <n v="-11.99"/>
    <n v="0"/>
    <n v="-11.99"/>
    <n v="0"/>
    <n v="0"/>
    <n v="-10.46"/>
    <n v="-0.09"/>
    <n v="-0.18"/>
    <n v="0"/>
    <n v="0"/>
    <n v="-0.34"/>
    <n v="-0.47"/>
    <n v="0"/>
    <n v="-0.02"/>
    <n v="0"/>
    <n v="0"/>
    <n v="0"/>
    <n v="0"/>
    <n v="0"/>
    <n v="0"/>
    <n v="0"/>
    <n v="-0.11"/>
    <n v="-0.11"/>
    <n v="0"/>
    <n v="0"/>
    <n v="-0.08"/>
    <n v="0"/>
    <n v="0"/>
    <n v="0"/>
    <n v="0"/>
    <n v="-0.05"/>
    <n v="0"/>
    <n v="0"/>
    <n v="0"/>
    <n v="-0.08"/>
    <x v="15"/>
    <x v="10"/>
  </r>
  <r>
    <s v="CG&amp;E "/>
    <s v="E"/>
    <x v="1"/>
    <s v="RS01W   01/02/2007N"/>
    <n v="7558"/>
    <n v="870.87"/>
    <n v="0"/>
    <n v="870.87"/>
    <n v="283.81"/>
    <n v="0"/>
    <n v="241.79"/>
    <n v="7.79"/>
    <n v="1.82"/>
    <n v="0"/>
    <n v="0"/>
    <n v="35.130000000000003"/>
    <n v="48.99"/>
    <n v="30.02"/>
    <n v="3.13"/>
    <n v="50.1"/>
    <n v="45.98"/>
    <n v="89.59"/>
    <n v="0"/>
    <n v="0"/>
    <n v="0"/>
    <n v="0"/>
    <n v="4.47"/>
    <n v="20.03"/>
    <n v="0"/>
    <n v="0"/>
    <n v="8.2200000000000006"/>
    <n v="0"/>
    <n v="0"/>
    <n v="0"/>
    <n v="0"/>
    <n v="0"/>
    <n v="0"/>
    <n v="0"/>
    <n v="0"/>
    <n v="0"/>
    <x v="15"/>
    <x v="10"/>
  </r>
  <r>
    <s v="CG&amp;E "/>
    <s v="E"/>
    <x v="1"/>
    <s v="RS01W   01/02/2009 "/>
    <n v="2236"/>
    <n v="234.03"/>
    <n v="0"/>
    <n v="234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0"/>
  </r>
  <r>
    <s v="CG&amp;E "/>
    <s v="E"/>
    <x v="1"/>
    <s v="RS01W   01/02/2009N"/>
    <n v="9761898"/>
    <n v="1064054.03"/>
    <n v="0"/>
    <n v="1064054.03"/>
    <n v="249010.27"/>
    <n v="0"/>
    <n v="258299.25"/>
    <n v="10598.9"/>
    <n v="1268.29"/>
    <n v="0"/>
    <n v="0"/>
    <n v="44604.959999999999"/>
    <n v="55983.15"/>
    <n v="58785.49"/>
    <n v="0"/>
    <n v="0"/>
    <n v="60768.61"/>
    <n v="260447.77"/>
    <n v="0"/>
    <n v="0"/>
    <n v="0"/>
    <n v="0"/>
    <n v="16514.330000000002"/>
    <n v="0"/>
    <n v="0"/>
    <n v="0"/>
    <n v="10601.67"/>
    <n v="0"/>
    <n v="0"/>
    <n v="0"/>
    <n v="0"/>
    <n v="15921.29"/>
    <n v="0"/>
    <n v="0"/>
    <n v="0"/>
    <n v="21250.05"/>
    <x v="15"/>
    <x v="10"/>
  </r>
  <r>
    <s v="CG&amp;E "/>
    <s v="E"/>
    <x v="4"/>
    <s v="RS01W   01/02/2009N"/>
    <n v="1482"/>
    <n v="195.35"/>
    <n v="0"/>
    <n v="195.35"/>
    <n v="50.02"/>
    <n v="0"/>
    <n v="56.57"/>
    <n v="1.62"/>
    <n v="0.54"/>
    <n v="0"/>
    <n v="0"/>
    <n v="6.9"/>
    <n v="9.61"/>
    <n v="10.86"/>
    <n v="0"/>
    <n v="0"/>
    <n v="9.2200000000000006"/>
    <n v="39.53"/>
    <n v="0"/>
    <n v="0"/>
    <n v="0"/>
    <n v="0"/>
    <n v="2.5"/>
    <n v="0"/>
    <n v="0"/>
    <n v="0"/>
    <n v="1.62"/>
    <n v="0"/>
    <n v="0"/>
    <n v="0"/>
    <n v="0"/>
    <n v="2.42"/>
    <n v="0"/>
    <n v="0"/>
    <n v="0"/>
    <n v="3.94"/>
    <x v="15"/>
    <x v="10"/>
  </r>
  <r>
    <s v="CG&amp;E "/>
    <s v="E"/>
    <x v="21"/>
    <s v="RS01W   01/02/2009N"/>
    <n v="68326"/>
    <n v="3122.57"/>
    <n v="0"/>
    <n v="3122.57"/>
    <n v="0"/>
    <n v="0"/>
    <n v="1855.03"/>
    <n v="74.209999999999994"/>
    <n v="9.82"/>
    <n v="0"/>
    <n v="0"/>
    <n v="315.20999999999998"/>
    <n v="408.03"/>
    <n v="0"/>
    <n v="0"/>
    <n v="0"/>
    <n v="0"/>
    <n v="0"/>
    <n v="0"/>
    <n v="0"/>
    <n v="0"/>
    <n v="0"/>
    <n v="115.62"/>
    <n v="0"/>
    <n v="0"/>
    <n v="0"/>
    <n v="74.23"/>
    <n v="0"/>
    <n v="0"/>
    <n v="0"/>
    <n v="0"/>
    <n v="111.43"/>
    <n v="0"/>
    <n v="0"/>
    <n v="0"/>
    <n v="158.99"/>
    <x v="15"/>
    <x v="10"/>
  </r>
  <r>
    <s v="CG&amp;E "/>
    <s v="E"/>
    <x v="1"/>
    <s v="RS01W   02/15/2008N"/>
    <n v="4449"/>
    <n v="509.68"/>
    <n v="0"/>
    <n v="509.68"/>
    <n v="167.06"/>
    <n v="0"/>
    <n v="133.76"/>
    <n v="5.43"/>
    <n v="0.9"/>
    <n v="0"/>
    <n v="0"/>
    <n v="20.69"/>
    <n v="28.85"/>
    <n v="29.48"/>
    <n v="1.85"/>
    <n v="29.49"/>
    <n v="28.48"/>
    <n v="40.729999999999997"/>
    <n v="0"/>
    <n v="0"/>
    <n v="0"/>
    <n v="0"/>
    <n v="6.34"/>
    <n v="11.79"/>
    <n v="0"/>
    <n v="0"/>
    <n v="4.83"/>
    <n v="0"/>
    <n v="0"/>
    <n v="0"/>
    <n v="0"/>
    <n v="0"/>
    <n v="0"/>
    <n v="0"/>
    <n v="0"/>
    <n v="0"/>
    <x v="15"/>
    <x v="10"/>
  </r>
  <r>
    <s v="CG&amp;E "/>
    <s v="E"/>
    <x v="1"/>
    <s v="RS01W   04/01/2008N"/>
    <n v="281944"/>
    <n v="32935.980000000003"/>
    <n v="0"/>
    <n v="32935.980000000003"/>
    <n v="10844.76"/>
    <n v="0"/>
    <n v="7810.11"/>
    <n v="343.25"/>
    <n v="46.7"/>
    <n v="0"/>
    <n v="0"/>
    <n v="1293.1099999999999"/>
    <n v="1675.07"/>
    <n v="1722.6"/>
    <n v="117.46"/>
    <n v="0"/>
    <n v="1602.31"/>
    <n v="6122.31"/>
    <n v="0"/>
    <n v="0"/>
    <n v="0"/>
    <n v="0"/>
    <n v="401.13"/>
    <n v="650.96"/>
    <n v="0"/>
    <n v="0"/>
    <n v="306.20999999999998"/>
    <n v="0"/>
    <n v="0"/>
    <n v="0"/>
    <n v="0"/>
    <n v="0"/>
    <n v="0"/>
    <n v="0"/>
    <n v="0"/>
    <n v="0"/>
    <x v="15"/>
    <x v="10"/>
  </r>
  <r>
    <s v="CG&amp;E "/>
    <s v="E"/>
    <x v="21"/>
    <s v="RS01W   04/01/2008N"/>
    <n v="1139"/>
    <n v="49.87"/>
    <n v="0"/>
    <n v="49.87"/>
    <n v="0"/>
    <n v="0"/>
    <n v="29.32"/>
    <n v="1.4"/>
    <n v="0.15"/>
    <n v="0"/>
    <n v="0"/>
    <n v="5.3"/>
    <n v="7.38"/>
    <n v="0"/>
    <n v="0.48"/>
    <n v="0"/>
    <n v="0"/>
    <n v="0"/>
    <n v="0"/>
    <n v="0"/>
    <n v="0"/>
    <n v="0"/>
    <n v="1.61"/>
    <n v="3.01"/>
    <n v="0"/>
    <n v="0"/>
    <n v="1.22"/>
    <n v="0"/>
    <n v="0"/>
    <n v="0"/>
    <n v="0"/>
    <n v="0"/>
    <n v="0"/>
    <n v="0"/>
    <n v="0"/>
    <n v="0"/>
    <x v="15"/>
    <x v="10"/>
  </r>
  <r>
    <s v="CG&amp;E "/>
    <s v="E"/>
    <x v="19"/>
    <s v="RS3PW   01/02/2009N"/>
    <n v="61157"/>
    <n v="6218.14"/>
    <n v="0"/>
    <n v="6218.14"/>
    <n v="1695.04"/>
    <n v="0"/>
    <n v="1499.52"/>
    <n v="66.400000000000006"/>
    <n v="3.87"/>
    <n v="0"/>
    <n v="0"/>
    <n v="280.77"/>
    <n v="0"/>
    <n v="337.04"/>
    <n v="0"/>
    <n v="0"/>
    <n v="380.69"/>
    <n v="1631.67"/>
    <n v="0"/>
    <n v="0"/>
    <n v="0"/>
    <n v="0"/>
    <n v="103.43"/>
    <n v="0"/>
    <n v="0"/>
    <n v="0"/>
    <n v="0"/>
    <n v="0"/>
    <n v="0"/>
    <n v="0"/>
    <n v="0"/>
    <n v="97.96"/>
    <n v="0"/>
    <n v="0"/>
    <n v="0"/>
    <n v="121.75"/>
    <x v="15"/>
    <x v="10"/>
  </r>
  <r>
    <s v="CG&amp;E "/>
    <s v="E"/>
    <x v="7"/>
    <s v="SC01    02/02/2009N"/>
    <n v="81"/>
    <n v="16.78"/>
    <n v="0"/>
    <n v="16.78"/>
    <n v="1.43"/>
    <n v="0"/>
    <n v="11.5"/>
    <n v="0.09"/>
    <n v="0"/>
    <n v="0"/>
    <n v="0"/>
    <n v="0.38"/>
    <n v="0.19"/>
    <n v="0.39"/>
    <n v="0"/>
    <n v="0"/>
    <n v="0.21"/>
    <n v="2.16"/>
    <n v="0"/>
    <n v="0"/>
    <n v="0"/>
    <n v="0"/>
    <n v="0.08"/>
    <n v="0"/>
    <n v="0"/>
    <n v="0"/>
    <n v="0.21"/>
    <n v="0"/>
    <n v="0"/>
    <n v="0"/>
    <n v="0"/>
    <n v="0"/>
    <n v="0"/>
    <n v="0"/>
    <n v="0"/>
    <n v="0.14000000000000001"/>
    <x v="15"/>
    <x v="11"/>
  </r>
  <r>
    <s v="CG&amp;E "/>
    <s v="E"/>
    <x v="7"/>
    <s v="SC02    02/02/2009N"/>
    <n v="1160568"/>
    <n v="96434.39"/>
    <n v="0"/>
    <n v="96434.39"/>
    <n v="20419.98"/>
    <n v="0"/>
    <n v="22189.279999999999"/>
    <n v="1260.03"/>
    <n v="0.36"/>
    <n v="0"/>
    <n v="0"/>
    <n v="4296.71"/>
    <n v="2657.69"/>
    <n v="5548.69"/>
    <n v="0"/>
    <n v="0"/>
    <n v="2990.8"/>
    <n v="30963.94"/>
    <n v="0"/>
    <n v="0"/>
    <n v="0"/>
    <n v="0"/>
    <n v="1143.19"/>
    <n v="0"/>
    <n v="0"/>
    <n v="0"/>
    <n v="2958.25"/>
    <n v="0"/>
    <n v="0"/>
    <n v="0"/>
    <n v="0"/>
    <n v="0"/>
    <n v="0"/>
    <n v="0"/>
    <n v="0"/>
    <n v="2005.47"/>
    <x v="15"/>
    <x v="11"/>
  </r>
  <r>
    <s v="CG&amp;E "/>
    <s v="E"/>
    <x v="7"/>
    <s v="SC02    04/01/2008N"/>
    <n v="-33"/>
    <n v="-2.34"/>
    <n v="0"/>
    <n v="-2.34"/>
    <n v="-0.94"/>
    <n v="0"/>
    <n v="-0.06"/>
    <n v="-0.04"/>
    <n v="0"/>
    <n v="0"/>
    <n v="0"/>
    <n v="-0.09"/>
    <n v="-7.0000000000000007E-2"/>
    <n v="-0.17"/>
    <n v="0"/>
    <n v="0"/>
    <n v="-0.08"/>
    <n v="-0.73"/>
    <n v="0"/>
    <n v="0"/>
    <n v="0"/>
    <n v="0"/>
    <n v="-0.02"/>
    <n v="-0.06"/>
    <n v="0"/>
    <n v="0"/>
    <n v="-0.08"/>
    <n v="0"/>
    <n v="0"/>
    <n v="0"/>
    <n v="0"/>
    <n v="0"/>
    <n v="0"/>
    <n v="0"/>
    <n v="0"/>
    <n v="0"/>
    <x v="15"/>
    <x v="11"/>
  </r>
  <r>
    <s v="CG&amp;E "/>
    <s v="E"/>
    <x v="2"/>
    <s v="SC03    02/02/2009N"/>
    <n v="399"/>
    <n v="18.940000000000001"/>
    <n v="0"/>
    <n v="18.940000000000001"/>
    <n v="-0.17"/>
    <n v="0"/>
    <n v="1.71"/>
    <n v="0.44"/>
    <n v="0.09"/>
    <n v="0"/>
    <n v="0"/>
    <n v="1.85"/>
    <n v="0.91"/>
    <n v="0.76"/>
    <n v="0"/>
    <n v="0"/>
    <n v="1.02"/>
    <n v="10.65"/>
    <n v="0"/>
    <n v="0"/>
    <n v="0"/>
    <n v="0"/>
    <n v="0.39"/>
    <n v="0"/>
    <n v="0"/>
    <n v="0"/>
    <n v="1.01"/>
    <n v="0"/>
    <n v="0"/>
    <n v="0"/>
    <n v="0"/>
    <n v="0"/>
    <n v="0"/>
    <n v="0"/>
    <n v="0"/>
    <n v="0.28000000000000003"/>
    <x v="15"/>
    <x v="11"/>
  </r>
  <r>
    <s v="CG&amp;E "/>
    <s v="E"/>
    <x v="7"/>
    <s v="SC03    02/02/2009N"/>
    <n v="1636415"/>
    <n v="76392.820000000007"/>
    <n v="0"/>
    <n v="76392.820000000007"/>
    <n v="-726.61"/>
    <n v="0"/>
    <n v="7020.27"/>
    <n v="1776.84"/>
    <n v="2.52"/>
    <n v="0"/>
    <n v="0"/>
    <n v="6674.31"/>
    <n v="3747.39"/>
    <n v="3112.5"/>
    <n v="0"/>
    <n v="0"/>
    <n v="4217.0600000000004"/>
    <n v="43659.63"/>
    <n v="0"/>
    <n v="0"/>
    <n v="0"/>
    <n v="0"/>
    <n v="1611.8"/>
    <n v="0"/>
    <n v="0"/>
    <n v="0"/>
    <n v="4171.2"/>
    <n v="0"/>
    <n v="0"/>
    <n v="0"/>
    <n v="0"/>
    <n v="0"/>
    <n v="0"/>
    <n v="0"/>
    <n v="0"/>
    <n v="1125.9100000000001"/>
    <x v="15"/>
    <x v="11"/>
  </r>
  <r>
    <s v="CG&amp;E "/>
    <s v="E"/>
    <x v="7"/>
    <s v="SC04    02/02/2009N"/>
    <n v="14245"/>
    <n v="670.36"/>
    <n v="0"/>
    <n v="670.36"/>
    <n v="-6.32"/>
    <n v="0"/>
    <n v="61.11"/>
    <n v="15.46"/>
    <n v="0.09"/>
    <n v="0"/>
    <n v="0"/>
    <n v="63.38"/>
    <n v="32.619999999999997"/>
    <n v="27.1"/>
    <n v="0"/>
    <n v="0"/>
    <n v="36.700000000000003"/>
    <n v="380.06"/>
    <n v="0"/>
    <n v="0"/>
    <n v="0"/>
    <n v="0"/>
    <n v="14.04"/>
    <n v="0"/>
    <n v="0"/>
    <n v="0"/>
    <n v="36.32"/>
    <n v="0"/>
    <n v="0"/>
    <n v="0"/>
    <n v="0"/>
    <n v="0"/>
    <n v="0"/>
    <n v="0"/>
    <n v="0"/>
    <n v="9.8000000000000007"/>
    <x v="15"/>
    <x v="11"/>
  </r>
  <r>
    <s v="CG&amp;E "/>
    <s v="E"/>
    <x v="7"/>
    <s v="SC05    02/02/2009N"/>
    <n v="5883"/>
    <n v="277.10000000000002"/>
    <n v="0"/>
    <n v="277.10000000000002"/>
    <n v="-2.62"/>
    <n v="0"/>
    <n v="25.24"/>
    <n v="6.38"/>
    <n v="0"/>
    <n v="0"/>
    <n v="0"/>
    <n v="26.49"/>
    <n v="13.47"/>
    <n v="11.19"/>
    <n v="0"/>
    <n v="0"/>
    <n v="15.16"/>
    <n v="156.96"/>
    <n v="0"/>
    <n v="0"/>
    <n v="0"/>
    <n v="0"/>
    <n v="5.79"/>
    <n v="0"/>
    <n v="0"/>
    <n v="0"/>
    <n v="14.99"/>
    <n v="0"/>
    <n v="0"/>
    <n v="0"/>
    <n v="0"/>
    <n v="0"/>
    <n v="0"/>
    <n v="0"/>
    <n v="0"/>
    <n v="4.05"/>
    <x v="15"/>
    <x v="11"/>
  </r>
  <r>
    <s v="CG&amp;E "/>
    <s v="E"/>
    <x v="7"/>
    <s v="SC06    02/02/2009N"/>
    <n v="774"/>
    <n v="36.56"/>
    <n v="0"/>
    <n v="36.56"/>
    <n v="-0.34"/>
    <n v="0"/>
    <n v="3.32"/>
    <n v="0.84"/>
    <n v="0"/>
    <n v="0"/>
    <n v="0"/>
    <n v="3.6"/>
    <n v="1.77"/>
    <n v="1.47"/>
    <n v="0"/>
    <n v="0"/>
    <n v="1.99"/>
    <n v="20.65"/>
    <n v="0"/>
    <n v="0"/>
    <n v="0"/>
    <n v="0"/>
    <n v="0.76"/>
    <n v="0"/>
    <n v="0"/>
    <n v="0"/>
    <n v="1.97"/>
    <n v="0"/>
    <n v="0"/>
    <n v="0"/>
    <n v="0"/>
    <n v="0"/>
    <n v="0"/>
    <n v="0"/>
    <n v="0"/>
    <n v="0.53"/>
    <x v="15"/>
    <x v="11"/>
  </r>
  <r>
    <s v="CG&amp;E "/>
    <s v="E"/>
    <x v="2"/>
    <s v="SC07    02/02/2009N"/>
    <n v="980"/>
    <n v="115.42"/>
    <n v="0"/>
    <n v="115.42"/>
    <n v="17.23"/>
    <n v="0"/>
    <n v="51.41"/>
    <n v="1.06"/>
    <n v="0.36"/>
    <n v="0"/>
    <n v="0"/>
    <n v="4.57"/>
    <n v="2.2400000000000002"/>
    <n v="4.6900000000000004"/>
    <n v="0"/>
    <n v="0"/>
    <n v="2.5299999999999998"/>
    <n v="26.16"/>
    <n v="0"/>
    <n v="0"/>
    <n v="0"/>
    <n v="0"/>
    <n v="0.97"/>
    <n v="0"/>
    <n v="0"/>
    <n v="0"/>
    <n v="2.5"/>
    <n v="0"/>
    <n v="0"/>
    <n v="0"/>
    <n v="0"/>
    <n v="0"/>
    <n v="0"/>
    <n v="0"/>
    <n v="0"/>
    <n v="1.7"/>
    <x v="15"/>
    <x v="11"/>
  </r>
  <r>
    <s v="CG&amp;E "/>
    <s v="E"/>
    <x v="7"/>
    <s v="SC07    02/02/2009N"/>
    <n v="328"/>
    <n v="35.53"/>
    <n v="0"/>
    <n v="35.53"/>
    <n v="5.76"/>
    <n v="0"/>
    <n v="14.15"/>
    <n v="0.35"/>
    <n v="0.09"/>
    <n v="0"/>
    <n v="0"/>
    <n v="1.53"/>
    <n v="0.75"/>
    <n v="1.57"/>
    <n v="0"/>
    <n v="0"/>
    <n v="0.85"/>
    <n v="8.75"/>
    <n v="0"/>
    <n v="0"/>
    <n v="0"/>
    <n v="0"/>
    <n v="0.33"/>
    <n v="0"/>
    <n v="0"/>
    <n v="0"/>
    <n v="0.84"/>
    <n v="0"/>
    <n v="0"/>
    <n v="0"/>
    <n v="0"/>
    <n v="0"/>
    <n v="0"/>
    <n v="0"/>
    <n v="0"/>
    <n v="0.56000000000000005"/>
    <x v="15"/>
    <x v="11"/>
  </r>
  <r>
    <s v="CG&amp;E "/>
    <s v="E"/>
    <x v="7"/>
    <s v="SC08    02/02/2009N"/>
    <n v="6596"/>
    <n v="447.13"/>
    <n v="0"/>
    <n v="447.13"/>
    <n v="116"/>
    <n v="0"/>
    <n v="49.64"/>
    <n v="7.16"/>
    <n v="0"/>
    <n v="0"/>
    <n v="0"/>
    <n v="0"/>
    <n v="15.1"/>
    <n v="31.54"/>
    <n v="0"/>
    <n v="0"/>
    <n v="17"/>
    <n v="175.98"/>
    <n v="0"/>
    <n v="0"/>
    <n v="0"/>
    <n v="0"/>
    <n v="6.5"/>
    <n v="0"/>
    <n v="0"/>
    <n v="0"/>
    <n v="16.809999999999999"/>
    <n v="0"/>
    <n v="0"/>
    <n v="0"/>
    <n v="0"/>
    <n v="0"/>
    <n v="0"/>
    <n v="0"/>
    <n v="0"/>
    <n v="11.4"/>
    <x v="15"/>
    <x v="11"/>
  </r>
  <r>
    <s v="CG&amp;E "/>
    <s v="E"/>
    <x v="7"/>
    <s v="SC09    02/02/2009N"/>
    <n v="296"/>
    <n v="22.73"/>
    <n v="0"/>
    <n v="22.73"/>
    <n v="5.22"/>
    <n v="0"/>
    <n v="3.41"/>
    <n v="0.32"/>
    <n v="0.09"/>
    <n v="0"/>
    <n v="0"/>
    <n v="1.38"/>
    <n v="0.68"/>
    <n v="1.42"/>
    <n v="0"/>
    <n v="0"/>
    <n v="0.76"/>
    <n v="7.9"/>
    <n v="0"/>
    <n v="0"/>
    <n v="0"/>
    <n v="0"/>
    <n v="0.28999999999999998"/>
    <n v="0"/>
    <n v="0"/>
    <n v="0"/>
    <n v="0.75"/>
    <n v="0"/>
    <n v="0"/>
    <n v="0"/>
    <n v="0"/>
    <n v="0"/>
    <n v="0"/>
    <n v="0"/>
    <n v="0"/>
    <n v="0.51"/>
    <x v="15"/>
    <x v="11"/>
  </r>
  <r>
    <s v="CG&amp;E "/>
    <s v="E"/>
    <x v="7"/>
    <s v="SC10    02/02/2009N"/>
    <n v="6126"/>
    <n v="439.75"/>
    <n v="0"/>
    <n v="439.75"/>
    <n v="107.82"/>
    <n v="0"/>
    <n v="70.489999999999995"/>
    <n v="6.65"/>
    <n v="0"/>
    <n v="0"/>
    <n v="0"/>
    <n v="0"/>
    <n v="14.03"/>
    <n v="29.29"/>
    <n v="0"/>
    <n v="0"/>
    <n v="15.79"/>
    <n v="163.44"/>
    <n v="0"/>
    <n v="0"/>
    <n v="0"/>
    <n v="0"/>
    <n v="6.03"/>
    <n v="0"/>
    <n v="0"/>
    <n v="0"/>
    <n v="15.62"/>
    <n v="0"/>
    <n v="0"/>
    <n v="0"/>
    <n v="0"/>
    <n v="0"/>
    <n v="0"/>
    <n v="0"/>
    <n v="0"/>
    <n v="10.59"/>
    <x v="15"/>
    <x v="11"/>
  </r>
  <r>
    <s v="CG&amp;E "/>
    <s v="E"/>
    <x v="2"/>
    <s v="SE      02/02/2009N"/>
    <n v="40054"/>
    <n v="5424.08"/>
    <n v="0"/>
    <n v="5424.08"/>
    <n v="705.06"/>
    <n v="0"/>
    <n v="2818.14"/>
    <n v="43.51"/>
    <n v="6.12"/>
    <n v="0"/>
    <n v="0"/>
    <n v="185.46"/>
    <n v="91.74"/>
    <n v="191.55"/>
    <n v="0"/>
    <n v="0"/>
    <n v="103.19"/>
    <n v="1068.6099999999999"/>
    <n v="0"/>
    <n v="0"/>
    <n v="0"/>
    <n v="0"/>
    <n v="39.44"/>
    <n v="0"/>
    <n v="0"/>
    <n v="0"/>
    <n v="102.05"/>
    <n v="0"/>
    <n v="0"/>
    <n v="0"/>
    <n v="0"/>
    <n v="0"/>
    <n v="0"/>
    <n v="0"/>
    <n v="0"/>
    <n v="69.209999999999994"/>
    <x v="15"/>
    <x v="12"/>
  </r>
  <r>
    <s v="CG&amp;E "/>
    <s v="E"/>
    <x v="7"/>
    <s v="SE      02/02/2009N"/>
    <n v="363785"/>
    <n v="48997.41"/>
    <n v="0"/>
    <n v="48997.41"/>
    <n v="6402.76"/>
    <n v="0"/>
    <n v="25382.57"/>
    <n v="394.98"/>
    <n v="29.61"/>
    <n v="0"/>
    <n v="0"/>
    <n v="1657.61"/>
    <n v="833.22"/>
    <n v="1739.57"/>
    <n v="0"/>
    <n v="0"/>
    <n v="937.31"/>
    <n v="9705.68"/>
    <n v="0"/>
    <n v="0"/>
    <n v="0"/>
    <n v="0"/>
    <n v="358.36"/>
    <n v="0"/>
    <n v="0"/>
    <n v="0"/>
    <n v="927.11"/>
    <n v="0"/>
    <n v="0"/>
    <n v="0"/>
    <n v="0"/>
    <n v="0"/>
    <n v="0"/>
    <n v="0"/>
    <n v="0"/>
    <n v="628.63"/>
    <x v="15"/>
    <x v="12"/>
  </r>
  <r>
    <s v="CG&amp;E "/>
    <s v="E"/>
    <x v="7"/>
    <s v="SE      04/01/2008N"/>
    <n v="306"/>
    <n v="57.7"/>
    <n v="0"/>
    <n v="57.7"/>
    <n v="8.7899999999999991"/>
    <n v="0"/>
    <n v="35.869999999999997"/>
    <n v="0.38"/>
    <n v="0"/>
    <n v="0"/>
    <n v="0"/>
    <n v="1.42"/>
    <n v="0.7"/>
    <n v="1.46"/>
    <n v="0"/>
    <n v="0"/>
    <n v="0.81"/>
    <n v="6.68"/>
    <n v="0"/>
    <n v="0"/>
    <n v="0"/>
    <n v="0"/>
    <n v="0.28000000000000003"/>
    <n v="0.53"/>
    <n v="0"/>
    <n v="0"/>
    <n v="0.78"/>
    <n v="0"/>
    <n v="0"/>
    <n v="0"/>
    <n v="0"/>
    <n v="0"/>
    <n v="0"/>
    <n v="0"/>
    <n v="0"/>
    <n v="0"/>
    <x v="15"/>
    <x v="12"/>
  </r>
  <r>
    <s v="CG&amp;E "/>
    <s v="E"/>
    <x v="1"/>
    <s v="SFL2    02/02/2009N"/>
    <n v="45"/>
    <n v="6.03"/>
    <n v="0"/>
    <n v="6.03"/>
    <n v="2.52"/>
    <n v="0"/>
    <n v="0.72"/>
    <n v="0.09"/>
    <n v="0"/>
    <n v="0"/>
    <n v="0"/>
    <n v="0.18"/>
    <n v="0.27"/>
    <n v="0.45"/>
    <n v="0"/>
    <n v="0"/>
    <n v="0.27"/>
    <n v="1.17"/>
    <n v="0"/>
    <n v="0"/>
    <n v="0"/>
    <n v="0"/>
    <n v="0.09"/>
    <n v="0"/>
    <n v="0"/>
    <n v="0"/>
    <n v="0"/>
    <n v="0"/>
    <n v="0"/>
    <n v="0"/>
    <n v="0"/>
    <n v="0.09"/>
    <n v="0"/>
    <n v="0"/>
    <n v="0"/>
    <n v="0.18"/>
    <x v="15"/>
    <x v="13"/>
  </r>
  <r>
    <s v="CG&amp;E "/>
    <s v="E"/>
    <x v="2"/>
    <s v="SFL2    02/02/2009N"/>
    <n v="48440"/>
    <n v="6491.23"/>
    <n v="0"/>
    <n v="6491.23"/>
    <n v="2712.64"/>
    <n v="0"/>
    <n v="775.04"/>
    <n v="96.88"/>
    <n v="0.27"/>
    <n v="0"/>
    <n v="0"/>
    <n v="193.76"/>
    <n v="290.64"/>
    <n v="484.4"/>
    <n v="0"/>
    <n v="0"/>
    <n v="290.64"/>
    <n v="1259.44"/>
    <n v="0"/>
    <n v="0"/>
    <n v="0"/>
    <n v="0"/>
    <n v="96.88"/>
    <n v="0"/>
    <n v="0"/>
    <n v="0"/>
    <n v="0"/>
    <n v="0"/>
    <n v="0"/>
    <n v="0"/>
    <n v="0"/>
    <n v="96.88"/>
    <n v="0"/>
    <n v="0"/>
    <n v="0"/>
    <n v="193.76"/>
    <x v="15"/>
    <x v="13"/>
  </r>
  <r>
    <s v="CG&amp;E "/>
    <s v="E"/>
    <x v="2"/>
    <s v="SFL2    04/01/2008N"/>
    <n v="99"/>
    <n v="13.86"/>
    <n v="0"/>
    <n v="13.86"/>
    <n v="6.93"/>
    <n v="0"/>
    <n v="1.98"/>
    <n v="0"/>
    <n v="0"/>
    <n v="0"/>
    <n v="0"/>
    <n v="0"/>
    <n v="0.99"/>
    <n v="0.99"/>
    <n v="0"/>
    <n v="0"/>
    <n v="0.99"/>
    <n v="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13"/>
  </r>
  <r>
    <s v="CG&amp;E "/>
    <s v="E"/>
    <x v="7"/>
    <s v="SL01    02/02/2009N"/>
    <n v="2879"/>
    <n v="622.95000000000005"/>
    <n v="0"/>
    <n v="622.95000000000005"/>
    <n v="50.55"/>
    <n v="0"/>
    <n v="436.08"/>
    <n v="3.13"/>
    <n v="0.09"/>
    <n v="0"/>
    <n v="0"/>
    <n v="13.37"/>
    <n v="6.57"/>
    <n v="13.77"/>
    <n v="0"/>
    <n v="0"/>
    <n v="7.42"/>
    <n v="76.819999999999993"/>
    <n v="0"/>
    <n v="0"/>
    <n v="0"/>
    <n v="0"/>
    <n v="2.84"/>
    <n v="0"/>
    <n v="0"/>
    <n v="0"/>
    <n v="7.32"/>
    <n v="0"/>
    <n v="0"/>
    <n v="0"/>
    <n v="0"/>
    <n v="0"/>
    <n v="0"/>
    <n v="0"/>
    <n v="0"/>
    <n v="4.99"/>
    <x v="15"/>
    <x v="14"/>
  </r>
  <r>
    <s v="CG&amp;E "/>
    <s v="E"/>
    <x v="2"/>
    <s v="SL02    02/02/2009N"/>
    <n v="41"/>
    <n v="8.42"/>
    <n v="0"/>
    <n v="8.42"/>
    <n v="0.71"/>
    <n v="0"/>
    <n v="5.69"/>
    <n v="0.04"/>
    <n v="0.09"/>
    <n v="0"/>
    <n v="0"/>
    <n v="0.19"/>
    <n v="0.09"/>
    <n v="0.2"/>
    <n v="0"/>
    <n v="0"/>
    <n v="0.11"/>
    <n v="1.0900000000000001"/>
    <n v="0"/>
    <n v="0"/>
    <n v="0"/>
    <n v="0"/>
    <n v="0.04"/>
    <n v="0"/>
    <n v="0"/>
    <n v="0"/>
    <n v="0.1"/>
    <n v="0"/>
    <n v="0"/>
    <n v="0"/>
    <n v="0"/>
    <n v="0"/>
    <n v="0"/>
    <n v="0"/>
    <n v="0"/>
    <n v="7.0000000000000007E-2"/>
    <x v="15"/>
    <x v="14"/>
  </r>
  <r>
    <s v="CG&amp;E "/>
    <s v="E"/>
    <x v="7"/>
    <s v="SL02    02/02/2009N"/>
    <n v="13354"/>
    <n v="1856.72"/>
    <n v="0"/>
    <n v="1856.72"/>
    <n v="234.81"/>
    <n v="0"/>
    <n v="989.23"/>
    <n v="14.53"/>
    <n v="0.63"/>
    <n v="0"/>
    <n v="0"/>
    <n v="62.15"/>
    <n v="30.48"/>
    <n v="63.92"/>
    <n v="0"/>
    <n v="0"/>
    <n v="34.35"/>
    <n v="356.28"/>
    <n v="0"/>
    <n v="0"/>
    <n v="0"/>
    <n v="0"/>
    <n v="13.21"/>
    <n v="0"/>
    <n v="0"/>
    <n v="0"/>
    <n v="33.97"/>
    <n v="0"/>
    <n v="0"/>
    <n v="0"/>
    <n v="0"/>
    <n v="0"/>
    <n v="0"/>
    <n v="0"/>
    <n v="0"/>
    <n v="23.16"/>
    <x v="15"/>
    <x v="14"/>
  </r>
  <r>
    <s v="CG&amp;E "/>
    <s v="E"/>
    <x v="2"/>
    <s v="SL03    02/02/2009N"/>
    <n v="449"/>
    <n v="82.43"/>
    <n v="0"/>
    <n v="82.43"/>
    <n v="7.88"/>
    <n v="0"/>
    <n v="53.23"/>
    <n v="0.49"/>
    <n v="0.09"/>
    <n v="0"/>
    <n v="0"/>
    <n v="2.09"/>
    <n v="1.03"/>
    <n v="2.14"/>
    <n v="0"/>
    <n v="0"/>
    <n v="1.1499999999999999"/>
    <n v="11.97"/>
    <n v="0"/>
    <n v="0"/>
    <n v="0"/>
    <n v="0"/>
    <n v="0.44"/>
    <n v="0"/>
    <n v="0"/>
    <n v="0"/>
    <n v="1.1399999999999999"/>
    <n v="0"/>
    <n v="0"/>
    <n v="0"/>
    <n v="0"/>
    <n v="0"/>
    <n v="0"/>
    <n v="0"/>
    <n v="0"/>
    <n v="0.78"/>
    <x v="15"/>
    <x v="14"/>
  </r>
  <r>
    <s v="CG&amp;E "/>
    <s v="E"/>
    <x v="7"/>
    <s v="SL03    02/02/2009N"/>
    <n v="46516"/>
    <n v="7914.8"/>
    <n v="0"/>
    <n v="7914.8"/>
    <n v="818.14"/>
    <n v="0"/>
    <n v="4896.68"/>
    <n v="50.47"/>
    <n v="0.81"/>
    <n v="0"/>
    <n v="0"/>
    <n v="214.15"/>
    <n v="106.29"/>
    <n v="222.53"/>
    <n v="0"/>
    <n v="0"/>
    <n v="119.85"/>
    <n v="1241.1099999999999"/>
    <n v="0"/>
    <n v="0"/>
    <n v="0"/>
    <n v="0"/>
    <n v="45.91"/>
    <n v="0"/>
    <n v="0"/>
    <n v="0"/>
    <n v="118.44"/>
    <n v="0"/>
    <n v="0"/>
    <n v="0"/>
    <n v="0"/>
    <n v="0"/>
    <n v="0"/>
    <n v="0"/>
    <n v="0"/>
    <n v="80.42"/>
    <x v="15"/>
    <x v="14"/>
  </r>
  <r>
    <s v="CG&amp;E "/>
    <s v="E"/>
    <x v="2"/>
    <s v="SL04    02/02/2009N"/>
    <n v="1644"/>
    <n v="235.77"/>
    <n v="0"/>
    <n v="235.77"/>
    <n v="28.84"/>
    <n v="0"/>
    <n v="128.52000000000001"/>
    <n v="1.76"/>
    <n v="0.72"/>
    <n v="0"/>
    <n v="0"/>
    <n v="7.64"/>
    <n v="3.74"/>
    <n v="7.87"/>
    <n v="0"/>
    <n v="0"/>
    <n v="4.24"/>
    <n v="43.82"/>
    <n v="0"/>
    <n v="0"/>
    <n v="0"/>
    <n v="0"/>
    <n v="1.62"/>
    <n v="0"/>
    <n v="0"/>
    <n v="0"/>
    <n v="4.16"/>
    <n v="0"/>
    <n v="0"/>
    <n v="0"/>
    <n v="0"/>
    <n v="0"/>
    <n v="0"/>
    <n v="0"/>
    <n v="0"/>
    <n v="2.84"/>
    <x v="15"/>
    <x v="14"/>
  </r>
  <r>
    <s v="CG&amp;E "/>
    <s v="E"/>
    <x v="7"/>
    <s v="SL04    02/02/2009N"/>
    <n v="2213435"/>
    <n v="242907.76"/>
    <n v="0"/>
    <n v="242907.76"/>
    <n v="38941.57"/>
    <n v="0"/>
    <n v="101461.21"/>
    <n v="2402.98"/>
    <n v="23.13"/>
    <n v="0"/>
    <n v="0"/>
    <n v="9351.8799999999992"/>
    <n v="5067.82"/>
    <n v="10582.66"/>
    <n v="0"/>
    <n v="0"/>
    <n v="5703.61"/>
    <n v="59054.76"/>
    <n v="0"/>
    <n v="0"/>
    <n v="0"/>
    <n v="0"/>
    <n v="2180.6999999999998"/>
    <n v="0"/>
    <n v="0"/>
    <n v="0"/>
    <n v="5641.28"/>
    <n v="0"/>
    <n v="0"/>
    <n v="0"/>
    <n v="0"/>
    <n v="0"/>
    <n v="0"/>
    <n v="0"/>
    <n v="0"/>
    <n v="3824.83"/>
    <x v="15"/>
    <x v="14"/>
  </r>
  <r>
    <s v="CG&amp;E "/>
    <s v="E"/>
    <x v="7"/>
    <s v="SL04    02/15/2008N"/>
    <n v="-237"/>
    <n v="-31.22"/>
    <n v="0"/>
    <n v="-31.22"/>
    <n v="-5.8"/>
    <n v="0"/>
    <n v="-17.16"/>
    <n v="-0.28999999999999998"/>
    <n v="0"/>
    <n v="0"/>
    <n v="0"/>
    <n v="-1.1000000000000001"/>
    <n v="-0.54"/>
    <n v="-1.02"/>
    <n v="0"/>
    <n v="-1.02"/>
    <n v="-0.88"/>
    <n v="-2.17"/>
    <n v="0"/>
    <n v="0"/>
    <n v="0"/>
    <n v="0"/>
    <n v="-0.23"/>
    <n v="-0.41"/>
    <n v="0"/>
    <n v="0"/>
    <n v="-0.6"/>
    <n v="0"/>
    <n v="0"/>
    <n v="0"/>
    <n v="0"/>
    <n v="0"/>
    <n v="0"/>
    <n v="0"/>
    <n v="0"/>
    <n v="0"/>
    <x v="15"/>
    <x v="14"/>
  </r>
  <r>
    <s v="CG&amp;E "/>
    <s v="E"/>
    <x v="7"/>
    <s v="SL04    04/01/2008N"/>
    <n v="-2607"/>
    <n v="-358.26"/>
    <n v="0"/>
    <n v="-358.26"/>
    <n v="-72.47"/>
    <n v="0"/>
    <n v="-188.76"/>
    <n v="-3.16"/>
    <n v="0"/>
    <n v="0"/>
    <n v="0"/>
    <n v="-12.1"/>
    <n v="-5.94"/>
    <n v="-10.91"/>
    <n v="0"/>
    <n v="0"/>
    <n v="-7.33"/>
    <n v="-44.02"/>
    <n v="0"/>
    <n v="0"/>
    <n v="0"/>
    <n v="0"/>
    <n v="-2.46"/>
    <n v="-4.0999999999999996"/>
    <n v="0"/>
    <n v="0"/>
    <n v="-6.6"/>
    <n v="0"/>
    <n v="0"/>
    <n v="0"/>
    <n v="0"/>
    <n v="0"/>
    <n v="0"/>
    <n v="0"/>
    <n v="0"/>
    <n v="-0.41"/>
    <x v="15"/>
    <x v="14"/>
  </r>
  <r>
    <s v="CG&amp;E "/>
    <s v="E"/>
    <x v="2"/>
    <s v="SL05    02/02/2009N"/>
    <n v="52493"/>
    <n v="22860.48"/>
    <n v="0"/>
    <n v="22860.48"/>
    <n v="923.74"/>
    <n v="0"/>
    <n v="19448.25"/>
    <n v="57.04"/>
    <n v="6.21"/>
    <n v="0"/>
    <n v="0"/>
    <n v="242.15"/>
    <n v="120.19"/>
    <n v="251.19"/>
    <n v="0"/>
    <n v="0"/>
    <n v="135.25"/>
    <n v="1400.36"/>
    <n v="0"/>
    <n v="0"/>
    <n v="0"/>
    <n v="0"/>
    <n v="51.62"/>
    <n v="0"/>
    <n v="0"/>
    <n v="0"/>
    <n v="133.72"/>
    <n v="0"/>
    <n v="0"/>
    <n v="0"/>
    <n v="0"/>
    <n v="0"/>
    <n v="0"/>
    <n v="0"/>
    <n v="0"/>
    <n v="90.76"/>
    <x v="15"/>
    <x v="14"/>
  </r>
  <r>
    <s v="CG&amp;E "/>
    <s v="E"/>
    <x v="7"/>
    <s v="SL05    02/02/2009N"/>
    <n v="131855"/>
    <n v="61589.46"/>
    <n v="0"/>
    <n v="61589.46"/>
    <n v="2319.92"/>
    <n v="0"/>
    <n v="53020.86"/>
    <n v="143.36000000000001"/>
    <n v="13.05"/>
    <n v="0"/>
    <n v="0"/>
    <n v="608.75"/>
    <n v="301.60000000000002"/>
    <n v="630.9"/>
    <n v="0"/>
    <n v="0"/>
    <n v="339.86"/>
    <n v="3517.61"/>
    <n v="0"/>
    <n v="0"/>
    <n v="0"/>
    <n v="0"/>
    <n v="129.54"/>
    <n v="0"/>
    <n v="0"/>
    <n v="0"/>
    <n v="336.05"/>
    <n v="0"/>
    <n v="0"/>
    <n v="0"/>
    <n v="0"/>
    <n v="0"/>
    <n v="0"/>
    <n v="0"/>
    <n v="0"/>
    <n v="227.96"/>
    <x v="15"/>
    <x v="14"/>
  </r>
  <r>
    <s v="CG&amp;E "/>
    <s v="E"/>
    <x v="7"/>
    <s v="SL05    02/15/2008N"/>
    <n v="-364"/>
    <n v="42.6"/>
    <n v="0"/>
    <n v="42.6"/>
    <n v="-8.89"/>
    <n v="0"/>
    <n v="64.27"/>
    <n v="-0.44"/>
    <n v="-0.09"/>
    <n v="0"/>
    <n v="0"/>
    <n v="-1.69"/>
    <n v="-0.83"/>
    <n v="-1.57"/>
    <n v="0"/>
    <n v="-1.58"/>
    <n v="-1.35"/>
    <n v="-3.34"/>
    <n v="0"/>
    <n v="0"/>
    <n v="0"/>
    <n v="0"/>
    <n v="-0.35"/>
    <n v="-0.62"/>
    <n v="0"/>
    <n v="0"/>
    <n v="-0.92"/>
    <n v="0"/>
    <n v="0"/>
    <n v="0"/>
    <n v="0"/>
    <n v="0"/>
    <n v="0"/>
    <n v="0"/>
    <n v="0"/>
    <n v="0"/>
    <x v="15"/>
    <x v="14"/>
  </r>
  <r>
    <s v="CG&amp;E "/>
    <s v="E"/>
    <x v="7"/>
    <s v="SL05    04/01/2008N"/>
    <n v="-5617"/>
    <n v="-579.15"/>
    <n v="0"/>
    <n v="-579.15"/>
    <n v="-152.16"/>
    <n v="0"/>
    <n v="-211.7"/>
    <n v="-6.71"/>
    <n v="-0.99"/>
    <n v="0"/>
    <n v="0"/>
    <n v="-26.12"/>
    <n v="-12.86"/>
    <n v="-23.89"/>
    <n v="0"/>
    <n v="0"/>
    <n v="-15.75"/>
    <n v="-99.83"/>
    <n v="0"/>
    <n v="0"/>
    <n v="0"/>
    <n v="0"/>
    <n v="-5.24"/>
    <n v="-8.19"/>
    <n v="0"/>
    <n v="0"/>
    <n v="-14.24"/>
    <n v="0"/>
    <n v="0"/>
    <n v="0"/>
    <n v="0"/>
    <n v="0"/>
    <n v="0"/>
    <n v="0"/>
    <n v="0"/>
    <n v="-1.47"/>
    <x v="15"/>
    <x v="14"/>
  </r>
  <r>
    <s v="CG&amp;E "/>
    <s v="E"/>
    <x v="7"/>
    <s v="SL06    02/02/2009N"/>
    <n v="112"/>
    <n v="24.07"/>
    <n v="0"/>
    <n v="24.07"/>
    <n v="1.96"/>
    <n v="0"/>
    <n v="16.829999999999998"/>
    <n v="0.12"/>
    <n v="0"/>
    <n v="0"/>
    <n v="0"/>
    <n v="0.52"/>
    <n v="0.25"/>
    <n v="0.54"/>
    <n v="0"/>
    <n v="0"/>
    <n v="0.28999999999999998"/>
    <n v="2.98"/>
    <n v="0"/>
    <n v="0"/>
    <n v="0"/>
    <n v="0"/>
    <n v="0.11"/>
    <n v="0"/>
    <n v="0"/>
    <n v="0"/>
    <n v="0.28000000000000003"/>
    <n v="0"/>
    <n v="0"/>
    <n v="0"/>
    <n v="0"/>
    <n v="0"/>
    <n v="0"/>
    <n v="0"/>
    <n v="0"/>
    <n v="0.19"/>
    <x v="15"/>
    <x v="14"/>
  </r>
  <r>
    <s v="CG&amp;E "/>
    <s v="E"/>
    <x v="2"/>
    <s v="SL07    02/02/2009N"/>
    <n v="78484"/>
    <n v="32252.58"/>
    <n v="0"/>
    <n v="32252.58"/>
    <n v="1381.12"/>
    <n v="0"/>
    <n v="27145.74"/>
    <n v="85.25"/>
    <n v="12.6"/>
    <n v="0"/>
    <n v="0"/>
    <n v="363.63"/>
    <n v="179.71"/>
    <n v="375.49"/>
    <n v="0"/>
    <n v="0"/>
    <n v="202.23"/>
    <n v="2093.84"/>
    <n v="0"/>
    <n v="0"/>
    <n v="0"/>
    <n v="0"/>
    <n v="77.239999999999995"/>
    <n v="0"/>
    <n v="0"/>
    <n v="0"/>
    <n v="200.13"/>
    <n v="0"/>
    <n v="0"/>
    <n v="0"/>
    <n v="0"/>
    <n v="0"/>
    <n v="0"/>
    <n v="0"/>
    <n v="0"/>
    <n v="135.6"/>
    <x v="15"/>
    <x v="14"/>
  </r>
  <r>
    <s v="CG&amp;E "/>
    <s v="E"/>
    <x v="7"/>
    <s v="SL07    02/02/2009N"/>
    <n v="400604"/>
    <n v="142314.14000000001"/>
    <n v="0"/>
    <n v="142314.14000000001"/>
    <n v="7050.11"/>
    <n v="0"/>
    <n v="116282.84"/>
    <n v="435.15"/>
    <n v="45.36"/>
    <n v="0"/>
    <n v="0"/>
    <n v="1839.45"/>
    <n v="917.27"/>
    <n v="1915.86"/>
    <n v="0"/>
    <n v="0"/>
    <n v="1032.18"/>
    <n v="10688.14"/>
    <n v="0"/>
    <n v="0"/>
    <n v="0"/>
    <n v="0"/>
    <n v="394.36"/>
    <n v="0"/>
    <n v="0"/>
    <n v="0"/>
    <n v="1021.16"/>
    <n v="0"/>
    <n v="0"/>
    <n v="0"/>
    <n v="0"/>
    <n v="0"/>
    <n v="0"/>
    <n v="0"/>
    <n v="0"/>
    <n v="692.26"/>
    <x v="15"/>
    <x v="14"/>
  </r>
  <r>
    <s v="CG&amp;E "/>
    <s v="E"/>
    <x v="7"/>
    <s v="SL07    02/15/2008N"/>
    <n v="-961"/>
    <n v="-127.74"/>
    <n v="0"/>
    <n v="-127.74"/>
    <n v="-23.5"/>
    <n v="0"/>
    <n v="-70.709999999999994"/>
    <n v="-1.17"/>
    <n v="0"/>
    <n v="0"/>
    <n v="0"/>
    <n v="-4.46"/>
    <n v="-2.2000000000000002"/>
    <n v="-4.1500000000000004"/>
    <n v="0"/>
    <n v="-4.16"/>
    <n v="-3.56"/>
    <n v="-8.8000000000000007"/>
    <n v="0"/>
    <n v="0"/>
    <n v="0"/>
    <n v="0"/>
    <n v="-0.92"/>
    <n v="-1.66"/>
    <n v="0"/>
    <n v="0"/>
    <n v="-2.4500000000000002"/>
    <n v="0"/>
    <n v="0"/>
    <n v="0"/>
    <n v="0"/>
    <n v="0"/>
    <n v="0"/>
    <n v="0"/>
    <n v="0"/>
    <n v="0"/>
    <x v="15"/>
    <x v="14"/>
  </r>
  <r>
    <s v="CG&amp;E "/>
    <s v="E"/>
    <x v="7"/>
    <s v="SL07    04/01/2008N"/>
    <n v="-15469"/>
    <n v="-4718.7299999999996"/>
    <n v="0"/>
    <n v="-4718.7299999999996"/>
    <n v="-410.67"/>
    <n v="0"/>
    <n v="-3701.09"/>
    <n v="-18.43"/>
    <n v="-0.27"/>
    <n v="0"/>
    <n v="0"/>
    <n v="-71.87"/>
    <n v="-35.46"/>
    <n v="-66.95"/>
    <n v="0"/>
    <n v="0"/>
    <n v="-42.83"/>
    <n v="-290.36"/>
    <n v="0"/>
    <n v="0"/>
    <n v="0"/>
    <n v="0"/>
    <n v="-14.57"/>
    <n v="-21.43"/>
    <n v="0"/>
    <n v="0"/>
    <n v="-39.450000000000003"/>
    <n v="0"/>
    <n v="0"/>
    <n v="0"/>
    <n v="0"/>
    <n v="0"/>
    <n v="0"/>
    <n v="0"/>
    <n v="0"/>
    <n v="-5.35"/>
    <x v="15"/>
    <x v="14"/>
  </r>
  <r>
    <s v="CG&amp;E "/>
    <s v="E"/>
    <x v="2"/>
    <s v="SL08    02/02/2009N"/>
    <n v="3375"/>
    <n v="568.99"/>
    <n v="0"/>
    <n v="568.99"/>
    <n v="59.39"/>
    <n v="0"/>
    <n v="349.37"/>
    <n v="3.66"/>
    <n v="0.54"/>
    <n v="0"/>
    <n v="0"/>
    <n v="15.68"/>
    <n v="7.71"/>
    <n v="16.149999999999999"/>
    <n v="0"/>
    <n v="0"/>
    <n v="8.69"/>
    <n v="90.04"/>
    <n v="0"/>
    <n v="0"/>
    <n v="0"/>
    <n v="0"/>
    <n v="3.33"/>
    <n v="0"/>
    <n v="0"/>
    <n v="0"/>
    <n v="8.6"/>
    <n v="0"/>
    <n v="0"/>
    <n v="0"/>
    <n v="0"/>
    <n v="0"/>
    <n v="0"/>
    <n v="0"/>
    <n v="0"/>
    <n v="5.83"/>
    <x v="15"/>
    <x v="14"/>
  </r>
  <r>
    <s v="CG&amp;E "/>
    <s v="E"/>
    <x v="7"/>
    <s v="SL08    02/02/2009N"/>
    <n v="203283"/>
    <n v="28469.24"/>
    <n v="0"/>
    <n v="28469.24"/>
    <n v="3577.62"/>
    <n v="0"/>
    <n v="15308.76"/>
    <n v="220.69"/>
    <n v="1.62"/>
    <n v="0"/>
    <n v="0"/>
    <n v="906.03"/>
    <n v="465.49"/>
    <n v="972"/>
    <n v="0"/>
    <n v="0"/>
    <n v="523.9"/>
    <n v="5423.49"/>
    <n v="0"/>
    <n v="0"/>
    <n v="0"/>
    <n v="0"/>
    <n v="200.24"/>
    <n v="0"/>
    <n v="0"/>
    <n v="0"/>
    <n v="518.16999999999996"/>
    <n v="0"/>
    <n v="0"/>
    <n v="0"/>
    <n v="0"/>
    <n v="0"/>
    <n v="0"/>
    <n v="0"/>
    <n v="0"/>
    <n v="351.23"/>
    <x v="15"/>
    <x v="14"/>
  </r>
  <r>
    <s v="CG&amp;E "/>
    <s v="E"/>
    <x v="19"/>
    <s v="SOLU    02/02/2009 "/>
    <n v="151"/>
    <n v="13.56"/>
    <n v="0"/>
    <n v="13.56"/>
    <n v="0"/>
    <n v="0"/>
    <n v="0.64"/>
    <n v="0.17"/>
    <n v="0.18"/>
    <n v="0"/>
    <n v="0"/>
    <n v="0.7"/>
    <n v="0.35"/>
    <n v="0.28999999999999998"/>
    <n v="0"/>
    <n v="0"/>
    <n v="0.39"/>
    <n v="4.03"/>
    <n v="0"/>
    <n v="0"/>
    <n v="0"/>
    <n v="0"/>
    <n v="0.15"/>
    <n v="0"/>
    <n v="0"/>
    <n v="0"/>
    <n v="0.39"/>
    <n v="0"/>
    <n v="0"/>
    <n v="0"/>
    <n v="0"/>
    <n v="0"/>
    <n v="0"/>
    <n v="0"/>
    <n v="0"/>
    <n v="0.11"/>
    <x v="15"/>
    <x v="15"/>
  </r>
  <r>
    <s v="CG&amp;E "/>
    <s v="E"/>
    <x v="2"/>
    <s v="SOLU    02/02/2009 "/>
    <n v="592"/>
    <n v="44.56"/>
    <n v="0"/>
    <n v="44.56"/>
    <n v="0"/>
    <n v="0"/>
    <n v="2.56"/>
    <n v="0.66"/>
    <n v="0.27"/>
    <n v="0"/>
    <n v="0"/>
    <n v="2.74"/>
    <n v="1.35"/>
    <n v="1.17"/>
    <n v="0"/>
    <n v="0"/>
    <n v="1.53"/>
    <n v="15.79"/>
    <n v="0"/>
    <n v="0"/>
    <n v="0"/>
    <n v="0"/>
    <n v="0.57999999999999996"/>
    <n v="0"/>
    <n v="0"/>
    <n v="0"/>
    <n v="1.5"/>
    <n v="0"/>
    <n v="0"/>
    <n v="0"/>
    <n v="0"/>
    <n v="0"/>
    <n v="0"/>
    <n v="0"/>
    <n v="0"/>
    <n v="0.44"/>
    <x v="15"/>
    <x v="15"/>
  </r>
  <r>
    <s v="CG&amp;E "/>
    <s v="E"/>
    <x v="3"/>
    <s v="SOLU    02/02/2009 "/>
    <n v="810"/>
    <n v="54.84"/>
    <n v="0"/>
    <n v="54.84"/>
    <n v="0"/>
    <n v="0"/>
    <n v="3.5"/>
    <n v="0.9"/>
    <n v="0.09"/>
    <n v="0"/>
    <n v="0"/>
    <n v="3.75"/>
    <n v="1.85"/>
    <n v="1.6"/>
    <n v="0"/>
    <n v="0"/>
    <n v="2.1"/>
    <n v="21.6"/>
    <n v="0"/>
    <n v="0"/>
    <n v="0"/>
    <n v="0"/>
    <n v="0.8"/>
    <n v="0"/>
    <n v="0"/>
    <n v="0"/>
    <n v="2.0499999999999998"/>
    <n v="0"/>
    <n v="0"/>
    <n v="0"/>
    <n v="0"/>
    <n v="0"/>
    <n v="0"/>
    <n v="0"/>
    <n v="0"/>
    <n v="0.6"/>
    <x v="15"/>
    <x v="15"/>
  </r>
  <r>
    <s v="CG&amp;E "/>
    <s v="E"/>
    <x v="7"/>
    <s v="SSLU    02/02/2009N"/>
    <n v="622"/>
    <n v="70.33"/>
    <n v="0"/>
    <n v="70.33"/>
    <n v="0"/>
    <n v="0"/>
    <n v="2.63"/>
    <n v="0.7"/>
    <n v="0"/>
    <n v="0"/>
    <n v="0"/>
    <n v="2.9"/>
    <n v="1.43"/>
    <n v="1.19"/>
    <n v="0"/>
    <n v="0"/>
    <n v="1.6"/>
    <n v="16.62"/>
    <n v="0"/>
    <n v="0"/>
    <n v="0"/>
    <n v="0"/>
    <n v="0.6"/>
    <n v="0"/>
    <n v="0"/>
    <n v="0"/>
    <n v="1.6"/>
    <n v="0"/>
    <n v="0"/>
    <n v="0"/>
    <n v="0"/>
    <n v="0"/>
    <n v="0"/>
    <n v="0"/>
    <n v="0"/>
    <n v="0.44"/>
    <x v="15"/>
    <x v="16"/>
  </r>
  <r>
    <s v="CG&amp;E "/>
    <s v="E"/>
    <x v="7"/>
    <s v="SXLU    02/02/2009N"/>
    <n v="309"/>
    <n v="35.24"/>
    <n v="0"/>
    <n v="35.24"/>
    <n v="0"/>
    <n v="0"/>
    <n v="1.31"/>
    <n v="0.35"/>
    <n v="0"/>
    <n v="0"/>
    <n v="0"/>
    <n v="1.43"/>
    <n v="0.71"/>
    <n v="0.59"/>
    <n v="0"/>
    <n v="0"/>
    <n v="0.8"/>
    <n v="8.25"/>
    <n v="0"/>
    <n v="0"/>
    <n v="0"/>
    <n v="0"/>
    <n v="0.3"/>
    <n v="0"/>
    <n v="0"/>
    <n v="0"/>
    <n v="0.79"/>
    <n v="0"/>
    <n v="0"/>
    <n v="0"/>
    <n v="0"/>
    <n v="0"/>
    <n v="0"/>
    <n v="0"/>
    <n v="0"/>
    <n v="0.22"/>
    <x v="15"/>
    <x v="17"/>
  </r>
  <r>
    <s v="CG&amp;E "/>
    <s v="E"/>
    <x v="19"/>
    <s v="TD  WOFF01/02/2009N"/>
    <n v="38818"/>
    <n v="624.83000000000004"/>
    <n v="0"/>
    <n v="624.83000000000004"/>
    <n v="192.36"/>
    <n v="0"/>
    <n v="251.31"/>
    <n v="0"/>
    <n v="0"/>
    <n v="0"/>
    <n v="0"/>
    <n v="0"/>
    <n v="0"/>
    <n v="84.8"/>
    <n v="0"/>
    <n v="0"/>
    <n v="0"/>
    <n v="0"/>
    <n v="0"/>
    <n v="0"/>
    <n v="0"/>
    <n v="0"/>
    <n v="65.7"/>
    <n v="0"/>
    <n v="0"/>
    <n v="0"/>
    <n v="0"/>
    <n v="0"/>
    <n v="0"/>
    <n v="0"/>
    <n v="0"/>
    <n v="0"/>
    <n v="0"/>
    <n v="0"/>
    <n v="0"/>
    <n v="30.66"/>
    <x v="15"/>
    <x v="18"/>
  </r>
  <r>
    <s v="CG&amp;E "/>
    <s v="E"/>
    <x v="19"/>
    <s v="TD  WOFF04/01/2008N"/>
    <n v="359"/>
    <n v="9.91"/>
    <n v="0"/>
    <n v="9.91"/>
    <n v="4.7300000000000004"/>
    <n v="0"/>
    <n v="2.3199999999999998"/>
    <n v="0"/>
    <n v="0"/>
    <n v="0"/>
    <n v="0"/>
    <n v="0"/>
    <n v="1.29"/>
    <n v="0.78"/>
    <n v="0"/>
    <n v="0"/>
    <n v="0"/>
    <n v="0"/>
    <n v="0"/>
    <n v="0"/>
    <n v="0"/>
    <n v="0"/>
    <n v="0.51"/>
    <n v="0.28000000000000003"/>
    <n v="0"/>
    <n v="0"/>
    <n v="0"/>
    <n v="0"/>
    <n v="0"/>
    <n v="0"/>
    <n v="0"/>
    <n v="0"/>
    <n v="0"/>
    <n v="0"/>
    <n v="0"/>
    <n v="0"/>
    <x v="15"/>
    <x v="18"/>
  </r>
  <r>
    <s v="CG&amp;E "/>
    <s v="E"/>
    <x v="19"/>
    <s v="TD  WON 01/02/2009N"/>
    <n v="10007"/>
    <n v="3463.23"/>
    <n v="0"/>
    <n v="3463.23"/>
    <n v="750.35"/>
    <n v="0"/>
    <n v="576.75"/>
    <n v="53.02"/>
    <n v="1.95"/>
    <n v="0"/>
    <n v="0"/>
    <n v="219.27"/>
    <n v="0"/>
    <n v="117.63"/>
    <n v="0"/>
    <n v="0"/>
    <n v="303.95"/>
    <n v="1302.6400000000001"/>
    <n v="0"/>
    <n v="0"/>
    <n v="0"/>
    <n v="0"/>
    <n v="16.920000000000002"/>
    <n v="0"/>
    <n v="0"/>
    <n v="0"/>
    <n v="0"/>
    <n v="0"/>
    <n v="0"/>
    <n v="0"/>
    <n v="0"/>
    <n v="78.2"/>
    <n v="0"/>
    <n v="0"/>
    <n v="0"/>
    <n v="42.55"/>
    <x v="15"/>
    <x v="18"/>
  </r>
  <r>
    <s v="CG&amp;E "/>
    <s v="E"/>
    <x v="19"/>
    <s v="TD  WON 04/01/2008N"/>
    <n v="121"/>
    <n v="37.26"/>
    <n v="0"/>
    <n v="37.26"/>
    <n v="8.57"/>
    <n v="0"/>
    <n v="8.15"/>
    <n v="0.57999999999999996"/>
    <n v="0.03"/>
    <n v="0"/>
    <n v="0"/>
    <n v="2.2200000000000002"/>
    <n v="1.6"/>
    <n v="1.42"/>
    <n v="0.84"/>
    <n v="0"/>
    <n v="2.72"/>
    <n v="10.44"/>
    <n v="0"/>
    <n v="0"/>
    <n v="0"/>
    <n v="0"/>
    <n v="0.18"/>
    <n v="0.51"/>
    <n v="0"/>
    <n v="0"/>
    <n v="0"/>
    <n v="0"/>
    <n v="0"/>
    <n v="0"/>
    <n v="0"/>
    <n v="0"/>
    <n v="0"/>
    <n v="0"/>
    <n v="0"/>
    <n v="0"/>
    <x v="15"/>
    <x v="18"/>
  </r>
  <r>
    <s v="CG&amp;E "/>
    <s v="E"/>
    <x v="2"/>
    <s v="TL01    02/02/2009N"/>
    <n v="6020"/>
    <n v="322.13"/>
    <n v="0"/>
    <n v="322.13"/>
    <n v="31.22"/>
    <n v="0"/>
    <n v="21.89"/>
    <n v="6.58"/>
    <n v="0.63"/>
    <n v="0"/>
    <n v="0"/>
    <n v="27.89"/>
    <n v="13.57"/>
    <n v="17.02"/>
    <n v="0"/>
    <n v="0"/>
    <n v="15.43"/>
    <n v="160.43"/>
    <n v="0"/>
    <n v="0"/>
    <n v="0"/>
    <n v="0"/>
    <n v="5.96"/>
    <n v="0"/>
    <n v="0"/>
    <n v="0"/>
    <n v="15.41"/>
    <n v="0"/>
    <n v="0"/>
    <n v="0"/>
    <n v="0"/>
    <n v="0"/>
    <n v="0"/>
    <n v="0"/>
    <n v="0"/>
    <n v="6.1"/>
    <x v="15"/>
    <x v="19"/>
  </r>
  <r>
    <s v="CG&amp;E "/>
    <s v="E"/>
    <x v="7"/>
    <s v="TL01    02/02/2009N"/>
    <n v="1238573"/>
    <n v="66207.06"/>
    <n v="0"/>
    <n v="66207.06"/>
    <n v="6427.63"/>
    <n v="0"/>
    <n v="4507.0600000000004"/>
    <n v="1365.96"/>
    <n v="4.38"/>
    <n v="0"/>
    <n v="0"/>
    <n v="5756.38"/>
    <n v="2805.94"/>
    <n v="3486.44"/>
    <n v="0"/>
    <n v="0"/>
    <n v="3189.2"/>
    <n v="33026.76"/>
    <n v="0"/>
    <n v="0"/>
    <n v="0"/>
    <n v="0"/>
    <n v="1229.3699999999999"/>
    <n v="0"/>
    <n v="0"/>
    <n v="0"/>
    <n v="3146.79"/>
    <n v="0"/>
    <n v="0"/>
    <n v="0"/>
    <n v="0"/>
    <n v="0"/>
    <n v="0"/>
    <n v="0"/>
    <n v="0"/>
    <n v="1261.1500000000001"/>
    <x v="15"/>
    <x v="19"/>
  </r>
  <r>
    <s v="CG&amp;E "/>
    <s v="E"/>
    <x v="4"/>
    <s v="TL01    02/02/2009N"/>
    <n v="381"/>
    <n v="20.58"/>
    <n v="0"/>
    <n v="20.58"/>
    <n v="2.02"/>
    <n v="0"/>
    <n v="1.35"/>
    <n v="0.42"/>
    <n v="0.27"/>
    <n v="0"/>
    <n v="0"/>
    <n v="1.74"/>
    <n v="0.86"/>
    <n v="1.1299999999999999"/>
    <n v="0"/>
    <n v="0"/>
    <n v="0.93"/>
    <n v="10.15"/>
    <n v="0"/>
    <n v="0"/>
    <n v="0"/>
    <n v="0"/>
    <n v="0.39"/>
    <n v="0"/>
    <n v="0"/>
    <n v="0"/>
    <n v="0.93"/>
    <n v="0"/>
    <n v="0"/>
    <n v="0"/>
    <n v="0"/>
    <n v="0"/>
    <n v="0"/>
    <n v="0"/>
    <n v="0"/>
    <n v="0.39"/>
    <x v="15"/>
    <x v="19"/>
  </r>
  <r>
    <s v="CG&amp;E "/>
    <s v="E"/>
    <x v="7"/>
    <s v="TL01    04/01/2008N"/>
    <n v="11794"/>
    <n v="709.81"/>
    <n v="0"/>
    <n v="709.81"/>
    <n v="198.62"/>
    <n v="0"/>
    <n v="42.48"/>
    <n v="13.83"/>
    <n v="-0.08"/>
    <n v="0"/>
    <n v="0"/>
    <n v="54.31"/>
    <n v="26.65"/>
    <n v="33.119999999999997"/>
    <n v="0"/>
    <n v="0"/>
    <n v="30.98"/>
    <n v="257.27999999999997"/>
    <n v="0"/>
    <n v="0"/>
    <n v="0"/>
    <n v="0"/>
    <n v="10.8"/>
    <n v="11.75"/>
    <n v="0"/>
    <n v="0"/>
    <n v="30.07"/>
    <n v="0"/>
    <n v="0"/>
    <n v="0"/>
    <n v="0"/>
    <n v="0"/>
    <n v="0"/>
    <n v="0"/>
    <n v="0"/>
    <n v="0"/>
    <x v="15"/>
    <x v="19"/>
  </r>
  <r>
    <s v="CG&amp;E "/>
    <s v="E"/>
    <x v="2"/>
    <s v="TL03    02/02/2009N"/>
    <n v="253"/>
    <n v="19.3"/>
    <n v="0"/>
    <n v="19.3"/>
    <n v="1.33"/>
    <n v="0"/>
    <n v="6.51"/>
    <n v="0.3"/>
    <n v="0.09"/>
    <n v="0"/>
    <n v="0"/>
    <n v="1.2"/>
    <n v="0.6"/>
    <n v="0.72"/>
    <n v="0"/>
    <n v="0"/>
    <n v="0.66"/>
    <n v="6.75"/>
    <n v="0"/>
    <n v="0"/>
    <n v="0"/>
    <n v="0"/>
    <n v="0.24"/>
    <n v="0"/>
    <n v="0"/>
    <n v="0"/>
    <n v="0.66"/>
    <n v="0"/>
    <n v="0"/>
    <n v="0"/>
    <n v="0"/>
    <n v="0"/>
    <n v="0"/>
    <n v="0"/>
    <n v="0"/>
    <n v="0.24"/>
    <x v="15"/>
    <x v="19"/>
  </r>
  <r>
    <s v="CG&amp;E "/>
    <s v="E"/>
    <x v="7"/>
    <s v="TL03    02/02/2009N"/>
    <n v="303279"/>
    <n v="22865.82"/>
    <n v="0"/>
    <n v="22865.82"/>
    <n v="1570.83"/>
    <n v="0"/>
    <n v="7769.45"/>
    <n v="325.22000000000003"/>
    <n v="3.06"/>
    <n v="0"/>
    <n v="0"/>
    <n v="1409.12"/>
    <n v="684.19"/>
    <n v="854.02"/>
    <n v="0"/>
    <n v="0"/>
    <n v="780.54"/>
    <n v="8086.07"/>
    <n v="0"/>
    <n v="0"/>
    <n v="0"/>
    <n v="0"/>
    <n v="296.87"/>
    <n v="0"/>
    <n v="0"/>
    <n v="0"/>
    <n v="778.89"/>
    <n v="0"/>
    <n v="0"/>
    <n v="0"/>
    <n v="0"/>
    <n v="0"/>
    <n v="0"/>
    <n v="0"/>
    <n v="0"/>
    <n v="307.56"/>
    <x v="15"/>
    <x v="19"/>
  </r>
  <r>
    <s v="CG&amp;E "/>
    <s v="E"/>
    <x v="15"/>
    <s v="TSGE    01/02/2009 "/>
    <n v="12393682"/>
    <n v="819468.25"/>
    <n v="0"/>
    <n v="819468.25"/>
    <n v="263169.03999999998"/>
    <n v="0"/>
    <n v="5251.16"/>
    <n v="6326.35"/>
    <n v="0.09"/>
    <n v="0"/>
    <n v="0"/>
    <n v="0"/>
    <n v="42844.24"/>
    <n v="66358.61"/>
    <n v="0"/>
    <n v="0"/>
    <n v="69730.460000000006"/>
    <n v="326375.21999999997"/>
    <n v="0"/>
    <n v="0"/>
    <n v="0"/>
    <n v="0"/>
    <n v="14818.34"/>
    <n v="0"/>
    <n v="0"/>
    <n v="0"/>
    <n v="0"/>
    <n v="0"/>
    <n v="0"/>
    <n v="0"/>
    <n v="0"/>
    <n v="607.29"/>
    <n v="0"/>
    <n v="0"/>
    <n v="0"/>
    <n v="23987.45"/>
    <x v="15"/>
    <x v="20"/>
  </r>
  <r>
    <s v="CG&amp;E "/>
    <s v="E"/>
    <x v="12"/>
    <s v="TSGS    01/02/2009 "/>
    <n v="6600564"/>
    <n v="378343.3"/>
    <n v="0"/>
    <n v="378343.3"/>
    <n v="111860.12"/>
    <n v="0"/>
    <n v="3256.2"/>
    <n v="3609.38"/>
    <n v="0.09"/>
    <n v="0"/>
    <n v="0"/>
    <n v="0"/>
    <n v="15475.37"/>
    <n v="29371.94"/>
    <n v="0"/>
    <n v="0"/>
    <n v="24843.599999999999"/>
    <n v="171794.35"/>
    <n v="0"/>
    <n v="0"/>
    <n v="0"/>
    <n v="0"/>
    <n v="6559.07"/>
    <n v="0"/>
    <n v="0"/>
    <n v="0"/>
    <n v="0"/>
    <n v="0"/>
    <n v="0"/>
    <n v="0"/>
    <n v="0"/>
    <n v="323.43"/>
    <n v="0"/>
    <n v="0"/>
    <n v="0"/>
    <n v="11249.75"/>
    <x v="15"/>
    <x v="20"/>
  </r>
  <r>
    <s v="CG&amp;E "/>
    <s v="E"/>
    <x v="15"/>
    <s v="TS01    01/02/2009 "/>
    <n v="840233"/>
    <n v="61609.27"/>
    <n v="0"/>
    <n v="61609.27"/>
    <n v="18735.330000000002"/>
    <n v="0"/>
    <n v="690.11"/>
    <n v="682.94"/>
    <n v="0.09"/>
    <n v="0"/>
    <n v="0"/>
    <n v="2292.7199999999998"/>
    <n v="3516.31"/>
    <n v="5750.88"/>
    <n v="0"/>
    <n v="0"/>
    <n v="5029.45"/>
    <n v="22126.7"/>
    <n v="0"/>
    <n v="0"/>
    <n v="0"/>
    <n v="0"/>
    <n v="1284.1600000000001"/>
    <n v="0"/>
    <n v="0"/>
    <n v="0"/>
    <n v="0"/>
    <n v="0"/>
    <n v="0"/>
    <n v="0"/>
    <n v="0"/>
    <n v="30.82"/>
    <n v="0"/>
    <n v="0"/>
    <n v="0"/>
    <n v="1469.76"/>
    <x v="15"/>
    <x v="20"/>
  </r>
  <r>
    <s v="CG&amp;E "/>
    <s v="E"/>
    <x v="15"/>
    <s v="TS01    01/02/2009N"/>
    <n v="5448939"/>
    <n v="410977.67"/>
    <n v="0"/>
    <n v="410977.67"/>
    <n v="131970.57"/>
    <n v="0"/>
    <n v="3017.17"/>
    <n v="3832.59"/>
    <n v="0.27"/>
    <n v="0"/>
    <n v="0"/>
    <n v="19807.599999999999"/>
    <n v="22116.97"/>
    <n v="31750.91"/>
    <n v="0"/>
    <n v="0"/>
    <n v="36155.17"/>
    <n v="143492.37"/>
    <n v="0"/>
    <n v="0"/>
    <n v="0"/>
    <n v="0"/>
    <n v="7090.14"/>
    <n v="0"/>
    <n v="0"/>
    <n v="0"/>
    <n v="0"/>
    <n v="0"/>
    <n v="0"/>
    <n v="0"/>
    <n v="0"/>
    <n v="266.99"/>
    <n v="0"/>
    <n v="0"/>
    <n v="0"/>
    <n v="11476.92"/>
    <x v="15"/>
    <x v="20"/>
  </r>
  <r>
    <s v="CG&amp;E "/>
    <s v="E"/>
    <x v="12"/>
    <s v="TS01    01/02/2009N"/>
    <n v="594799"/>
    <n v="42884.3"/>
    <n v="0"/>
    <n v="42884.3"/>
    <n v="13131.53"/>
    <n v="0"/>
    <n v="399.65"/>
    <n v="645.77"/>
    <n v="0.09"/>
    <n v="0"/>
    <n v="0"/>
    <n v="2168.44"/>
    <n v="2157.3200000000002"/>
    <n v="3264.11"/>
    <n v="0"/>
    <n v="0"/>
    <n v="3516"/>
    <n v="15663.44"/>
    <n v="0"/>
    <n v="0"/>
    <n v="0"/>
    <n v="0"/>
    <n v="728.9"/>
    <n v="0"/>
    <n v="0"/>
    <n v="0"/>
    <n v="0"/>
    <n v="0"/>
    <n v="0"/>
    <n v="0"/>
    <n v="0"/>
    <n v="29.15"/>
    <n v="0"/>
    <n v="0"/>
    <n v="0"/>
    <n v="1179.9000000000001"/>
    <x v="15"/>
    <x v="20"/>
  </r>
  <r>
    <s v="CG&amp;E "/>
    <s v="E"/>
    <x v="14"/>
    <s v="TS02    01/02/2009N"/>
    <n v="1629708"/>
    <n v="113541.48"/>
    <n v="0"/>
    <n v="113541.48"/>
    <n v="34221.589999999997"/>
    <n v="0"/>
    <n v="791.84"/>
    <n v="1278.05"/>
    <n v="0.09"/>
    <n v="0"/>
    <n v="0"/>
    <n v="5925.16"/>
    <n v="5556.4"/>
    <n v="8665.0499999999993"/>
    <n v="0"/>
    <n v="0"/>
    <n v="9039.48"/>
    <n v="42916.73"/>
    <n v="0"/>
    <n v="0"/>
    <n v="0"/>
    <n v="0"/>
    <n v="1934.97"/>
    <n v="0"/>
    <n v="0"/>
    <n v="0"/>
    <n v="0"/>
    <n v="0"/>
    <n v="0"/>
    <n v="0"/>
    <n v="0"/>
    <n v="79.86"/>
    <n v="0"/>
    <n v="0"/>
    <n v="0"/>
    <n v="3132.26"/>
    <x v="15"/>
    <x v="20"/>
  </r>
  <r>
    <s v="CG&amp;E "/>
    <s v="E"/>
    <x v="15"/>
    <s v="TS04    01/02/2009N"/>
    <n v="684170"/>
    <n v="60730.2"/>
    <n v="0"/>
    <n v="60730.2"/>
    <n v="21401.63"/>
    <n v="0"/>
    <n v="588.28"/>
    <n v="742.8"/>
    <n v="0.09"/>
    <n v="0"/>
    <n v="0"/>
    <n v="2492.86"/>
    <n v="3751.27"/>
    <n v="4751.74"/>
    <n v="0"/>
    <n v="0"/>
    <n v="6172.53"/>
    <n v="18016.93"/>
    <n v="0"/>
    <n v="0"/>
    <n v="0"/>
    <n v="0"/>
    <n v="1061.08"/>
    <n v="0"/>
    <n v="0"/>
    <n v="0"/>
    <n v="0"/>
    <n v="0"/>
    <n v="0"/>
    <n v="0"/>
    <n v="0"/>
    <n v="33.520000000000003"/>
    <n v="0"/>
    <n v="0"/>
    <n v="0"/>
    <n v="1717.47"/>
    <x v="15"/>
    <x v="20"/>
  </r>
  <r>
    <s v="CG&amp;E "/>
    <s v="E"/>
    <x v="15"/>
    <s v="TS05    01/02/2009 "/>
    <n v="-211198"/>
    <n v="-5651.21"/>
    <n v="0"/>
    <n v="-565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20"/>
  </r>
  <r>
    <s v="CG&amp;E "/>
    <s v="E"/>
    <x v="15"/>
    <s v="TS07    01/02/2009 "/>
    <n v="4902634"/>
    <n v="393838.17"/>
    <n v="0"/>
    <n v="393838.17"/>
    <n v="84036.85"/>
    <n v="0"/>
    <n v="2407.98"/>
    <n v="5368.17"/>
    <n v="0.18"/>
    <n v="0"/>
    <n v="0"/>
    <n v="33615.43"/>
    <n v="37415.760000000002"/>
    <n v="56069.57"/>
    <n v="0"/>
    <n v="0"/>
    <n v="20308.259999999998"/>
    <n v="129105.96"/>
    <n v="0"/>
    <n v="0"/>
    <n v="0"/>
    <n v="0"/>
    <n v="12520.6"/>
    <n v="0"/>
    <n v="0"/>
    <n v="0"/>
    <n v="0"/>
    <n v="0"/>
    <n v="0"/>
    <n v="0"/>
    <n v="0"/>
    <n v="453.51"/>
    <n v="0"/>
    <n v="0"/>
    <n v="0"/>
    <n v="12535.9"/>
    <x v="15"/>
    <x v="20"/>
  </r>
  <r>
    <s v="CG&amp;E "/>
    <s v="E"/>
    <x v="14"/>
    <s v="TS07    01/02/2009N"/>
    <n v="161485"/>
    <n v="35350.080000000002"/>
    <n v="0"/>
    <n v="35350.080000000002"/>
    <n v="17880.849999999999"/>
    <n v="0"/>
    <n v="992"/>
    <n v="175.32"/>
    <n v="0.18"/>
    <n v="0"/>
    <n v="0"/>
    <n v="595.51"/>
    <n v="902.7"/>
    <n v="3169.11"/>
    <n v="0"/>
    <n v="0"/>
    <n v="5520.8"/>
    <n v="4252.55"/>
    <n v="0"/>
    <n v="0"/>
    <n v="0"/>
    <n v="0"/>
    <n v="707.63"/>
    <n v="0"/>
    <n v="0"/>
    <n v="0"/>
    <n v="0"/>
    <n v="0"/>
    <n v="0"/>
    <n v="0"/>
    <n v="0"/>
    <n v="7.91"/>
    <n v="0"/>
    <n v="0"/>
    <n v="0"/>
    <n v="1145.52"/>
    <x v="15"/>
    <x v="20"/>
  </r>
  <r>
    <s v="CG&amp;E "/>
    <s v="E"/>
    <x v="15"/>
    <s v="TS07    01/02/2009N"/>
    <n v="26846918"/>
    <n v="1833378.43"/>
    <n v="0"/>
    <n v="1833378.43"/>
    <n v="572693.88"/>
    <n v="0"/>
    <n v="13151.94"/>
    <n v="16334.67"/>
    <n v="0.71"/>
    <n v="0"/>
    <n v="0"/>
    <n v="51489.82"/>
    <n v="91211.12"/>
    <n v="144173.03"/>
    <n v="0"/>
    <n v="0"/>
    <n v="151709.95000000001"/>
    <n v="706986.74"/>
    <n v="0"/>
    <n v="0"/>
    <n v="0"/>
    <n v="0"/>
    <n v="32194.83"/>
    <n v="0"/>
    <n v="0"/>
    <n v="0"/>
    <n v="0"/>
    <n v="0"/>
    <n v="0"/>
    <n v="0"/>
    <n v="0"/>
    <n v="1315.5"/>
    <n v="0"/>
    <n v="0"/>
    <n v="0"/>
    <n v="52116.24"/>
    <x v="15"/>
    <x v="20"/>
  </r>
  <r>
    <s v="CG&amp;E "/>
    <s v="E"/>
    <x v="18"/>
    <s v="TS07    01/02/2009N"/>
    <n v="156353"/>
    <n v="2198.6"/>
    <n v="0"/>
    <n v="2198.6"/>
    <n v="0"/>
    <n v="0"/>
    <n v="570.21"/>
    <n v="169.75"/>
    <n v="0.09"/>
    <n v="0"/>
    <n v="-828.53"/>
    <n v="576.88"/>
    <n v="874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66"/>
    <n v="0"/>
    <n v="0"/>
    <n v="0"/>
    <n v="828.53"/>
    <x v="15"/>
    <x v="20"/>
  </r>
  <r>
    <s v="CG&amp;E "/>
    <s v="E"/>
    <x v="15"/>
    <s v="TS07    04/01/2008N"/>
    <n v="-5155480"/>
    <n v="-312905.96999999997"/>
    <n v="0"/>
    <n v="-312905.96999999997"/>
    <n v="-93824.08"/>
    <n v="0"/>
    <n v="-1963.95"/>
    <n v="-2897.21"/>
    <n v="-0.08"/>
    <n v="0"/>
    <n v="0"/>
    <n v="0"/>
    <n v="-14666.72"/>
    <n v="-25125.599999999999"/>
    <n v="0"/>
    <n v="0"/>
    <n v="-23717.61"/>
    <n v="-135764.41"/>
    <n v="0"/>
    <n v="0"/>
    <n v="0"/>
    <n v="0"/>
    <n v="-5610.77"/>
    <n v="0"/>
    <n v="0"/>
    <n v="0"/>
    <n v="0"/>
    <n v="0"/>
    <n v="0"/>
    <n v="0"/>
    <n v="0"/>
    <n v="-252.62"/>
    <n v="0"/>
    <n v="0"/>
    <n v="0"/>
    <n v="-9082.92"/>
    <x v="15"/>
    <x v="20"/>
  </r>
  <r>
    <s v="CG&amp;E "/>
    <s v="E"/>
    <x v="15"/>
    <s v="TS08    01/02/2009 "/>
    <n v="0"/>
    <n v="185992.36"/>
    <n v="0"/>
    <n v="185992.36"/>
    <n v="53181.63"/>
    <n v="0"/>
    <n v="1678.6"/>
    <n v="2397.5"/>
    <n v="0.09"/>
    <n v="0"/>
    <n v="0"/>
    <n v="0"/>
    <n v="22452.75"/>
    <n v="67398.23"/>
    <n v="0"/>
    <n v="0"/>
    <n v="16838.439999999999"/>
    <n v="0"/>
    <n v="0"/>
    <n v="0"/>
    <n v="0"/>
    <n v="0"/>
    <n v="15049.47"/>
    <n v="0"/>
    <n v="0"/>
    <n v="0"/>
    <n v="0"/>
    <n v="0"/>
    <n v="0"/>
    <n v="0"/>
    <n v="0"/>
    <n v="196.81"/>
    <n v="0"/>
    <n v="0"/>
    <n v="0"/>
    <n v="6798.84"/>
    <x v="15"/>
    <x v="20"/>
  </r>
  <r>
    <s v="CG&amp;E "/>
    <s v="E"/>
    <x v="15"/>
    <s v="TS08    01/02/2009N"/>
    <n v="37301606"/>
    <n v="2482918.29"/>
    <n v="0"/>
    <n v="2482918.29"/>
    <n v="786542.7"/>
    <n v="0"/>
    <n v="15669.06"/>
    <n v="19035.599999999999"/>
    <n v="0.27"/>
    <n v="0"/>
    <n v="0"/>
    <n v="26574.39"/>
    <n v="127835.46"/>
    <n v="198846.48"/>
    <n v="0"/>
    <n v="0"/>
    <n v="208002.6"/>
    <n v="982300.5"/>
    <n v="0"/>
    <n v="0"/>
    <n v="0"/>
    <n v="0"/>
    <n v="44403.82"/>
    <n v="0"/>
    <n v="0"/>
    <n v="0"/>
    <n v="0"/>
    <n v="0"/>
    <n v="0"/>
    <n v="0"/>
    <n v="0"/>
    <n v="1827.78"/>
    <n v="0"/>
    <n v="0"/>
    <n v="0"/>
    <n v="71879.63"/>
    <x v="15"/>
    <x v="20"/>
  </r>
  <r>
    <s v="CG&amp;E "/>
    <s v="E"/>
    <x v="17"/>
    <s v="TS08    01/02/2009N"/>
    <n v="2735589"/>
    <n v="177975.35"/>
    <n v="0"/>
    <n v="177975.35"/>
    <n v="50661.79"/>
    <n v="0"/>
    <n v="1214.6300000000001"/>
    <n v="1796.7"/>
    <n v="0.09"/>
    <n v="0"/>
    <n v="0"/>
    <n v="9939.51"/>
    <n v="7959.28"/>
    <n v="13470.98"/>
    <n v="0"/>
    <n v="0"/>
    <n v="12881.41"/>
    <n v="72039"/>
    <n v="0"/>
    <n v="0"/>
    <n v="0"/>
    <n v="0"/>
    <n v="3008.18"/>
    <n v="0"/>
    <n v="0"/>
    <n v="0"/>
    <n v="0"/>
    <n v="0"/>
    <n v="0"/>
    <n v="0"/>
    <n v="0"/>
    <n v="134.04"/>
    <n v="0"/>
    <n v="0"/>
    <n v="0"/>
    <n v="4869.74"/>
    <x v="15"/>
    <x v="20"/>
  </r>
  <r>
    <s v="CG&amp;E "/>
    <s v="E"/>
    <x v="15"/>
    <s v="TS09    01/02/2009N"/>
    <n v="20896091"/>
    <n v="1303637.56"/>
    <n v="0"/>
    <n v="1303637.56"/>
    <n v="400130.58"/>
    <n v="0"/>
    <n v="8201.98"/>
    <n v="11341.4"/>
    <n v="0.27"/>
    <n v="0"/>
    <n v="0"/>
    <n v="0"/>
    <n v="63448.6"/>
    <n v="104981.2"/>
    <n v="0"/>
    <n v="0"/>
    <n v="102838.7"/>
    <n v="550277.65"/>
    <n v="0"/>
    <n v="0"/>
    <n v="0"/>
    <n v="0"/>
    <n v="23443.18"/>
    <n v="0"/>
    <n v="0"/>
    <n v="0"/>
    <n v="0"/>
    <n v="0"/>
    <n v="0"/>
    <n v="0"/>
    <n v="0"/>
    <n v="1023.9"/>
    <n v="0"/>
    <n v="0"/>
    <n v="0"/>
    <n v="37950.1"/>
    <x v="15"/>
    <x v="20"/>
  </r>
  <r>
    <s v="CG&amp;E "/>
    <s v="E"/>
    <x v="12"/>
    <s v="TS09    01/02/2009N"/>
    <n v="4358121"/>
    <n v="287574.46999999997"/>
    <n v="0"/>
    <n v="287574.46999999997"/>
    <n v="91928.41"/>
    <n v="0"/>
    <n v="2026.33"/>
    <n v="2557.67"/>
    <n v="0.09"/>
    <n v="0"/>
    <n v="0"/>
    <n v="0"/>
    <n v="14942.26"/>
    <n v="23237.37"/>
    <n v="0"/>
    <n v="0"/>
    <n v="24313.05"/>
    <n v="114766.76"/>
    <n v="0"/>
    <n v="0"/>
    <n v="0"/>
    <n v="0"/>
    <n v="5189.07"/>
    <n v="0"/>
    <n v="0"/>
    <n v="0"/>
    <n v="0"/>
    <n v="0"/>
    <n v="0"/>
    <n v="0"/>
    <n v="0"/>
    <n v="213.55"/>
    <n v="0"/>
    <n v="0"/>
    <n v="0"/>
    <n v="8399.91"/>
    <x v="15"/>
    <x v="20"/>
  </r>
  <r>
    <s v="CG&amp;E "/>
    <s v="E"/>
    <x v="15"/>
    <s v="TS10    01/02/2009N"/>
    <n v="76142664"/>
    <n v="5002735.47"/>
    <n v="0"/>
    <n v="5002735.47"/>
    <n v="1503613.25"/>
    <n v="0"/>
    <n v="35599.31"/>
    <n v="36224.620000000003"/>
    <n v="0.09"/>
    <n v="0"/>
    <n v="0"/>
    <n v="0"/>
    <n v="304236.51"/>
    <n v="389351.91"/>
    <n v="0"/>
    <n v="0"/>
    <n v="497143.93"/>
    <n v="2005140.91"/>
    <n v="0"/>
    <n v="0"/>
    <n v="0"/>
    <n v="0"/>
    <n v="86951.51"/>
    <n v="0"/>
    <n v="0"/>
    <n v="0"/>
    <n v="0"/>
    <n v="0"/>
    <n v="0"/>
    <n v="0"/>
    <n v="0"/>
    <n v="3730.99"/>
    <n v="0"/>
    <n v="0"/>
    <n v="0"/>
    <n v="140742.44"/>
    <x v="15"/>
    <x v="20"/>
  </r>
  <r>
    <s v="CG&amp;E "/>
    <s v="E"/>
    <x v="15"/>
    <s v="TS12    01/02/2009 "/>
    <n v="4352679"/>
    <n v="237557.61"/>
    <n v="0"/>
    <n v="23755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20"/>
  </r>
  <r>
    <s v="CG&amp;E "/>
    <s v="E"/>
    <x v="15"/>
    <s v="TS13    01/02/2009 "/>
    <n v="4016593"/>
    <n v="154756.47"/>
    <n v="0"/>
    <n v="15475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20"/>
  </r>
  <r>
    <s v="CG&amp;E "/>
    <s v="E"/>
    <x v="7"/>
    <s v="UOLC    02/02/2009N"/>
    <n v="23603"/>
    <n v="1119.5"/>
    <n v="0"/>
    <n v="1119.5"/>
    <n v="-0.69"/>
    <n v="0"/>
    <n v="101.33"/>
    <n v="25.62"/>
    <n v="0.09"/>
    <n v="0"/>
    <n v="0"/>
    <n v="101.85"/>
    <n v="54.05"/>
    <n v="46.48"/>
    <n v="0"/>
    <n v="0"/>
    <n v="60.82"/>
    <n v="629.74"/>
    <n v="0"/>
    <n v="0"/>
    <n v="0"/>
    <n v="0"/>
    <n v="23.25"/>
    <n v="0"/>
    <n v="0"/>
    <n v="0"/>
    <n v="60.16"/>
    <n v="0"/>
    <n v="0"/>
    <n v="0"/>
    <n v="0"/>
    <n v="0"/>
    <n v="0"/>
    <n v="0"/>
    <n v="0"/>
    <n v="16.8"/>
    <x v="15"/>
    <x v="21"/>
  </r>
  <r>
    <s v="CG&amp;E "/>
    <s v="E"/>
    <x v="19"/>
    <s v="UOLP    02/02/2009 "/>
    <n v="2786"/>
    <n v="137.22"/>
    <n v="0"/>
    <n v="137.22"/>
    <n v="0"/>
    <n v="0"/>
    <n v="11.76"/>
    <n v="3.19"/>
    <n v="4.32"/>
    <n v="0"/>
    <n v="0"/>
    <n v="12.93"/>
    <n v="6.43"/>
    <n v="5.28"/>
    <n v="0"/>
    <n v="0"/>
    <n v="7.15"/>
    <n v="74.459999999999994"/>
    <n v="0"/>
    <n v="0"/>
    <n v="0"/>
    <n v="0"/>
    <n v="2.63"/>
    <n v="0"/>
    <n v="0"/>
    <n v="0"/>
    <n v="7.1"/>
    <n v="0"/>
    <n v="0"/>
    <n v="0"/>
    <n v="0"/>
    <n v="0"/>
    <n v="0"/>
    <n v="0"/>
    <n v="0"/>
    <n v="1.97"/>
    <x v="15"/>
    <x v="21"/>
  </r>
  <r>
    <s v="CG&amp;E "/>
    <s v="E"/>
    <x v="2"/>
    <s v="UOLP    02/02/2009 "/>
    <n v="32019"/>
    <n v="1537.73"/>
    <n v="0"/>
    <n v="1537.73"/>
    <n v="-0.09"/>
    <n v="0"/>
    <n v="137.80000000000001"/>
    <n v="34.85"/>
    <n v="7.26"/>
    <n v="0"/>
    <n v="0"/>
    <n v="148.13999999999999"/>
    <n v="73.09"/>
    <n v="62.91"/>
    <n v="0"/>
    <n v="0"/>
    <n v="82.92"/>
    <n v="854.81"/>
    <n v="0"/>
    <n v="0"/>
    <n v="0"/>
    <n v="0"/>
    <n v="32.07"/>
    <n v="0"/>
    <n v="0"/>
    <n v="0"/>
    <n v="81.19"/>
    <n v="0"/>
    <n v="0"/>
    <n v="0"/>
    <n v="0"/>
    <n v="0"/>
    <n v="0"/>
    <n v="0"/>
    <n v="0"/>
    <n v="22.78"/>
    <x v="15"/>
    <x v="21"/>
  </r>
  <r>
    <s v="CG&amp;E "/>
    <s v="E"/>
    <x v="3"/>
    <s v="UOLP    02/02/2009 "/>
    <n v="910"/>
    <n v="43.88"/>
    <n v="0"/>
    <n v="43.88"/>
    <n v="0"/>
    <n v="0"/>
    <n v="3.92"/>
    <n v="1"/>
    <n v="0.36"/>
    <n v="0"/>
    <n v="0"/>
    <n v="4.21"/>
    <n v="2.08"/>
    <n v="1.79"/>
    <n v="0"/>
    <n v="0"/>
    <n v="2.36"/>
    <n v="24.28"/>
    <n v="0"/>
    <n v="0"/>
    <n v="0"/>
    <n v="0"/>
    <n v="0.91"/>
    <n v="0"/>
    <n v="0"/>
    <n v="0"/>
    <n v="2.31"/>
    <n v="0"/>
    <n v="0"/>
    <n v="0"/>
    <n v="0"/>
    <n v="0"/>
    <n v="0"/>
    <n v="0"/>
    <n v="0"/>
    <n v="0.66"/>
    <x v="15"/>
    <x v="21"/>
  </r>
  <r>
    <s v="CG&amp;E "/>
    <s v="E"/>
    <x v="7"/>
    <s v="UOLP    02/02/2009 "/>
    <n v="93"/>
    <n v="4.5199999999999996"/>
    <n v="0"/>
    <n v="4.5199999999999996"/>
    <n v="0"/>
    <n v="0"/>
    <n v="0.4"/>
    <n v="0.1"/>
    <n v="0.08"/>
    <n v="0"/>
    <n v="0"/>
    <n v="0.43"/>
    <n v="0.21"/>
    <n v="0.18"/>
    <n v="0"/>
    <n v="0"/>
    <n v="0.24"/>
    <n v="2.48"/>
    <n v="0"/>
    <n v="0"/>
    <n v="0"/>
    <n v="0"/>
    <n v="0.09"/>
    <n v="0"/>
    <n v="0"/>
    <n v="0"/>
    <n v="0.24"/>
    <n v="0"/>
    <n v="0"/>
    <n v="0"/>
    <n v="0"/>
    <n v="0"/>
    <n v="0"/>
    <n v="0"/>
    <n v="0"/>
    <n v="7.0000000000000007E-2"/>
    <x v="15"/>
    <x v="21"/>
  </r>
  <r>
    <s v="CG&amp;E "/>
    <s v="E"/>
    <x v="4"/>
    <s v="UOLP    02/02/2009 "/>
    <n v="1375"/>
    <n v="66.34"/>
    <n v="0"/>
    <n v="66.34"/>
    <n v="0"/>
    <n v="0"/>
    <n v="5.91"/>
    <n v="1.51"/>
    <n v="0.59"/>
    <n v="0"/>
    <n v="0"/>
    <n v="6.36"/>
    <n v="3.15"/>
    <n v="2.7"/>
    <n v="0"/>
    <n v="0"/>
    <n v="3.56"/>
    <n v="36.68"/>
    <n v="0"/>
    <n v="0"/>
    <n v="0"/>
    <n v="0"/>
    <n v="1.38"/>
    <n v="0"/>
    <n v="0"/>
    <n v="0"/>
    <n v="3.5"/>
    <n v="0"/>
    <n v="0"/>
    <n v="0"/>
    <n v="0"/>
    <n v="0"/>
    <n v="0"/>
    <n v="0"/>
    <n v="0"/>
    <n v="1"/>
    <x v="15"/>
    <x v="21"/>
  </r>
  <r>
    <s v="CG&amp;E "/>
    <s v="E"/>
    <x v="6"/>
    <s v="UOLP    02/02/2009 "/>
    <n v="486"/>
    <n v="7.32"/>
    <n v="0"/>
    <n v="7.32"/>
    <n v="0"/>
    <n v="0"/>
    <n v="2.1"/>
    <n v="0.54"/>
    <n v="0.09"/>
    <n v="0"/>
    <n v="-0.36"/>
    <n v="2.25"/>
    <n v="1.1100000000000001"/>
    <n v="0"/>
    <n v="0"/>
    <n v="0"/>
    <n v="0"/>
    <n v="0"/>
    <n v="0"/>
    <n v="0"/>
    <n v="0"/>
    <n v="0"/>
    <n v="0"/>
    <n v="0"/>
    <n v="0"/>
    <n v="0"/>
    <n v="1.23"/>
    <n v="0"/>
    <n v="0"/>
    <n v="0"/>
    <n v="0"/>
    <n v="0"/>
    <n v="0"/>
    <n v="0"/>
    <n v="0"/>
    <n v="0.36"/>
    <x v="15"/>
    <x v="21"/>
  </r>
  <r>
    <s v="CG&amp;E "/>
    <s v="E"/>
    <x v="2"/>
    <s v="UOLP    02/02/2009N"/>
    <n v="11708"/>
    <n v="548.36"/>
    <n v="0"/>
    <n v="548.36"/>
    <n v="-0.28000000000000003"/>
    <n v="0"/>
    <n v="50.21"/>
    <n v="12.75"/>
    <n v="2.84"/>
    <n v="0"/>
    <n v="0"/>
    <n v="54.41"/>
    <n v="26.8"/>
    <n v="23"/>
    <n v="0"/>
    <n v="0"/>
    <n v="30.17"/>
    <n v="312.37"/>
    <n v="0"/>
    <n v="0"/>
    <n v="0"/>
    <n v="0"/>
    <n v="11.52"/>
    <n v="0"/>
    <n v="0"/>
    <n v="0"/>
    <n v="29.88"/>
    <n v="0"/>
    <n v="0"/>
    <n v="0"/>
    <n v="0"/>
    <n v="0"/>
    <n v="0"/>
    <n v="0"/>
    <n v="0"/>
    <n v="8.3000000000000007"/>
    <x v="15"/>
    <x v="21"/>
  </r>
  <r>
    <s v="CG&amp;E "/>
    <s v="E"/>
    <x v="7"/>
    <s v="UOLP    02/02/2009N"/>
    <n v="24202"/>
    <n v="1158.9100000000001"/>
    <n v="0"/>
    <n v="1158.9100000000001"/>
    <n v="-0.59"/>
    <n v="0"/>
    <n v="103.74"/>
    <n v="26.35"/>
    <n v="2.97"/>
    <n v="0"/>
    <n v="0"/>
    <n v="112.56"/>
    <n v="55.36"/>
    <n v="47.63"/>
    <n v="0"/>
    <n v="0"/>
    <n v="62.41"/>
    <n v="645.75"/>
    <n v="0"/>
    <n v="0"/>
    <n v="0"/>
    <n v="0"/>
    <n v="23.78"/>
    <n v="0"/>
    <n v="0"/>
    <n v="0"/>
    <n v="61.77"/>
    <n v="0"/>
    <n v="0"/>
    <n v="0"/>
    <n v="0"/>
    <n v="0"/>
    <n v="0"/>
    <n v="0"/>
    <n v="0"/>
    <n v="17.18"/>
    <x v="15"/>
    <x v="21"/>
  </r>
  <r>
    <s v="CG&amp;E "/>
    <s v="E"/>
    <x v="19"/>
    <s v="UOLP    04/01/2008 "/>
    <n v="158"/>
    <n v="8.91"/>
    <n v="0"/>
    <n v="8.91"/>
    <n v="1.87"/>
    <n v="0"/>
    <n v="0.67"/>
    <n v="0.19"/>
    <n v="0.27"/>
    <n v="0"/>
    <n v="0"/>
    <n v="0.73"/>
    <n v="0.36"/>
    <n v="0.3"/>
    <n v="0"/>
    <n v="0"/>
    <n v="0.41"/>
    <n v="3.45"/>
    <n v="0"/>
    <n v="0"/>
    <n v="0"/>
    <n v="0"/>
    <n v="0.15"/>
    <n v="0.11"/>
    <n v="0"/>
    <n v="0"/>
    <n v="0.4"/>
    <n v="0"/>
    <n v="0"/>
    <n v="0"/>
    <n v="0"/>
    <n v="0"/>
    <n v="0"/>
    <n v="0"/>
    <n v="0"/>
    <n v="0"/>
    <x v="15"/>
    <x v="21"/>
  </r>
  <r>
    <s v="CG&amp;E "/>
    <s v="E"/>
    <x v="2"/>
    <s v="UOLP    04/01/2008 "/>
    <n v="1133"/>
    <n v="62.6"/>
    <n v="0"/>
    <n v="62.6"/>
    <n v="13.42"/>
    <n v="0"/>
    <n v="4.87"/>
    <n v="1.37"/>
    <n v="0.45"/>
    <n v="0"/>
    <n v="0"/>
    <n v="5.24"/>
    <n v="2.58"/>
    <n v="2.2200000000000002"/>
    <n v="0"/>
    <n v="0"/>
    <n v="3"/>
    <n v="24.75"/>
    <n v="0"/>
    <n v="0"/>
    <n v="0"/>
    <n v="0"/>
    <n v="1.02"/>
    <n v="0.81"/>
    <n v="0"/>
    <n v="0"/>
    <n v="2.87"/>
    <n v="0"/>
    <n v="0"/>
    <n v="0"/>
    <n v="0"/>
    <n v="0"/>
    <n v="0"/>
    <n v="0"/>
    <n v="0"/>
    <n v="0"/>
    <x v="15"/>
    <x v="21"/>
  </r>
  <r>
    <s v="CG&amp;E "/>
    <s v="E"/>
    <x v="2"/>
    <s v="UOLP    04/01/2008N"/>
    <n v="263"/>
    <n v="14.4"/>
    <n v="0"/>
    <n v="14.4"/>
    <n v="3.11"/>
    <n v="0"/>
    <n v="1.1299999999999999"/>
    <n v="0.32"/>
    <n v="0"/>
    <n v="0"/>
    <n v="0"/>
    <n v="1.21"/>
    <n v="0.6"/>
    <n v="0.51"/>
    <n v="0"/>
    <n v="0"/>
    <n v="0.7"/>
    <n v="5.74"/>
    <n v="0"/>
    <n v="0"/>
    <n v="0"/>
    <n v="0"/>
    <n v="0.24"/>
    <n v="0.18"/>
    <n v="0"/>
    <n v="0"/>
    <n v="0.66"/>
    <n v="0"/>
    <n v="0"/>
    <n v="0"/>
    <n v="0"/>
    <n v="0"/>
    <n v="0"/>
    <n v="0"/>
    <n v="0"/>
    <n v="0"/>
    <x v="15"/>
    <x v="21"/>
  </r>
  <r>
    <s v="CG&amp;E "/>
    <s v="E"/>
    <x v="7"/>
    <s v="UOLP    04/01/2008N"/>
    <n v="2662"/>
    <n v="140.63"/>
    <n v="0"/>
    <n v="140.63"/>
    <n v="31.58"/>
    <n v="0"/>
    <n v="11.41"/>
    <n v="3.26"/>
    <n v="-0.09"/>
    <n v="0"/>
    <n v="0"/>
    <n v="12.38"/>
    <n v="6.11"/>
    <n v="4.8899999999999997"/>
    <n v="0"/>
    <n v="0"/>
    <n v="6.99"/>
    <n v="52.92"/>
    <n v="0"/>
    <n v="0"/>
    <n v="0"/>
    <n v="0"/>
    <n v="2.4500000000000002"/>
    <n v="1.9"/>
    <n v="0"/>
    <n v="0"/>
    <n v="6.83"/>
    <n v="0"/>
    <n v="0"/>
    <n v="0"/>
    <n v="0"/>
    <n v="0"/>
    <n v="0"/>
    <n v="0"/>
    <n v="0"/>
    <n v="0"/>
    <x v="15"/>
    <x v="21"/>
  </r>
  <r>
    <s v="CG&amp;E "/>
    <s v="E"/>
    <x v="19"/>
    <s v="UORP    02/02/2009 "/>
    <n v="43"/>
    <n v="1.93"/>
    <n v="0"/>
    <n v="1.93"/>
    <n v="0"/>
    <n v="0"/>
    <n v="0.18"/>
    <n v="0.05"/>
    <n v="0.09"/>
    <n v="0"/>
    <n v="0"/>
    <n v="0.2"/>
    <n v="0"/>
    <n v="0.08"/>
    <n v="0"/>
    <n v="0"/>
    <n v="0.11"/>
    <n v="1.1499999999999999"/>
    <n v="0"/>
    <n v="0"/>
    <n v="0"/>
    <n v="0"/>
    <n v="0.04"/>
    <n v="0"/>
    <n v="0"/>
    <n v="0"/>
    <n v="0"/>
    <n v="0"/>
    <n v="0"/>
    <n v="0"/>
    <n v="0"/>
    <n v="0"/>
    <n v="0"/>
    <n v="0"/>
    <n v="0"/>
    <n v="0.03"/>
    <x v="15"/>
    <x v="21"/>
  </r>
  <r>
    <s v="CG&amp;E "/>
    <s v="E"/>
    <x v="19"/>
    <s v="UORP    04/01/2008 "/>
    <n v="43"/>
    <n v="2.33"/>
    <n v="0"/>
    <n v="2.33"/>
    <n v="0.51"/>
    <n v="0"/>
    <n v="0.18"/>
    <n v="0.05"/>
    <n v="0.09"/>
    <n v="0"/>
    <n v="0"/>
    <n v="0.2"/>
    <n v="0.1"/>
    <n v="0.08"/>
    <n v="0"/>
    <n v="0"/>
    <n v="0.11"/>
    <n v="0.94"/>
    <n v="0"/>
    <n v="0"/>
    <n v="0"/>
    <n v="0"/>
    <n v="0.04"/>
    <n v="0.03"/>
    <n v="0"/>
    <n v="0"/>
    <n v="0"/>
    <n v="0"/>
    <n v="0"/>
    <n v="0"/>
    <n v="0"/>
    <n v="0"/>
    <n v="0"/>
    <n v="0"/>
    <n v="0"/>
    <n v="0"/>
    <x v="15"/>
    <x v="21"/>
  </r>
  <r>
    <s v="CG&amp;E "/>
    <s v="E"/>
    <x v="12"/>
    <s v="WS02    08/31/1993N"/>
    <n v="32550"/>
    <n v="1416.25"/>
    <n v="416.25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416.25"/>
    <n v="0"/>
    <n v="0"/>
    <n v="0"/>
    <n v="0"/>
    <n v="0"/>
    <n v="0"/>
    <n v="0"/>
    <n v="0"/>
    <n v="0"/>
    <n v="0"/>
    <n v="0"/>
    <n v="0"/>
    <n v="0"/>
    <n v="0"/>
    <x v="15"/>
    <x v="22"/>
  </r>
  <r>
    <s v="CG&amp;E "/>
    <s v="E"/>
    <x v="4"/>
    <s v="WS04    08/31/1993N"/>
    <n v="6600"/>
    <n v="293.3"/>
    <n v="84.4"/>
    <n v="208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5"/>
    <x v="22"/>
  </r>
  <r>
    <s v="CG&amp;E "/>
    <s v="E"/>
    <x v="0"/>
    <s v="ID        01/01/2001 "/>
    <n v="208578"/>
    <n v="16577.759999999998"/>
    <n v="0"/>
    <n v="16577.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0"/>
  </r>
  <r>
    <s v="CG&amp;E "/>
    <s v="E"/>
    <x v="2"/>
    <s v="DM01S   01/02/2007N"/>
    <n v="-6239"/>
    <n v="-797.74"/>
    <n v="0"/>
    <n v="-797.74"/>
    <n v="-246.49"/>
    <n v="0"/>
    <n v="-246.55"/>
    <n v="-7.61"/>
    <n v="-1.05"/>
    <n v="0"/>
    <n v="0"/>
    <n v="-29.04"/>
    <n v="-61.28"/>
    <n v="-32.36"/>
    <n v="-2.63"/>
    <n v="-43.51"/>
    <n v="-36.950000000000003"/>
    <n v="-57.11"/>
    <n v="0"/>
    <n v="0"/>
    <n v="0"/>
    <n v="0"/>
    <n v="-8.5399999999999991"/>
    <n v="-17.420000000000002"/>
    <n v="0"/>
    <n v="0"/>
    <n v="-7.2"/>
    <n v="0"/>
    <n v="0"/>
    <n v="0"/>
    <n v="0"/>
    <n v="0"/>
    <n v="0"/>
    <n v="0"/>
    <n v="0"/>
    <n v="0"/>
    <x v="16"/>
    <x v="1"/>
  </r>
  <r>
    <s v="CG&amp;E "/>
    <s v="E"/>
    <x v="19"/>
    <s v="DM01S   01/02/2009N"/>
    <n v="-276"/>
    <n v="-35.53"/>
    <n v="0"/>
    <n v="-35.53"/>
    <n v="-11.11"/>
    <n v="0"/>
    <n v="-10.01"/>
    <n v="-0.3"/>
    <n v="-0.09"/>
    <n v="0"/>
    <n v="0"/>
    <n v="-1.28"/>
    <n v="0"/>
    <n v="-2.02"/>
    <n v="0"/>
    <n v="0"/>
    <n v="-1.72"/>
    <n v="-7.36"/>
    <n v="0"/>
    <n v="0"/>
    <n v="0"/>
    <n v="0"/>
    <n v="-0.47"/>
    <n v="0"/>
    <n v="0"/>
    <n v="0"/>
    <n v="0"/>
    <n v="0"/>
    <n v="0"/>
    <n v="0"/>
    <n v="0"/>
    <n v="-0.44"/>
    <n v="0"/>
    <n v="0"/>
    <n v="0"/>
    <n v="-0.73"/>
    <x v="16"/>
    <x v="1"/>
  </r>
  <r>
    <s v="CG&amp;E "/>
    <s v="E"/>
    <x v="1"/>
    <s v="DM01S   01/02/2009N"/>
    <n v="-24692"/>
    <n v="-2704.78"/>
    <n v="0"/>
    <n v="-2704.78"/>
    <n v="-648.29"/>
    <n v="0"/>
    <n v="-603.61"/>
    <n v="-26.8"/>
    <n v="-1.62"/>
    <n v="0"/>
    <n v="0"/>
    <n v="-110.67"/>
    <n v="-200.86"/>
    <n v="-157.38999999999999"/>
    <n v="0"/>
    <n v="0"/>
    <n v="-132.43"/>
    <n v="-658.78"/>
    <n v="0"/>
    <n v="0"/>
    <n v="0"/>
    <n v="0"/>
    <n v="-38.69"/>
    <n v="0"/>
    <n v="0"/>
    <n v="0"/>
    <n v="-28.51"/>
    <n v="0"/>
    <n v="0"/>
    <n v="0"/>
    <n v="0"/>
    <n v="-40.25"/>
    <n v="0"/>
    <n v="0"/>
    <n v="0"/>
    <n v="-56.88"/>
    <x v="16"/>
    <x v="1"/>
  </r>
  <r>
    <s v="CG&amp;E "/>
    <s v="E"/>
    <x v="2"/>
    <s v="DM01S   01/02/2009N"/>
    <n v="-1408906"/>
    <n v="-110140"/>
    <n v="0"/>
    <n v="-110140"/>
    <n v="-16555.169999999998"/>
    <n v="0"/>
    <n v="-20945.240000000002"/>
    <n v="-1486.33"/>
    <n v="-54.33"/>
    <n v="0"/>
    <n v="0"/>
    <n v="-5617.33"/>
    <n v="-7550.1"/>
    <n v="-5315.13"/>
    <n v="0"/>
    <n v="0"/>
    <n v="-7341.46"/>
    <n v="-36522.76"/>
    <n v="0"/>
    <n v="0"/>
    <n v="0"/>
    <n v="0"/>
    <n v="-2145.13"/>
    <n v="0"/>
    <n v="0"/>
    <n v="0"/>
    <n v="-1579.71"/>
    <n v="0"/>
    <n v="0"/>
    <n v="0"/>
    <n v="0"/>
    <n v="-2232.62"/>
    <n v="0"/>
    <n v="0"/>
    <n v="0"/>
    <n v="-1920.86"/>
    <x v="16"/>
    <x v="1"/>
  </r>
  <r>
    <s v="CG&amp;E "/>
    <s v="E"/>
    <x v="3"/>
    <s v="DM01S   01/02/2009N"/>
    <n v="-47580"/>
    <n v="-5037.6899999999996"/>
    <n v="0"/>
    <n v="-5037.6899999999996"/>
    <n v="-1140.83"/>
    <n v="0"/>
    <n v="-1171.53"/>
    <n v="-51.66"/>
    <n v="-2.4300000000000002"/>
    <n v="0"/>
    <n v="0"/>
    <n v="-210.88"/>
    <n v="-355.11"/>
    <n v="-274.36"/>
    <n v="0"/>
    <n v="0"/>
    <n v="-255.16"/>
    <n v="-1269.43"/>
    <n v="0"/>
    <n v="0"/>
    <n v="0"/>
    <n v="0"/>
    <n v="-74.569999999999993"/>
    <n v="0"/>
    <n v="0"/>
    <n v="0"/>
    <n v="-54.92"/>
    <n v="0"/>
    <n v="0"/>
    <n v="0"/>
    <n v="0"/>
    <n v="-77.62"/>
    <n v="0"/>
    <n v="0"/>
    <n v="0"/>
    <n v="-99.19"/>
    <x v="16"/>
    <x v="1"/>
  </r>
  <r>
    <s v="CG&amp;E "/>
    <s v="E"/>
    <x v="4"/>
    <s v="DM01S   01/02/2009N"/>
    <n v="-103826"/>
    <n v="-8590.56"/>
    <n v="0"/>
    <n v="-8590.56"/>
    <n v="-1461.59"/>
    <n v="0"/>
    <n v="-1587.91"/>
    <n v="-112.72"/>
    <n v="-3.42"/>
    <n v="0"/>
    <n v="0"/>
    <n v="-440.66"/>
    <n v="-590.11"/>
    <n v="-435.91"/>
    <n v="0"/>
    <n v="0"/>
    <n v="-577.24"/>
    <n v="-2770.07"/>
    <n v="0"/>
    <n v="0"/>
    <n v="0"/>
    <n v="0"/>
    <n v="-164.94"/>
    <n v="0"/>
    <n v="0"/>
    <n v="0"/>
    <n v="-119.12"/>
    <n v="0"/>
    <n v="0"/>
    <n v="0"/>
    <n v="0"/>
    <n v="-169.33"/>
    <n v="0"/>
    <n v="0"/>
    <n v="0"/>
    <n v="-157.54"/>
    <x v="16"/>
    <x v="1"/>
  </r>
  <r>
    <s v="CG&amp;E "/>
    <s v="E"/>
    <x v="8"/>
    <s v="DM01S   01/02/2009N"/>
    <n v="-5760"/>
    <n v="-523.64"/>
    <n v="0"/>
    <n v="-523.64"/>
    <n v="-111.18"/>
    <n v="0"/>
    <n v="-95.02"/>
    <n v="-6.25"/>
    <n v="-0.09"/>
    <n v="0"/>
    <n v="0"/>
    <n v="-25.05"/>
    <n v="-36.979999999999997"/>
    <n v="-28.96"/>
    <n v="0"/>
    <n v="0"/>
    <n v="-30.89"/>
    <n v="-153.68"/>
    <n v="0"/>
    <n v="0"/>
    <n v="0"/>
    <n v="0"/>
    <n v="-9.0299999999999994"/>
    <n v="0"/>
    <n v="0"/>
    <n v="0"/>
    <n v="-6.65"/>
    <n v="0"/>
    <n v="0"/>
    <n v="0"/>
    <n v="0"/>
    <n v="-9.39"/>
    <n v="0"/>
    <n v="0"/>
    <n v="0"/>
    <n v="-10.47"/>
    <x v="16"/>
    <x v="1"/>
  </r>
  <r>
    <s v="CG&amp;E "/>
    <s v="E"/>
    <x v="14"/>
    <s v="DM01S   01/02/2009N"/>
    <n v="-1947"/>
    <n v="-412.45"/>
    <n v="0"/>
    <n v="-412.45"/>
    <n v="-160.94999999999999"/>
    <n v="0"/>
    <n v="-83.95"/>
    <n v="-2.11"/>
    <n v="-0.09"/>
    <n v="0"/>
    <n v="0"/>
    <n v="-9.0500000000000007"/>
    <n v="-17.510000000000002"/>
    <n v="-29.45"/>
    <n v="0"/>
    <n v="0"/>
    <n v="-36.409999999999997"/>
    <n v="-51.95"/>
    <n v="0"/>
    <n v="0"/>
    <n v="0"/>
    <n v="0"/>
    <n v="-5.88"/>
    <n v="0"/>
    <n v="0"/>
    <n v="0"/>
    <n v="-1.27"/>
    <n v="0"/>
    <n v="0"/>
    <n v="0"/>
    <n v="0"/>
    <n v="-3.18"/>
    <n v="0"/>
    <n v="0"/>
    <n v="0"/>
    <n v="-10.65"/>
    <x v="16"/>
    <x v="1"/>
  </r>
  <r>
    <s v="CG&amp;E "/>
    <s v="E"/>
    <x v="24"/>
    <s v="DM01S   01/02/2009N"/>
    <n v="0"/>
    <n v="-70"/>
    <n v="0"/>
    <n v="-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1"/>
  </r>
  <r>
    <s v="CG&amp;E "/>
    <s v="E"/>
    <x v="6"/>
    <s v="DM01S   01/02/2009N"/>
    <n v="-11002"/>
    <n v="-510.66"/>
    <n v="0"/>
    <n v="-510.66"/>
    <n v="0"/>
    <n v="0"/>
    <n v="-315.63"/>
    <n v="-11.95"/>
    <n v="-0.54"/>
    <n v="0"/>
    <n v="27.93"/>
    <n v="-49.95"/>
    <n v="-100.86"/>
    <n v="0"/>
    <n v="0"/>
    <n v="0"/>
    <n v="0"/>
    <n v="0"/>
    <n v="0"/>
    <n v="0"/>
    <n v="0"/>
    <n v="0"/>
    <n v="-0.39"/>
    <n v="0"/>
    <n v="0"/>
    <n v="0"/>
    <n v="-12.7"/>
    <n v="0"/>
    <n v="0"/>
    <n v="0"/>
    <n v="0"/>
    <n v="-17.940000000000001"/>
    <n v="0"/>
    <n v="0"/>
    <n v="0"/>
    <n v="-28.63"/>
    <x v="16"/>
    <x v="1"/>
  </r>
  <r>
    <s v="CG&amp;E "/>
    <s v="E"/>
    <x v="9"/>
    <s v="DM01S   01/02/2009N"/>
    <n v="-2678"/>
    <n v="-139.82"/>
    <n v="0"/>
    <n v="-139.82"/>
    <n v="0"/>
    <n v="0"/>
    <n v="-90.69"/>
    <n v="-2.9"/>
    <n v="-0.18"/>
    <n v="0"/>
    <n v="7.38"/>
    <n v="-12.15"/>
    <n v="-26.3"/>
    <n v="0"/>
    <n v="0"/>
    <n v="0"/>
    <n v="0"/>
    <n v="0"/>
    <n v="0"/>
    <n v="0"/>
    <n v="0"/>
    <n v="0"/>
    <n v="-0.05"/>
    <n v="0"/>
    <n v="0"/>
    <n v="0"/>
    <n v="-3.09"/>
    <n v="0"/>
    <n v="0"/>
    <n v="0"/>
    <n v="0"/>
    <n v="-4.37"/>
    <n v="0"/>
    <n v="0"/>
    <n v="0"/>
    <n v="-7.47"/>
    <x v="16"/>
    <x v="1"/>
  </r>
  <r>
    <s v="CG&amp;E "/>
    <s v="E"/>
    <x v="10"/>
    <s v="DM01S   01/02/2009N"/>
    <n v="-11192"/>
    <n v="-442.95"/>
    <n v="0"/>
    <n v="-442.95"/>
    <n v="0"/>
    <n v="0"/>
    <n v="-260.2"/>
    <n v="-12.16"/>
    <n v="-0.36"/>
    <n v="0"/>
    <n v="25.35"/>
    <n v="-49.64"/>
    <n v="-89.41"/>
    <n v="0"/>
    <n v="0"/>
    <n v="0"/>
    <n v="0"/>
    <n v="0"/>
    <n v="0"/>
    <n v="0"/>
    <n v="0"/>
    <n v="0"/>
    <n v="0"/>
    <n v="0"/>
    <n v="0"/>
    <n v="0"/>
    <n v="-12.92"/>
    <n v="0"/>
    <n v="0"/>
    <n v="0"/>
    <n v="0"/>
    <n v="-18.260000000000002"/>
    <n v="0"/>
    <n v="0"/>
    <n v="0"/>
    <n v="-25.35"/>
    <x v="16"/>
    <x v="1"/>
  </r>
  <r>
    <s v="CG&amp;E "/>
    <s v="E"/>
    <x v="2"/>
    <s v="DM01S   02/15/2008N"/>
    <n v="-13662"/>
    <n v="-1303.95"/>
    <n v="0"/>
    <n v="-1303.95"/>
    <n v="-379.03"/>
    <n v="0"/>
    <n v="-342.8"/>
    <n v="-16.64"/>
    <n v="-1.35"/>
    <n v="0"/>
    <n v="0"/>
    <n v="-60.7"/>
    <n v="-96.85"/>
    <n v="-66.89"/>
    <n v="-5.7"/>
    <n v="-66.89"/>
    <n v="-80.91"/>
    <n v="-125.03"/>
    <n v="0"/>
    <n v="0"/>
    <n v="0"/>
    <n v="0"/>
    <n v="-18.670000000000002"/>
    <n v="-26.74"/>
    <n v="0"/>
    <n v="0"/>
    <n v="-15.75"/>
    <n v="0"/>
    <n v="0"/>
    <n v="0"/>
    <n v="0"/>
    <n v="0"/>
    <n v="0"/>
    <n v="0"/>
    <n v="0"/>
    <n v="0"/>
    <x v="16"/>
    <x v="1"/>
  </r>
  <r>
    <s v="CG&amp;E "/>
    <s v="E"/>
    <x v="3"/>
    <s v="DM01S   02/15/2008N"/>
    <n v="-480"/>
    <n v="-70.47"/>
    <n v="0"/>
    <n v="-70.47"/>
    <n v="-18.96"/>
    <n v="0"/>
    <n v="-27.22"/>
    <n v="-0.57999999999999996"/>
    <n v="-0.09"/>
    <n v="0"/>
    <n v="0"/>
    <n v="-2.23"/>
    <n v="-4.71"/>
    <n v="-3.35"/>
    <n v="-0.2"/>
    <n v="-3.35"/>
    <n v="-2.84"/>
    <n v="-4.3899999999999997"/>
    <n v="0"/>
    <n v="0"/>
    <n v="0"/>
    <n v="0"/>
    <n v="-0.66"/>
    <n v="-1.34"/>
    <n v="0"/>
    <n v="0"/>
    <n v="-0.55000000000000004"/>
    <n v="0"/>
    <n v="0"/>
    <n v="0"/>
    <n v="0"/>
    <n v="0"/>
    <n v="0"/>
    <n v="0"/>
    <n v="0"/>
    <n v="0"/>
    <x v="16"/>
    <x v="1"/>
  </r>
  <r>
    <s v="CG&amp;E "/>
    <s v="E"/>
    <x v="2"/>
    <s v="DM01S   04/01/2008 "/>
    <n v="3981"/>
    <n v="574.57000000000005"/>
    <n v="0"/>
    <n v="574.57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1"/>
  </r>
  <r>
    <s v="CG&amp;E "/>
    <s v="E"/>
    <x v="1"/>
    <s v="DM01S   04/01/2008N"/>
    <n v="-28904"/>
    <n v="-3628.57"/>
    <n v="0"/>
    <n v="-3628.57"/>
    <n v="-1139.57"/>
    <n v="0"/>
    <n v="-834.03"/>
    <n v="-34.5"/>
    <n v="-2.4300000000000002"/>
    <n v="0"/>
    <n v="0"/>
    <n v="-133.83000000000001"/>
    <n v="-283.20999999999998"/>
    <n v="-210.27"/>
    <n v="-9.77"/>
    <n v="0"/>
    <n v="-156.43"/>
    <n v="-660.89"/>
    <n v="0"/>
    <n v="0"/>
    <n v="0"/>
    <n v="0"/>
    <n v="-40.89"/>
    <n v="-65.09"/>
    <n v="0"/>
    <n v="0"/>
    <n v="-33.409999999999997"/>
    <n v="0"/>
    <n v="0"/>
    <n v="0"/>
    <n v="0"/>
    <n v="-8.94"/>
    <n v="0"/>
    <n v="0"/>
    <n v="0"/>
    <n v="-15.31"/>
    <x v="16"/>
    <x v="1"/>
  </r>
  <r>
    <s v="CG&amp;E "/>
    <s v="E"/>
    <x v="2"/>
    <s v="DM01S   04/01/2008N"/>
    <n v="-1632715"/>
    <n v="-144652.51999999999"/>
    <n v="0"/>
    <n v="-144652.51999999999"/>
    <n v="-37588.370000000003"/>
    <n v="0"/>
    <n v="-28240.78"/>
    <n v="-1934.21"/>
    <n v="-74.17"/>
    <n v="0"/>
    <n v="0"/>
    <n v="-6783.85"/>
    <n v="-9729.17"/>
    <n v="-6626.01"/>
    <n v="-511.36"/>
    <n v="0"/>
    <n v="-8846.58"/>
    <n v="-36914.730000000003"/>
    <n v="0"/>
    <n v="0"/>
    <n v="0"/>
    <n v="0"/>
    <n v="-2325.2199999999998"/>
    <n v="-1967.54"/>
    <n v="0"/>
    <n v="0"/>
    <n v="-1884.09"/>
    <n v="0"/>
    <n v="0"/>
    <n v="0"/>
    <n v="0"/>
    <n v="-663.09"/>
    <n v="0"/>
    <n v="0"/>
    <n v="0"/>
    <n v="-563.35"/>
    <x v="16"/>
    <x v="1"/>
  </r>
  <r>
    <s v="CG&amp;E "/>
    <s v="E"/>
    <x v="3"/>
    <s v="DM01S   04/01/2008N"/>
    <n v="-31407"/>
    <n v="-4292.53"/>
    <n v="0"/>
    <n v="-4292.53"/>
    <n v="-1370.76"/>
    <n v="0"/>
    <n v="-1274.92"/>
    <n v="-37.369999999999997"/>
    <n v="-3.26"/>
    <n v="0"/>
    <n v="0"/>
    <n v="-142.84"/>
    <n v="-302.86"/>
    <n v="-217.39"/>
    <n v="-10.31"/>
    <n v="0"/>
    <n v="-173.2"/>
    <n v="-582.38"/>
    <n v="0"/>
    <n v="0"/>
    <n v="0"/>
    <n v="0"/>
    <n v="-43.79"/>
    <n v="-69.19"/>
    <n v="0"/>
    <n v="0"/>
    <n v="-36.22"/>
    <n v="0"/>
    <n v="0"/>
    <n v="0"/>
    <n v="0"/>
    <n v="-10.83"/>
    <n v="0"/>
    <n v="0"/>
    <n v="0"/>
    <n v="-17.21"/>
    <x v="16"/>
    <x v="1"/>
  </r>
  <r>
    <s v="CG&amp;E "/>
    <s v="E"/>
    <x v="4"/>
    <s v="DM01S   04/01/2008N"/>
    <n v="-110337"/>
    <n v="-10350.42"/>
    <n v="0"/>
    <n v="-10350.42"/>
    <n v="-3091.58"/>
    <n v="0"/>
    <n v="-2065.09"/>
    <n v="-132.5"/>
    <n v="-3.63"/>
    <n v="0"/>
    <n v="0"/>
    <n v="-472.96"/>
    <n v="-726.42"/>
    <n v="-495.18"/>
    <n v="-40.21"/>
    <n v="0"/>
    <n v="-597.53"/>
    <n v="-2226.62"/>
    <n v="0"/>
    <n v="0"/>
    <n v="0"/>
    <n v="0"/>
    <n v="-154.07"/>
    <n v="-169.22"/>
    <n v="0"/>
    <n v="0"/>
    <n v="-127.32"/>
    <n v="0"/>
    <n v="0"/>
    <n v="0"/>
    <n v="0"/>
    <n v="-22.7"/>
    <n v="0"/>
    <n v="0"/>
    <n v="0"/>
    <n v="-25.39"/>
    <x v="16"/>
    <x v="1"/>
  </r>
  <r>
    <s v="CG&amp;E "/>
    <s v="E"/>
    <x v="8"/>
    <s v="DM01S   04/01/2008N"/>
    <n v="-3200"/>
    <n v="-387.3"/>
    <n v="0"/>
    <n v="-387.3"/>
    <n v="-110.16"/>
    <n v="0"/>
    <n v="-87.48"/>
    <n v="-3.56"/>
    <n v="-0.09"/>
    <n v="0"/>
    <n v="0"/>
    <n v="-14.33"/>
    <n v="-28.78"/>
    <n v="-22.6"/>
    <n v="-0.28999999999999998"/>
    <n v="0"/>
    <n v="-17.2"/>
    <n v="-81.98"/>
    <n v="0"/>
    <n v="0"/>
    <n v="0"/>
    <n v="0"/>
    <n v="-4.8899999999999997"/>
    <n v="-1.79"/>
    <n v="0"/>
    <n v="0"/>
    <n v="-3.69"/>
    <n v="0"/>
    <n v="0"/>
    <n v="0"/>
    <n v="0"/>
    <n v="-4.08"/>
    <n v="0"/>
    <n v="0"/>
    <n v="0"/>
    <n v="-6.38"/>
    <x v="16"/>
    <x v="1"/>
  </r>
  <r>
    <s v="CG&amp;E "/>
    <s v="E"/>
    <x v="9"/>
    <s v="DM01S   04/01/2008N"/>
    <n v="-3917"/>
    <n v="-152.31"/>
    <n v="0"/>
    <n v="-152.31"/>
    <n v="0"/>
    <n v="0"/>
    <n v="-89.59"/>
    <n v="-4.3600000000000003"/>
    <n v="-0.09"/>
    <n v="0"/>
    <n v="6.88"/>
    <n v="-17.329999999999998"/>
    <n v="-31.07"/>
    <n v="0"/>
    <n v="-0.36"/>
    <n v="0"/>
    <n v="0"/>
    <n v="0"/>
    <n v="0"/>
    <n v="0"/>
    <n v="0"/>
    <n v="0"/>
    <n v="0"/>
    <n v="0"/>
    <n v="0"/>
    <n v="0"/>
    <n v="-4.5199999999999996"/>
    <n v="0"/>
    <n v="0"/>
    <n v="0"/>
    <n v="0"/>
    <n v="-4.99"/>
    <n v="0"/>
    <n v="0"/>
    <n v="0"/>
    <n v="-6.88"/>
    <x v="16"/>
    <x v="1"/>
  </r>
  <r>
    <s v="CG&amp;E "/>
    <s v="E"/>
    <x v="2"/>
    <s v="DM01W   01/02/2007N"/>
    <n v="6804"/>
    <n v="843.87"/>
    <n v="0"/>
    <n v="843.87"/>
    <n v="268.81"/>
    <n v="0"/>
    <n v="245.59"/>
    <n v="8.2899999999999991"/>
    <n v="0.87"/>
    <n v="0"/>
    <n v="0"/>
    <n v="31.63"/>
    <n v="66.83"/>
    <n v="32.880000000000003"/>
    <n v="2.84"/>
    <n v="47.44"/>
    <n v="40.29"/>
    <n v="62.27"/>
    <n v="0"/>
    <n v="0"/>
    <n v="0"/>
    <n v="0"/>
    <n v="9.2899999999999991"/>
    <n v="18.98"/>
    <n v="0"/>
    <n v="0"/>
    <n v="7.86"/>
    <n v="0"/>
    <n v="0"/>
    <n v="0"/>
    <n v="0"/>
    <n v="0"/>
    <n v="0"/>
    <n v="0"/>
    <n v="0"/>
    <n v="0"/>
    <x v="16"/>
    <x v="1"/>
  </r>
  <r>
    <s v="CG&amp;E "/>
    <s v="E"/>
    <x v="2"/>
    <s v="DM01W   01/02/2009 "/>
    <n v="17284"/>
    <n v="2177.02"/>
    <n v="0"/>
    <n v="217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1"/>
  </r>
  <r>
    <s v="CG&amp;E "/>
    <s v="E"/>
    <x v="1"/>
    <s v="DM01W   01/02/2009N"/>
    <n v="591142"/>
    <n v="69473.929999999993"/>
    <n v="0"/>
    <n v="69473.929999999993"/>
    <n v="17038.38"/>
    <n v="0"/>
    <n v="17269.3"/>
    <n v="641.74"/>
    <n v="49"/>
    <n v="0"/>
    <n v="0"/>
    <n v="2669.75"/>
    <n v="4998.05"/>
    <n v="3887.68"/>
    <n v="0"/>
    <n v="0"/>
    <n v="3170.32"/>
    <n v="15771.65"/>
    <n v="0"/>
    <n v="0"/>
    <n v="0"/>
    <n v="0"/>
    <n v="926.4"/>
    <n v="0"/>
    <n v="0"/>
    <n v="0"/>
    <n v="682.27"/>
    <n v="0"/>
    <n v="0"/>
    <n v="0"/>
    <n v="0"/>
    <n v="964.14"/>
    <n v="0"/>
    <n v="0"/>
    <n v="0"/>
    <n v="1405.25"/>
    <x v="16"/>
    <x v="1"/>
  </r>
  <r>
    <s v="CG&amp;E "/>
    <s v="E"/>
    <x v="2"/>
    <s v="DM01W   01/02/2009N"/>
    <n v="39611651"/>
    <n v="4877712.3899999997"/>
    <n v="0"/>
    <n v="4877712.3899999997"/>
    <n v="1243136.27"/>
    <n v="0"/>
    <n v="1240700.6299999999"/>
    <n v="43006.71"/>
    <n v="3336.26"/>
    <n v="0"/>
    <n v="0"/>
    <n v="179524.72"/>
    <n v="352051.3"/>
    <n v="274914.24"/>
    <n v="0"/>
    <n v="0"/>
    <n v="212437.75"/>
    <n v="1056827.07"/>
    <n v="0"/>
    <n v="0"/>
    <n v="0"/>
    <n v="0"/>
    <n v="62077"/>
    <n v="0"/>
    <n v="0"/>
    <n v="0"/>
    <n v="45712.49"/>
    <n v="0"/>
    <n v="0"/>
    <n v="0"/>
    <n v="0"/>
    <n v="64607.08"/>
    <n v="0"/>
    <n v="0"/>
    <n v="0"/>
    <n v="99380.87"/>
    <x v="16"/>
    <x v="1"/>
  </r>
  <r>
    <s v="CG&amp;E "/>
    <s v="E"/>
    <x v="3"/>
    <s v="DM01W   01/02/2009N"/>
    <n v="995719"/>
    <n v="119581.2"/>
    <n v="0"/>
    <n v="119581.2"/>
    <n v="29679.84"/>
    <n v="0"/>
    <n v="30393.01"/>
    <n v="1081.0999999999999"/>
    <n v="73.41"/>
    <n v="0"/>
    <n v="0"/>
    <n v="4491.97"/>
    <n v="8552.8700000000008"/>
    <n v="6661.66"/>
    <n v="0"/>
    <n v="0"/>
    <n v="5339.98"/>
    <n v="26565.68"/>
    <n v="0"/>
    <n v="0"/>
    <n v="0"/>
    <n v="0"/>
    <n v="1560.49"/>
    <n v="0"/>
    <n v="0"/>
    <n v="0"/>
    <n v="1149.05"/>
    <n v="0"/>
    <n v="0"/>
    <n v="0"/>
    <n v="0"/>
    <n v="1624.12"/>
    <n v="0"/>
    <n v="0"/>
    <n v="0"/>
    <n v="2408.02"/>
    <x v="16"/>
    <x v="1"/>
  </r>
  <r>
    <s v="CG&amp;E "/>
    <s v="E"/>
    <x v="7"/>
    <s v="DM01W   01/02/2009N"/>
    <n v="8050"/>
    <n v="1097.28"/>
    <n v="0"/>
    <n v="1097.28"/>
    <n v="277.52"/>
    <n v="0"/>
    <n v="322.57"/>
    <n v="8.73"/>
    <n v="0.99"/>
    <n v="0"/>
    <n v="0"/>
    <n v="36.869999999999997"/>
    <n v="76.17"/>
    <n v="59.81"/>
    <n v="0"/>
    <n v="0"/>
    <n v="43.17"/>
    <n v="214.77"/>
    <n v="0"/>
    <n v="0"/>
    <n v="0"/>
    <n v="0"/>
    <n v="12.62"/>
    <n v="0"/>
    <n v="0"/>
    <n v="0"/>
    <n v="9.3000000000000007"/>
    <n v="0"/>
    <n v="0"/>
    <n v="0"/>
    <n v="0"/>
    <n v="13.13"/>
    <n v="0"/>
    <n v="0"/>
    <n v="0"/>
    <n v="21.63"/>
    <x v="16"/>
    <x v="1"/>
  </r>
  <r>
    <s v="CG&amp;E "/>
    <s v="E"/>
    <x v="4"/>
    <s v="DM01W   01/02/2009N"/>
    <n v="1917350"/>
    <n v="230585.93"/>
    <n v="0"/>
    <n v="230585.93"/>
    <n v="57626.14"/>
    <n v="0"/>
    <n v="58185.91"/>
    <n v="2081.4899999999998"/>
    <n v="164.87"/>
    <n v="0"/>
    <n v="0"/>
    <n v="8652.49"/>
    <n v="16526.14"/>
    <n v="12902.86"/>
    <n v="0"/>
    <n v="0"/>
    <n v="10282.959999999999"/>
    <n v="51154.55"/>
    <n v="0"/>
    <n v="0"/>
    <n v="0"/>
    <n v="0"/>
    <n v="3004.67"/>
    <n v="0"/>
    <n v="0"/>
    <n v="0"/>
    <n v="2212.6"/>
    <n v="0"/>
    <n v="0"/>
    <n v="0"/>
    <n v="0"/>
    <n v="3127.07"/>
    <n v="0"/>
    <n v="0"/>
    <n v="0"/>
    <n v="4664.18"/>
    <x v="16"/>
    <x v="1"/>
  </r>
  <r>
    <s v="CG&amp;E "/>
    <s v="E"/>
    <x v="8"/>
    <s v="DM01W   01/02/2009N"/>
    <n v="48628"/>
    <n v="5821.65"/>
    <n v="0"/>
    <n v="5821.65"/>
    <n v="1447.65"/>
    <n v="0"/>
    <n v="1469.43"/>
    <n v="52.77"/>
    <n v="3.67"/>
    <n v="0"/>
    <n v="0"/>
    <n v="219.72"/>
    <n v="416.01"/>
    <n v="325.02999999999997"/>
    <n v="0"/>
    <n v="0"/>
    <n v="260.82"/>
    <n v="1297.4100000000001"/>
    <n v="0"/>
    <n v="0"/>
    <n v="0"/>
    <n v="0"/>
    <n v="76.209999999999994"/>
    <n v="0"/>
    <n v="0"/>
    <n v="0"/>
    <n v="56.12"/>
    <n v="0"/>
    <n v="0"/>
    <n v="0"/>
    <n v="0"/>
    <n v="79.319999999999993"/>
    <n v="0"/>
    <n v="0"/>
    <n v="0"/>
    <n v="117.49"/>
    <x v="16"/>
    <x v="1"/>
  </r>
  <r>
    <s v="CG&amp;E "/>
    <s v="E"/>
    <x v="5"/>
    <s v="DM01W   01/02/2009N"/>
    <n v="99296"/>
    <n v="12271.55"/>
    <n v="0"/>
    <n v="12271.55"/>
    <n v="3452.95"/>
    <n v="0"/>
    <n v="3093.96"/>
    <n v="107.79"/>
    <n v="6.57"/>
    <n v="0"/>
    <n v="0"/>
    <n v="40.24"/>
    <n v="945.31"/>
    <n v="742.41"/>
    <n v="0"/>
    <n v="0"/>
    <n v="532.57000000000005"/>
    <n v="2649.24"/>
    <n v="0"/>
    <n v="0"/>
    <n v="0"/>
    <n v="0"/>
    <n v="155.57"/>
    <n v="0"/>
    <n v="0"/>
    <n v="0"/>
    <n v="114.6"/>
    <n v="0"/>
    <n v="0"/>
    <n v="0"/>
    <n v="0"/>
    <n v="161.94999999999999"/>
    <n v="0"/>
    <n v="0"/>
    <n v="0"/>
    <n v="268.39"/>
    <x v="16"/>
    <x v="1"/>
  </r>
  <r>
    <s v="CG&amp;E "/>
    <s v="E"/>
    <x v="14"/>
    <s v="DM01W   01/02/2009N"/>
    <n v="3217"/>
    <n v="429.72"/>
    <n v="0"/>
    <n v="429.72"/>
    <n v="116.71"/>
    <n v="0"/>
    <n v="111.91"/>
    <n v="3.49"/>
    <n v="0.18"/>
    <n v="0"/>
    <n v="0"/>
    <n v="14.96"/>
    <n v="31.59"/>
    <n v="24.82"/>
    <n v="0"/>
    <n v="0"/>
    <n v="17.25"/>
    <n v="85.83"/>
    <n v="0"/>
    <n v="0"/>
    <n v="0"/>
    <n v="0"/>
    <n v="5.04"/>
    <n v="0"/>
    <n v="0"/>
    <n v="0"/>
    <n v="3.72"/>
    <n v="0"/>
    <n v="0"/>
    <n v="0"/>
    <n v="0"/>
    <n v="5.25"/>
    <n v="0"/>
    <n v="0"/>
    <n v="0"/>
    <n v="8.9700000000000006"/>
    <x v="16"/>
    <x v="1"/>
  </r>
  <r>
    <s v="CG&amp;E "/>
    <s v="E"/>
    <x v="6"/>
    <s v="DM01W   01/02/2009N"/>
    <n v="185727"/>
    <n v="8838.7900000000009"/>
    <n v="0"/>
    <n v="8838.7900000000009"/>
    <n v="0"/>
    <n v="0"/>
    <n v="5436.65"/>
    <n v="201.61"/>
    <n v="12.4"/>
    <n v="0"/>
    <n v="-361.68"/>
    <n v="844.14"/>
    <n v="1656"/>
    <n v="0"/>
    <n v="0"/>
    <n v="0"/>
    <n v="0"/>
    <n v="0"/>
    <n v="0"/>
    <n v="0"/>
    <n v="0"/>
    <n v="0"/>
    <n v="64.23"/>
    <n v="0"/>
    <n v="0"/>
    <n v="0"/>
    <n v="214.27"/>
    <n v="0"/>
    <n v="0"/>
    <n v="0"/>
    <n v="0"/>
    <n v="302.91000000000003"/>
    <n v="0"/>
    <n v="0"/>
    <n v="0"/>
    <n v="468.26"/>
    <x v="16"/>
    <x v="1"/>
  </r>
  <r>
    <s v="CG&amp;E "/>
    <s v="E"/>
    <x v="9"/>
    <s v="DM01W   01/02/2009N"/>
    <n v="20814"/>
    <n v="966.11"/>
    <n v="0"/>
    <n v="966.11"/>
    <n v="0"/>
    <n v="0"/>
    <n v="598.05999999999995"/>
    <n v="22.6"/>
    <n v="1.1499999999999999"/>
    <n v="0"/>
    <n v="-48.42"/>
    <n v="93.93"/>
    <n v="185.72"/>
    <n v="0"/>
    <n v="0"/>
    <n v="0"/>
    <n v="0"/>
    <n v="0"/>
    <n v="0"/>
    <n v="0"/>
    <n v="0"/>
    <n v="0"/>
    <n v="2.39"/>
    <n v="0"/>
    <n v="0"/>
    <n v="0"/>
    <n v="24.03"/>
    <n v="0"/>
    <n v="0"/>
    <n v="0"/>
    <n v="0"/>
    <n v="33.93"/>
    <n v="0"/>
    <n v="0"/>
    <n v="0"/>
    <n v="52.72"/>
    <x v="16"/>
    <x v="1"/>
  </r>
  <r>
    <s v="CG&amp;E "/>
    <s v="E"/>
    <x v="10"/>
    <s v="DM01W   01/02/2009N"/>
    <n v="92969"/>
    <n v="3768.72"/>
    <n v="0"/>
    <n v="3768.72"/>
    <n v="0"/>
    <n v="0"/>
    <n v="2144.09"/>
    <n v="100.93"/>
    <n v="3.73"/>
    <n v="0"/>
    <n v="-139.31"/>
    <n v="413.21"/>
    <n v="727.26"/>
    <n v="0"/>
    <n v="0"/>
    <n v="0"/>
    <n v="0"/>
    <n v="0"/>
    <n v="0"/>
    <n v="0"/>
    <n v="0"/>
    <n v="0"/>
    <n v="56.99"/>
    <n v="0"/>
    <n v="0"/>
    <n v="0"/>
    <n v="107.27"/>
    <n v="0"/>
    <n v="0"/>
    <n v="0"/>
    <n v="0"/>
    <n v="151.63999999999999"/>
    <n v="0"/>
    <n v="0"/>
    <n v="0"/>
    <n v="202.91"/>
    <x v="16"/>
    <x v="1"/>
  </r>
  <r>
    <s v="CG&amp;E "/>
    <s v="E"/>
    <x v="11"/>
    <s v="DM01W   01/02/2009N"/>
    <n v="13209"/>
    <n v="267.58999999999997"/>
    <n v="0"/>
    <n v="267.58999999999997"/>
    <n v="0"/>
    <n v="0"/>
    <n v="104.76"/>
    <n v="14.34"/>
    <n v="0.09"/>
    <n v="0"/>
    <n v="-13.35"/>
    <n v="56.27"/>
    <n v="55.35"/>
    <n v="0"/>
    <n v="0"/>
    <n v="0"/>
    <n v="0"/>
    <n v="0"/>
    <n v="0"/>
    <n v="0"/>
    <n v="0"/>
    <n v="0"/>
    <n v="0"/>
    <n v="0"/>
    <n v="0"/>
    <n v="0"/>
    <n v="15.24"/>
    <n v="0"/>
    <n v="0"/>
    <n v="0"/>
    <n v="0"/>
    <n v="21.54"/>
    <n v="0"/>
    <n v="0"/>
    <n v="0"/>
    <n v="13.35"/>
    <x v="16"/>
    <x v="1"/>
  </r>
  <r>
    <s v="CG&amp;E "/>
    <s v="E"/>
    <x v="2"/>
    <s v="DM01W   02/15/2008N"/>
    <n v="12954"/>
    <n v="1653.22"/>
    <n v="0"/>
    <n v="1653.22"/>
    <n v="508.55"/>
    <n v="0"/>
    <n v="492.14"/>
    <n v="15.77"/>
    <n v="1.89"/>
    <n v="0"/>
    <n v="0"/>
    <n v="59.77"/>
    <n v="126.44"/>
    <n v="89.71"/>
    <n v="5.39"/>
    <n v="89.73"/>
    <n v="76.739999999999995"/>
    <n v="118.56"/>
    <n v="0"/>
    <n v="0"/>
    <n v="0"/>
    <n v="0"/>
    <n v="17.7"/>
    <n v="35.89"/>
    <n v="0"/>
    <n v="0"/>
    <n v="14.94"/>
    <n v="0"/>
    <n v="0"/>
    <n v="0"/>
    <n v="0"/>
    <n v="0"/>
    <n v="0"/>
    <n v="0"/>
    <n v="0"/>
    <n v="0"/>
    <x v="16"/>
    <x v="1"/>
  </r>
  <r>
    <s v="CG&amp;E "/>
    <s v="E"/>
    <x v="3"/>
    <s v="DM01W   02/15/2008N"/>
    <n v="480"/>
    <n v="70.47"/>
    <n v="0"/>
    <n v="70.47"/>
    <n v="18.96"/>
    <n v="0"/>
    <n v="27.22"/>
    <n v="0.57999999999999996"/>
    <n v="0.09"/>
    <n v="0"/>
    <n v="0"/>
    <n v="2.23"/>
    <n v="4.71"/>
    <n v="3.35"/>
    <n v="0.2"/>
    <n v="3.35"/>
    <n v="2.84"/>
    <n v="4.3899999999999997"/>
    <n v="0"/>
    <n v="0"/>
    <n v="0"/>
    <n v="0"/>
    <n v="0.66"/>
    <n v="1.34"/>
    <n v="0"/>
    <n v="0"/>
    <n v="0.55000000000000004"/>
    <n v="0"/>
    <n v="0"/>
    <n v="0"/>
    <n v="0"/>
    <n v="0"/>
    <n v="0"/>
    <n v="0"/>
    <n v="0"/>
    <n v="0"/>
    <x v="16"/>
    <x v="1"/>
  </r>
  <r>
    <s v="CG&amp;E "/>
    <s v="E"/>
    <x v="1"/>
    <s v="DM01W   04/01/2008N"/>
    <n v="29960"/>
    <n v="3757.22"/>
    <n v="0"/>
    <n v="3757.22"/>
    <n v="1239.3900000000001"/>
    <n v="0"/>
    <n v="855.7"/>
    <n v="36.46"/>
    <n v="2.4500000000000002"/>
    <n v="0"/>
    <n v="0"/>
    <n v="138.02000000000001"/>
    <n v="287.29000000000002"/>
    <n v="210.91"/>
    <n v="12.5"/>
    <n v="0"/>
    <n v="162.47999999999999"/>
    <n v="654.53"/>
    <n v="0"/>
    <n v="0"/>
    <n v="0"/>
    <n v="0"/>
    <n v="41.34"/>
    <n v="81.56"/>
    <n v="0"/>
    <n v="0"/>
    <n v="34.590000000000003"/>
    <n v="0"/>
    <n v="0"/>
    <n v="0"/>
    <n v="0"/>
    <n v="0"/>
    <n v="0"/>
    <n v="0"/>
    <n v="0"/>
    <n v="0"/>
    <x v="16"/>
    <x v="1"/>
  </r>
  <r>
    <s v="CG&amp;E "/>
    <s v="E"/>
    <x v="2"/>
    <s v="DM01W   04/01/2008N"/>
    <n v="580548"/>
    <n v="74117.399999999994"/>
    <n v="0"/>
    <n v="74117.399999999994"/>
    <n v="23972.12"/>
    <n v="0"/>
    <n v="19193.96"/>
    <n v="706.85"/>
    <n v="64.44"/>
    <n v="0"/>
    <n v="0"/>
    <n v="2630.31"/>
    <n v="5103.05"/>
    <n v="3720.5"/>
    <n v="242.18"/>
    <n v="0"/>
    <n v="3161.85"/>
    <n v="12415.11"/>
    <n v="0"/>
    <n v="0"/>
    <n v="0"/>
    <n v="0"/>
    <n v="798.86"/>
    <n v="1438.27"/>
    <n v="0"/>
    <n v="0"/>
    <n v="669.9"/>
    <n v="0"/>
    <n v="0"/>
    <n v="0"/>
    <n v="0"/>
    <n v="0"/>
    <n v="0"/>
    <n v="0"/>
    <n v="0"/>
    <n v="0"/>
    <x v="16"/>
    <x v="1"/>
  </r>
  <r>
    <s v="CG&amp;E "/>
    <s v="E"/>
    <x v="3"/>
    <s v="DM01W   04/01/2008N"/>
    <n v="21849"/>
    <n v="2702.3"/>
    <n v="0"/>
    <n v="2702.3"/>
    <n v="785.64"/>
    <n v="0"/>
    <n v="800.09"/>
    <n v="26.61"/>
    <n v="2.7"/>
    <n v="0"/>
    <n v="0"/>
    <n v="97.46"/>
    <n v="167.53"/>
    <n v="126.32"/>
    <n v="9.1199999999999992"/>
    <n v="0"/>
    <n v="119.06"/>
    <n v="465.4"/>
    <n v="0"/>
    <n v="0"/>
    <n v="0"/>
    <n v="0"/>
    <n v="30.06"/>
    <n v="47.14"/>
    <n v="0"/>
    <n v="0"/>
    <n v="25.17"/>
    <n v="0"/>
    <n v="0"/>
    <n v="0"/>
    <n v="0"/>
    <n v="0"/>
    <n v="0"/>
    <n v="0"/>
    <n v="0"/>
    <n v="0"/>
    <x v="16"/>
    <x v="1"/>
  </r>
  <r>
    <s v="CG&amp;E "/>
    <s v="E"/>
    <x v="4"/>
    <s v="DM01W   04/01/2008N"/>
    <n v="53243"/>
    <n v="4005.02"/>
    <n v="0"/>
    <n v="4005.02"/>
    <n v="978.35"/>
    <n v="0"/>
    <n v="669.46"/>
    <n v="64.83"/>
    <n v="2.4"/>
    <n v="0"/>
    <n v="0"/>
    <n v="219.94"/>
    <n v="244.03"/>
    <n v="158.26"/>
    <n v="22.2"/>
    <n v="0"/>
    <n v="288.76"/>
    <n v="1163.21"/>
    <n v="0"/>
    <n v="0"/>
    <n v="0"/>
    <n v="0"/>
    <n v="73.48"/>
    <n v="58.67"/>
    <n v="0"/>
    <n v="0"/>
    <n v="61.43"/>
    <n v="0"/>
    <n v="0"/>
    <n v="0"/>
    <n v="0"/>
    <n v="0"/>
    <n v="0"/>
    <n v="0"/>
    <n v="0"/>
    <n v="0"/>
    <x v="16"/>
    <x v="1"/>
  </r>
  <r>
    <s v="CG&amp;E "/>
    <s v="E"/>
    <x v="8"/>
    <s v="DM01W   04/01/2008N"/>
    <n v="561"/>
    <n v="75.260000000000005"/>
    <n v="0"/>
    <n v="75.260000000000005"/>
    <n v="26.08"/>
    <n v="0"/>
    <n v="17.57"/>
    <n v="0.68"/>
    <n v="0.02"/>
    <n v="0"/>
    <n v="0"/>
    <n v="2.56"/>
    <n v="5.51"/>
    <n v="4.33"/>
    <n v="0.23"/>
    <n v="0"/>
    <n v="3.04"/>
    <n v="12.26"/>
    <n v="0"/>
    <n v="0"/>
    <n v="0"/>
    <n v="0"/>
    <n v="0.77"/>
    <n v="1.56"/>
    <n v="0"/>
    <n v="0"/>
    <n v="0.65"/>
    <n v="0"/>
    <n v="0"/>
    <n v="0"/>
    <n v="0"/>
    <n v="0"/>
    <n v="0"/>
    <n v="0"/>
    <n v="0"/>
    <n v="0"/>
    <x v="16"/>
    <x v="1"/>
  </r>
  <r>
    <s v="CG&amp;E "/>
    <s v="E"/>
    <x v="9"/>
    <s v="DM01W   04/01/2008N"/>
    <n v="632"/>
    <n v="29.67"/>
    <n v="0"/>
    <n v="29.67"/>
    <n v="0"/>
    <n v="0"/>
    <n v="18.96"/>
    <n v="0.77"/>
    <n v="0.02"/>
    <n v="0"/>
    <n v="0"/>
    <n v="2.85"/>
    <n v="6.08"/>
    <n v="0"/>
    <n v="0.26"/>
    <n v="0"/>
    <n v="0"/>
    <n v="0"/>
    <n v="0"/>
    <n v="0"/>
    <n v="0"/>
    <n v="0"/>
    <n v="0"/>
    <n v="0"/>
    <n v="0"/>
    <n v="0"/>
    <n v="0.73"/>
    <n v="0"/>
    <n v="0"/>
    <n v="0"/>
    <n v="0"/>
    <n v="0"/>
    <n v="0"/>
    <n v="0"/>
    <n v="0"/>
    <n v="0"/>
    <x v="16"/>
    <x v="1"/>
  </r>
  <r>
    <s v="CG&amp;E "/>
    <s v="E"/>
    <x v="2"/>
    <s v="DM02S   01/02/2009N"/>
    <n v="-9340"/>
    <n v="-1019.73"/>
    <n v="0"/>
    <n v="-1019.73"/>
    <n v="-247.66"/>
    <n v="0"/>
    <n v="-228.17"/>
    <n v="-10.14"/>
    <n v="-0.45"/>
    <n v="0"/>
    <n v="0"/>
    <n v="-41.43"/>
    <n v="-73.47"/>
    <n v="-57.62"/>
    <n v="0"/>
    <n v="0"/>
    <n v="-50.1"/>
    <n v="-249.19"/>
    <n v="0"/>
    <n v="0"/>
    <n v="0"/>
    <n v="0"/>
    <n v="-14.65"/>
    <n v="0"/>
    <n v="0"/>
    <n v="0"/>
    <n v="-10.78"/>
    <n v="0"/>
    <n v="0"/>
    <n v="0"/>
    <n v="0"/>
    <n v="-15.24"/>
    <n v="0"/>
    <n v="0"/>
    <n v="0"/>
    <n v="-20.83"/>
    <x v="16"/>
    <x v="1"/>
  </r>
  <r>
    <s v="CG&amp;E "/>
    <s v="E"/>
    <x v="4"/>
    <s v="DM02S   01/02/2009N"/>
    <n v="-3161"/>
    <n v="-452.83"/>
    <n v="0"/>
    <n v="-452.83"/>
    <n v="-114.68"/>
    <n v="0"/>
    <n v="-140.49"/>
    <n v="-3.43"/>
    <n v="-0.54"/>
    <n v="0"/>
    <n v="0"/>
    <n v="-14.4"/>
    <n v="-31.04"/>
    <n v="-24.39"/>
    <n v="0"/>
    <n v="0"/>
    <n v="-16.95"/>
    <n v="-84.33"/>
    <n v="0"/>
    <n v="0"/>
    <n v="0"/>
    <n v="0"/>
    <n v="-4.95"/>
    <n v="0"/>
    <n v="0"/>
    <n v="0"/>
    <n v="-3.65"/>
    <n v="0"/>
    <n v="0"/>
    <n v="0"/>
    <n v="0"/>
    <n v="-5.17"/>
    <n v="0"/>
    <n v="0"/>
    <n v="0"/>
    <n v="-8.81"/>
    <x v="16"/>
    <x v="1"/>
  </r>
  <r>
    <s v="CG&amp;E "/>
    <s v="E"/>
    <x v="6"/>
    <s v="DM02S   01/02/2009N"/>
    <n v="0"/>
    <n v="-7.59"/>
    <n v="0"/>
    <n v="-7.59"/>
    <n v="0"/>
    <n v="0"/>
    <n v="-7.5"/>
    <n v="0"/>
    <n v="-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1"/>
  </r>
  <r>
    <s v="CG&amp;E "/>
    <s v="E"/>
    <x v="2"/>
    <s v="DM02S   04/01/2008N"/>
    <n v="-17079"/>
    <n v="-1874.8"/>
    <n v="0"/>
    <n v="-1874.8"/>
    <n v="-588.35"/>
    <n v="0"/>
    <n v="-399.98"/>
    <n v="-20.56"/>
    <n v="-0.9"/>
    <n v="0"/>
    <n v="0"/>
    <n v="-75.239999999999995"/>
    <n v="-128.82"/>
    <n v="-96.64"/>
    <n v="-6.34"/>
    <n v="0"/>
    <n v="-92.5"/>
    <n v="-382.22"/>
    <n v="0"/>
    <n v="0"/>
    <n v="0"/>
    <n v="0"/>
    <n v="-23.94"/>
    <n v="-32.49"/>
    <n v="0"/>
    <n v="0"/>
    <n v="-19.72"/>
    <n v="0"/>
    <n v="0"/>
    <n v="0"/>
    <n v="0"/>
    <n v="-3.07"/>
    <n v="0"/>
    <n v="0"/>
    <n v="0"/>
    <n v="-4.03"/>
    <x v="16"/>
    <x v="1"/>
  </r>
  <r>
    <s v="CG&amp;E "/>
    <s v="E"/>
    <x v="4"/>
    <s v="DM02S   04/01/2008N"/>
    <n v="-21199"/>
    <n v="-1309.19"/>
    <n v="0"/>
    <n v="-1309.19"/>
    <n v="-334.07"/>
    <n v="0"/>
    <n v="-260.62"/>
    <n v="-25.8"/>
    <n v="-0.81"/>
    <n v="0"/>
    <n v="0"/>
    <n v="-90.34"/>
    <n v="-84.87"/>
    <n v="-46.17"/>
    <n v="-8.8000000000000007"/>
    <n v="0"/>
    <n v="-114.95"/>
    <n v="-269.05"/>
    <n v="0"/>
    <n v="0"/>
    <n v="0"/>
    <n v="0"/>
    <n v="-28.99"/>
    <n v="-19.86"/>
    <n v="0"/>
    <n v="0"/>
    <n v="-24.48"/>
    <n v="0"/>
    <n v="0"/>
    <n v="0"/>
    <n v="0"/>
    <n v="-0.14000000000000001"/>
    <n v="0"/>
    <n v="0"/>
    <n v="0"/>
    <n v="-0.24"/>
    <x v="16"/>
    <x v="1"/>
  </r>
  <r>
    <s v="CG&amp;E "/>
    <s v="E"/>
    <x v="6"/>
    <s v="DM02S   04/01/2008N"/>
    <n v="-5000"/>
    <n v="-262.74"/>
    <n v="0"/>
    <n v="-262.74"/>
    <n v="0"/>
    <n v="0"/>
    <n v="-172.53"/>
    <n v="-6.09"/>
    <n v="-0.36"/>
    <n v="0"/>
    <n v="0"/>
    <n v="-23.25"/>
    <n v="-52.67"/>
    <n v="0"/>
    <n v="-2.08"/>
    <n v="0"/>
    <n v="0"/>
    <n v="0"/>
    <n v="0"/>
    <n v="0"/>
    <n v="0"/>
    <n v="0"/>
    <n v="0"/>
    <n v="0"/>
    <n v="0"/>
    <n v="0"/>
    <n v="-5.76"/>
    <n v="0"/>
    <n v="0"/>
    <n v="0"/>
    <n v="0"/>
    <n v="0"/>
    <n v="0"/>
    <n v="0"/>
    <n v="0"/>
    <n v="0"/>
    <x v="16"/>
    <x v="1"/>
  </r>
  <r>
    <s v="CG&amp;E "/>
    <s v="E"/>
    <x v="1"/>
    <s v="DM02W   01/02/2009N"/>
    <n v="6089"/>
    <n v="804.56"/>
    <n v="0"/>
    <n v="804.56"/>
    <n v="204.5"/>
    <n v="0"/>
    <n v="226.36"/>
    <n v="6.6"/>
    <n v="0.81"/>
    <n v="0"/>
    <n v="0"/>
    <n v="27.72"/>
    <n v="56.53"/>
    <n v="44.38"/>
    <n v="0"/>
    <n v="0"/>
    <n v="32.65"/>
    <n v="162.46"/>
    <n v="0"/>
    <n v="0"/>
    <n v="0"/>
    <n v="0"/>
    <n v="9.5500000000000007"/>
    <n v="0"/>
    <n v="0"/>
    <n v="0"/>
    <n v="7.02"/>
    <n v="0"/>
    <n v="0"/>
    <n v="0"/>
    <n v="0"/>
    <n v="9.93"/>
    <n v="0"/>
    <n v="0"/>
    <n v="0"/>
    <n v="16.05"/>
    <x v="16"/>
    <x v="1"/>
  </r>
  <r>
    <s v="CG&amp;E "/>
    <s v="E"/>
    <x v="2"/>
    <s v="DM02W   01/02/2009N"/>
    <n v="310848"/>
    <n v="29842.11"/>
    <n v="0"/>
    <n v="29842.11"/>
    <n v="6144.69"/>
    <n v="0"/>
    <n v="6410.53"/>
    <n v="337.5"/>
    <n v="13.76"/>
    <n v="0"/>
    <n v="0"/>
    <n v="1353.36"/>
    <n v="2111.0500000000002"/>
    <n v="1585.09"/>
    <n v="0"/>
    <n v="0"/>
    <n v="1667.07"/>
    <n v="8293.36"/>
    <n v="0"/>
    <n v="0"/>
    <n v="0"/>
    <n v="0"/>
    <n v="487.12"/>
    <n v="0"/>
    <n v="0"/>
    <n v="0"/>
    <n v="358.71"/>
    <n v="0"/>
    <n v="0"/>
    <n v="0"/>
    <n v="0"/>
    <n v="506.98"/>
    <n v="0"/>
    <n v="0"/>
    <n v="0"/>
    <n v="572.89"/>
    <x v="16"/>
    <x v="1"/>
  </r>
  <r>
    <s v="CG&amp;E "/>
    <s v="E"/>
    <x v="7"/>
    <s v="DM02W   01/02/2009N"/>
    <n v="960"/>
    <n v="126.82"/>
    <n v="0"/>
    <n v="126.82"/>
    <n v="34.83"/>
    <n v="0"/>
    <n v="31.94"/>
    <n v="1.04"/>
    <n v="0.09"/>
    <n v="0"/>
    <n v="0"/>
    <n v="4.46"/>
    <n v="9.43"/>
    <n v="7.41"/>
    <n v="0"/>
    <n v="0"/>
    <n v="5.15"/>
    <n v="25.61"/>
    <n v="0"/>
    <n v="0"/>
    <n v="0"/>
    <n v="0"/>
    <n v="1.5"/>
    <n v="0"/>
    <n v="0"/>
    <n v="0"/>
    <n v="1.1100000000000001"/>
    <n v="0"/>
    <n v="0"/>
    <n v="0"/>
    <n v="0"/>
    <n v="1.57"/>
    <n v="0"/>
    <n v="0"/>
    <n v="0"/>
    <n v="2.68"/>
    <x v="16"/>
    <x v="1"/>
  </r>
  <r>
    <s v="CG&amp;E "/>
    <s v="E"/>
    <x v="4"/>
    <s v="DM02W   01/02/2009N"/>
    <n v="227118"/>
    <n v="20462.62"/>
    <n v="0"/>
    <n v="20462.62"/>
    <n v="3726.6"/>
    <n v="0"/>
    <n v="4414.97"/>
    <n v="246.58"/>
    <n v="12.37"/>
    <n v="0"/>
    <n v="0"/>
    <n v="988.71"/>
    <n v="1395.05"/>
    <n v="1037.47"/>
    <n v="0"/>
    <n v="0"/>
    <n v="1218.08"/>
    <n v="6059.55"/>
    <n v="0"/>
    <n v="0"/>
    <n v="0"/>
    <n v="0"/>
    <n v="355.85"/>
    <n v="0"/>
    <n v="0"/>
    <n v="0"/>
    <n v="262.08999999999997"/>
    <n v="0"/>
    <n v="0"/>
    <n v="0"/>
    <n v="0"/>
    <n v="370.45"/>
    <n v="0"/>
    <n v="0"/>
    <n v="0"/>
    <n v="374.85"/>
    <x v="16"/>
    <x v="1"/>
  </r>
  <r>
    <s v="CG&amp;E "/>
    <s v="E"/>
    <x v="12"/>
    <s v="DM02W   01/02/2009N"/>
    <n v="6341"/>
    <n v="633.66"/>
    <n v="0"/>
    <n v="633.66"/>
    <n v="146.59"/>
    <n v="0"/>
    <n v="127.08"/>
    <n v="6.88"/>
    <n v="0.18"/>
    <n v="0"/>
    <n v="0"/>
    <n v="27.96"/>
    <n v="45.56"/>
    <n v="35.71"/>
    <n v="0"/>
    <n v="0"/>
    <n v="34"/>
    <n v="169.18"/>
    <n v="0"/>
    <n v="0"/>
    <n v="0"/>
    <n v="0"/>
    <n v="9.94"/>
    <n v="0"/>
    <n v="0"/>
    <n v="0"/>
    <n v="7.32"/>
    <n v="0"/>
    <n v="0"/>
    <n v="0"/>
    <n v="0"/>
    <n v="10.35"/>
    <n v="0"/>
    <n v="0"/>
    <n v="0"/>
    <n v="12.91"/>
    <x v="16"/>
    <x v="1"/>
  </r>
  <r>
    <s v="CG&amp;E "/>
    <s v="E"/>
    <x v="6"/>
    <s v="DM02W   01/02/2009N"/>
    <n v="7961"/>
    <n v="310.52999999999997"/>
    <n v="0"/>
    <n v="310.52999999999997"/>
    <n v="0"/>
    <n v="0"/>
    <n v="188.82"/>
    <n v="8.64"/>
    <n v="0.59"/>
    <n v="0"/>
    <n v="-15.57"/>
    <n v="35.07"/>
    <n v="55.24"/>
    <n v="0"/>
    <n v="0"/>
    <n v="0"/>
    <n v="0"/>
    <n v="0"/>
    <n v="0"/>
    <n v="0"/>
    <n v="0"/>
    <n v="0"/>
    <n v="0"/>
    <n v="0"/>
    <n v="0"/>
    <n v="0"/>
    <n v="9.18"/>
    <n v="0"/>
    <n v="0"/>
    <n v="0"/>
    <n v="0"/>
    <n v="12.99"/>
    <n v="0"/>
    <n v="0"/>
    <n v="0"/>
    <n v="15.57"/>
    <x v="16"/>
    <x v="1"/>
  </r>
  <r>
    <s v="CG&amp;E "/>
    <s v="E"/>
    <x v="10"/>
    <s v="DM02W   01/02/2009N"/>
    <n v="8420"/>
    <n v="392.94"/>
    <n v="0"/>
    <n v="392.94"/>
    <n v="0"/>
    <n v="0"/>
    <n v="246.16"/>
    <n v="9.1300000000000008"/>
    <n v="0.63"/>
    <n v="0"/>
    <n v="-16.23"/>
    <n v="37.909999999999997"/>
    <n v="69.989999999999995"/>
    <n v="0"/>
    <n v="0"/>
    <n v="0"/>
    <n v="0"/>
    <n v="0"/>
    <n v="0"/>
    <n v="0"/>
    <n v="0"/>
    <n v="0"/>
    <n v="2.04"/>
    <n v="0"/>
    <n v="0"/>
    <n v="0"/>
    <n v="9.7200000000000006"/>
    <n v="0"/>
    <n v="0"/>
    <n v="0"/>
    <n v="0"/>
    <n v="13.73"/>
    <n v="0"/>
    <n v="0"/>
    <n v="0"/>
    <n v="19.86"/>
    <x v="16"/>
    <x v="1"/>
  </r>
  <r>
    <s v="CG&amp;E "/>
    <s v="E"/>
    <x v="11"/>
    <s v="DM02W   01/02/2009N"/>
    <n v="8546"/>
    <n v="237.8"/>
    <n v="0"/>
    <n v="237.8"/>
    <n v="0"/>
    <n v="0"/>
    <n v="98.92"/>
    <n v="9.2799999999999994"/>
    <n v="0.09"/>
    <n v="0"/>
    <n v="0"/>
    <n v="36.729999999999997"/>
    <n v="43.97"/>
    <n v="0"/>
    <n v="0"/>
    <n v="0"/>
    <n v="0"/>
    <n v="0"/>
    <n v="0"/>
    <n v="0"/>
    <n v="0"/>
    <n v="0"/>
    <n v="13.39"/>
    <n v="0"/>
    <n v="0"/>
    <n v="0"/>
    <n v="9.86"/>
    <n v="0"/>
    <n v="0"/>
    <n v="0"/>
    <n v="0"/>
    <n v="13.94"/>
    <n v="0"/>
    <n v="0"/>
    <n v="0"/>
    <n v="11.62"/>
    <x v="16"/>
    <x v="1"/>
  </r>
  <r>
    <s v="CG&amp;E "/>
    <s v="E"/>
    <x v="13"/>
    <s v="DM02W   01/02/2009N"/>
    <n v="44940"/>
    <n v="1085.04"/>
    <n v="0"/>
    <n v="1085.04"/>
    <n v="0"/>
    <n v="0"/>
    <n v="493.93"/>
    <n v="48.78"/>
    <n v="0.54"/>
    <n v="0"/>
    <n v="-57.45"/>
    <n v="193.23"/>
    <n v="223.41"/>
    <n v="0"/>
    <n v="0"/>
    <n v="0"/>
    <n v="0"/>
    <n v="0"/>
    <n v="0"/>
    <n v="0"/>
    <n v="0"/>
    <n v="0"/>
    <n v="0"/>
    <n v="0"/>
    <n v="0"/>
    <n v="0"/>
    <n v="51.86"/>
    <n v="0"/>
    <n v="0"/>
    <n v="0"/>
    <n v="0"/>
    <n v="73.290000000000006"/>
    <n v="0"/>
    <n v="0"/>
    <n v="0"/>
    <n v="57.45"/>
    <x v="16"/>
    <x v="1"/>
  </r>
  <r>
    <s v="CG&amp;E "/>
    <s v="E"/>
    <x v="2"/>
    <s v="DM02W   04/01/2008N"/>
    <n v="9484"/>
    <n v="1168.68"/>
    <n v="0"/>
    <n v="1168.68"/>
    <n v="380.75"/>
    <n v="0"/>
    <n v="284.06"/>
    <n v="11.55"/>
    <n v="0.78"/>
    <n v="0"/>
    <n v="0"/>
    <n v="42.23"/>
    <n v="80.53"/>
    <n v="59.33"/>
    <n v="3.96"/>
    <n v="0"/>
    <n v="51.44"/>
    <n v="207.19"/>
    <n v="0"/>
    <n v="0"/>
    <n v="0"/>
    <n v="0"/>
    <n v="13.07"/>
    <n v="22.84"/>
    <n v="0"/>
    <n v="0"/>
    <n v="10.95"/>
    <n v="0"/>
    <n v="0"/>
    <n v="0"/>
    <n v="0"/>
    <n v="0"/>
    <n v="0"/>
    <n v="0"/>
    <n v="0"/>
    <n v="0"/>
    <x v="16"/>
    <x v="1"/>
  </r>
  <r>
    <s v="CG&amp;E "/>
    <s v="E"/>
    <x v="4"/>
    <s v="DM02W   04/01/2008N"/>
    <n v="10328"/>
    <n v="1399.12"/>
    <n v="0"/>
    <n v="1399.12"/>
    <n v="469.12"/>
    <n v="0"/>
    <n v="359.81"/>
    <n v="12.58"/>
    <n v="0.63"/>
    <n v="0"/>
    <n v="0"/>
    <n v="46.69"/>
    <n v="99.16"/>
    <n v="70.86"/>
    <n v="4.3099999999999996"/>
    <n v="0"/>
    <n v="56.01"/>
    <n v="225.63"/>
    <n v="0"/>
    <n v="0"/>
    <n v="0"/>
    <n v="0"/>
    <n v="14.25"/>
    <n v="28.15"/>
    <n v="0"/>
    <n v="0"/>
    <n v="11.92"/>
    <n v="0"/>
    <n v="0"/>
    <n v="0"/>
    <n v="0"/>
    <n v="0"/>
    <n v="0"/>
    <n v="0"/>
    <n v="0"/>
    <n v="0"/>
    <x v="16"/>
    <x v="1"/>
  </r>
  <r>
    <s v="CG&amp;E "/>
    <s v="E"/>
    <x v="6"/>
    <s v="DM02W   04/01/2008N"/>
    <n v="0"/>
    <n v="26.34"/>
    <n v="0"/>
    <n v="26.34"/>
    <n v="0"/>
    <n v="0"/>
    <n v="26.03"/>
    <n v="0"/>
    <n v="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1"/>
  </r>
  <r>
    <s v="CG&amp;E "/>
    <s v="E"/>
    <x v="2"/>
    <s v="DP01    01/02/2009N"/>
    <n v="122740"/>
    <n v="12682.13"/>
    <n v="0"/>
    <n v="12682.13"/>
    <n v="3905.33"/>
    <n v="0"/>
    <n v="1623.15"/>
    <n v="133.26"/>
    <n v="0.34"/>
    <n v="0"/>
    <n v="0"/>
    <n v="460.75"/>
    <n v="840.76"/>
    <n v="862.12"/>
    <n v="0"/>
    <n v="0"/>
    <n v="833.23"/>
    <n v="3274.71"/>
    <n v="0"/>
    <n v="0"/>
    <n v="0"/>
    <n v="0"/>
    <n v="176.6"/>
    <n v="0"/>
    <n v="0"/>
    <n v="0"/>
    <n v="60.14"/>
    <n v="0"/>
    <n v="0"/>
    <n v="0"/>
    <n v="0"/>
    <n v="200.19"/>
    <n v="0"/>
    <n v="0"/>
    <n v="0"/>
    <n v="311.55"/>
    <x v="16"/>
    <x v="2"/>
  </r>
  <r>
    <s v="CG&amp;E "/>
    <s v="E"/>
    <x v="5"/>
    <s v="DP01    01/02/2009N"/>
    <n v="0"/>
    <n v="221.32"/>
    <n v="0"/>
    <n v="221.32"/>
    <n v="35.96"/>
    <n v="0"/>
    <n v="164.69"/>
    <n v="0"/>
    <n v="0.09"/>
    <n v="0"/>
    <n v="0"/>
    <n v="0"/>
    <n v="0"/>
    <n v="5.74"/>
    <n v="0"/>
    <n v="0"/>
    <n v="11.59"/>
    <n v="0"/>
    <n v="0"/>
    <n v="0"/>
    <n v="0"/>
    <n v="0"/>
    <n v="1.18"/>
    <n v="0"/>
    <n v="0"/>
    <n v="0"/>
    <n v="0"/>
    <n v="0"/>
    <n v="0"/>
    <n v="0"/>
    <n v="0"/>
    <n v="0"/>
    <n v="0"/>
    <n v="0"/>
    <n v="0"/>
    <n v="2.0699999999999998"/>
    <x v="16"/>
    <x v="2"/>
  </r>
  <r>
    <s v="CG&amp;E "/>
    <s v="E"/>
    <x v="14"/>
    <s v="DP01    01/02/2009N"/>
    <n v="7527041"/>
    <n v="637322.61"/>
    <n v="0"/>
    <n v="637322.61"/>
    <n v="187889.28"/>
    <n v="0"/>
    <n v="54171.46"/>
    <n v="8172.12"/>
    <n v="3.24"/>
    <n v="0"/>
    <n v="0"/>
    <n v="27658.66"/>
    <n v="34082.99"/>
    <n v="44742.89"/>
    <n v="0"/>
    <n v="0"/>
    <n v="38482.449999999997"/>
    <n v="200821.45"/>
    <n v="0"/>
    <n v="0"/>
    <n v="0"/>
    <n v="0"/>
    <n v="9163.56"/>
    <n v="0"/>
    <n v="0"/>
    <n v="0"/>
    <n v="3688.25"/>
    <n v="0"/>
    <n v="0"/>
    <n v="0"/>
    <n v="0"/>
    <n v="12276.62"/>
    <n v="0"/>
    <n v="0"/>
    <n v="0"/>
    <n v="16169.64"/>
    <x v="16"/>
    <x v="2"/>
  </r>
  <r>
    <s v="CG&amp;E "/>
    <s v="E"/>
    <x v="15"/>
    <s v="DP01    01/02/2009N"/>
    <n v="1258844"/>
    <n v="122891.78"/>
    <n v="0"/>
    <n v="122891.78"/>
    <n v="38497.71"/>
    <n v="0"/>
    <n v="12372.78"/>
    <n v="1263.04"/>
    <n v="0.27"/>
    <n v="0"/>
    <n v="0"/>
    <n v="4590.47"/>
    <n v="7028.88"/>
    <n v="8603.5499999999993"/>
    <n v="0"/>
    <n v="0"/>
    <n v="9407.51"/>
    <n v="33585.96"/>
    <n v="0"/>
    <n v="0"/>
    <n v="0"/>
    <n v="0"/>
    <n v="1762.25"/>
    <n v="0"/>
    <n v="0"/>
    <n v="0"/>
    <n v="616.83000000000004"/>
    <n v="0"/>
    <n v="0"/>
    <n v="0"/>
    <n v="0"/>
    <n v="2053.17"/>
    <n v="0"/>
    <n v="0"/>
    <n v="0"/>
    <n v="3109.36"/>
    <x v="16"/>
    <x v="2"/>
  </r>
  <r>
    <s v="CG&amp;E "/>
    <s v="E"/>
    <x v="12"/>
    <s v="DP01    01/02/2009N"/>
    <n v="77294"/>
    <n v="8786.4500000000007"/>
    <n v="0"/>
    <n v="8786.4500000000007"/>
    <n v="2968.05"/>
    <n v="0"/>
    <n v="1022.76"/>
    <n v="83.92"/>
    <n v="0.09"/>
    <n v="0"/>
    <n v="0"/>
    <n v="289.89999999999998"/>
    <n v="529.46"/>
    <n v="624.11"/>
    <n v="0"/>
    <n v="0"/>
    <n v="688.64"/>
    <n v="2062.1999999999998"/>
    <n v="0"/>
    <n v="0"/>
    <n v="0"/>
    <n v="0"/>
    <n v="127.83"/>
    <n v="0"/>
    <n v="0"/>
    <n v="0"/>
    <n v="37.869999999999997"/>
    <n v="0"/>
    <n v="0"/>
    <n v="0"/>
    <n v="0"/>
    <n v="126.07"/>
    <n v="0"/>
    <n v="0"/>
    <n v="0"/>
    <n v="225.55"/>
    <x v="16"/>
    <x v="2"/>
  </r>
  <r>
    <s v="CG&amp;E "/>
    <s v="E"/>
    <x v="16"/>
    <s v="DP01    01/02/2009N"/>
    <n v="1712487"/>
    <n v="139270.69"/>
    <n v="0"/>
    <n v="139270.69"/>
    <n v="42641.84"/>
    <n v="0"/>
    <n v="12205.34"/>
    <n v="1859.25"/>
    <n v="0.36"/>
    <n v="0"/>
    <n v="0"/>
    <n v="0"/>
    <n v="8172.9"/>
    <n v="10159.950000000001"/>
    <n v="0"/>
    <n v="0"/>
    <n v="9157.0499999999993"/>
    <n v="45689.15"/>
    <n v="0"/>
    <n v="0"/>
    <n v="0"/>
    <n v="0"/>
    <n v="2080.9"/>
    <n v="0"/>
    <n v="0"/>
    <n v="0"/>
    <n v="839.12"/>
    <n v="0"/>
    <n v="0"/>
    <n v="0"/>
    <n v="0"/>
    <n v="2793.07"/>
    <n v="0"/>
    <n v="0"/>
    <n v="0"/>
    <n v="3671.76"/>
    <x v="16"/>
    <x v="2"/>
  </r>
  <r>
    <s v="CG&amp;E "/>
    <s v="E"/>
    <x v="2"/>
    <s v="DP01    02/15/2008N"/>
    <n v="-300"/>
    <n v="-56.72"/>
    <n v="0"/>
    <n v="-56.72"/>
    <n v="-23.25"/>
    <n v="0"/>
    <n v="-8.81"/>
    <n v="-0.37"/>
    <n v="0"/>
    <n v="0"/>
    <n v="0"/>
    <n v="-1.26"/>
    <n v="-2.06"/>
    <n v="-4.12"/>
    <n v="-0.13"/>
    <n v="-4.1100000000000003"/>
    <n v="-7.15"/>
    <n v="-2.74"/>
    <n v="0"/>
    <n v="0"/>
    <n v="0"/>
    <n v="0"/>
    <n v="-0.93"/>
    <n v="-1.64"/>
    <n v="0"/>
    <n v="0"/>
    <n v="-0.15"/>
    <n v="0"/>
    <n v="0"/>
    <n v="0"/>
    <n v="0"/>
    <n v="0"/>
    <n v="0"/>
    <n v="0"/>
    <n v="0"/>
    <n v="0"/>
    <x v="16"/>
    <x v="2"/>
  </r>
  <r>
    <s v="CG&amp;E "/>
    <s v="E"/>
    <x v="2"/>
    <s v="DP01    04/01/2008N"/>
    <n v="-13200"/>
    <n v="-3220.2"/>
    <n v="0"/>
    <n v="-3220.2"/>
    <n v="-1388.8"/>
    <n v="0"/>
    <n v="-610.27"/>
    <n v="-15.12"/>
    <n v="-7.0000000000000007E-2"/>
    <n v="0"/>
    <n v="0"/>
    <n v="-57.15"/>
    <n v="-90.42"/>
    <n v="-222.13"/>
    <n v="-2.48"/>
    <n v="0"/>
    <n v="-395.17"/>
    <n v="-284.64"/>
    <n v="0"/>
    <n v="0"/>
    <n v="0"/>
    <n v="0"/>
    <n v="-48.51"/>
    <n v="-49.32"/>
    <n v="0"/>
    <n v="0"/>
    <n v="-6.47"/>
    <n v="0"/>
    <n v="0"/>
    <n v="0"/>
    <n v="0"/>
    <n v="-11.85"/>
    <n v="0"/>
    <n v="0"/>
    <n v="0"/>
    <n v="-37.799999999999997"/>
    <x v="16"/>
    <x v="2"/>
  </r>
  <r>
    <s v="CG&amp;E "/>
    <s v="E"/>
    <x v="14"/>
    <s v="DP02    01/02/2009 "/>
    <n v="835184"/>
    <n v="91959.61"/>
    <n v="0"/>
    <n v="91959.61"/>
    <n v="21496.83"/>
    <n v="0"/>
    <n v="6290.36"/>
    <n v="1825.88"/>
    <n v="0.18"/>
    <n v="0"/>
    <n v="0"/>
    <n v="6942.36"/>
    <n v="8671.44"/>
    <n v="10788.13"/>
    <n v="0"/>
    <n v="0"/>
    <n v="4437.83"/>
    <n v="22282.71"/>
    <n v="0"/>
    <n v="0"/>
    <n v="0"/>
    <n v="0"/>
    <n v="2209.61"/>
    <n v="0"/>
    <n v="0"/>
    <n v="0"/>
    <n v="934.61"/>
    <n v="0"/>
    <n v="0"/>
    <n v="0"/>
    <n v="0"/>
    <n v="3110.9"/>
    <n v="0"/>
    <n v="0"/>
    <n v="0"/>
    <n v="2968.77"/>
    <x v="16"/>
    <x v="2"/>
  </r>
  <r>
    <s v="CG&amp;E "/>
    <s v="E"/>
    <x v="15"/>
    <s v="DP02    01/02/2009 "/>
    <n v="2777829"/>
    <n v="231010.27"/>
    <n v="0"/>
    <n v="231010.27"/>
    <n v="66915.87"/>
    <n v="0"/>
    <n v="20575.93"/>
    <n v="2042.34"/>
    <n v="0.18"/>
    <n v="0"/>
    <n v="0"/>
    <n v="623.70000000000005"/>
    <n v="16384.560000000001"/>
    <n v="18347.36"/>
    <n v="0"/>
    <n v="0"/>
    <n v="15709.66"/>
    <n v="74112.479999999996"/>
    <n v="0"/>
    <n v="0"/>
    <n v="0"/>
    <n v="0"/>
    <n v="3758.21"/>
    <n v="0"/>
    <n v="0"/>
    <n v="0"/>
    <n v="1488.02"/>
    <n v="0"/>
    <n v="0"/>
    <n v="0"/>
    <n v="0"/>
    <n v="4952.99"/>
    <n v="0"/>
    <n v="0"/>
    <n v="0"/>
    <n v="6098.97"/>
    <x v="16"/>
    <x v="2"/>
  </r>
  <r>
    <s v="CG&amp;E "/>
    <s v="E"/>
    <x v="12"/>
    <s v="DP02    01/02/2009 "/>
    <n v="462119"/>
    <n v="55024.800000000003"/>
    <n v="0"/>
    <n v="55024.800000000003"/>
    <n v="15515.58"/>
    <n v="0"/>
    <n v="5357.51"/>
    <n v="978.16"/>
    <n v="0.27"/>
    <n v="0"/>
    <n v="0"/>
    <n v="3298.43"/>
    <n v="4079.36"/>
    <n v="5335.25"/>
    <n v="0"/>
    <n v="0"/>
    <n v="3439.02"/>
    <n v="12329.33"/>
    <n v="0"/>
    <n v="0"/>
    <n v="0"/>
    <n v="0"/>
    <n v="1092.69"/>
    <n v="0"/>
    <n v="0"/>
    <n v="0"/>
    <n v="441.47"/>
    <n v="0"/>
    <n v="0"/>
    <n v="0"/>
    <n v="0"/>
    <n v="1469.46"/>
    <n v="0"/>
    <n v="0"/>
    <n v="0"/>
    <n v="1688.27"/>
    <x v="16"/>
    <x v="2"/>
  </r>
  <r>
    <s v="CG&amp;E "/>
    <s v="E"/>
    <x v="2"/>
    <s v="DP02    01/02/2009N"/>
    <n v="23048"/>
    <n v="8136.02"/>
    <n v="0"/>
    <n v="8136.02"/>
    <n v="3462.43"/>
    <n v="0"/>
    <n v="1762.84"/>
    <n v="25.02"/>
    <n v="0.27"/>
    <n v="0"/>
    <n v="0"/>
    <n v="92.02"/>
    <n v="157.88"/>
    <n v="597.54999999999995"/>
    <n v="0"/>
    <n v="0"/>
    <n v="1035.8699999999999"/>
    <n v="614.92999999999995"/>
    <n v="0"/>
    <n v="0"/>
    <n v="0"/>
    <n v="0"/>
    <n v="122.37"/>
    <n v="0"/>
    <n v="0"/>
    <n v="0"/>
    <n v="11.29"/>
    <n v="0"/>
    <n v="0"/>
    <n v="0"/>
    <n v="0"/>
    <n v="37.590000000000003"/>
    <n v="0"/>
    <n v="0"/>
    <n v="0"/>
    <n v="215.96"/>
    <x v="16"/>
    <x v="2"/>
  </r>
  <r>
    <s v="CG&amp;E "/>
    <s v="E"/>
    <x v="3"/>
    <s v="DP02    01/02/2009N"/>
    <n v="518228"/>
    <n v="43743.49"/>
    <n v="0"/>
    <n v="43743.49"/>
    <n v="12675.09"/>
    <n v="0"/>
    <n v="4014.19"/>
    <n v="562.65"/>
    <n v="0.45"/>
    <n v="0"/>
    <n v="0"/>
    <n v="1927.77"/>
    <n v="2302.41"/>
    <n v="3039.12"/>
    <n v="0"/>
    <n v="0"/>
    <n v="2575.56"/>
    <n v="13826.33"/>
    <n v="0"/>
    <n v="0"/>
    <n v="0"/>
    <n v="0"/>
    <n v="622.44000000000005"/>
    <n v="0"/>
    <n v="0"/>
    <n v="0"/>
    <n v="253.93"/>
    <n v="0"/>
    <n v="0"/>
    <n v="0"/>
    <n v="0"/>
    <n v="845.23"/>
    <n v="0"/>
    <n v="0"/>
    <n v="0"/>
    <n v="1098.32"/>
    <x v="16"/>
    <x v="2"/>
  </r>
  <r>
    <s v="CG&amp;E "/>
    <s v="E"/>
    <x v="4"/>
    <s v="DP02    01/02/2009N"/>
    <n v="79785"/>
    <n v="7256.81"/>
    <n v="0"/>
    <n v="7256.81"/>
    <n v="2183.64"/>
    <n v="0"/>
    <n v="731.53"/>
    <n v="86.62"/>
    <n v="0.09"/>
    <n v="0"/>
    <n v="0"/>
    <n v="298.94"/>
    <n v="408.93"/>
    <n v="504.61"/>
    <n v="0"/>
    <n v="0"/>
    <n v="458.85"/>
    <n v="2128.66"/>
    <n v="0"/>
    <n v="0"/>
    <n v="0"/>
    <n v="0"/>
    <n v="103.35"/>
    <n v="0"/>
    <n v="0"/>
    <n v="0"/>
    <n v="39.090000000000003"/>
    <n v="0"/>
    <n v="0"/>
    <n v="0"/>
    <n v="0"/>
    <n v="130.13"/>
    <n v="0"/>
    <n v="0"/>
    <n v="0"/>
    <n v="182.37"/>
    <x v="16"/>
    <x v="2"/>
  </r>
  <r>
    <s v="CG&amp;E "/>
    <s v="E"/>
    <x v="14"/>
    <s v="DP02    01/02/2009N"/>
    <n v="42336989"/>
    <n v="3549940.95"/>
    <n v="0"/>
    <n v="3549940.95"/>
    <n v="1041141.39"/>
    <n v="0"/>
    <n v="307559.5"/>
    <n v="36911.449999999997"/>
    <n v="5.67"/>
    <n v="0"/>
    <n v="0"/>
    <n v="119557.05"/>
    <n v="200050.18"/>
    <n v="249102.24"/>
    <n v="0"/>
    <n v="0"/>
    <n v="235219.26"/>
    <n v="1129550.8500000001"/>
    <n v="0"/>
    <n v="0"/>
    <n v="0"/>
    <n v="0"/>
    <n v="51021.13"/>
    <n v="0"/>
    <n v="0"/>
    <n v="0"/>
    <n v="20745.099999999999"/>
    <n v="0"/>
    <n v="0"/>
    <n v="0"/>
    <n v="0"/>
    <n v="69051.59"/>
    <n v="0"/>
    <n v="0"/>
    <n v="0"/>
    <n v="90025.54"/>
    <x v="16"/>
    <x v="2"/>
  </r>
  <r>
    <s v="CG&amp;E "/>
    <s v="E"/>
    <x v="15"/>
    <s v="DP02    01/02/2009N"/>
    <n v="40741838"/>
    <n v="3453299.18"/>
    <n v="0"/>
    <n v="3453299.18"/>
    <n v="998974.02"/>
    <n v="0"/>
    <n v="295809.59000000003"/>
    <n v="35290.910000000003"/>
    <n v="4.68"/>
    <n v="0"/>
    <n v="0"/>
    <n v="148368.18"/>
    <n v="199552.32"/>
    <n v="239201.72"/>
    <n v="0"/>
    <n v="0"/>
    <n v="227250.03"/>
    <n v="1086992.22"/>
    <n v="0"/>
    <n v="0"/>
    <n v="0"/>
    <n v="0"/>
    <n v="48994.36"/>
    <n v="0"/>
    <n v="0"/>
    <n v="0"/>
    <n v="19963.5"/>
    <n v="0"/>
    <n v="0"/>
    <n v="0"/>
    <n v="0"/>
    <n v="66449.919999999998"/>
    <n v="0"/>
    <n v="0"/>
    <n v="0"/>
    <n v="86447.73"/>
    <x v="16"/>
    <x v="2"/>
  </r>
  <r>
    <s v="CG&amp;E "/>
    <s v="E"/>
    <x v="12"/>
    <s v="DP02    01/02/2009N"/>
    <n v="7443015"/>
    <n v="662568.13"/>
    <n v="0"/>
    <n v="662568.13"/>
    <n v="199521.36"/>
    <n v="0"/>
    <n v="58362.06"/>
    <n v="7708.36"/>
    <n v="1.62"/>
    <n v="0"/>
    <n v="0"/>
    <n v="27185.919999999998"/>
    <n v="38827.910000000003"/>
    <n v="46401.75"/>
    <n v="0"/>
    <n v="0"/>
    <n v="43919.39"/>
    <n v="198579.67"/>
    <n v="0"/>
    <n v="0"/>
    <n v="0"/>
    <n v="0"/>
    <n v="9503.9599999999991"/>
    <n v="0"/>
    <n v="0"/>
    <n v="0"/>
    <n v="3647.1"/>
    <n v="0"/>
    <n v="0"/>
    <n v="0"/>
    <n v="0"/>
    <n v="12139.58"/>
    <n v="0"/>
    <n v="0"/>
    <n v="0"/>
    <n v="16769.45"/>
    <x v="16"/>
    <x v="2"/>
  </r>
  <r>
    <s v="CG&amp;E "/>
    <s v="E"/>
    <x v="17"/>
    <s v="DP02    01/02/2009N"/>
    <n v="27965"/>
    <n v="22022.38"/>
    <n v="0"/>
    <n v="22022.38"/>
    <n v="10262.76"/>
    <n v="0"/>
    <n v="4521.28"/>
    <n v="30.36"/>
    <n v="0.09"/>
    <n v="0"/>
    <n v="0"/>
    <n v="110.83"/>
    <n v="191.56"/>
    <n v="1692.58"/>
    <n v="0"/>
    <n v="0"/>
    <n v="3449.1"/>
    <n v="746.11"/>
    <n v="0"/>
    <n v="0"/>
    <n v="0"/>
    <n v="0"/>
    <n v="346.66"/>
    <n v="0"/>
    <n v="0"/>
    <n v="0"/>
    <n v="13.7"/>
    <n v="0"/>
    <n v="0"/>
    <n v="0"/>
    <n v="0"/>
    <n v="45.61"/>
    <n v="0"/>
    <n v="0"/>
    <n v="0"/>
    <n v="611.74"/>
    <x v="16"/>
    <x v="2"/>
  </r>
  <r>
    <s v="CG&amp;E "/>
    <s v="E"/>
    <x v="16"/>
    <s v="DP02    01/02/2009N"/>
    <n v="2303918"/>
    <n v="191688.56"/>
    <n v="0"/>
    <n v="191688.56"/>
    <n v="58403.49"/>
    <n v="0"/>
    <n v="17502.04"/>
    <n v="2107.9699999999998"/>
    <n v="0.18"/>
    <n v="0"/>
    <n v="0"/>
    <n v="0"/>
    <n v="12090.83"/>
    <n v="13826.73"/>
    <n v="0"/>
    <n v="0"/>
    <n v="13573.03"/>
    <n v="61468.53"/>
    <n v="0"/>
    <n v="0"/>
    <n v="0"/>
    <n v="0"/>
    <n v="2832.13"/>
    <n v="0"/>
    <n v="0"/>
    <n v="0"/>
    <n v="1128.92"/>
    <n v="0"/>
    <n v="0"/>
    <n v="0"/>
    <n v="0"/>
    <n v="3757.69"/>
    <n v="0"/>
    <n v="0"/>
    <n v="0"/>
    <n v="4997.0200000000004"/>
    <x v="16"/>
    <x v="2"/>
  </r>
  <r>
    <s v="CG&amp;E "/>
    <s v="E"/>
    <x v="11"/>
    <s v="DP02    01/02/2009N"/>
    <n v="3051"/>
    <n v="221.01"/>
    <n v="0"/>
    <n v="221.01"/>
    <n v="0"/>
    <n v="0"/>
    <n v="177.9"/>
    <n v="3.31"/>
    <n v="0.09"/>
    <n v="0"/>
    <n v="-7.92"/>
    <n v="13.7"/>
    <n v="19.54"/>
    <n v="0"/>
    <n v="0"/>
    <n v="0"/>
    <n v="0"/>
    <n v="0"/>
    <n v="0"/>
    <n v="0"/>
    <n v="0"/>
    <n v="0"/>
    <n v="0"/>
    <n v="0"/>
    <n v="0"/>
    <n v="0"/>
    <n v="1.49"/>
    <n v="0"/>
    <n v="0"/>
    <n v="0"/>
    <n v="0"/>
    <n v="4.9800000000000004"/>
    <n v="0"/>
    <n v="0"/>
    <n v="0"/>
    <n v="7.92"/>
    <x v="16"/>
    <x v="2"/>
  </r>
  <r>
    <s v="CG&amp;E "/>
    <s v="E"/>
    <x v="18"/>
    <s v="DP02    01/02/2009N"/>
    <n v="402390"/>
    <n v="15834.23"/>
    <n v="0"/>
    <n v="15834.23"/>
    <n v="0"/>
    <n v="0"/>
    <n v="10310.68"/>
    <n v="436.88"/>
    <n v="0.27"/>
    <n v="0"/>
    <n v="-1805.07"/>
    <n v="1476.56"/>
    <n v="2756.37"/>
    <n v="0"/>
    <n v="0"/>
    <n v="0"/>
    <n v="0"/>
    <n v="0"/>
    <n v="0"/>
    <n v="0"/>
    <n v="0"/>
    <n v="0"/>
    <n v="0"/>
    <n v="0"/>
    <n v="0"/>
    <n v="0"/>
    <n v="197.17"/>
    <n v="0"/>
    <n v="0"/>
    <n v="0"/>
    <n v="0"/>
    <n v="656.3"/>
    <n v="0"/>
    <n v="0"/>
    <n v="0"/>
    <n v="1805.07"/>
    <x v="16"/>
    <x v="2"/>
  </r>
  <r>
    <s v="CG&amp;E "/>
    <s v="E"/>
    <x v="13"/>
    <s v="DP02    01/02/2009N"/>
    <n v="82155"/>
    <n v="1977.24"/>
    <n v="0"/>
    <n v="1977.24"/>
    <n v="0"/>
    <n v="0"/>
    <n v="888.66"/>
    <n v="89.2"/>
    <n v="0.09"/>
    <n v="0"/>
    <n v="-211.28"/>
    <n v="307.54000000000002"/>
    <n v="517.5"/>
    <n v="0"/>
    <n v="0"/>
    <n v="0"/>
    <n v="0"/>
    <n v="0"/>
    <n v="0"/>
    <n v="0"/>
    <n v="0"/>
    <n v="0"/>
    <n v="0"/>
    <n v="0"/>
    <n v="0"/>
    <n v="0"/>
    <n v="40.26"/>
    <n v="0"/>
    <n v="0"/>
    <n v="0"/>
    <n v="0"/>
    <n v="133.99"/>
    <n v="0"/>
    <n v="0"/>
    <n v="0"/>
    <n v="211.28"/>
    <x v="16"/>
    <x v="2"/>
  </r>
  <r>
    <s v="CG&amp;E "/>
    <s v="E"/>
    <x v="2"/>
    <s v="DP03    01/02/2009N"/>
    <n v="14880"/>
    <n v="2283.85"/>
    <n v="0"/>
    <n v="2283.85"/>
    <n v="805.49"/>
    <n v="0"/>
    <n v="413.63"/>
    <n v="16.16"/>
    <n v="0.09"/>
    <n v="0"/>
    <n v="0"/>
    <n v="63.27"/>
    <n v="101.93"/>
    <n v="157.52000000000001"/>
    <n v="0"/>
    <n v="0"/>
    <n v="208.01"/>
    <n v="397"/>
    <n v="0"/>
    <n v="0"/>
    <n v="0"/>
    <n v="0"/>
    <n v="32.26"/>
    <n v="0"/>
    <n v="0"/>
    <n v="0"/>
    <n v="7.29"/>
    <n v="0"/>
    <n v="0"/>
    <n v="0"/>
    <n v="0"/>
    <n v="24.27"/>
    <n v="0"/>
    <n v="0"/>
    <n v="0"/>
    <n v="56.93"/>
    <x v="16"/>
    <x v="2"/>
  </r>
  <r>
    <s v="CG&amp;E "/>
    <s v="E"/>
    <x v="3"/>
    <s v="DP03    01/02/2009N"/>
    <n v="51200"/>
    <n v="4153.25"/>
    <n v="0"/>
    <n v="4153.25"/>
    <n v="1133.08"/>
    <n v="0"/>
    <n v="431.95"/>
    <n v="55.59"/>
    <n v="0.09"/>
    <n v="0"/>
    <n v="0"/>
    <n v="195.18"/>
    <n v="199.52"/>
    <n v="281.42"/>
    <n v="0"/>
    <n v="0"/>
    <n v="222.47"/>
    <n v="1366.02"/>
    <n v="0"/>
    <n v="0"/>
    <n v="0"/>
    <n v="0"/>
    <n v="57.63"/>
    <n v="0"/>
    <n v="0"/>
    <n v="0"/>
    <n v="25.09"/>
    <n v="0"/>
    <n v="0"/>
    <n v="0"/>
    <n v="0"/>
    <n v="83.51"/>
    <n v="0"/>
    <n v="0"/>
    <n v="0"/>
    <n v="101.7"/>
    <x v="16"/>
    <x v="2"/>
  </r>
  <r>
    <s v="CG&amp;E "/>
    <s v="E"/>
    <x v="14"/>
    <s v="DP03    01/02/2009N"/>
    <n v="4477509"/>
    <n v="348283.46"/>
    <n v="0"/>
    <n v="348283.46"/>
    <n v="96259.47"/>
    <n v="0"/>
    <n v="26851.27"/>
    <n v="3896.21"/>
    <n v="0.81"/>
    <n v="0"/>
    <n v="0"/>
    <n v="16337.24"/>
    <n v="18030.330000000002"/>
    <n v="24153.96"/>
    <n v="0"/>
    <n v="0"/>
    <n v="20121.43"/>
    <n v="119459.95"/>
    <n v="0"/>
    <n v="0"/>
    <n v="0"/>
    <n v="0"/>
    <n v="4946.91"/>
    <n v="0"/>
    <n v="0"/>
    <n v="0"/>
    <n v="2193.98"/>
    <n v="0"/>
    <n v="0"/>
    <n v="0"/>
    <n v="0"/>
    <n v="7302.8"/>
    <n v="0"/>
    <n v="0"/>
    <n v="0"/>
    <n v="8729.1"/>
    <x v="16"/>
    <x v="2"/>
  </r>
  <r>
    <s v="CG&amp;E "/>
    <s v="E"/>
    <x v="15"/>
    <s v="DP03    01/02/2009N"/>
    <n v="3186705"/>
    <n v="261640.97"/>
    <n v="0"/>
    <n v="261640.97"/>
    <n v="74523.09"/>
    <n v="0"/>
    <n v="21334.53"/>
    <n v="3012.73"/>
    <n v="0.36"/>
    <n v="0"/>
    <n v="0"/>
    <n v="11605.02"/>
    <n v="14614.69"/>
    <n v="18139.23"/>
    <n v="0"/>
    <n v="0"/>
    <n v="16360.31"/>
    <n v="85021.29"/>
    <n v="0"/>
    <n v="0"/>
    <n v="0"/>
    <n v="0"/>
    <n v="3715.23"/>
    <n v="0"/>
    <n v="0"/>
    <n v="0"/>
    <n v="1561.48"/>
    <n v="0"/>
    <n v="0"/>
    <n v="0"/>
    <n v="0"/>
    <n v="5197.51"/>
    <n v="0"/>
    <n v="0"/>
    <n v="0"/>
    <n v="6555.5"/>
    <x v="16"/>
    <x v="2"/>
  </r>
  <r>
    <s v="CG&amp;E "/>
    <s v="E"/>
    <x v="12"/>
    <s v="DP03    01/02/2009N"/>
    <n v="42494"/>
    <n v="4991.05"/>
    <n v="0"/>
    <n v="4991.05"/>
    <n v="1676.55"/>
    <n v="0"/>
    <n v="648.12"/>
    <n v="46.14"/>
    <n v="0.09"/>
    <n v="0"/>
    <n v="0"/>
    <n v="163.57"/>
    <n v="291.08"/>
    <n v="350.27"/>
    <n v="0"/>
    <n v="0"/>
    <n v="393.03"/>
    <n v="1133.74"/>
    <n v="0"/>
    <n v="0"/>
    <n v="0"/>
    <n v="0"/>
    <n v="71.739999999999995"/>
    <n v="0"/>
    <n v="0"/>
    <n v="0"/>
    <n v="20.82"/>
    <n v="0"/>
    <n v="0"/>
    <n v="0"/>
    <n v="0"/>
    <n v="69.31"/>
    <n v="0"/>
    <n v="0"/>
    <n v="0"/>
    <n v="126.59"/>
    <x v="16"/>
    <x v="2"/>
  </r>
  <r>
    <s v="CG&amp;E "/>
    <s v="E"/>
    <x v="17"/>
    <s v="DP03    01/02/2009N"/>
    <n v="6415"/>
    <n v="1768.78"/>
    <n v="0"/>
    <n v="1768.78"/>
    <n v="699.82"/>
    <n v="0"/>
    <n v="407.63"/>
    <n v="6.96"/>
    <n v="0.09"/>
    <n v="0"/>
    <n v="0"/>
    <n v="27.8"/>
    <n v="43.94"/>
    <n v="124.19"/>
    <n v="0"/>
    <n v="0"/>
    <n v="203.28"/>
    <n v="171.15"/>
    <n v="0"/>
    <n v="0"/>
    <n v="0"/>
    <n v="0"/>
    <n v="25.43"/>
    <n v="0"/>
    <n v="0"/>
    <n v="0"/>
    <n v="3.14"/>
    <n v="0"/>
    <n v="0"/>
    <n v="0"/>
    <n v="0"/>
    <n v="10.46"/>
    <n v="0"/>
    <n v="0"/>
    <n v="0"/>
    <n v="44.89"/>
    <x v="16"/>
    <x v="2"/>
  </r>
  <r>
    <s v="CG&amp;E "/>
    <s v="E"/>
    <x v="14"/>
    <s v="DP04    01/02/2009 "/>
    <n v="37384"/>
    <n v="36724.69"/>
    <n v="0"/>
    <n v="36724.69"/>
    <n v="9749.34"/>
    <n v="0"/>
    <n v="4386.0600000000004"/>
    <n v="892.51"/>
    <n v="0.09"/>
    <n v="0"/>
    <n v="0"/>
    <n v="2993.39"/>
    <n v="4855.1400000000003"/>
    <n v="5302.97"/>
    <n v="0"/>
    <n v="0"/>
    <n v="3198.01"/>
    <n v="997.41"/>
    <n v="0"/>
    <n v="0"/>
    <n v="0"/>
    <n v="0"/>
    <n v="1086.24"/>
    <n v="0"/>
    <n v="0"/>
    <n v="0"/>
    <n v="402.81"/>
    <n v="0"/>
    <n v="0"/>
    <n v="0"/>
    <n v="0"/>
    <n v="1340.78"/>
    <n v="0"/>
    <n v="0"/>
    <n v="0"/>
    <n v="1519.94"/>
    <x v="16"/>
    <x v="2"/>
  </r>
  <r>
    <s v="CG&amp;E "/>
    <s v="E"/>
    <x v="14"/>
    <s v="DP04    01/02/2009N"/>
    <n v="73355"/>
    <n v="24552.42"/>
    <n v="0"/>
    <n v="24552.42"/>
    <n v="10842.5"/>
    <n v="0"/>
    <n v="4555.93"/>
    <n v="79.64"/>
    <n v="0.27"/>
    <n v="0"/>
    <n v="0"/>
    <n v="284.95"/>
    <n v="502.48"/>
    <n v="1873.45"/>
    <n v="0"/>
    <n v="0"/>
    <n v="3239.73"/>
    <n v="1957.11"/>
    <n v="0"/>
    <n v="0"/>
    <n v="0"/>
    <n v="0"/>
    <n v="383.7"/>
    <n v="0"/>
    <n v="0"/>
    <n v="0"/>
    <n v="35.94"/>
    <n v="0"/>
    <n v="0"/>
    <n v="0"/>
    <n v="0"/>
    <n v="119.64"/>
    <n v="0"/>
    <n v="0"/>
    <n v="0"/>
    <n v="677.08"/>
    <x v="16"/>
    <x v="2"/>
  </r>
  <r>
    <s v="CG&amp;E "/>
    <s v="E"/>
    <x v="15"/>
    <s v="DP04    01/02/2009N"/>
    <n v="6654479"/>
    <n v="592539.12"/>
    <n v="0"/>
    <n v="592539.12"/>
    <n v="175317.8"/>
    <n v="0"/>
    <n v="53459.57"/>
    <n v="5783.94"/>
    <n v="0.72"/>
    <n v="0"/>
    <n v="0"/>
    <n v="24230.33"/>
    <n v="36666.959999999999"/>
    <n v="40983.22"/>
    <n v="0"/>
    <n v="0"/>
    <n v="41234.699999999997"/>
    <n v="177541.5"/>
    <n v="0"/>
    <n v="0"/>
    <n v="0"/>
    <n v="0"/>
    <n v="8394.76"/>
    <n v="0"/>
    <n v="0"/>
    <n v="0"/>
    <n v="3260.7"/>
    <n v="0"/>
    <n v="0"/>
    <n v="0"/>
    <n v="0"/>
    <n v="10853.44"/>
    <n v="0"/>
    <n v="0"/>
    <n v="0"/>
    <n v="14811.48"/>
    <x v="16"/>
    <x v="2"/>
  </r>
  <r>
    <s v="CG&amp;E "/>
    <s v="E"/>
    <x v="11"/>
    <s v="DP04    01/02/2009N"/>
    <n v="2387"/>
    <n v="2097.8000000000002"/>
    <n v="0"/>
    <n v="2097.8000000000002"/>
    <n v="0"/>
    <n v="0"/>
    <n v="2062.52"/>
    <n v="2.59"/>
    <n v="0.18"/>
    <n v="0"/>
    <n v="-252.14"/>
    <n v="11.1"/>
    <n v="16.350000000000001"/>
    <n v="0"/>
    <n v="0"/>
    <n v="0"/>
    <n v="0"/>
    <n v="0"/>
    <n v="0"/>
    <n v="0"/>
    <n v="0"/>
    <n v="0"/>
    <n v="0"/>
    <n v="0"/>
    <n v="0"/>
    <n v="0"/>
    <n v="1.17"/>
    <n v="0"/>
    <n v="0"/>
    <n v="0"/>
    <n v="0"/>
    <n v="3.89"/>
    <n v="0"/>
    <n v="0"/>
    <n v="0"/>
    <n v="252.14"/>
    <x v="16"/>
    <x v="2"/>
  </r>
  <r>
    <s v="CG&amp;E "/>
    <s v="E"/>
    <x v="14"/>
    <s v="DP06    01/02/2009 "/>
    <n v="1072176"/>
    <n v="43094.41"/>
    <n v="0"/>
    <n v="4309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"/>
  </r>
  <r>
    <s v="CG&amp;E "/>
    <s v="E"/>
    <x v="15"/>
    <s v="DP06    01/02/2009 "/>
    <n v="258953"/>
    <n v="10828.97"/>
    <n v="0"/>
    <n v="1082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"/>
  </r>
  <r>
    <s v="CG&amp;E "/>
    <s v="E"/>
    <x v="12"/>
    <s v="DP06    01/02/2009 "/>
    <n v="438837"/>
    <n v="17391.5"/>
    <n v="0"/>
    <n v="1739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"/>
  </r>
  <r>
    <s v="CG&amp;E "/>
    <s v="E"/>
    <x v="25"/>
    <s v="DP06    01/02/2009N"/>
    <n v="0"/>
    <n v="6148.61"/>
    <n v="0"/>
    <n v="614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"/>
  </r>
  <r>
    <s v="CG&amp;E "/>
    <s v="E"/>
    <x v="14"/>
    <s v="DP08    01/02/2009 "/>
    <n v="784675"/>
    <n v="30534.07"/>
    <n v="0"/>
    <n v="3053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"/>
  </r>
  <r>
    <s v="CG&amp;E "/>
    <s v="E"/>
    <x v="25"/>
    <s v="DP08    01/02/2009N"/>
    <n v="0"/>
    <n v="119.34"/>
    <n v="0"/>
    <n v="11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"/>
  </r>
  <r>
    <s v="CG&amp;E "/>
    <s v="E"/>
    <x v="14"/>
    <s v="DP10    01/02/2009 "/>
    <n v="1463710"/>
    <n v="110384.65"/>
    <n v="0"/>
    <n v="110384.65"/>
    <n v="24445.84"/>
    <n v="0"/>
    <n v="6357"/>
    <n v="1255.8399999999999"/>
    <n v="0.09"/>
    <n v="0"/>
    <n v="0"/>
    <n v="5753.25"/>
    <n v="10291.34"/>
    <n v="10507.77"/>
    <n v="0"/>
    <n v="0"/>
    <n v="4634.8"/>
    <n v="39051.78"/>
    <n v="0"/>
    <n v="0"/>
    <n v="0"/>
    <n v="0"/>
    <n v="2152.5100000000002"/>
    <n v="0"/>
    <n v="0"/>
    <n v="0"/>
    <n v="775.35"/>
    <n v="0"/>
    <n v="0"/>
    <n v="0"/>
    <n v="0"/>
    <n v="2580.81"/>
    <n v="0"/>
    <n v="0"/>
    <n v="0"/>
    <n v="2578.27"/>
    <x v="16"/>
    <x v="2"/>
  </r>
  <r>
    <s v="CG&amp;E "/>
    <s v="E"/>
    <x v="15"/>
    <s v="DP10    01/02/2009 "/>
    <n v="4203378"/>
    <n v="303054.88"/>
    <n v="0"/>
    <n v="303054.88"/>
    <n v="78902.06"/>
    <n v="0"/>
    <n v="21971.42"/>
    <n v="2762.56"/>
    <n v="0.18"/>
    <n v="0"/>
    <n v="0"/>
    <n v="13448.3"/>
    <n v="17369.849999999999"/>
    <n v="20774.7"/>
    <n v="0"/>
    <n v="0"/>
    <n v="16574.05"/>
    <n v="112146.12"/>
    <n v="0"/>
    <n v="0"/>
    <n v="0"/>
    <n v="0"/>
    <n v="4255.21"/>
    <n v="0"/>
    <n v="0"/>
    <n v="0"/>
    <n v="1812.82"/>
    <n v="0"/>
    <n v="0"/>
    <n v="0"/>
    <n v="0"/>
    <n v="6034.1"/>
    <n v="0"/>
    <n v="0"/>
    <n v="0"/>
    <n v="7003.51"/>
    <x v="16"/>
    <x v="2"/>
  </r>
  <r>
    <s v="CG&amp;E "/>
    <s v="E"/>
    <x v="12"/>
    <s v="DP10    01/02/2009 "/>
    <n v="17215006"/>
    <n v="1090278.94"/>
    <n v="0"/>
    <n v="1090278.94"/>
    <n v="242917.35"/>
    <n v="0"/>
    <n v="57907.22"/>
    <n v="9660.57"/>
    <n v="0.09"/>
    <n v="0"/>
    <n v="0"/>
    <n v="0"/>
    <n v="82203.070000000007"/>
    <n v="102008.61"/>
    <n v="0"/>
    <n v="0"/>
    <n v="45309.8"/>
    <n v="459296.36"/>
    <n v="0"/>
    <n v="0"/>
    <n v="0"/>
    <n v="0"/>
    <n v="20893.900000000001"/>
    <n v="0"/>
    <n v="0"/>
    <n v="0"/>
    <n v="9556.42"/>
    <n v="0"/>
    <n v="0"/>
    <n v="0"/>
    <n v="0"/>
    <n v="31809.22"/>
    <n v="0"/>
    <n v="0"/>
    <n v="0"/>
    <n v="28716.33"/>
    <x v="16"/>
    <x v="2"/>
  </r>
  <r>
    <s v="CG&amp;E "/>
    <s v="E"/>
    <x v="2"/>
    <s v="DP10    01/02/2009N"/>
    <n v="99288"/>
    <n v="8159.64"/>
    <n v="0"/>
    <n v="8159.64"/>
    <n v="2247.6799999999998"/>
    <n v="0"/>
    <n v="863.9"/>
    <n v="107.8"/>
    <n v="0.09"/>
    <n v="0"/>
    <n v="0"/>
    <n v="369.74"/>
    <n v="398.73"/>
    <n v="553.69000000000005"/>
    <n v="0"/>
    <n v="0"/>
    <n v="444.94"/>
    <n v="2649"/>
    <n v="0"/>
    <n v="0"/>
    <n v="0"/>
    <n v="0"/>
    <n v="113.39"/>
    <n v="0"/>
    <n v="0"/>
    <n v="0"/>
    <n v="48.65"/>
    <n v="0"/>
    <n v="0"/>
    <n v="0"/>
    <n v="0"/>
    <n v="161.94"/>
    <n v="0"/>
    <n v="0"/>
    <n v="0"/>
    <n v="200.09"/>
    <x v="16"/>
    <x v="2"/>
  </r>
  <r>
    <s v="CG&amp;E "/>
    <s v="E"/>
    <x v="3"/>
    <s v="DP10    01/02/2009N"/>
    <n v="41370"/>
    <n v="5567.14"/>
    <n v="0"/>
    <n v="5567.14"/>
    <n v="1911.86"/>
    <n v="0"/>
    <n v="899.15"/>
    <n v="44.92"/>
    <n v="0.09"/>
    <n v="0"/>
    <n v="0"/>
    <n v="159.49"/>
    <n v="283.38"/>
    <n v="385.65"/>
    <n v="0"/>
    <n v="0"/>
    <n v="472.75"/>
    <n v="1103.75"/>
    <n v="0"/>
    <n v="0"/>
    <n v="0"/>
    <n v="0"/>
    <n v="78.989999999999995"/>
    <n v="0"/>
    <n v="0"/>
    <n v="0"/>
    <n v="20.27"/>
    <n v="0"/>
    <n v="0"/>
    <n v="0"/>
    <n v="0"/>
    <n v="67.47"/>
    <n v="0"/>
    <n v="0"/>
    <n v="0"/>
    <n v="139.37"/>
    <x v="16"/>
    <x v="2"/>
  </r>
  <r>
    <s v="CG&amp;E "/>
    <s v="E"/>
    <x v="14"/>
    <s v="DP10    01/02/2009N"/>
    <n v="9180761"/>
    <n v="720706.38"/>
    <n v="0"/>
    <n v="720706.38"/>
    <n v="198018.11"/>
    <n v="0"/>
    <n v="57517"/>
    <n v="7337.98"/>
    <n v="0.72"/>
    <n v="0"/>
    <n v="0"/>
    <n v="33400.730000000003"/>
    <n v="38817.29"/>
    <n v="49616.45"/>
    <n v="0"/>
    <n v="0"/>
    <n v="43489.34"/>
    <n v="244942.72"/>
    <n v="0"/>
    <n v="0"/>
    <n v="0"/>
    <n v="0"/>
    <n v="10162.27"/>
    <n v="0"/>
    <n v="0"/>
    <n v="0"/>
    <n v="4498.57"/>
    <n v="0"/>
    <n v="0"/>
    <n v="0"/>
    <n v="0"/>
    <n v="14973.82"/>
    <n v="0"/>
    <n v="0"/>
    <n v="0"/>
    <n v="17931.38"/>
    <x v="16"/>
    <x v="2"/>
  </r>
  <r>
    <s v="CG&amp;E "/>
    <s v="E"/>
    <x v="15"/>
    <s v="DP10    01/02/2009N"/>
    <n v="12333082"/>
    <n v="1060518.1599999999"/>
    <n v="0"/>
    <n v="1060518.1599999999"/>
    <n v="309579.84000000003"/>
    <n v="0"/>
    <n v="94155.94"/>
    <n v="11252.34"/>
    <n v="1.62"/>
    <n v="0"/>
    <n v="0"/>
    <n v="44936.82"/>
    <n v="60148.03"/>
    <n v="73557.119999999995"/>
    <n v="0"/>
    <n v="0"/>
    <n v="70031.7"/>
    <n v="329046.63"/>
    <n v="0"/>
    <n v="0"/>
    <n v="0"/>
    <n v="0"/>
    <n v="15066.1"/>
    <n v="0"/>
    <n v="0"/>
    <n v="0"/>
    <n v="6043.23"/>
    <n v="0"/>
    <n v="0"/>
    <n v="0"/>
    <n v="0"/>
    <n v="20115.259999999998"/>
    <n v="0"/>
    <n v="0"/>
    <n v="0"/>
    <n v="26583.53"/>
    <x v="16"/>
    <x v="2"/>
  </r>
  <r>
    <s v="CG&amp;E "/>
    <s v="E"/>
    <x v="12"/>
    <s v="DP10    01/02/2009N"/>
    <n v="11477126"/>
    <n v="897710.11"/>
    <n v="0"/>
    <n v="897710.11"/>
    <n v="246932.26"/>
    <n v="0"/>
    <n v="70874.61"/>
    <n v="9525.56"/>
    <n v="0.99"/>
    <n v="0"/>
    <n v="0"/>
    <n v="41764.49"/>
    <n v="47738.98"/>
    <n v="61933.89"/>
    <n v="0"/>
    <n v="0"/>
    <n v="53318.84"/>
    <n v="306209.73"/>
    <n v="0"/>
    <n v="0"/>
    <n v="0"/>
    <n v="0"/>
    <n v="12684.93"/>
    <n v="0"/>
    <n v="0"/>
    <n v="0"/>
    <n v="5623.81"/>
    <n v="0"/>
    <n v="0"/>
    <n v="0"/>
    <n v="0"/>
    <n v="18719.2"/>
    <n v="0"/>
    <n v="0"/>
    <n v="0"/>
    <n v="22382.82"/>
    <x v="16"/>
    <x v="2"/>
  </r>
  <r>
    <s v="CG&amp;E "/>
    <s v="E"/>
    <x v="17"/>
    <s v="DP10    01/02/2009N"/>
    <n v="614696"/>
    <n v="47232.83"/>
    <n v="0"/>
    <n v="47232.83"/>
    <n v="13047.66"/>
    <n v="0"/>
    <n v="3551.26"/>
    <n v="667.38"/>
    <n v="0.09"/>
    <n v="0"/>
    <n v="0"/>
    <n v="2240.67"/>
    <n v="2303.15"/>
    <n v="3290.41"/>
    <n v="0"/>
    <n v="0"/>
    <n v="2565.36"/>
    <n v="16400.09"/>
    <n v="0"/>
    <n v="0"/>
    <n v="0"/>
    <n v="0"/>
    <n v="673.87"/>
    <n v="0"/>
    <n v="0"/>
    <n v="0"/>
    <n v="301.2"/>
    <n v="0"/>
    <n v="0"/>
    <n v="0"/>
    <n v="0"/>
    <n v="1002.57"/>
    <n v="0"/>
    <n v="0"/>
    <n v="0"/>
    <n v="1189.1199999999999"/>
    <x v="16"/>
    <x v="2"/>
  </r>
  <r>
    <s v="CG&amp;E "/>
    <s v="E"/>
    <x v="16"/>
    <s v="DP10    01/02/2009N"/>
    <n v="1073700"/>
    <n v="86294.99"/>
    <n v="0"/>
    <n v="86294.99"/>
    <n v="25840"/>
    <n v="0"/>
    <n v="7705.47"/>
    <n v="1017.28"/>
    <n v="0.09"/>
    <n v="0"/>
    <n v="0"/>
    <n v="0"/>
    <n v="5213.29"/>
    <n v="6226.46"/>
    <n v="0"/>
    <n v="0"/>
    <n v="5843.19"/>
    <n v="28646.32"/>
    <n v="0"/>
    <n v="0"/>
    <n v="0"/>
    <n v="0"/>
    <n v="1275.33"/>
    <n v="0"/>
    <n v="0"/>
    <n v="0"/>
    <n v="526.11"/>
    <n v="0"/>
    <n v="0"/>
    <n v="0"/>
    <n v="0"/>
    <n v="1751.2"/>
    <n v="0"/>
    <n v="0"/>
    <n v="0"/>
    <n v="2250.25"/>
    <x v="16"/>
    <x v="2"/>
  </r>
  <r>
    <s v="CG&amp;E "/>
    <s v="E"/>
    <x v="11"/>
    <s v="DP10    01/02/2009N"/>
    <n v="692309"/>
    <n v="28796.35"/>
    <n v="0"/>
    <n v="28796.35"/>
    <n v="0"/>
    <n v="0"/>
    <n v="19302.009999999998"/>
    <n v="751.64"/>
    <n v="0.27"/>
    <n v="0"/>
    <n v="-3090.76"/>
    <n v="2531.7199999999998"/>
    <n v="4742.32"/>
    <n v="0"/>
    <n v="0"/>
    <n v="0"/>
    <n v="0"/>
    <n v="0"/>
    <n v="0"/>
    <n v="0"/>
    <n v="0"/>
    <n v="0"/>
    <n v="0"/>
    <n v="0"/>
    <n v="0"/>
    <n v="0"/>
    <n v="339.23"/>
    <n v="0"/>
    <n v="0"/>
    <n v="0"/>
    <n v="0"/>
    <n v="1129.1600000000001"/>
    <n v="0"/>
    <n v="0"/>
    <n v="0"/>
    <n v="3090.76"/>
    <x v="16"/>
    <x v="2"/>
  </r>
  <r>
    <s v="CG&amp;E "/>
    <s v="E"/>
    <x v="18"/>
    <s v="DP10    01/02/2009N"/>
    <n v="141805"/>
    <n v="7801.25"/>
    <n v="0"/>
    <n v="7801.25"/>
    <n v="0"/>
    <n v="0"/>
    <n v="5841.58"/>
    <n v="153.96"/>
    <n v="0.18"/>
    <n v="0"/>
    <n v="-902.62"/>
    <n v="533.39"/>
    <n v="971.36"/>
    <n v="0"/>
    <n v="0"/>
    <n v="0"/>
    <n v="0"/>
    <n v="0"/>
    <n v="0"/>
    <n v="0"/>
    <n v="0"/>
    <n v="0"/>
    <n v="0"/>
    <n v="0"/>
    <n v="0"/>
    <n v="0"/>
    <n v="69.489999999999995"/>
    <n v="0"/>
    <n v="0"/>
    <n v="0"/>
    <n v="0"/>
    <n v="231.29"/>
    <n v="0"/>
    <n v="0"/>
    <n v="0"/>
    <n v="902.62"/>
    <x v="16"/>
    <x v="2"/>
  </r>
  <r>
    <s v="CG&amp;E "/>
    <s v="E"/>
    <x v="14"/>
    <s v="DP11    01/02/2009 "/>
    <n v="609952"/>
    <n v="53037.39"/>
    <n v="0"/>
    <n v="53037.39"/>
    <n v="15531.6"/>
    <n v="0"/>
    <n v="4771.0200000000004"/>
    <n v="658.89"/>
    <n v="0.09"/>
    <n v="0"/>
    <n v="0"/>
    <n v="2212.2800000000002"/>
    <n v="3104.27"/>
    <n v="3712.16"/>
    <n v="0"/>
    <n v="0"/>
    <n v="3401.94"/>
    <n v="16273.52"/>
    <n v="0"/>
    <n v="0"/>
    <n v="0"/>
    <n v="0"/>
    <n v="760.33"/>
    <n v="0"/>
    <n v="0"/>
    <n v="0"/>
    <n v="297.37"/>
    <n v="0"/>
    <n v="0"/>
    <n v="0"/>
    <n v="0"/>
    <n v="989.81"/>
    <n v="0"/>
    <n v="0"/>
    <n v="0"/>
    <n v="1324.11"/>
    <x v="16"/>
    <x v="2"/>
  </r>
  <r>
    <s v="CG&amp;E "/>
    <s v="E"/>
    <x v="15"/>
    <s v="DP11    01/02/2009N"/>
    <n v="48976"/>
    <n v="7984.02"/>
    <n v="0"/>
    <n v="7984.02"/>
    <n v="2995.56"/>
    <n v="0"/>
    <n v="1308.33"/>
    <n v="53.17"/>
    <n v="0.09"/>
    <n v="0"/>
    <n v="0"/>
    <n v="187.1"/>
    <n v="335.49"/>
    <n v="573.42999999999995"/>
    <n v="0"/>
    <n v="0"/>
    <n v="795.61"/>
    <n v="1306.68"/>
    <n v="0"/>
    <n v="0"/>
    <n v="0"/>
    <n v="0"/>
    <n v="117.44"/>
    <n v="0"/>
    <n v="0"/>
    <n v="0"/>
    <n v="24"/>
    <n v="0"/>
    <n v="0"/>
    <n v="0"/>
    <n v="0"/>
    <n v="79.88"/>
    <n v="0"/>
    <n v="0"/>
    <n v="0"/>
    <n v="207.24"/>
    <x v="16"/>
    <x v="2"/>
  </r>
  <r>
    <s v="CG&amp;E "/>
    <s v="E"/>
    <x v="17"/>
    <s v="DP11    01/02/2009N"/>
    <n v="1712486"/>
    <n v="111114.47"/>
    <n v="0"/>
    <n v="111114.47"/>
    <n v="26595.37"/>
    <n v="0"/>
    <n v="6451.25"/>
    <n v="1316.87"/>
    <n v="0.09"/>
    <n v="0"/>
    <n v="0"/>
    <n v="6225.64"/>
    <n v="4412.41"/>
    <n v="7622.37"/>
    <n v="0"/>
    <n v="0"/>
    <n v="4853.5600000000004"/>
    <n v="45689.13"/>
    <n v="0"/>
    <n v="0"/>
    <n v="0"/>
    <n v="0"/>
    <n v="1560.93"/>
    <n v="0"/>
    <n v="0"/>
    <n v="0"/>
    <n v="839.12"/>
    <n v="0"/>
    <n v="0"/>
    <n v="0"/>
    <n v="0"/>
    <n v="2793.06"/>
    <n v="0"/>
    <n v="0"/>
    <n v="0"/>
    <n v="2754.67"/>
    <x v="16"/>
    <x v="2"/>
  </r>
  <r>
    <s v="CG&amp;E "/>
    <s v="E"/>
    <x v="14"/>
    <s v="DP12    01/02/2009N"/>
    <n v="803089"/>
    <n v="71023.53"/>
    <n v="0"/>
    <n v="71023.53"/>
    <n v="20982.47"/>
    <n v="0"/>
    <n v="6364.14"/>
    <n v="871.91"/>
    <n v="0.09"/>
    <n v="0"/>
    <n v="0"/>
    <n v="2924.53"/>
    <n v="4261.41"/>
    <n v="4919.07"/>
    <n v="0"/>
    <n v="0"/>
    <n v="4784.83"/>
    <n v="21426.41"/>
    <n v="0"/>
    <n v="0"/>
    <n v="0"/>
    <n v="0"/>
    <n v="1007.56"/>
    <n v="0"/>
    <n v="0"/>
    <n v="0"/>
    <n v="393.51"/>
    <n v="0"/>
    <n v="0"/>
    <n v="0"/>
    <n v="0"/>
    <n v="1309.8399999999999"/>
    <n v="0"/>
    <n v="0"/>
    <n v="0"/>
    <n v="1777.76"/>
    <x v="16"/>
    <x v="2"/>
  </r>
  <r>
    <s v="CG&amp;E "/>
    <s v="E"/>
    <x v="15"/>
    <s v="DP12    01/02/2009N"/>
    <n v="1304579"/>
    <n v="101329.08"/>
    <n v="0"/>
    <n v="101329.08"/>
    <n v="27647.9"/>
    <n v="0"/>
    <n v="8098.3"/>
    <n v="1151.17"/>
    <n v="0.18"/>
    <n v="0"/>
    <n v="0"/>
    <n v="4754.26"/>
    <n v="5265.24"/>
    <n v="6973.8"/>
    <n v="0"/>
    <n v="0"/>
    <n v="5916.44"/>
    <n v="34806.160000000003"/>
    <n v="0"/>
    <n v="0"/>
    <n v="0"/>
    <n v="0"/>
    <n v="1428.3"/>
    <n v="0"/>
    <n v="0"/>
    <n v="0"/>
    <n v="639.24"/>
    <n v="0"/>
    <n v="0"/>
    <n v="0"/>
    <n v="0"/>
    <n v="2127.77"/>
    <n v="0"/>
    <n v="0"/>
    <n v="0"/>
    <n v="2520.3200000000002"/>
    <x v="16"/>
    <x v="2"/>
  </r>
  <r>
    <s v="CG&amp;E "/>
    <s v="E"/>
    <x v="14"/>
    <s v="DP14    01/02/2009 "/>
    <n v="118640"/>
    <n v="7981.28"/>
    <n v="0"/>
    <n v="798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"/>
  </r>
  <r>
    <s v="CG&amp;E "/>
    <s v="E"/>
    <x v="15"/>
    <s v="DP14    01/02/2009 "/>
    <n v="-503746"/>
    <n v="-16730.990000000002"/>
    <n v="0"/>
    <n v="-16730.9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"/>
  </r>
  <r>
    <s v="CG&amp;E "/>
    <s v="E"/>
    <x v="12"/>
    <s v="DP14    01/02/2009 "/>
    <n v="2287889"/>
    <n v="109478.81"/>
    <n v="0"/>
    <n v="10947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"/>
  </r>
  <r>
    <s v="CG&amp;E "/>
    <s v="E"/>
    <x v="25"/>
    <s v="DP14    01/02/2009N"/>
    <n v="0"/>
    <n v="-1030.6500000000001"/>
    <n v="0"/>
    <n v="-1030.6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"/>
  </r>
  <r>
    <s v="CG&amp;E "/>
    <s v="E"/>
    <x v="14"/>
    <s v="DP15    01/02/2009 "/>
    <n v="-3076"/>
    <n v="-138.59"/>
    <n v="0"/>
    <n v="-13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"/>
  </r>
  <r>
    <s v="CG&amp;E "/>
    <s v="E"/>
    <x v="25"/>
    <s v="DP15    01/02/2009N"/>
    <n v="0"/>
    <n v="7916.24"/>
    <n v="0"/>
    <n v="791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"/>
  </r>
  <r>
    <s v="CG&amp;E "/>
    <s v="E"/>
    <x v="2"/>
    <s v="DS01    01/02/2007N"/>
    <n v="-26669"/>
    <n v="-1473.64"/>
    <n v="0"/>
    <n v="-1473.64"/>
    <n v="-556.63"/>
    <n v="0"/>
    <n v="-96.73"/>
    <n v="-30.02"/>
    <n v="-0.03"/>
    <n v="0"/>
    <n v="0"/>
    <n v="-112.61"/>
    <n v="-84.02"/>
    <n v="-82.6"/>
    <n v="-11.11"/>
    <n v="-98.24"/>
    <n v="-48.12"/>
    <n v="-278.92"/>
    <n v="0"/>
    <n v="0"/>
    <n v="0"/>
    <n v="0"/>
    <n v="-17.89"/>
    <n v="-39.29"/>
    <n v="0"/>
    <n v="0"/>
    <n v="-17.43"/>
    <n v="0"/>
    <n v="0"/>
    <n v="0"/>
    <n v="0"/>
    <n v="0"/>
    <n v="0"/>
    <n v="0"/>
    <n v="0"/>
    <n v="0"/>
    <x v="16"/>
    <x v="3"/>
  </r>
  <r>
    <s v="CG&amp;E "/>
    <s v="E"/>
    <x v="4"/>
    <s v="DS01    01/02/2007N"/>
    <n v="-18200"/>
    <n v="-1521.23"/>
    <n v="0"/>
    <n v="-1521.23"/>
    <n v="-589.11"/>
    <n v="0"/>
    <n v="-169.87"/>
    <n v="-22.17"/>
    <n v="0"/>
    <n v="0"/>
    <n v="0"/>
    <n v="-74.489999999999995"/>
    <n v="-146.58000000000001"/>
    <n v="-76.86"/>
    <n v="-7.59"/>
    <n v="-103.95"/>
    <n v="-86.55"/>
    <n v="-166.57"/>
    <n v="0"/>
    <n v="0"/>
    <n v="0"/>
    <n v="0"/>
    <n v="-24"/>
    <n v="-41.59"/>
    <n v="0"/>
    <n v="0"/>
    <n v="-11.9"/>
    <n v="0"/>
    <n v="0"/>
    <n v="0"/>
    <n v="0"/>
    <n v="0"/>
    <n v="0"/>
    <n v="0"/>
    <n v="0"/>
    <n v="0"/>
    <x v="16"/>
    <x v="3"/>
  </r>
  <r>
    <s v="CG&amp;E "/>
    <s v="E"/>
    <x v="14"/>
    <s v="DS01    01/02/2009 "/>
    <n v="30910"/>
    <n v="3634.38"/>
    <n v="0"/>
    <n v="3634.38"/>
    <n v="802.64"/>
    <n v="0"/>
    <n v="474.73"/>
    <n v="54.34"/>
    <n v="0.09"/>
    <n v="0"/>
    <n v="0"/>
    <n v="191.02"/>
    <n v="450.09"/>
    <n v="408.02"/>
    <n v="0"/>
    <n v="0"/>
    <n v="146.13"/>
    <n v="824.68"/>
    <n v="0"/>
    <n v="0"/>
    <n v="0"/>
    <n v="0"/>
    <n v="81.510000000000005"/>
    <n v="0"/>
    <n v="0"/>
    <n v="0"/>
    <n v="32.74"/>
    <n v="0"/>
    <n v="0"/>
    <n v="0"/>
    <n v="0"/>
    <n v="81.64"/>
    <n v="0"/>
    <n v="0"/>
    <n v="0"/>
    <n v="86.75"/>
    <x v="16"/>
    <x v="3"/>
  </r>
  <r>
    <s v="CG&amp;E "/>
    <s v="E"/>
    <x v="15"/>
    <s v="DS01    01/02/2009 "/>
    <n v="1606178"/>
    <n v="138126.51"/>
    <n v="0"/>
    <n v="138126.51"/>
    <n v="39836.46"/>
    <n v="0"/>
    <n v="14735.44"/>
    <n v="1465.5"/>
    <n v="0.45"/>
    <n v="0"/>
    <n v="0"/>
    <n v="4946.47"/>
    <n v="9998.31"/>
    <n v="9026.59"/>
    <n v="0"/>
    <n v="0"/>
    <n v="7229.64"/>
    <n v="42852.83"/>
    <n v="0"/>
    <n v="0"/>
    <n v="0"/>
    <n v="0"/>
    <n v="1803.06"/>
    <n v="0"/>
    <n v="0"/>
    <n v="0"/>
    <n v="882.78"/>
    <n v="0"/>
    <n v="0"/>
    <n v="0"/>
    <n v="0"/>
    <n v="2201.56"/>
    <n v="0"/>
    <n v="0"/>
    <n v="0"/>
    <n v="3147.42"/>
    <x v="16"/>
    <x v="3"/>
  </r>
  <r>
    <s v="CG&amp;E "/>
    <s v="E"/>
    <x v="12"/>
    <s v="DS01    01/02/2009 "/>
    <n v="328757"/>
    <n v="30853.72"/>
    <n v="0"/>
    <n v="30853.72"/>
    <n v="9087.57"/>
    <n v="0"/>
    <n v="3637.14"/>
    <n v="372.82"/>
    <n v="0.18"/>
    <n v="0"/>
    <n v="0"/>
    <n v="1265.1400000000001"/>
    <n v="1989.24"/>
    <n v="2053.59"/>
    <n v="0"/>
    <n v="0"/>
    <n v="1711.53"/>
    <n v="8771.23"/>
    <n v="0"/>
    <n v="0"/>
    <n v="0"/>
    <n v="0"/>
    <n v="410.19"/>
    <n v="0"/>
    <n v="0"/>
    <n v="0"/>
    <n v="224.58"/>
    <n v="0"/>
    <n v="0"/>
    <n v="0"/>
    <n v="0"/>
    <n v="560.07000000000005"/>
    <n v="0"/>
    <n v="0"/>
    <n v="0"/>
    <n v="770.44"/>
    <x v="16"/>
    <x v="3"/>
  </r>
  <r>
    <s v="CG&amp;E "/>
    <s v="E"/>
    <x v="1"/>
    <s v="DS01    01/02/2009N"/>
    <n v="1296349"/>
    <n v="151334.53"/>
    <n v="0"/>
    <n v="151334.53"/>
    <n v="49719.33"/>
    <n v="0"/>
    <n v="20323.86"/>
    <n v="1407.44"/>
    <n v="12.44"/>
    <n v="0"/>
    <n v="0"/>
    <n v="5435.55"/>
    <n v="10653.98"/>
    <n v="10449.83"/>
    <n v="0"/>
    <n v="0"/>
    <n v="9918.7900000000009"/>
    <n v="34586.589999999997"/>
    <n v="0"/>
    <n v="0"/>
    <n v="0"/>
    <n v="0"/>
    <n v="2087.44"/>
    <n v="0"/>
    <n v="0"/>
    <n v="0"/>
    <n v="847.79"/>
    <n v="0"/>
    <n v="0"/>
    <n v="0"/>
    <n v="0"/>
    <n v="2114.35"/>
    <n v="0"/>
    <n v="0"/>
    <n v="0"/>
    <n v="3777.14"/>
    <x v="16"/>
    <x v="3"/>
  </r>
  <r>
    <s v="CG&amp;E "/>
    <s v="E"/>
    <x v="2"/>
    <s v="DS01    01/02/2009N"/>
    <n v="181547277"/>
    <n v="21025504.719999999"/>
    <n v="0"/>
    <n v="21025504.719999999"/>
    <n v="6917057.4400000004"/>
    <n v="0"/>
    <n v="2812883.21"/>
    <n v="197105.95"/>
    <n v="1346.51"/>
    <n v="0"/>
    <n v="0"/>
    <n v="735771.26"/>
    <n v="1448912.6"/>
    <n v="1455796.66"/>
    <n v="0"/>
    <n v="0"/>
    <n v="1381217.51"/>
    <n v="4843687.4400000004"/>
    <n v="0"/>
    <n v="0"/>
    <n v="0"/>
    <n v="0"/>
    <n v="290809.96999999997"/>
    <n v="0"/>
    <n v="0"/>
    <n v="0"/>
    <n v="118731.66"/>
    <n v="0"/>
    <n v="0"/>
    <n v="0"/>
    <n v="0"/>
    <n v="296103.63"/>
    <n v="0"/>
    <n v="0"/>
    <n v="0"/>
    <n v="526193.35"/>
    <x v="16"/>
    <x v="3"/>
  </r>
  <r>
    <s v="CG&amp;E "/>
    <s v="E"/>
    <x v="3"/>
    <s v="DS01    01/02/2009N"/>
    <n v="18874179"/>
    <n v="2342799.19"/>
    <n v="0"/>
    <n v="2342799.19"/>
    <n v="800497.03"/>
    <n v="0"/>
    <n v="323252.06"/>
    <n v="20491.66"/>
    <n v="89.37"/>
    <n v="0"/>
    <n v="0"/>
    <n v="74583.61"/>
    <n v="157369.57"/>
    <n v="164294.68"/>
    <n v="0"/>
    <n v="0"/>
    <n v="163326.41"/>
    <n v="503563.14"/>
    <n v="0"/>
    <n v="0"/>
    <n v="0"/>
    <n v="0"/>
    <n v="32820.699999999997"/>
    <n v="0"/>
    <n v="0"/>
    <n v="0"/>
    <n v="12343.67"/>
    <n v="0"/>
    <n v="0"/>
    <n v="0"/>
    <n v="0"/>
    <n v="30783.7"/>
    <n v="0"/>
    <n v="0"/>
    <n v="0"/>
    <n v="59383.59"/>
    <x v="16"/>
    <x v="3"/>
  </r>
  <r>
    <s v="CG&amp;E "/>
    <s v="E"/>
    <x v="7"/>
    <s v="DS01    01/02/2009N"/>
    <n v="102960"/>
    <n v="8517.61"/>
    <n v="0"/>
    <n v="8517.61"/>
    <n v="2354.1999999999998"/>
    <n v="0"/>
    <n v="803.79"/>
    <n v="111.78"/>
    <n v="0.09"/>
    <n v="0"/>
    <n v="0"/>
    <n v="383.06"/>
    <n v="565.37"/>
    <n v="576.84"/>
    <n v="0"/>
    <n v="0"/>
    <n v="416.53"/>
    <n v="2746.97"/>
    <n v="0"/>
    <n v="0"/>
    <n v="0"/>
    <n v="0"/>
    <n v="115.21"/>
    <n v="0"/>
    <n v="0"/>
    <n v="0"/>
    <n v="67.34"/>
    <n v="0"/>
    <n v="0"/>
    <n v="0"/>
    <n v="0"/>
    <n v="167.93"/>
    <n v="0"/>
    <n v="0"/>
    <n v="0"/>
    <n v="208.5"/>
    <x v="16"/>
    <x v="3"/>
  </r>
  <r>
    <s v="CG&amp;E "/>
    <s v="E"/>
    <x v="4"/>
    <s v="DS01    01/02/2009N"/>
    <n v="16522631"/>
    <n v="1861035.24"/>
    <n v="0"/>
    <n v="1861035.24"/>
    <n v="614728.41"/>
    <n v="0"/>
    <n v="243370.83"/>
    <n v="17938.68"/>
    <n v="82.8"/>
    <n v="0"/>
    <n v="0"/>
    <n v="65518.46"/>
    <n v="131658.6"/>
    <n v="130130.69"/>
    <n v="0"/>
    <n v="0"/>
    <n v="122006.83"/>
    <n v="440823.91"/>
    <n v="0"/>
    <n v="0"/>
    <n v="0"/>
    <n v="0"/>
    <n v="25994.68"/>
    <n v="0"/>
    <n v="0"/>
    <n v="0"/>
    <n v="10805.89"/>
    <n v="0"/>
    <n v="0"/>
    <n v="0"/>
    <n v="0"/>
    <n v="26948.48"/>
    <n v="0"/>
    <n v="0"/>
    <n v="0"/>
    <n v="47035.5"/>
    <x v="16"/>
    <x v="3"/>
  </r>
  <r>
    <s v="CG&amp;E "/>
    <s v="E"/>
    <x v="8"/>
    <s v="DS01    01/02/2009N"/>
    <n v="800802"/>
    <n v="87424.03"/>
    <n v="0"/>
    <n v="87424.03"/>
    <n v="28159.96"/>
    <n v="0"/>
    <n v="10980.22"/>
    <n v="869.42"/>
    <n v="3.15"/>
    <n v="0"/>
    <n v="0"/>
    <n v="3110.29"/>
    <n v="6135"/>
    <n v="6047.77"/>
    <n v="0"/>
    <n v="0"/>
    <n v="5529"/>
    <n v="21365.38"/>
    <n v="0"/>
    <n v="0"/>
    <n v="0"/>
    <n v="0"/>
    <n v="1208.08"/>
    <n v="0"/>
    <n v="0"/>
    <n v="0"/>
    <n v="523.72"/>
    <n v="0"/>
    <n v="0"/>
    <n v="0"/>
    <n v="0"/>
    <n v="1306.1099999999999"/>
    <n v="0"/>
    <n v="0"/>
    <n v="0"/>
    <n v="2185.9299999999998"/>
    <x v="16"/>
    <x v="3"/>
  </r>
  <r>
    <s v="CG&amp;E "/>
    <s v="E"/>
    <x v="5"/>
    <s v="DS01    01/02/2009N"/>
    <n v="1042034"/>
    <n v="111474.59"/>
    <n v="0"/>
    <n v="111474.59"/>
    <n v="37033.919999999998"/>
    <n v="0"/>
    <n v="14581.87"/>
    <n v="1131.3499999999999"/>
    <n v="5.58"/>
    <n v="0"/>
    <n v="0"/>
    <n v="419.5"/>
    <n v="8504.69"/>
    <n v="7928.71"/>
    <n v="0"/>
    <n v="0"/>
    <n v="7236.8"/>
    <n v="27801.45"/>
    <n v="0"/>
    <n v="0"/>
    <n v="0"/>
    <n v="0"/>
    <n v="1583.8"/>
    <n v="0"/>
    <n v="0"/>
    <n v="0"/>
    <n v="681.47"/>
    <n v="0"/>
    <n v="0"/>
    <n v="0"/>
    <n v="0"/>
    <n v="1699.6"/>
    <n v="0"/>
    <n v="0"/>
    <n v="0"/>
    <n v="2865.85"/>
    <x v="16"/>
    <x v="3"/>
  </r>
  <r>
    <s v="CG&amp;E "/>
    <s v="E"/>
    <x v="20"/>
    <s v="DS01    01/02/2009N"/>
    <n v="244398"/>
    <n v="22323.43"/>
    <n v="0"/>
    <n v="22323.43"/>
    <n v="6571.12"/>
    <n v="0"/>
    <n v="2296.6799999999998"/>
    <n v="265.33999999999997"/>
    <n v="0.09"/>
    <n v="0"/>
    <n v="0"/>
    <n v="896.48"/>
    <n v="1630.07"/>
    <n v="1524.33"/>
    <n v="0"/>
    <n v="0"/>
    <n v="1204.8800000000001"/>
    <n v="6520.54"/>
    <n v="0"/>
    <n v="0"/>
    <n v="0"/>
    <n v="0"/>
    <n v="304.47000000000003"/>
    <n v="0"/>
    <n v="0"/>
    <n v="0"/>
    <n v="159.84"/>
    <n v="0"/>
    <n v="0"/>
    <n v="0"/>
    <n v="0"/>
    <n v="398.61"/>
    <n v="0"/>
    <n v="0"/>
    <n v="0"/>
    <n v="550.98"/>
    <x v="16"/>
    <x v="3"/>
  </r>
  <r>
    <s v="CG&amp;E "/>
    <s v="E"/>
    <x v="14"/>
    <s v="DS01    01/02/2009N"/>
    <n v="134061552"/>
    <n v="12678496.279999999"/>
    <n v="0"/>
    <n v="12678496.279999999"/>
    <n v="3803871.31"/>
    <n v="0"/>
    <n v="1383700.33"/>
    <n v="141603.37"/>
    <n v="83.31"/>
    <n v="0"/>
    <n v="0"/>
    <n v="475303.97"/>
    <n v="913700.03"/>
    <n v="867869.97"/>
    <n v="0"/>
    <n v="0"/>
    <n v="723387.01"/>
    <n v="3577041.9"/>
    <n v="0"/>
    <n v="0"/>
    <n v="0"/>
    <n v="0"/>
    <n v="173353.77"/>
    <n v="0"/>
    <n v="0"/>
    <n v="0"/>
    <n v="87683.05"/>
    <n v="0"/>
    <n v="0"/>
    <n v="0"/>
    <n v="0"/>
    <n v="218671.64"/>
    <n v="0"/>
    <n v="0"/>
    <n v="0"/>
    <n v="313695.95"/>
    <x v="16"/>
    <x v="3"/>
  </r>
  <r>
    <s v="CG&amp;E "/>
    <s v="E"/>
    <x v="15"/>
    <s v="DS01    01/02/2009N"/>
    <n v="64017608"/>
    <n v="6175236.9800000004"/>
    <n v="0"/>
    <n v="6175236.9800000004"/>
    <n v="1871904.73"/>
    <n v="0"/>
    <n v="693648.66"/>
    <n v="67843.259999999995"/>
    <n v="27.79"/>
    <n v="0"/>
    <n v="0"/>
    <n v="234465.99"/>
    <n v="451838.99"/>
    <n v="423174.3"/>
    <n v="0"/>
    <n v="0"/>
    <n v="363858.88"/>
    <n v="1707990"/>
    <n v="0"/>
    <n v="0"/>
    <n v="0"/>
    <n v="0"/>
    <n v="84527.75"/>
    <n v="0"/>
    <n v="0"/>
    <n v="0"/>
    <n v="41867.519999999997"/>
    <n v="0"/>
    <n v="0"/>
    <n v="0"/>
    <n v="0"/>
    <n v="104412.72"/>
    <n v="0"/>
    <n v="0"/>
    <n v="0"/>
    <n v="152958.18"/>
    <x v="16"/>
    <x v="3"/>
  </r>
  <r>
    <s v="CG&amp;E "/>
    <s v="E"/>
    <x v="12"/>
    <s v="DS01    01/02/2009N"/>
    <n v="15952745"/>
    <n v="1718144.44"/>
    <n v="0"/>
    <n v="1718144.44"/>
    <n v="552045.15"/>
    <n v="0"/>
    <n v="207088.04"/>
    <n v="17319.919999999998"/>
    <n v="12.87"/>
    <n v="0"/>
    <n v="0"/>
    <n v="59238.080000000002"/>
    <n v="126308.99"/>
    <n v="119025.84"/>
    <n v="0"/>
    <n v="0"/>
    <n v="108235.79"/>
    <n v="425619.28"/>
    <n v="0"/>
    <n v="0"/>
    <n v="0"/>
    <n v="0"/>
    <n v="23776.27"/>
    <n v="0"/>
    <n v="0"/>
    <n v="0"/>
    <n v="10433.15"/>
    <n v="0"/>
    <n v="0"/>
    <n v="0"/>
    <n v="0"/>
    <n v="26018.98"/>
    <n v="0"/>
    <n v="0"/>
    <n v="0"/>
    <n v="43022.080000000002"/>
    <x v="16"/>
    <x v="3"/>
  </r>
  <r>
    <s v="CG&amp;E "/>
    <s v="E"/>
    <x v="17"/>
    <s v="DS01    01/02/2009N"/>
    <n v="1063556"/>
    <n v="91692.4"/>
    <n v="0"/>
    <n v="91692.4"/>
    <n v="26071.94"/>
    <n v="0"/>
    <n v="8968.2900000000009"/>
    <n v="1154.69"/>
    <n v="0.54"/>
    <n v="0"/>
    <n v="0"/>
    <n v="3914.17"/>
    <n v="6354.04"/>
    <n v="6235.25"/>
    <n v="0"/>
    <n v="0"/>
    <n v="4688.34"/>
    <n v="28375.67"/>
    <n v="0"/>
    <n v="0"/>
    <n v="0"/>
    <n v="0"/>
    <n v="1245.44"/>
    <n v="0"/>
    <n v="0"/>
    <n v="0"/>
    <n v="695.57"/>
    <n v="0"/>
    <n v="0"/>
    <n v="0"/>
    <n v="0"/>
    <n v="1734.67"/>
    <n v="0"/>
    <n v="0"/>
    <n v="0"/>
    <n v="2253.79"/>
    <x v="16"/>
    <x v="3"/>
  </r>
  <r>
    <s v="CG&amp;E "/>
    <s v="E"/>
    <x v="16"/>
    <s v="DS01    01/02/2009N"/>
    <n v="2114341"/>
    <n v="201995.9"/>
    <n v="0"/>
    <n v="201995.9"/>
    <n v="63714.239999999998"/>
    <n v="0"/>
    <n v="23760.51"/>
    <n v="2295.54"/>
    <n v="0.54"/>
    <n v="0"/>
    <n v="0"/>
    <n v="258.32"/>
    <n v="15944.34"/>
    <n v="14271.61"/>
    <n v="0"/>
    <n v="0"/>
    <n v="12499.64"/>
    <n v="56410.62"/>
    <n v="0"/>
    <n v="0"/>
    <n v="0"/>
    <n v="0"/>
    <n v="2850.74"/>
    <n v="0"/>
    <n v="0"/>
    <n v="0"/>
    <n v="1382.77"/>
    <n v="0"/>
    <n v="0"/>
    <n v="0"/>
    <n v="0"/>
    <n v="3448.49"/>
    <n v="0"/>
    <n v="0"/>
    <n v="0"/>
    <n v="5158.54"/>
    <x v="16"/>
    <x v="3"/>
  </r>
  <r>
    <s v="CG&amp;E "/>
    <s v="E"/>
    <x v="21"/>
    <s v="DS01    01/02/2009N"/>
    <n v="4222"/>
    <n v="245.84"/>
    <n v="0"/>
    <n v="245.84"/>
    <n v="0"/>
    <n v="0"/>
    <n v="161.77000000000001"/>
    <n v="4.58"/>
    <n v="0.18"/>
    <n v="0"/>
    <n v="-12.81"/>
    <n v="19.100000000000001"/>
    <n v="37.96"/>
    <n v="0"/>
    <n v="0"/>
    <n v="0"/>
    <n v="0"/>
    <n v="0"/>
    <n v="0"/>
    <n v="0"/>
    <n v="0"/>
    <n v="0"/>
    <n v="4.49"/>
    <n v="0"/>
    <n v="0"/>
    <n v="0"/>
    <n v="2.76"/>
    <n v="0"/>
    <n v="0"/>
    <n v="0"/>
    <n v="0"/>
    <n v="6.88"/>
    <n v="0"/>
    <n v="0"/>
    <n v="0"/>
    <n v="20.93"/>
    <x v="16"/>
    <x v="3"/>
  </r>
  <r>
    <s v="CG&amp;E "/>
    <s v="E"/>
    <x v="6"/>
    <s v="DS01    01/02/2009N"/>
    <n v="2812342"/>
    <n v="116437.64"/>
    <n v="0"/>
    <n v="116437.64"/>
    <n v="0"/>
    <n v="0"/>
    <n v="68929.58"/>
    <n v="3053.4"/>
    <n v="37.630000000000003"/>
    <n v="0"/>
    <n v="-10115.790000000001"/>
    <n v="11927.04"/>
    <n v="24719.4"/>
    <n v="0"/>
    <n v="0"/>
    <n v="0"/>
    <n v="0"/>
    <n v="0"/>
    <n v="0"/>
    <n v="0"/>
    <n v="0"/>
    <n v="0"/>
    <n v="478.57"/>
    <n v="0"/>
    <n v="0"/>
    <n v="0"/>
    <n v="1839.22"/>
    <n v="0"/>
    <n v="0"/>
    <n v="0"/>
    <n v="0"/>
    <n v="4586.8900000000003"/>
    <n v="0"/>
    <n v="0"/>
    <n v="0"/>
    <n v="10981.7"/>
    <x v="16"/>
    <x v="3"/>
  </r>
  <r>
    <s v="CG&amp;E "/>
    <s v="E"/>
    <x v="9"/>
    <s v="DS01    01/02/2009N"/>
    <n v="331330"/>
    <n v="15455.99"/>
    <n v="0"/>
    <n v="15455.99"/>
    <n v="0"/>
    <n v="0"/>
    <n v="9901.77"/>
    <n v="359.74"/>
    <n v="4.2300000000000004"/>
    <n v="0"/>
    <n v="-1486.5"/>
    <n v="1423.46"/>
    <n v="2977.18"/>
    <n v="0"/>
    <n v="0"/>
    <n v="0"/>
    <n v="0"/>
    <n v="0"/>
    <n v="0"/>
    <n v="0"/>
    <n v="0"/>
    <n v="0"/>
    <n v="11.57"/>
    <n v="0"/>
    <n v="0"/>
    <n v="0"/>
    <n v="216.7"/>
    <n v="0"/>
    <n v="0"/>
    <n v="0"/>
    <n v="0"/>
    <n v="540.41"/>
    <n v="0"/>
    <n v="0"/>
    <n v="0"/>
    <n v="1507.43"/>
    <x v="16"/>
    <x v="3"/>
  </r>
  <r>
    <s v="CG&amp;E "/>
    <s v="E"/>
    <x v="10"/>
    <s v="DS01    01/02/2009N"/>
    <n v="1172887"/>
    <n v="39591.08"/>
    <n v="0"/>
    <n v="39591.08"/>
    <n v="0"/>
    <n v="0"/>
    <n v="19312.29"/>
    <n v="1273.44"/>
    <n v="7.45"/>
    <n v="0"/>
    <n v="-2676.23"/>
    <n v="4805.84"/>
    <n v="10105.1"/>
    <n v="0"/>
    <n v="0"/>
    <n v="0"/>
    <n v="0"/>
    <n v="0"/>
    <n v="0"/>
    <n v="0"/>
    <n v="0"/>
    <n v="0"/>
    <n v="500.78"/>
    <n v="0"/>
    <n v="0"/>
    <n v="0"/>
    <n v="767.06"/>
    <n v="0"/>
    <n v="0"/>
    <n v="0"/>
    <n v="0"/>
    <n v="1912.98"/>
    <n v="0"/>
    <n v="0"/>
    <n v="0"/>
    <n v="3582.37"/>
    <x v="16"/>
    <x v="3"/>
  </r>
  <r>
    <s v="CG&amp;E "/>
    <s v="E"/>
    <x v="22"/>
    <s v="DS01    01/02/2009N"/>
    <n v="4800"/>
    <n v="284.93"/>
    <n v="0"/>
    <n v="284.93"/>
    <n v="0"/>
    <n v="0"/>
    <n v="167.09"/>
    <n v="5.21"/>
    <n v="0.09"/>
    <n v="0"/>
    <n v="0"/>
    <n v="21.03"/>
    <n v="43.16"/>
    <n v="0"/>
    <n v="0"/>
    <n v="0"/>
    <n v="0"/>
    <n v="0"/>
    <n v="0"/>
    <n v="0"/>
    <n v="0"/>
    <n v="0"/>
    <n v="13.31"/>
    <n v="0"/>
    <n v="0"/>
    <n v="0"/>
    <n v="3.14"/>
    <n v="0"/>
    <n v="0"/>
    <n v="0"/>
    <n v="0"/>
    <n v="7.83"/>
    <n v="0"/>
    <n v="0"/>
    <n v="0"/>
    <n v="24.07"/>
    <x v="16"/>
    <x v="3"/>
  </r>
  <r>
    <s v="CG&amp;E "/>
    <s v="E"/>
    <x v="11"/>
    <s v="DS01    01/02/2009N"/>
    <n v="6551872"/>
    <n v="216922.62"/>
    <n v="0"/>
    <n v="216922.62"/>
    <n v="0"/>
    <n v="0"/>
    <n v="103849.73"/>
    <n v="7113.36"/>
    <n v="10.25"/>
    <n v="0"/>
    <n v="-13363.61"/>
    <n v="24750.46"/>
    <n v="55991.17"/>
    <n v="0"/>
    <n v="0"/>
    <n v="0"/>
    <n v="0"/>
    <n v="0"/>
    <n v="0"/>
    <n v="0"/>
    <n v="0"/>
    <n v="0"/>
    <n v="3643.61"/>
    <n v="0"/>
    <n v="0"/>
    <n v="0"/>
    <n v="4284.93"/>
    <n v="0"/>
    <n v="0"/>
    <n v="0"/>
    <n v="0"/>
    <n v="10686.13"/>
    <n v="0"/>
    <n v="0"/>
    <n v="0"/>
    <n v="19956.59"/>
    <x v="16"/>
    <x v="3"/>
  </r>
  <r>
    <s v="CG&amp;E "/>
    <s v="E"/>
    <x v="18"/>
    <s v="DS01    01/02/2009N"/>
    <n v="1948101"/>
    <n v="70633.09"/>
    <n v="0"/>
    <n v="70633.09"/>
    <n v="0"/>
    <n v="0"/>
    <n v="38324.92"/>
    <n v="2115.09"/>
    <n v="3.78"/>
    <n v="0"/>
    <n v="-5724.55"/>
    <n v="7404.92"/>
    <n v="16603.3"/>
    <n v="0"/>
    <n v="0"/>
    <n v="0"/>
    <n v="0"/>
    <n v="0"/>
    <n v="0"/>
    <n v="0"/>
    <n v="0"/>
    <n v="0"/>
    <n v="615.67999999999995"/>
    <n v="0"/>
    <n v="0"/>
    <n v="0"/>
    <n v="1274.07"/>
    <n v="0"/>
    <n v="0"/>
    <n v="0"/>
    <n v="0"/>
    <n v="3177.35"/>
    <n v="0"/>
    <n v="0"/>
    <n v="0"/>
    <n v="6838.53"/>
    <x v="16"/>
    <x v="3"/>
  </r>
  <r>
    <s v="CG&amp;E "/>
    <s v="E"/>
    <x v="13"/>
    <s v="DS01    01/02/2009N"/>
    <n v="6178337"/>
    <n v="184338.3"/>
    <n v="0"/>
    <n v="184338.3"/>
    <n v="0"/>
    <n v="0"/>
    <n v="87906.11"/>
    <n v="6707.84"/>
    <n v="6.91"/>
    <n v="0"/>
    <n v="-17597.2"/>
    <n v="23124.25"/>
    <n v="52475.69"/>
    <n v="0"/>
    <n v="0"/>
    <n v="0"/>
    <n v="0"/>
    <n v="0"/>
    <n v="0"/>
    <n v="0"/>
    <n v="0"/>
    <n v="0"/>
    <n v="0"/>
    <n v="0"/>
    <n v="0"/>
    <n v="0"/>
    <n v="4040.64"/>
    <n v="0"/>
    <n v="0"/>
    <n v="0"/>
    <n v="0"/>
    <n v="10076.86"/>
    <n v="0"/>
    <n v="0"/>
    <n v="0"/>
    <n v="17597.2"/>
    <x v="16"/>
    <x v="3"/>
  </r>
  <r>
    <s v="CG&amp;E "/>
    <s v="E"/>
    <x v="23"/>
    <s v="DS01    01/02/2009N"/>
    <n v="91673"/>
    <n v="2810.46"/>
    <n v="0"/>
    <n v="2810.46"/>
    <n v="0"/>
    <n v="0"/>
    <n v="1334.96"/>
    <n v="99.53"/>
    <n v="0.09"/>
    <n v="0"/>
    <n v="-267.68"/>
    <n v="342.09"/>
    <n v="824.32"/>
    <n v="0"/>
    <n v="0"/>
    <n v="0"/>
    <n v="0"/>
    <n v="0"/>
    <n v="0"/>
    <n v="0"/>
    <n v="0"/>
    <n v="0"/>
    <n v="0"/>
    <n v="0"/>
    <n v="0"/>
    <n v="0"/>
    <n v="59.95"/>
    <n v="0"/>
    <n v="0"/>
    <n v="0"/>
    <n v="0"/>
    <n v="149.52000000000001"/>
    <n v="0"/>
    <n v="0"/>
    <n v="0"/>
    <n v="267.68"/>
    <x v="16"/>
    <x v="3"/>
  </r>
  <r>
    <s v="CG&amp;E "/>
    <s v="E"/>
    <x v="2"/>
    <s v="DS01    01/02/2009Y"/>
    <n v="101620"/>
    <n v="10451.93"/>
    <n v="0"/>
    <n v="1045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3"/>
  </r>
  <r>
    <s v="CG&amp;E "/>
    <s v="E"/>
    <x v="2"/>
    <s v="DS01    02/15/2008N"/>
    <n v="12399"/>
    <n v="2522.7199999999998"/>
    <n v="0"/>
    <n v="2522.7199999999998"/>
    <n v="996.41"/>
    <n v="0"/>
    <n v="468.78"/>
    <n v="15.09"/>
    <n v="0.22"/>
    <n v="0"/>
    <n v="0"/>
    <n v="46.02"/>
    <n v="178.71"/>
    <n v="175.83"/>
    <n v="5.18"/>
    <n v="175.82"/>
    <n v="228.15"/>
    <n v="113.47"/>
    <n v="0"/>
    <n v="0"/>
    <n v="0"/>
    <n v="0"/>
    <n v="40.6"/>
    <n v="70.34"/>
    <n v="0"/>
    <n v="0"/>
    <n v="8.1"/>
    <n v="0"/>
    <n v="0"/>
    <n v="0"/>
    <n v="0"/>
    <n v="0"/>
    <n v="0"/>
    <n v="0"/>
    <n v="0"/>
    <n v="0"/>
    <x v="16"/>
    <x v="3"/>
  </r>
  <r>
    <s v="CG&amp;E "/>
    <s v="E"/>
    <x v="4"/>
    <s v="DS01    02/15/2008N"/>
    <n v="-17360"/>
    <n v="-1536.78"/>
    <n v="0"/>
    <n v="-1536.78"/>
    <n v="-585.01"/>
    <n v="0"/>
    <n v="-174.11"/>
    <n v="-21.14"/>
    <n v="0"/>
    <n v="0"/>
    <n v="0"/>
    <n v="-71.52"/>
    <n v="-147.21"/>
    <n v="-103.23"/>
    <n v="-7.24"/>
    <n v="-103.23"/>
    <n v="-88.71"/>
    <n v="-158.88"/>
    <n v="0"/>
    <n v="0"/>
    <n v="0"/>
    <n v="0"/>
    <n v="-23.84"/>
    <n v="-41.3"/>
    <n v="0"/>
    <n v="0"/>
    <n v="-11.36"/>
    <n v="0"/>
    <n v="0"/>
    <n v="0"/>
    <n v="0"/>
    <n v="0"/>
    <n v="0"/>
    <n v="0"/>
    <n v="0"/>
    <n v="0"/>
    <x v="16"/>
    <x v="3"/>
  </r>
  <r>
    <s v="CG&amp;E "/>
    <s v="E"/>
    <x v="1"/>
    <s v="DS01    04/01/2008N"/>
    <n v="-98816"/>
    <n v="-7646.29"/>
    <n v="0"/>
    <n v="-7646.29"/>
    <n v="-2105.39"/>
    <n v="0"/>
    <n v="-684.97"/>
    <n v="-108.43"/>
    <n v="-0.53"/>
    <n v="0"/>
    <n v="0"/>
    <n v="-400.19"/>
    <n v="-440.4"/>
    <n v="-520.61"/>
    <n v="-3.66"/>
    <n v="0"/>
    <n v="-348.94"/>
    <n v="-2535.66"/>
    <n v="0"/>
    <n v="0"/>
    <n v="0"/>
    <n v="0"/>
    <n v="-102.51"/>
    <n v="32.68"/>
    <n v="0"/>
    <n v="0"/>
    <n v="-64.599999999999994"/>
    <n v="0"/>
    <n v="0"/>
    <n v="0"/>
    <n v="0"/>
    <n v="-146.87"/>
    <n v="0"/>
    <n v="0"/>
    <n v="0"/>
    <n v="-216.21"/>
    <x v="16"/>
    <x v="3"/>
  </r>
  <r>
    <s v="CG&amp;E "/>
    <s v="E"/>
    <x v="2"/>
    <s v="DS01    04/01/2008N"/>
    <n v="-1965080"/>
    <n v="-192447.62"/>
    <n v="0"/>
    <n v="-192447.62"/>
    <n v="-72991.600000000006"/>
    <n v="0"/>
    <n v="-22351.35"/>
    <n v="-2290.2800000000002"/>
    <n v="-3.91"/>
    <n v="0"/>
    <n v="0"/>
    <n v="-7688.02"/>
    <n v="-14077.58"/>
    <n v="-12354.9"/>
    <n v="-495.49"/>
    <n v="0"/>
    <n v="-11090.98"/>
    <n v="-38996.6"/>
    <n v="0"/>
    <n v="0"/>
    <n v="0"/>
    <n v="0"/>
    <n v="-2695.27"/>
    <n v="-2683.69"/>
    <n v="0"/>
    <n v="0"/>
    <n v="-1285.19"/>
    <n v="0"/>
    <n v="0"/>
    <n v="0"/>
    <n v="0"/>
    <n v="-1267.1199999999999"/>
    <n v="0"/>
    <n v="0"/>
    <n v="0"/>
    <n v="-2175.64"/>
    <x v="16"/>
    <x v="3"/>
  </r>
  <r>
    <s v="CG&amp;E "/>
    <s v="E"/>
    <x v="3"/>
    <s v="DS01    04/01/2008N"/>
    <n v="-61970"/>
    <n v="-18443.91"/>
    <n v="0"/>
    <n v="-18443.91"/>
    <n v="-7739.53"/>
    <n v="0"/>
    <n v="-3707.67"/>
    <n v="-62.82"/>
    <n v="-0.52"/>
    <n v="0"/>
    <n v="0"/>
    <n v="-255.99"/>
    <n v="-549.91"/>
    <n v="-1424.39"/>
    <n v="14.14"/>
    <n v="0"/>
    <n v="-1904.85"/>
    <n v="-1817.14"/>
    <n v="0"/>
    <n v="0"/>
    <n v="0"/>
    <n v="0"/>
    <n v="-283.89999999999998"/>
    <n v="-27.47"/>
    <n v="0"/>
    <n v="0"/>
    <n v="-40.56"/>
    <n v="0"/>
    <n v="0"/>
    <n v="0"/>
    <n v="0"/>
    <n v="-156.33000000000001"/>
    <n v="0"/>
    <n v="0"/>
    <n v="0"/>
    <n v="-486.97"/>
    <x v="16"/>
    <x v="3"/>
  </r>
  <r>
    <s v="CG&amp;E "/>
    <s v="E"/>
    <x v="4"/>
    <s v="DS01    04/01/2008N"/>
    <n v="-216220"/>
    <n v="-19377.71"/>
    <n v="0"/>
    <n v="-19377.71"/>
    <n v="-6754.22"/>
    <n v="0"/>
    <n v="-2032.23"/>
    <n v="-247.37"/>
    <n v="-0.28000000000000003"/>
    <n v="0"/>
    <n v="0"/>
    <n v="-860.75"/>
    <n v="-1390.69"/>
    <n v="-1266.18"/>
    <n v="-39.950000000000003"/>
    <n v="0"/>
    <n v="-1021.79"/>
    <n v="-4676.07"/>
    <n v="0"/>
    <n v="0"/>
    <n v="0"/>
    <n v="0"/>
    <n v="-267.07"/>
    <n v="-225.37"/>
    <n v="0"/>
    <n v="0"/>
    <n v="-141.44"/>
    <n v="0"/>
    <n v="0"/>
    <n v="0"/>
    <n v="0"/>
    <n v="-196.4"/>
    <n v="0"/>
    <n v="0"/>
    <n v="0"/>
    <n v="-257.89999999999998"/>
    <x v="16"/>
    <x v="3"/>
  </r>
  <r>
    <s v="CG&amp;E "/>
    <s v="E"/>
    <x v="14"/>
    <s v="DS01    04/01/2008N"/>
    <n v="-8060"/>
    <n v="-4400.88"/>
    <n v="0"/>
    <n v="-4400.88"/>
    <n v="-2037.22"/>
    <n v="0"/>
    <n v="-972.73"/>
    <n v="-8.75"/>
    <n v="-0.03"/>
    <n v="0"/>
    <n v="0"/>
    <n v="-31.99"/>
    <n v="-88.7"/>
    <n v="-351.92"/>
    <n v="0"/>
    <n v="0"/>
    <n v="-479.89"/>
    <n v="-215.04"/>
    <n v="0"/>
    <n v="0"/>
    <n v="0"/>
    <n v="0"/>
    <n v="-69.010000000000005"/>
    <n v="-104.88"/>
    <n v="0"/>
    <n v="0"/>
    <n v="-5.27"/>
    <n v="0"/>
    <n v="0"/>
    <n v="0"/>
    <n v="0"/>
    <n v="-13.15"/>
    <n v="0"/>
    <n v="0"/>
    <n v="0"/>
    <n v="-22.3"/>
    <x v="16"/>
    <x v="3"/>
  </r>
  <r>
    <s v="CG&amp;E "/>
    <s v="E"/>
    <x v="6"/>
    <s v="DS01    04/01/2008N"/>
    <n v="-92655"/>
    <n v="-2871.9"/>
    <n v="0"/>
    <n v="-2871.9"/>
    <n v="0"/>
    <n v="0"/>
    <n v="-1316.17"/>
    <n v="-106.56"/>
    <n v="-0.31"/>
    <n v="0"/>
    <n v="75.61"/>
    <n v="-364.47"/>
    <n v="-815.36"/>
    <n v="0"/>
    <n v="-6.16"/>
    <n v="0"/>
    <n v="0"/>
    <n v="0"/>
    <n v="0"/>
    <n v="0"/>
    <n v="0"/>
    <n v="0"/>
    <n v="-44.17"/>
    <n v="-26.8"/>
    <n v="0"/>
    <n v="0"/>
    <n v="-60.61"/>
    <n v="0"/>
    <n v="0"/>
    <n v="0"/>
    <n v="0"/>
    <n v="-77.69"/>
    <n v="0"/>
    <n v="0"/>
    <n v="0"/>
    <n v="-129.21"/>
    <x v="16"/>
    <x v="3"/>
  </r>
  <r>
    <s v="CG&amp;E "/>
    <s v="E"/>
    <x v="11"/>
    <s v="DS01    04/01/2008N"/>
    <n v="-11898"/>
    <n v="-840.96"/>
    <n v="0"/>
    <n v="-840.96"/>
    <n v="0"/>
    <n v="0"/>
    <n v="-648.26"/>
    <n v="-13.55"/>
    <n v="-0.08"/>
    <n v="0"/>
    <n v="54.84"/>
    <n v="-50.64"/>
    <n v="-106.98"/>
    <n v="0"/>
    <n v="-1.97"/>
    <n v="0"/>
    <n v="0"/>
    <n v="0"/>
    <n v="0"/>
    <n v="0"/>
    <n v="0"/>
    <n v="0"/>
    <n v="0"/>
    <n v="0"/>
    <n v="0"/>
    <n v="0"/>
    <n v="-7.78"/>
    <n v="0"/>
    <n v="0"/>
    <n v="0"/>
    <n v="0"/>
    <n v="-11.7"/>
    <n v="0"/>
    <n v="0"/>
    <n v="0"/>
    <n v="-54.84"/>
    <x v="16"/>
    <x v="3"/>
  </r>
  <r>
    <s v="CG&amp;E "/>
    <s v="E"/>
    <x v="2"/>
    <s v="DS01    04/01/2008Y"/>
    <n v="78848"/>
    <n v="8268.42"/>
    <n v="0"/>
    <n v="826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3"/>
  </r>
  <r>
    <s v="CG&amp;E "/>
    <s v="E"/>
    <x v="1"/>
    <s v="DS02    01/02/2009N"/>
    <n v="20013"/>
    <n v="2155.0100000000002"/>
    <n v="0"/>
    <n v="2155.0100000000002"/>
    <n v="655.22"/>
    <n v="0"/>
    <n v="315.14"/>
    <n v="21.73"/>
    <n v="0.45"/>
    <n v="0"/>
    <n v="0"/>
    <n v="86.51"/>
    <n v="145.52000000000001"/>
    <n v="143.44999999999999"/>
    <n v="0"/>
    <n v="0"/>
    <n v="126.82"/>
    <n v="533.95000000000005"/>
    <n v="0"/>
    <n v="0"/>
    <n v="0"/>
    <n v="0"/>
    <n v="28.64"/>
    <n v="0"/>
    <n v="0"/>
    <n v="0"/>
    <n v="13.08"/>
    <n v="0"/>
    <n v="0"/>
    <n v="0"/>
    <n v="0"/>
    <n v="32.64"/>
    <n v="0"/>
    <n v="0"/>
    <n v="0"/>
    <n v="51.86"/>
    <x v="16"/>
    <x v="3"/>
  </r>
  <r>
    <s v="CG&amp;E "/>
    <s v="E"/>
    <x v="2"/>
    <s v="DS02    01/02/2009N"/>
    <n v="756779"/>
    <n v="76100.649999999994"/>
    <n v="0"/>
    <n v="76100.649999999994"/>
    <n v="23547.25"/>
    <n v="0"/>
    <n v="8935.7000000000007"/>
    <n v="821.61"/>
    <n v="2.4500000000000002"/>
    <n v="0"/>
    <n v="0"/>
    <n v="2921.11"/>
    <n v="5277.78"/>
    <n v="5229.3900000000003"/>
    <n v="0"/>
    <n v="0"/>
    <n v="4510.53"/>
    <n v="20190.89"/>
    <n v="0"/>
    <n v="0"/>
    <n v="0"/>
    <n v="0"/>
    <n v="1044.57"/>
    <n v="0"/>
    <n v="0"/>
    <n v="0"/>
    <n v="494.93"/>
    <n v="0"/>
    <n v="0"/>
    <n v="0"/>
    <n v="0"/>
    <n v="1234.29"/>
    <n v="0"/>
    <n v="0"/>
    <n v="0"/>
    <n v="1890.15"/>
    <x v="16"/>
    <x v="3"/>
  </r>
  <r>
    <s v="CG&amp;E "/>
    <s v="E"/>
    <x v="3"/>
    <s v="DS02    01/02/2009N"/>
    <n v="48856"/>
    <n v="6426.07"/>
    <n v="0"/>
    <n v="6426.07"/>
    <n v="2238.6799999999998"/>
    <n v="0"/>
    <n v="918.4"/>
    <n v="53.05"/>
    <n v="0.27"/>
    <n v="0"/>
    <n v="0"/>
    <n v="194.87"/>
    <n v="439.31"/>
    <n v="451.68"/>
    <n v="0"/>
    <n v="0"/>
    <n v="461.22"/>
    <n v="1303.47"/>
    <n v="0"/>
    <n v="0"/>
    <n v="0"/>
    <n v="0"/>
    <n v="90.23"/>
    <n v="0"/>
    <n v="0"/>
    <n v="0"/>
    <n v="31.95"/>
    <n v="0"/>
    <n v="0"/>
    <n v="0"/>
    <n v="0"/>
    <n v="79.69"/>
    <n v="0"/>
    <n v="0"/>
    <n v="0"/>
    <n v="163.25"/>
    <x v="16"/>
    <x v="3"/>
  </r>
  <r>
    <s v="CG&amp;E "/>
    <s v="E"/>
    <x v="4"/>
    <s v="DS02    01/02/2009N"/>
    <n v="40109"/>
    <n v="4857.59"/>
    <n v="0"/>
    <n v="4857.59"/>
    <n v="1644.03"/>
    <n v="0"/>
    <n v="664.2"/>
    <n v="43.54"/>
    <n v="0.18"/>
    <n v="0"/>
    <n v="0"/>
    <n v="163.72999999999999"/>
    <n v="314.2"/>
    <n v="340.15"/>
    <n v="0"/>
    <n v="0"/>
    <n v="334.9"/>
    <n v="1070.1099999999999"/>
    <n v="0"/>
    <n v="0"/>
    <n v="0"/>
    <n v="0"/>
    <n v="67.959999999999994"/>
    <n v="0"/>
    <n v="0"/>
    <n v="0"/>
    <n v="26.23"/>
    <n v="0"/>
    <n v="0"/>
    <n v="0"/>
    <n v="0"/>
    <n v="65.42"/>
    <n v="0"/>
    <n v="0"/>
    <n v="0"/>
    <n v="122.94"/>
    <x v="16"/>
    <x v="3"/>
  </r>
  <r>
    <s v="CG&amp;E "/>
    <s v="E"/>
    <x v="8"/>
    <s v="DS02    01/02/2009N"/>
    <n v="34199"/>
    <n v="5300.99"/>
    <n v="0"/>
    <n v="5300.99"/>
    <n v="1983.1"/>
    <n v="0"/>
    <n v="824.41"/>
    <n v="37.130000000000003"/>
    <n v="0.09"/>
    <n v="0"/>
    <n v="0"/>
    <n v="133.46"/>
    <n v="307.52"/>
    <n v="382.58"/>
    <n v="0"/>
    <n v="0"/>
    <n v="427.42"/>
    <n v="912.43"/>
    <n v="0"/>
    <n v="0"/>
    <n v="0"/>
    <n v="0"/>
    <n v="76.430000000000007"/>
    <n v="0"/>
    <n v="0"/>
    <n v="0"/>
    <n v="22.37"/>
    <n v="0"/>
    <n v="0"/>
    <n v="0"/>
    <n v="0"/>
    <n v="55.78"/>
    <n v="0"/>
    <n v="0"/>
    <n v="0"/>
    <n v="138.27000000000001"/>
    <x v="16"/>
    <x v="3"/>
  </r>
  <r>
    <s v="CG&amp;E "/>
    <s v="E"/>
    <x v="14"/>
    <s v="DS02    01/02/2009N"/>
    <n v="3206487"/>
    <n v="285117.84999999998"/>
    <n v="0"/>
    <n v="285117.84999999998"/>
    <n v="82719.73"/>
    <n v="0"/>
    <n v="28811.360000000001"/>
    <n v="3481.26"/>
    <n v="1.53"/>
    <n v="0"/>
    <n v="0"/>
    <n v="11790.88"/>
    <n v="19991.78"/>
    <n v="19450.259999999998"/>
    <n v="0"/>
    <n v="0"/>
    <n v="15079.7"/>
    <n v="85549.08"/>
    <n v="0"/>
    <n v="0"/>
    <n v="0"/>
    <n v="0"/>
    <n v="3885.04"/>
    <n v="0"/>
    <n v="0"/>
    <n v="0"/>
    <n v="2097.06"/>
    <n v="0"/>
    <n v="0"/>
    <n v="0"/>
    <n v="0"/>
    <n v="5229.76"/>
    <n v="0"/>
    <n v="0"/>
    <n v="0"/>
    <n v="7030.41"/>
    <x v="16"/>
    <x v="3"/>
  </r>
  <r>
    <s v="CG&amp;E "/>
    <s v="E"/>
    <x v="15"/>
    <s v="DS02    01/02/2009N"/>
    <n v="872942"/>
    <n v="75924.13"/>
    <n v="0"/>
    <n v="75924.13"/>
    <n v="21361.919999999998"/>
    <n v="0"/>
    <n v="7668.19"/>
    <n v="947.75"/>
    <n v="0.18"/>
    <n v="0"/>
    <n v="0"/>
    <n v="3187.42"/>
    <n v="5462.33"/>
    <n v="5110.24"/>
    <n v="0"/>
    <n v="0"/>
    <n v="4033.48"/>
    <n v="23290.09"/>
    <n v="0"/>
    <n v="0"/>
    <n v="0"/>
    <n v="0"/>
    <n v="1020.71"/>
    <n v="0"/>
    <n v="0"/>
    <n v="0"/>
    <n v="570.9"/>
    <n v="0"/>
    <n v="0"/>
    <n v="0"/>
    <n v="0"/>
    <n v="1423.77"/>
    <n v="0"/>
    <n v="0"/>
    <n v="0"/>
    <n v="1847.15"/>
    <x v="16"/>
    <x v="3"/>
  </r>
  <r>
    <s v="CG&amp;E "/>
    <s v="E"/>
    <x v="12"/>
    <s v="DS02    01/02/2009N"/>
    <n v="72852"/>
    <n v="8839.91"/>
    <n v="0"/>
    <n v="8839.91"/>
    <n v="2997.67"/>
    <n v="0"/>
    <n v="1155.27"/>
    <n v="79.099999999999994"/>
    <n v="0.09"/>
    <n v="0"/>
    <n v="0"/>
    <n v="273.77"/>
    <n v="655.09"/>
    <n v="619.15"/>
    <n v="0"/>
    <n v="0"/>
    <n v="602.14"/>
    <n v="1943.69"/>
    <n v="0"/>
    <n v="0"/>
    <n v="0"/>
    <n v="0"/>
    <n v="123.68"/>
    <n v="0"/>
    <n v="0"/>
    <n v="0"/>
    <n v="47.65"/>
    <n v="0"/>
    <n v="0"/>
    <n v="0"/>
    <n v="0"/>
    <n v="118.82"/>
    <n v="0"/>
    <n v="0"/>
    <n v="0"/>
    <n v="223.79"/>
    <x v="16"/>
    <x v="3"/>
  </r>
  <r>
    <s v="CG&amp;E "/>
    <s v="E"/>
    <x v="6"/>
    <s v="DS02    01/02/2009N"/>
    <n v="7801"/>
    <n v="281.61"/>
    <n v="0"/>
    <n v="281.61"/>
    <n v="0"/>
    <n v="0"/>
    <n v="151.47"/>
    <n v="8.4700000000000006"/>
    <n v="0.09"/>
    <n v="0"/>
    <n v="-25.71"/>
    <n v="33.61"/>
    <n v="70.150000000000006"/>
    <n v="0"/>
    <n v="0"/>
    <n v="0"/>
    <n v="0"/>
    <n v="0"/>
    <n v="0"/>
    <n v="0"/>
    <n v="0"/>
    <n v="0"/>
    <n v="0"/>
    <n v="0"/>
    <n v="0"/>
    <n v="0"/>
    <n v="5.0999999999999996"/>
    <n v="0"/>
    <n v="0"/>
    <n v="0"/>
    <n v="0"/>
    <n v="12.72"/>
    <n v="0"/>
    <n v="0"/>
    <n v="0"/>
    <n v="25.71"/>
    <x v="16"/>
    <x v="3"/>
  </r>
  <r>
    <s v="CG&amp;E "/>
    <s v="E"/>
    <x v="15"/>
    <s v="DS03 ON 01/02/2009 "/>
    <n v="73435"/>
    <n v="9825.48"/>
    <n v="0"/>
    <n v="9825.48"/>
    <n v="2248.86"/>
    <n v="0"/>
    <n v="1147.8599999999999"/>
    <n v="185.63"/>
    <n v="0.09"/>
    <n v="0"/>
    <n v="0"/>
    <n v="629.98"/>
    <n v="1228.19"/>
    <n v="1113.68"/>
    <n v="0"/>
    <n v="0"/>
    <n v="422.38"/>
    <n v="1959.25"/>
    <n v="0"/>
    <n v="0"/>
    <n v="0"/>
    <n v="0"/>
    <n v="222.46"/>
    <n v="0"/>
    <n v="0"/>
    <n v="0"/>
    <n v="111.82"/>
    <n v="0"/>
    <n v="0"/>
    <n v="0"/>
    <n v="0"/>
    <n v="278.87"/>
    <n v="0"/>
    <n v="0"/>
    <n v="0"/>
    <n v="276.41000000000003"/>
    <x v="16"/>
    <x v="3"/>
  </r>
  <r>
    <s v="CG&amp;E "/>
    <s v="E"/>
    <x v="12"/>
    <s v="DS03 ON 01/02/2009 "/>
    <n v="158510"/>
    <n v="20780.38"/>
    <n v="0"/>
    <n v="20780.38"/>
    <n v="6414.97"/>
    <n v="0"/>
    <n v="2777.9"/>
    <n v="239.4"/>
    <n v="0.09"/>
    <n v="0"/>
    <n v="0"/>
    <n v="809.76"/>
    <n v="1982.79"/>
    <n v="1659.87"/>
    <n v="0"/>
    <n v="0"/>
    <n v="1283.1500000000001"/>
    <n v="4229.05"/>
    <n v="0"/>
    <n v="0"/>
    <n v="0"/>
    <n v="0"/>
    <n v="331.58"/>
    <n v="0"/>
    <n v="0"/>
    <n v="0"/>
    <n v="144.21"/>
    <n v="0"/>
    <n v="0"/>
    <n v="0"/>
    <n v="0"/>
    <n v="359.65"/>
    <n v="0"/>
    <n v="0"/>
    <n v="0"/>
    <n v="547.96"/>
    <x v="16"/>
    <x v="3"/>
  </r>
  <r>
    <s v="CG&amp;E "/>
    <s v="E"/>
    <x v="2"/>
    <s v="DS03 ON 01/02/2009N"/>
    <n v="192240"/>
    <n v="21926.81"/>
    <n v="0"/>
    <n v="21926.81"/>
    <n v="6834.16"/>
    <n v="0"/>
    <n v="3344.74"/>
    <n v="208.71"/>
    <n v="0.45"/>
    <n v="0"/>
    <n v="0"/>
    <n v="740.9"/>
    <n v="1615.37"/>
    <n v="1462.75"/>
    <n v="0"/>
    <n v="0"/>
    <n v="1330.59"/>
    <n v="5128.96"/>
    <n v="0"/>
    <n v="0"/>
    <n v="0"/>
    <n v="0"/>
    <n v="292.18"/>
    <n v="0"/>
    <n v="0"/>
    <n v="0"/>
    <n v="125.73"/>
    <n v="0"/>
    <n v="0"/>
    <n v="0"/>
    <n v="0"/>
    <n v="313.55"/>
    <n v="0"/>
    <n v="0"/>
    <n v="0"/>
    <n v="528.72"/>
    <x v="16"/>
    <x v="3"/>
  </r>
  <r>
    <s v="CG&amp;E "/>
    <s v="E"/>
    <x v="14"/>
    <s v="DS03 ON 01/02/2009N"/>
    <n v="11790619"/>
    <n v="1092324.3600000001"/>
    <n v="0"/>
    <n v="1092324.3600000001"/>
    <n v="313959.23"/>
    <n v="0"/>
    <n v="123375.67999999999"/>
    <n v="12021.59"/>
    <n v="2.52"/>
    <n v="0"/>
    <n v="0"/>
    <n v="43053.15"/>
    <n v="81668.490000000005"/>
    <n v="73032.09"/>
    <n v="0"/>
    <n v="0"/>
    <n v="62711.06"/>
    <n v="314573.7"/>
    <n v="0"/>
    <n v="0"/>
    <n v="0"/>
    <n v="0"/>
    <n v="14587.32"/>
    <n v="0"/>
    <n v="0"/>
    <n v="0"/>
    <n v="7711.06"/>
    <n v="0"/>
    <n v="0"/>
    <n v="0"/>
    <n v="0"/>
    <n v="19230.52"/>
    <n v="0"/>
    <n v="0"/>
    <n v="0"/>
    <n v="26397.95"/>
    <x v="16"/>
    <x v="3"/>
  </r>
  <r>
    <s v="CG&amp;E "/>
    <s v="E"/>
    <x v="15"/>
    <s v="DS03 ON 01/02/2009N"/>
    <n v="6503276"/>
    <n v="655891.52"/>
    <n v="0"/>
    <n v="655891.52"/>
    <n v="200238.1"/>
    <n v="0"/>
    <n v="79703.210000000006"/>
    <n v="6921.3"/>
    <n v="2.25"/>
    <n v="0"/>
    <n v="0"/>
    <n v="23838.52"/>
    <n v="47298.67"/>
    <n v="44588.51"/>
    <n v="0"/>
    <n v="0"/>
    <n v="39910.44"/>
    <n v="173507.41"/>
    <n v="0"/>
    <n v="0"/>
    <n v="0"/>
    <n v="0"/>
    <n v="8906.5300000000007"/>
    <n v="0"/>
    <n v="0"/>
    <n v="0"/>
    <n v="4253.12"/>
    <n v="0"/>
    <n v="0"/>
    <n v="0"/>
    <n v="0"/>
    <n v="10606.83"/>
    <n v="0"/>
    <n v="0"/>
    <n v="0"/>
    <n v="16116.63"/>
    <x v="16"/>
    <x v="3"/>
  </r>
  <r>
    <s v="CG&amp;E "/>
    <s v="E"/>
    <x v="12"/>
    <s v="DS03 ON 01/02/2009N"/>
    <n v="2646238"/>
    <n v="234451.86"/>
    <n v="0"/>
    <n v="234451.86"/>
    <n v="66729.960000000006"/>
    <n v="0"/>
    <n v="25173.45"/>
    <n v="2873.03"/>
    <n v="0.99"/>
    <n v="0"/>
    <n v="0"/>
    <n v="9707.93"/>
    <n v="16304.2"/>
    <n v="15807.82"/>
    <n v="0"/>
    <n v="0"/>
    <n v="12334.84"/>
    <n v="70601.63"/>
    <n v="0"/>
    <n v="0"/>
    <n v="0"/>
    <n v="0"/>
    <n v="3157.45"/>
    <n v="0"/>
    <n v="0"/>
    <n v="0"/>
    <n v="1730.66"/>
    <n v="0"/>
    <n v="0"/>
    <n v="0"/>
    <n v="0"/>
    <n v="4316.0200000000004"/>
    <n v="0"/>
    <n v="0"/>
    <n v="0"/>
    <n v="5713.88"/>
    <x v="16"/>
    <x v="3"/>
  </r>
  <r>
    <s v="CG&amp;E "/>
    <s v="E"/>
    <x v="11"/>
    <s v="DS03 ON 01/02/2009N"/>
    <n v="854950"/>
    <n v="23109.25"/>
    <n v="0"/>
    <n v="23109.25"/>
    <n v="0"/>
    <n v="0"/>
    <n v="9510.74"/>
    <n v="928.21"/>
    <n v="0.27"/>
    <n v="0"/>
    <n v="-477.41"/>
    <n v="3131.44"/>
    <n v="5244.19"/>
    <n v="0"/>
    <n v="0"/>
    <n v="0"/>
    <n v="0"/>
    <n v="0"/>
    <n v="0"/>
    <n v="0"/>
    <n v="0"/>
    <n v="0"/>
    <n v="833.12"/>
    <n v="0"/>
    <n v="0"/>
    <n v="0"/>
    <n v="559.13"/>
    <n v="0"/>
    <n v="0"/>
    <n v="0"/>
    <n v="0"/>
    <n v="1394.42"/>
    <n v="0"/>
    <n v="0"/>
    <n v="0"/>
    <n v="1985.14"/>
    <x v="16"/>
    <x v="3"/>
  </r>
  <r>
    <s v="CG&amp;E "/>
    <s v="E"/>
    <x v="13"/>
    <s v="DS03 ON 01/02/2009N"/>
    <n v="718462"/>
    <n v="22054.14"/>
    <n v="0"/>
    <n v="22054.14"/>
    <n v="0"/>
    <n v="0"/>
    <n v="10526.35"/>
    <n v="780.03"/>
    <n v="0.36"/>
    <n v="0"/>
    <n v="-2038.55"/>
    <n v="2645.3"/>
    <n v="6460.41"/>
    <n v="0"/>
    <n v="0"/>
    <n v="0"/>
    <n v="0"/>
    <n v="0"/>
    <n v="0"/>
    <n v="0"/>
    <n v="0"/>
    <n v="0"/>
    <n v="0"/>
    <n v="0"/>
    <n v="0"/>
    <n v="0"/>
    <n v="469.88"/>
    <n v="0"/>
    <n v="0"/>
    <n v="0"/>
    <n v="0"/>
    <n v="1171.81"/>
    <n v="0"/>
    <n v="0"/>
    <n v="0"/>
    <n v="2038.55"/>
    <x v="16"/>
    <x v="3"/>
  </r>
  <r>
    <s v="CG&amp;E "/>
    <s v="E"/>
    <x v="2"/>
    <s v="DS07 ON 01/02/2009N"/>
    <n v="6285701"/>
    <n v="704362.25"/>
    <n v="0"/>
    <n v="704362.25"/>
    <n v="229164.42"/>
    <n v="0"/>
    <n v="92729.7"/>
    <n v="6824.3"/>
    <n v="27.75"/>
    <n v="0"/>
    <n v="0"/>
    <n v="24576"/>
    <n v="47294.79"/>
    <n v="48773.62"/>
    <n v="0"/>
    <n v="0"/>
    <n v="45534.26"/>
    <n v="167702.46"/>
    <n v="0"/>
    <n v="0"/>
    <n v="0"/>
    <n v="0"/>
    <n v="9742.91"/>
    <n v="0"/>
    <n v="0"/>
    <n v="0"/>
    <n v="4110.92"/>
    <n v="0"/>
    <n v="0"/>
    <n v="0"/>
    <n v="0"/>
    <n v="10252"/>
    <n v="0"/>
    <n v="0"/>
    <n v="0"/>
    <n v="17629.12"/>
    <x v="16"/>
    <x v="3"/>
  </r>
  <r>
    <s v="CG&amp;E "/>
    <s v="E"/>
    <x v="3"/>
    <s v="DS07 ON 01/02/2009N"/>
    <n v="1350184"/>
    <n v="159693.43"/>
    <n v="0"/>
    <n v="159693.43"/>
    <n v="53510.93"/>
    <n v="0"/>
    <n v="21439.82"/>
    <n v="1465.87"/>
    <n v="4.08"/>
    <n v="0"/>
    <n v="0"/>
    <n v="5201.62"/>
    <n v="10749.79"/>
    <n v="11157.07"/>
    <n v="0"/>
    <n v="0"/>
    <n v="10794.73"/>
    <n v="36022.9"/>
    <n v="0"/>
    <n v="0"/>
    <n v="0"/>
    <n v="0"/>
    <n v="2228.7800000000002"/>
    <n v="0"/>
    <n v="0"/>
    <n v="0"/>
    <n v="883.04"/>
    <n v="0"/>
    <n v="0"/>
    <n v="0"/>
    <n v="0"/>
    <n v="2202.15"/>
    <n v="0"/>
    <n v="0"/>
    <n v="0"/>
    <n v="4032.65"/>
    <x v="16"/>
    <x v="3"/>
  </r>
  <r>
    <s v="CG&amp;E "/>
    <s v="E"/>
    <x v="4"/>
    <s v="DS07 ON 01/02/2009N"/>
    <n v="894176"/>
    <n v="103701.5"/>
    <n v="0"/>
    <n v="103701.5"/>
    <n v="34384.839999999997"/>
    <n v="0"/>
    <n v="13951.47"/>
    <n v="970.79"/>
    <n v="3.41"/>
    <n v="0"/>
    <n v="0"/>
    <n v="3493.33"/>
    <n v="6803.43"/>
    <n v="7222.78"/>
    <n v="0"/>
    <n v="0"/>
    <n v="6918.06"/>
    <n v="23856.61"/>
    <n v="0"/>
    <n v="0"/>
    <n v="0"/>
    <n v="0"/>
    <n v="1442.85"/>
    <n v="0"/>
    <n v="0"/>
    <n v="0"/>
    <n v="584.79"/>
    <n v="0"/>
    <n v="0"/>
    <n v="0"/>
    <n v="0"/>
    <n v="1458.44"/>
    <n v="0"/>
    <n v="0"/>
    <n v="0"/>
    <n v="2610.6999999999998"/>
    <x v="16"/>
    <x v="3"/>
  </r>
  <r>
    <s v="CG&amp;E "/>
    <s v="E"/>
    <x v="8"/>
    <s v="DS07 ON 01/02/2009N"/>
    <n v="172000"/>
    <n v="17576.68"/>
    <n v="0"/>
    <n v="17576.68"/>
    <n v="5554.93"/>
    <n v="0"/>
    <n v="2131.36"/>
    <n v="186.74"/>
    <n v="0.27"/>
    <n v="0"/>
    <n v="0"/>
    <n v="651.80999999999995"/>
    <n v="1072.32"/>
    <n v="1221.76"/>
    <n v="0"/>
    <n v="0"/>
    <n v="1089.8599999999999"/>
    <n v="4588.96"/>
    <n v="0"/>
    <n v="0"/>
    <n v="0"/>
    <n v="0"/>
    <n v="244.05"/>
    <n v="0"/>
    <n v="0"/>
    <n v="0"/>
    <n v="112.49"/>
    <n v="0"/>
    <n v="0"/>
    <n v="0"/>
    <n v="0"/>
    <n v="280.52999999999997"/>
    <n v="0"/>
    <n v="0"/>
    <n v="0"/>
    <n v="441.6"/>
    <x v="16"/>
    <x v="3"/>
  </r>
  <r>
    <s v="CG&amp;E "/>
    <s v="E"/>
    <x v="14"/>
    <s v="DS07 ON 01/02/2009N"/>
    <n v="3684203"/>
    <n v="367275.05"/>
    <n v="0"/>
    <n v="367275.05"/>
    <n v="112804.04"/>
    <n v="0"/>
    <n v="42878.83"/>
    <n v="3828.18"/>
    <n v="4.63"/>
    <n v="0"/>
    <n v="0"/>
    <n v="13832.04"/>
    <n v="25894.23"/>
    <n v="25164.65"/>
    <n v="0"/>
    <n v="0"/>
    <n v="22032.98"/>
    <n v="98294.54"/>
    <n v="0"/>
    <n v="0"/>
    <n v="0"/>
    <n v="0"/>
    <n v="5026.63"/>
    <n v="0"/>
    <n v="0"/>
    <n v="0"/>
    <n v="2409.5"/>
    <n v="0"/>
    <n v="0"/>
    <n v="0"/>
    <n v="0"/>
    <n v="6008.94"/>
    <n v="0"/>
    <n v="0"/>
    <n v="0"/>
    <n v="9095.86"/>
    <x v="16"/>
    <x v="3"/>
  </r>
  <r>
    <s v="CG&amp;E "/>
    <s v="E"/>
    <x v="12"/>
    <s v="DS07 ON 01/02/2009N"/>
    <n v="572523"/>
    <n v="64153.14"/>
    <n v="0"/>
    <n v="64153.14"/>
    <n v="21003.84"/>
    <n v="0"/>
    <n v="8002.48"/>
    <n v="621.59"/>
    <n v="0.63"/>
    <n v="0"/>
    <n v="0"/>
    <n v="2143.4899999999998"/>
    <n v="4694.8999999999996"/>
    <n v="4460.88"/>
    <n v="0"/>
    <n v="0"/>
    <n v="4138.72"/>
    <n v="15274.91"/>
    <n v="0"/>
    <n v="0"/>
    <n v="0"/>
    <n v="0"/>
    <n v="891.12"/>
    <n v="0"/>
    <n v="0"/>
    <n v="0"/>
    <n v="374.42"/>
    <n v="0"/>
    <n v="0"/>
    <n v="0"/>
    <n v="0"/>
    <n v="933.78"/>
    <n v="0"/>
    <n v="0"/>
    <n v="0"/>
    <n v="1612.38"/>
    <x v="16"/>
    <x v="3"/>
  </r>
  <r>
    <s v="CG&amp;E "/>
    <s v="E"/>
    <x v="6"/>
    <s v="DS07 ON 01/02/2009N"/>
    <n v="22529"/>
    <n v="1155.6300000000001"/>
    <n v="0"/>
    <n v="1155.6300000000001"/>
    <n v="0"/>
    <n v="0"/>
    <n v="777.49"/>
    <n v="24.46"/>
    <n v="0.62"/>
    <n v="0"/>
    <n v="-105.34"/>
    <n v="99"/>
    <n v="202.58"/>
    <n v="0"/>
    <n v="0"/>
    <n v="0"/>
    <n v="0"/>
    <n v="0"/>
    <n v="0"/>
    <n v="0"/>
    <n v="0"/>
    <n v="0"/>
    <n v="0"/>
    <n v="0"/>
    <n v="0"/>
    <n v="0"/>
    <n v="14.73"/>
    <n v="0"/>
    <n v="0"/>
    <n v="0"/>
    <n v="0"/>
    <n v="36.75"/>
    <n v="0"/>
    <n v="0"/>
    <n v="0"/>
    <n v="105.34"/>
    <x v="16"/>
    <x v="3"/>
  </r>
  <r>
    <s v="CG&amp;E "/>
    <s v="E"/>
    <x v="10"/>
    <s v="DS07 ON 01/02/2009N"/>
    <n v="11440"/>
    <n v="307.48"/>
    <n v="0"/>
    <n v="307.48"/>
    <n v="0"/>
    <n v="0"/>
    <n v="137.74"/>
    <n v="12.42"/>
    <n v="0.09"/>
    <n v="0"/>
    <n v="-26.95"/>
    <n v="48.85"/>
    <n v="82.24"/>
    <n v="0"/>
    <n v="0"/>
    <n v="0"/>
    <n v="0"/>
    <n v="0"/>
    <n v="0"/>
    <n v="0"/>
    <n v="0"/>
    <n v="0"/>
    <n v="0"/>
    <n v="0"/>
    <n v="0"/>
    <n v="0"/>
    <n v="7.48"/>
    <n v="0"/>
    <n v="0"/>
    <n v="0"/>
    <n v="0"/>
    <n v="18.66"/>
    <n v="0"/>
    <n v="0"/>
    <n v="0"/>
    <n v="26.95"/>
    <x v="16"/>
    <x v="3"/>
  </r>
  <r>
    <s v="CG&amp;E "/>
    <s v="E"/>
    <x v="11"/>
    <s v="DS07 ON 01/02/2009N"/>
    <n v="155878"/>
    <n v="3772.85"/>
    <n v="0"/>
    <n v="3772.85"/>
    <n v="0"/>
    <n v="0"/>
    <n v="1721.8"/>
    <n v="169.23"/>
    <n v="0.27"/>
    <n v="0"/>
    <n v="-373.13"/>
    <n v="593.79999999999995"/>
    <n v="931.57"/>
    <n v="0"/>
    <n v="0"/>
    <n v="0"/>
    <n v="0"/>
    <n v="0"/>
    <n v="0"/>
    <n v="0"/>
    <n v="0"/>
    <n v="0"/>
    <n v="0"/>
    <n v="0"/>
    <n v="0"/>
    <n v="0"/>
    <n v="101.94"/>
    <n v="0"/>
    <n v="0"/>
    <n v="0"/>
    <n v="0"/>
    <n v="254.24"/>
    <n v="0"/>
    <n v="0"/>
    <n v="0"/>
    <n v="373.13"/>
    <x v="16"/>
    <x v="3"/>
  </r>
  <r>
    <s v="CG&amp;E "/>
    <s v="E"/>
    <x v="18"/>
    <s v="DS07 ON 01/02/2009N"/>
    <n v="98869"/>
    <n v="5018.43"/>
    <n v="0"/>
    <n v="5018.43"/>
    <n v="0"/>
    <n v="0"/>
    <n v="3418.43"/>
    <n v="107.34"/>
    <n v="0.18"/>
    <n v="0"/>
    <n v="-525"/>
    <n v="377.54"/>
    <n v="889.03"/>
    <n v="0"/>
    <n v="0"/>
    <n v="0"/>
    <n v="0"/>
    <n v="0"/>
    <n v="0"/>
    <n v="0"/>
    <n v="0"/>
    <n v="0"/>
    <n v="0"/>
    <n v="0"/>
    <n v="0"/>
    <n v="0"/>
    <n v="64.66"/>
    <n v="0"/>
    <n v="0"/>
    <n v="0"/>
    <n v="0"/>
    <n v="161.25"/>
    <n v="0"/>
    <n v="0"/>
    <n v="0"/>
    <n v="525"/>
    <x v="16"/>
    <x v="3"/>
  </r>
  <r>
    <s v="CG&amp;E "/>
    <s v="E"/>
    <x v="13"/>
    <s v="DS07 ON 01/02/2009N"/>
    <n v="171368"/>
    <n v="5304.3"/>
    <n v="0"/>
    <n v="5304.3"/>
    <n v="0"/>
    <n v="0"/>
    <n v="2554.2600000000002"/>
    <n v="186.05"/>
    <n v="0.09"/>
    <n v="0"/>
    <n v="-507.27"/>
    <n v="631.39"/>
    <n v="1540.94"/>
    <n v="0"/>
    <n v="0"/>
    <n v="0"/>
    <n v="0"/>
    <n v="0"/>
    <n v="0"/>
    <n v="0"/>
    <n v="0"/>
    <n v="0"/>
    <n v="0"/>
    <n v="0"/>
    <n v="0"/>
    <n v="0"/>
    <n v="112.07"/>
    <n v="0"/>
    <n v="0"/>
    <n v="0"/>
    <n v="0"/>
    <n v="279.5"/>
    <n v="0"/>
    <n v="0"/>
    <n v="0"/>
    <n v="507.27"/>
    <x v="16"/>
    <x v="3"/>
  </r>
  <r>
    <s v="CG&amp;E "/>
    <s v="E"/>
    <x v="2"/>
    <s v="DS07 ON 04/01/2008N"/>
    <n v="-13987"/>
    <n v="159.38"/>
    <n v="0"/>
    <n v="159.38"/>
    <n v="412.54"/>
    <n v="0"/>
    <n v="231.88"/>
    <n v="-13.07"/>
    <n v="0.25"/>
    <n v="0"/>
    <n v="0"/>
    <n v="-46.94"/>
    <n v="2.95"/>
    <n v="0.88"/>
    <n v="6.71"/>
    <n v="0"/>
    <n v="65.2"/>
    <n v="-451"/>
    <n v="0"/>
    <n v="0"/>
    <n v="0"/>
    <n v="0"/>
    <n v="2.08"/>
    <n v="88.51"/>
    <n v="0"/>
    <n v="0"/>
    <n v="-9.1199999999999992"/>
    <n v="0"/>
    <n v="0"/>
    <n v="0"/>
    <n v="0"/>
    <n v="-49.08"/>
    <n v="0"/>
    <n v="0"/>
    <n v="0"/>
    <n v="-82.41"/>
    <x v="16"/>
    <x v="3"/>
  </r>
  <r>
    <s v="CG&amp;E "/>
    <s v="E"/>
    <x v="4"/>
    <s v="DS07 ON 04/01/2008N"/>
    <n v="41174"/>
    <n v="10217.709999999999"/>
    <n v="0"/>
    <n v="10217.709999999999"/>
    <n v="5519.76"/>
    <n v="0"/>
    <n v="1777.53"/>
    <n v="63.29"/>
    <n v="0.25"/>
    <n v="0"/>
    <n v="0"/>
    <n v="175.91"/>
    <n v="794.91"/>
    <n v="583.05999999999995"/>
    <n v="58.72"/>
    <n v="0"/>
    <n v="817.58"/>
    <n v="151.37"/>
    <n v="0"/>
    <n v="0"/>
    <n v="0"/>
    <n v="0"/>
    <n v="145.38999999999999"/>
    <n v="456.34"/>
    <n v="0"/>
    <n v="0"/>
    <n v="26.92"/>
    <n v="0"/>
    <n v="0"/>
    <n v="0"/>
    <n v="0"/>
    <n v="-162.52000000000001"/>
    <n v="0"/>
    <n v="0"/>
    <n v="0"/>
    <n v="-190.8"/>
    <x v="16"/>
    <x v="3"/>
  </r>
  <r>
    <s v="CG&amp;E "/>
    <s v="E"/>
    <x v="14"/>
    <s v="DS07 ON 04/01/2008N"/>
    <n v="20027"/>
    <n v="1450.73"/>
    <n v="0"/>
    <n v="1450.73"/>
    <n v="636.12"/>
    <n v="0"/>
    <n v="143.76"/>
    <n v="24.39"/>
    <n v="0.03"/>
    <n v="0"/>
    <n v="0"/>
    <n v="75.91"/>
    <n v="97.71"/>
    <n v="87.15"/>
    <n v="8.35"/>
    <n v="0"/>
    <n v="66.87"/>
    <n v="238.06"/>
    <n v="0"/>
    <n v="0"/>
    <n v="0"/>
    <n v="0"/>
    <n v="21.1"/>
    <n v="38.18"/>
    <n v="0"/>
    <n v="0"/>
    <n v="13.1"/>
    <n v="0"/>
    <n v="0"/>
    <n v="0"/>
    <n v="0"/>
    <n v="0"/>
    <n v="0"/>
    <n v="0"/>
    <n v="0"/>
    <n v="0"/>
    <x v="16"/>
    <x v="3"/>
  </r>
  <r>
    <s v="CG&amp;E "/>
    <s v="E"/>
    <x v="2"/>
    <s v="DS08 ON 01/02/2009N"/>
    <n v="3711700"/>
    <n v="567333.03"/>
    <n v="0"/>
    <n v="567333.03"/>
    <n v="207755.98"/>
    <n v="0"/>
    <n v="93327.83"/>
    <n v="4029.75"/>
    <n v="37.76"/>
    <n v="0"/>
    <n v="0"/>
    <n v="15300.86"/>
    <n v="31703.41"/>
    <n v="40339.24"/>
    <n v="0"/>
    <n v="0"/>
    <n v="44690.14"/>
    <n v="99028.160000000003"/>
    <n v="0"/>
    <n v="0"/>
    <n v="0"/>
    <n v="0"/>
    <n v="8058.8"/>
    <n v="0"/>
    <n v="0"/>
    <n v="0"/>
    <n v="2427.41"/>
    <n v="0"/>
    <n v="0"/>
    <n v="0"/>
    <n v="0"/>
    <n v="6053.74"/>
    <n v="0"/>
    <n v="0"/>
    <n v="0"/>
    <n v="14579.95"/>
    <x v="16"/>
    <x v="3"/>
  </r>
  <r>
    <s v="CG&amp;E "/>
    <s v="E"/>
    <x v="14"/>
    <s v="DS08 ON 01/02/2009N"/>
    <n v="765932"/>
    <n v="85453.99"/>
    <n v="0"/>
    <n v="85453.99"/>
    <n v="27899.09"/>
    <n v="0"/>
    <n v="10610.44"/>
    <n v="831.57"/>
    <n v="0.9"/>
    <n v="0"/>
    <n v="0"/>
    <n v="2873.18"/>
    <n v="6302.49"/>
    <n v="5935.72"/>
    <n v="0"/>
    <n v="0"/>
    <n v="5484.21"/>
    <n v="20435.05"/>
    <n v="0"/>
    <n v="0"/>
    <n v="0"/>
    <n v="0"/>
    <n v="1185.73"/>
    <n v="0"/>
    <n v="0"/>
    <n v="0"/>
    <n v="500.91"/>
    <n v="0"/>
    <n v="0"/>
    <n v="0"/>
    <n v="0"/>
    <n v="1249.25"/>
    <n v="0"/>
    <n v="0"/>
    <n v="0"/>
    <n v="2145.4499999999998"/>
    <x v="16"/>
    <x v="3"/>
  </r>
  <r>
    <s v="CG&amp;E "/>
    <s v="E"/>
    <x v="6"/>
    <s v="DS08 ON 01/02/2009N"/>
    <n v="273317"/>
    <n v="12837.86"/>
    <n v="0"/>
    <n v="12837.86"/>
    <n v="0"/>
    <n v="0"/>
    <n v="8092.9"/>
    <n v="296.74"/>
    <n v="4.03"/>
    <n v="0"/>
    <n v="-1060.25"/>
    <n v="1179.07"/>
    <n v="2444.83"/>
    <n v="0"/>
    <n v="0"/>
    <n v="0"/>
    <n v="0"/>
    <n v="0"/>
    <n v="0"/>
    <n v="0"/>
    <n v="0"/>
    <n v="0"/>
    <n v="69.67"/>
    <n v="0"/>
    <n v="0"/>
    <n v="0"/>
    <n v="178.74"/>
    <n v="0"/>
    <n v="0"/>
    <n v="0"/>
    <n v="0"/>
    <n v="445.78"/>
    <n v="0"/>
    <n v="0"/>
    <n v="0"/>
    <n v="1186.3499999999999"/>
    <x v="16"/>
    <x v="3"/>
  </r>
  <r>
    <s v="CG&amp;E "/>
    <s v="E"/>
    <x v="11"/>
    <s v="DS08 ON 01/02/2009N"/>
    <n v="380374"/>
    <n v="13400.11"/>
    <n v="0"/>
    <n v="13400.11"/>
    <n v="0"/>
    <n v="0"/>
    <n v="7212.5"/>
    <n v="412.95"/>
    <n v="1.35"/>
    <n v="0"/>
    <n v="-1220.8699999999999"/>
    <n v="1516.09"/>
    <n v="3300.22"/>
    <n v="0"/>
    <n v="0"/>
    <n v="0"/>
    <n v="0"/>
    <n v="0"/>
    <n v="0"/>
    <n v="0"/>
    <n v="0"/>
    <n v="0"/>
    <n v="31.26"/>
    <n v="0"/>
    <n v="0"/>
    <n v="0"/>
    <n v="248.78"/>
    <n v="0"/>
    <n v="0"/>
    <n v="0"/>
    <n v="0"/>
    <n v="620.4"/>
    <n v="0"/>
    <n v="0"/>
    <n v="0"/>
    <n v="1277.43"/>
    <x v="16"/>
    <x v="3"/>
  </r>
  <r>
    <s v="CG&amp;E "/>
    <s v="E"/>
    <x v="2"/>
    <s v="DS08 ON 04/01/2008N"/>
    <n v="1951"/>
    <n v="188.92"/>
    <n v="0"/>
    <n v="188.92"/>
    <n v="95.39"/>
    <n v="0"/>
    <n v="9.67"/>
    <n v="2.69"/>
    <n v="-0.04"/>
    <n v="0"/>
    <n v="0"/>
    <n v="7.73"/>
    <n v="17.55"/>
    <n v="12.77"/>
    <n v="1.8"/>
    <n v="0"/>
    <n v="5.72"/>
    <n v="31.23"/>
    <n v="0"/>
    <n v="0"/>
    <n v="0"/>
    <n v="0"/>
    <n v="2.36"/>
    <n v="19.71"/>
    <n v="0"/>
    <n v="0"/>
    <n v="1.28"/>
    <n v="0"/>
    <n v="0"/>
    <n v="0"/>
    <n v="0"/>
    <n v="-3.85"/>
    <n v="0"/>
    <n v="0"/>
    <n v="0"/>
    <n v="-15.09"/>
    <x v="16"/>
    <x v="3"/>
  </r>
  <r>
    <s v="CG&amp;E "/>
    <s v="E"/>
    <x v="6"/>
    <s v="DS08 ON 04/01/2008N"/>
    <n v="-1424"/>
    <n v="-130.30000000000001"/>
    <n v="0"/>
    <n v="-130.30000000000001"/>
    <n v="0"/>
    <n v="0"/>
    <n v="-89.05"/>
    <n v="-1.55"/>
    <n v="-0.08"/>
    <n v="0"/>
    <n v="0"/>
    <n v="-6.62"/>
    <n v="-12.81"/>
    <n v="0"/>
    <n v="0"/>
    <n v="0"/>
    <n v="0"/>
    <n v="0"/>
    <n v="0"/>
    <n v="0"/>
    <n v="0"/>
    <n v="0"/>
    <n v="-6.02"/>
    <n v="0.13"/>
    <n v="0"/>
    <n v="0"/>
    <n v="-0.92"/>
    <n v="0"/>
    <n v="0"/>
    <n v="0"/>
    <n v="0"/>
    <n v="-2.35"/>
    <n v="0"/>
    <n v="0"/>
    <n v="0"/>
    <n v="-11.03"/>
    <x v="16"/>
    <x v="3"/>
  </r>
  <r>
    <s v="CG&amp;E "/>
    <s v="E"/>
    <x v="14"/>
    <s v="DS12    01/02/2009 "/>
    <n v="19145"/>
    <n v="903.95"/>
    <n v="0"/>
    <n v="90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3"/>
  </r>
  <r>
    <s v="CG&amp;E "/>
    <s v="E"/>
    <x v="15"/>
    <s v="DS12    01/02/2009 "/>
    <n v="-256354"/>
    <n v="-7489.29"/>
    <n v="0"/>
    <n v="-7489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3"/>
  </r>
  <r>
    <s v="CG&amp;E "/>
    <s v="E"/>
    <x v="12"/>
    <s v="DS12    01/02/2009 "/>
    <n v="14634"/>
    <n v="818.59"/>
    <n v="0"/>
    <n v="81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3"/>
  </r>
  <r>
    <s v="CG&amp;E "/>
    <s v="E"/>
    <x v="25"/>
    <s v="DS12    01/02/2009N"/>
    <n v="0"/>
    <n v="7736.99"/>
    <n v="0"/>
    <n v="773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3"/>
  </r>
  <r>
    <s v="CG&amp;E "/>
    <s v="E"/>
    <x v="15"/>
    <s v="DS14    01/02/2009 "/>
    <n v="97546"/>
    <n v="4642.87"/>
    <n v="0"/>
    <n v="464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3"/>
  </r>
  <r>
    <s v="CG&amp;E "/>
    <s v="E"/>
    <x v="12"/>
    <s v="DS14    01/02/2009 "/>
    <n v="61996"/>
    <n v="3095.17"/>
    <n v="0"/>
    <n v="309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3"/>
  </r>
  <r>
    <s v="CG&amp;E "/>
    <s v="E"/>
    <x v="25"/>
    <s v="DS14    01/02/2009N"/>
    <n v="0"/>
    <n v="1359.83"/>
    <n v="0"/>
    <n v="1359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3"/>
  </r>
  <r>
    <s v="CG&amp;E "/>
    <s v="E"/>
    <x v="1"/>
    <s v="EH      01/02/2009N"/>
    <n v="3320"/>
    <n v="293.37"/>
    <n v="0"/>
    <n v="293.37"/>
    <n v="51.69"/>
    <n v="0"/>
    <n v="60.2"/>
    <n v="3.61"/>
    <n v="0.18"/>
    <n v="0"/>
    <n v="0"/>
    <n v="15.35"/>
    <n v="22.31"/>
    <n v="14.71"/>
    <n v="0"/>
    <n v="0"/>
    <n v="18.739999999999998"/>
    <n v="88.58"/>
    <n v="0"/>
    <n v="0"/>
    <n v="0"/>
    <n v="0"/>
    <n v="4.8600000000000003"/>
    <n v="0"/>
    <n v="0"/>
    <n v="0"/>
    <n v="2.41"/>
    <n v="0"/>
    <n v="0"/>
    <n v="0"/>
    <n v="0"/>
    <n v="5.42"/>
    <n v="0"/>
    <n v="0"/>
    <n v="0"/>
    <n v="5.31"/>
    <x v="16"/>
    <x v="4"/>
  </r>
  <r>
    <s v="CG&amp;E "/>
    <s v="E"/>
    <x v="2"/>
    <s v="EH      01/02/2009N"/>
    <n v="3814416"/>
    <n v="314111.59999999998"/>
    <n v="0"/>
    <n v="314111.59999999998"/>
    <n v="59386.75"/>
    <n v="0"/>
    <n v="48331.16"/>
    <n v="4141.34"/>
    <n v="40.92"/>
    <n v="0"/>
    <n v="0"/>
    <n v="15701.69"/>
    <n v="25629.13"/>
    <n v="16897.75"/>
    <n v="0"/>
    <n v="0"/>
    <n v="21532.41"/>
    <n v="101768.52"/>
    <n v="0"/>
    <n v="0"/>
    <n v="0"/>
    <n v="0"/>
    <n v="5588.16"/>
    <n v="0"/>
    <n v="0"/>
    <n v="0"/>
    <n v="2765.44"/>
    <n v="0"/>
    <n v="0"/>
    <n v="0"/>
    <n v="0"/>
    <n v="6221.3"/>
    <n v="0"/>
    <n v="0"/>
    <n v="0"/>
    <n v="6107.03"/>
    <x v="16"/>
    <x v="4"/>
  </r>
  <r>
    <s v="CG&amp;E "/>
    <s v="E"/>
    <x v="3"/>
    <s v="EH      01/02/2009N"/>
    <n v="19755"/>
    <n v="1689.69"/>
    <n v="0"/>
    <n v="1689.69"/>
    <n v="307.56"/>
    <n v="0"/>
    <n v="306.83999999999997"/>
    <n v="21.45"/>
    <n v="0.54"/>
    <n v="0"/>
    <n v="0"/>
    <n v="87.37"/>
    <n v="132.72999999999999"/>
    <n v="87.51"/>
    <n v="0"/>
    <n v="0"/>
    <n v="111.52"/>
    <n v="527.05999999999995"/>
    <n v="0"/>
    <n v="0"/>
    <n v="0"/>
    <n v="0"/>
    <n v="28.93"/>
    <n v="0"/>
    <n v="0"/>
    <n v="0"/>
    <n v="14.33"/>
    <n v="0"/>
    <n v="0"/>
    <n v="0"/>
    <n v="0"/>
    <n v="32.22"/>
    <n v="0"/>
    <n v="0"/>
    <n v="0"/>
    <n v="31.63"/>
    <x v="16"/>
    <x v="4"/>
  </r>
  <r>
    <s v="CG&amp;E "/>
    <s v="E"/>
    <x v="4"/>
    <s v="EH      01/02/2009N"/>
    <n v="1885979"/>
    <n v="169448.6"/>
    <n v="0"/>
    <n v="169448.6"/>
    <n v="29362.79"/>
    <n v="0"/>
    <n v="22450.29"/>
    <n v="2047.6"/>
    <n v="8.26"/>
    <n v="0"/>
    <n v="0"/>
    <n v="7354.4"/>
    <n v="12671.86"/>
    <n v="8354.84"/>
    <n v="0"/>
    <n v="0"/>
    <n v="10646.4"/>
    <n v="50317.85"/>
    <n v="0"/>
    <n v="0"/>
    <n v="0"/>
    <n v="0"/>
    <n v="2762.96"/>
    <n v="0"/>
    <n v="0"/>
    <n v="0"/>
    <n v="1367.35"/>
    <n v="0"/>
    <n v="0"/>
    <n v="0"/>
    <n v="0"/>
    <n v="3076.03"/>
    <n v="0"/>
    <n v="0"/>
    <n v="0"/>
    <n v="3019.45"/>
    <x v="16"/>
    <x v="4"/>
  </r>
  <r>
    <s v="CG&amp;E "/>
    <s v="E"/>
    <x v="5"/>
    <s v="EH      01/02/2009N"/>
    <n v="896"/>
    <n v="76.489999999999995"/>
    <n v="0"/>
    <n v="76.489999999999995"/>
    <n v="13.95"/>
    <n v="0"/>
    <n v="17.670000000000002"/>
    <n v="0.97"/>
    <n v="0.09"/>
    <n v="0"/>
    <n v="0"/>
    <n v="0"/>
    <n v="6.02"/>
    <n v="3.97"/>
    <n v="0"/>
    <n v="0"/>
    <n v="5.0599999999999996"/>
    <n v="23.91"/>
    <n v="0"/>
    <n v="0"/>
    <n v="0"/>
    <n v="0"/>
    <n v="1.31"/>
    <n v="0"/>
    <n v="0"/>
    <n v="0"/>
    <n v="0.65"/>
    <n v="0"/>
    <n v="0"/>
    <n v="0"/>
    <n v="0"/>
    <n v="1.46"/>
    <n v="0"/>
    <n v="0"/>
    <n v="0"/>
    <n v="1.43"/>
    <x v="16"/>
    <x v="4"/>
  </r>
  <r>
    <s v="CG&amp;E "/>
    <s v="E"/>
    <x v="14"/>
    <s v="EH      01/02/2009N"/>
    <n v="986340"/>
    <n v="79737.38"/>
    <n v="0"/>
    <n v="79737.38"/>
    <n v="15356.34"/>
    <n v="0"/>
    <n v="11389.72"/>
    <n v="1070.8800000000001"/>
    <n v="1.1299999999999999"/>
    <n v="0"/>
    <n v="0"/>
    <n v="3691.23"/>
    <n v="6627.22"/>
    <n v="4369.47"/>
    <n v="0"/>
    <n v="0"/>
    <n v="5567.89"/>
    <n v="26315.55"/>
    <n v="0"/>
    <n v="0"/>
    <n v="0"/>
    <n v="0"/>
    <n v="1444.99"/>
    <n v="0"/>
    <n v="0"/>
    <n v="0"/>
    <n v="715.1"/>
    <n v="0"/>
    <n v="0"/>
    <n v="0"/>
    <n v="0"/>
    <n v="1608.73"/>
    <n v="0"/>
    <n v="0"/>
    <n v="0"/>
    <n v="1579.13"/>
    <x v="16"/>
    <x v="4"/>
  </r>
  <r>
    <s v="CG&amp;E "/>
    <s v="E"/>
    <x v="12"/>
    <s v="EH      01/02/2009N"/>
    <n v="4607833"/>
    <n v="371905.16"/>
    <n v="0"/>
    <n v="371905.16"/>
    <n v="71739.34"/>
    <n v="0"/>
    <n v="52821.54"/>
    <n v="5002.7"/>
    <n v="2.97"/>
    <n v="0"/>
    <n v="0"/>
    <n v="17033.97"/>
    <n v="30960.01"/>
    <n v="20412.72"/>
    <n v="0"/>
    <n v="0"/>
    <n v="26011.21"/>
    <n v="122937.02"/>
    <n v="0"/>
    <n v="0"/>
    <n v="0"/>
    <n v="0"/>
    <n v="6750.5"/>
    <n v="0"/>
    <n v="0"/>
    <n v="0"/>
    <n v="3340.68"/>
    <n v="0"/>
    <n v="0"/>
    <n v="0"/>
    <n v="0"/>
    <n v="7515.37"/>
    <n v="0"/>
    <n v="0"/>
    <n v="0"/>
    <n v="7377.13"/>
    <x v="16"/>
    <x v="4"/>
  </r>
  <r>
    <s v="CG&amp;E "/>
    <s v="E"/>
    <x v="6"/>
    <s v="EH      01/02/2009N"/>
    <n v="4392"/>
    <n v="121.41"/>
    <n v="0"/>
    <n v="121.41"/>
    <n v="0"/>
    <n v="0"/>
    <n v="57.38"/>
    <n v="4.7699999999999996"/>
    <n v="0.09"/>
    <n v="0"/>
    <n v="-7.03"/>
    <n v="19.32"/>
    <n v="29.51"/>
    <n v="0"/>
    <n v="0"/>
    <n v="0"/>
    <n v="0"/>
    <n v="0"/>
    <n v="0"/>
    <n v="0"/>
    <n v="0"/>
    <n v="0"/>
    <n v="0"/>
    <n v="0"/>
    <n v="0"/>
    <n v="0"/>
    <n v="3.18"/>
    <n v="0"/>
    <n v="0"/>
    <n v="0"/>
    <n v="0"/>
    <n v="7.16"/>
    <n v="0"/>
    <n v="0"/>
    <n v="0"/>
    <n v="7.03"/>
    <x v="16"/>
    <x v="4"/>
  </r>
  <r>
    <s v="CG&amp;E "/>
    <s v="E"/>
    <x v="10"/>
    <s v="EH      01/02/2009N"/>
    <n v="85889"/>
    <n v="2337.64"/>
    <n v="0"/>
    <n v="2337.64"/>
    <n v="0"/>
    <n v="0"/>
    <n v="1095.3699999999999"/>
    <n v="93.27"/>
    <n v="1.35"/>
    <n v="0"/>
    <n v="-137.51"/>
    <n v="368.2"/>
    <n v="577.08000000000004"/>
    <n v="0"/>
    <n v="0"/>
    <n v="0"/>
    <n v="0"/>
    <n v="0"/>
    <n v="0"/>
    <n v="0"/>
    <n v="0"/>
    <n v="0"/>
    <n v="0"/>
    <n v="0"/>
    <n v="0"/>
    <n v="0"/>
    <n v="62.28"/>
    <n v="0"/>
    <n v="0"/>
    <n v="0"/>
    <n v="0"/>
    <n v="140.09"/>
    <n v="0"/>
    <n v="0"/>
    <n v="0"/>
    <n v="137.51"/>
    <x v="16"/>
    <x v="4"/>
  </r>
  <r>
    <s v="CG&amp;E "/>
    <s v="E"/>
    <x v="11"/>
    <s v="EH      01/02/2009N"/>
    <n v="34065"/>
    <n v="881.03"/>
    <n v="0"/>
    <n v="881.03"/>
    <n v="0"/>
    <n v="0"/>
    <n v="401.84"/>
    <n v="36.979999999999997"/>
    <n v="0.09"/>
    <n v="0"/>
    <n v="-54.54"/>
    <n v="132.97999999999999"/>
    <n v="228.88"/>
    <n v="0"/>
    <n v="0"/>
    <n v="0"/>
    <n v="0"/>
    <n v="0"/>
    <n v="0"/>
    <n v="0"/>
    <n v="0"/>
    <n v="0"/>
    <n v="0"/>
    <n v="0"/>
    <n v="0"/>
    <n v="0"/>
    <n v="24.7"/>
    <n v="0"/>
    <n v="0"/>
    <n v="0"/>
    <n v="0"/>
    <n v="55.56"/>
    <n v="0"/>
    <n v="0"/>
    <n v="0"/>
    <n v="54.54"/>
    <x v="16"/>
    <x v="4"/>
  </r>
  <r>
    <s v="CG&amp;E "/>
    <s v="E"/>
    <x v="13"/>
    <s v="EH      01/02/2009N"/>
    <n v="602279"/>
    <n v="15242.98"/>
    <n v="0"/>
    <n v="15242.98"/>
    <n v="0"/>
    <n v="0"/>
    <n v="6899.48"/>
    <n v="653.9"/>
    <n v="0.36"/>
    <n v="0"/>
    <n v="-964.24"/>
    <n v="2223.5500000000002"/>
    <n v="4046.72"/>
    <n v="0"/>
    <n v="0"/>
    <n v="0"/>
    <n v="0"/>
    <n v="0"/>
    <n v="0"/>
    <n v="0"/>
    <n v="0"/>
    <n v="0"/>
    <n v="0"/>
    <n v="0"/>
    <n v="0"/>
    <n v="0"/>
    <n v="436.65"/>
    <n v="0"/>
    <n v="0"/>
    <n v="0"/>
    <n v="0"/>
    <n v="982.32"/>
    <n v="0"/>
    <n v="0"/>
    <n v="0"/>
    <n v="964.24"/>
    <x v="16"/>
    <x v="4"/>
  </r>
  <r>
    <s v="CG&amp;E "/>
    <s v="E"/>
    <x v="2"/>
    <s v="EH      04/01/2008N"/>
    <n v="-7129"/>
    <n v="-555.11"/>
    <n v="0"/>
    <n v="-555.11"/>
    <n v="-33.700000000000003"/>
    <n v="0"/>
    <n v="-97.54"/>
    <n v="-6.83"/>
    <n v="-0.1"/>
    <n v="0"/>
    <n v="0"/>
    <n v="-30.89"/>
    <n v="-47.9"/>
    <n v="-31.58"/>
    <n v="2.91"/>
    <n v="0"/>
    <n v="-38.08"/>
    <n v="-223.8"/>
    <n v="0"/>
    <n v="0"/>
    <n v="0"/>
    <n v="0"/>
    <n v="-8.0500000000000007"/>
    <n v="11.13"/>
    <n v="0"/>
    <n v="0"/>
    <n v="-5.17"/>
    <n v="0"/>
    <n v="0"/>
    <n v="0"/>
    <n v="0"/>
    <n v="-22.96"/>
    <n v="0"/>
    <n v="0"/>
    <n v="0"/>
    <n v="-22.55"/>
    <x v="16"/>
    <x v="4"/>
  </r>
  <r>
    <s v="CG&amp;E "/>
    <s v="E"/>
    <x v="4"/>
    <s v="EH      04/01/2008N"/>
    <n v="1515"/>
    <n v="165.02"/>
    <n v="0"/>
    <n v="165.02"/>
    <n v="99.5"/>
    <n v="0"/>
    <n v="19.100000000000001"/>
    <n v="2.54"/>
    <n v="0.02"/>
    <n v="0"/>
    <n v="0"/>
    <n v="6.58"/>
    <n v="10.19"/>
    <n v="6.71"/>
    <n v="2.84"/>
    <n v="0"/>
    <n v="10.69"/>
    <n v="7.41"/>
    <n v="0"/>
    <n v="0"/>
    <n v="0"/>
    <n v="0"/>
    <n v="4.58"/>
    <n v="10.94"/>
    <n v="0"/>
    <n v="0"/>
    <n v="1.1000000000000001"/>
    <n v="0"/>
    <n v="0"/>
    <n v="0"/>
    <n v="0"/>
    <n v="-8.67"/>
    <n v="0"/>
    <n v="0"/>
    <n v="0"/>
    <n v="-8.51"/>
    <x v="16"/>
    <x v="4"/>
  </r>
  <r>
    <s v="CG&amp;E "/>
    <s v="E"/>
    <x v="14"/>
    <s v="EH      04/01/2008N"/>
    <n v="-37069"/>
    <n v="-11210.71"/>
    <n v="0"/>
    <n v="-11210.71"/>
    <n v="-5683.1"/>
    <n v="0"/>
    <n v="-1555.1"/>
    <n v="-40.25"/>
    <n v="-0.05"/>
    <n v="0"/>
    <n v="0"/>
    <n v="-140.04"/>
    <n v="-643.58000000000004"/>
    <n v="-929.62"/>
    <n v="0"/>
    <n v="0"/>
    <n v="-724.53"/>
    <n v="-989"/>
    <n v="0"/>
    <n v="0"/>
    <n v="0"/>
    <n v="0"/>
    <n v="-66.69"/>
    <n v="-264.64999999999998"/>
    <n v="0"/>
    <n v="0"/>
    <n v="-14.29"/>
    <n v="0"/>
    <n v="0"/>
    <n v="0"/>
    <n v="0"/>
    <n v="-60.46"/>
    <n v="0"/>
    <n v="0"/>
    <n v="0"/>
    <n v="-99.35"/>
    <x v="16"/>
    <x v="4"/>
  </r>
  <r>
    <s v="CG&amp;E "/>
    <s v="E"/>
    <x v="2"/>
    <s v="GFL1    02/02/2009N"/>
    <n v="4693"/>
    <n v="695.22"/>
    <n v="0"/>
    <n v="695.22"/>
    <n v="307.74"/>
    <n v="0"/>
    <n v="82.56"/>
    <n v="4.97"/>
    <n v="0.27"/>
    <n v="0"/>
    <n v="0"/>
    <n v="21.66"/>
    <n v="31.6"/>
    <n v="58.23"/>
    <n v="0"/>
    <n v="0"/>
    <n v="23.91"/>
    <n v="124.99"/>
    <n v="0"/>
    <n v="0"/>
    <n v="0"/>
    <n v="0"/>
    <n v="6.33"/>
    <n v="0"/>
    <n v="0"/>
    <n v="0"/>
    <n v="4.08"/>
    <n v="0"/>
    <n v="0"/>
    <n v="0"/>
    <n v="0"/>
    <n v="7.69"/>
    <n v="0"/>
    <n v="0"/>
    <n v="0"/>
    <n v="21.19"/>
    <x v="16"/>
    <x v="5"/>
  </r>
  <r>
    <s v="CG&amp;E "/>
    <s v="E"/>
    <x v="4"/>
    <s v="GFL1    02/02/2009N"/>
    <n v="410"/>
    <n v="65.92"/>
    <n v="0"/>
    <n v="65.92"/>
    <n v="26.95"/>
    <n v="0"/>
    <n v="7.22"/>
    <n v="0.44"/>
    <n v="0.27"/>
    <n v="0"/>
    <n v="0"/>
    <n v="1.9"/>
    <n v="2.78"/>
    <n v="5.1100000000000003"/>
    <n v="0"/>
    <n v="0"/>
    <n v="2.1"/>
    <n v="10.95"/>
    <n v="0"/>
    <n v="0"/>
    <n v="0"/>
    <n v="0"/>
    <n v="0.56000000000000005"/>
    <n v="0"/>
    <n v="0"/>
    <n v="0"/>
    <n v="0.37"/>
    <n v="0"/>
    <n v="0"/>
    <n v="0"/>
    <n v="0"/>
    <n v="0.68"/>
    <n v="0"/>
    <n v="0"/>
    <n v="0"/>
    <n v="1.83"/>
    <x v="16"/>
    <x v="5"/>
  </r>
  <r>
    <s v="CG&amp;E "/>
    <s v="E"/>
    <x v="1"/>
    <s v="GFL2    02/02/2009N"/>
    <n v="3023"/>
    <n v="403.81"/>
    <n v="0"/>
    <n v="403.81"/>
    <n v="167.65"/>
    <n v="0"/>
    <n v="46.34"/>
    <n v="3.27"/>
    <n v="0"/>
    <n v="0"/>
    <n v="0"/>
    <n v="14.07"/>
    <n v="20.3"/>
    <n v="32.64"/>
    <n v="0"/>
    <n v="0"/>
    <n v="15.49"/>
    <n v="80.64"/>
    <n v="0"/>
    <n v="0"/>
    <n v="0"/>
    <n v="0"/>
    <n v="4.01"/>
    <n v="0"/>
    <n v="0"/>
    <n v="0"/>
    <n v="2.67"/>
    <n v="0"/>
    <n v="0"/>
    <n v="0"/>
    <n v="0"/>
    <n v="4.93"/>
    <n v="0"/>
    <n v="0"/>
    <n v="0"/>
    <n v="11.8"/>
    <x v="16"/>
    <x v="5"/>
  </r>
  <r>
    <s v="CG&amp;E "/>
    <s v="E"/>
    <x v="2"/>
    <s v="GFL2    02/02/2009N"/>
    <n v="2437924"/>
    <n v="325756.53999999998"/>
    <n v="0"/>
    <n v="325756.53999999998"/>
    <n v="135206.82"/>
    <n v="0"/>
    <n v="37373.83"/>
    <n v="2646.56"/>
    <n v="3.06"/>
    <n v="0"/>
    <n v="0"/>
    <n v="11337.58"/>
    <n v="16381.98"/>
    <n v="26320.33"/>
    <n v="0"/>
    <n v="0"/>
    <n v="12487.66"/>
    <n v="65045.120000000003"/>
    <n v="0"/>
    <n v="0"/>
    <n v="0"/>
    <n v="0"/>
    <n v="3232.41"/>
    <n v="0"/>
    <n v="0"/>
    <n v="0"/>
    <n v="2152.66"/>
    <n v="0"/>
    <n v="0"/>
    <n v="0"/>
    <n v="0"/>
    <n v="3975.29"/>
    <n v="0"/>
    <n v="0"/>
    <n v="0"/>
    <n v="9514.52"/>
    <x v="16"/>
    <x v="5"/>
  </r>
  <r>
    <s v="CG&amp;E "/>
    <s v="E"/>
    <x v="3"/>
    <s v="GFL2    02/02/2009N"/>
    <n v="617"/>
    <n v="82.52"/>
    <n v="0"/>
    <n v="82.52"/>
    <n v="34.22"/>
    <n v="0"/>
    <n v="9.4600000000000009"/>
    <n v="0.67"/>
    <n v="0.09"/>
    <n v="0"/>
    <n v="0"/>
    <n v="2.87"/>
    <n v="4.1399999999999997"/>
    <n v="6.66"/>
    <n v="0"/>
    <n v="0"/>
    <n v="3.16"/>
    <n v="16.47"/>
    <n v="0"/>
    <n v="0"/>
    <n v="0"/>
    <n v="0"/>
    <n v="0.81"/>
    <n v="0"/>
    <n v="0"/>
    <n v="0"/>
    <n v="0.55000000000000004"/>
    <n v="0"/>
    <n v="0"/>
    <n v="0"/>
    <n v="0"/>
    <n v="1.01"/>
    <n v="0"/>
    <n v="0"/>
    <n v="0"/>
    <n v="2.41"/>
    <x v="16"/>
    <x v="5"/>
  </r>
  <r>
    <s v="CG&amp;E "/>
    <s v="E"/>
    <x v="7"/>
    <s v="GFL2    02/02/2009N"/>
    <n v="5876"/>
    <n v="811.16"/>
    <n v="0"/>
    <n v="811.16"/>
    <n v="326.17"/>
    <n v="0"/>
    <n v="90.21"/>
    <n v="6.31"/>
    <n v="1.44"/>
    <n v="0"/>
    <n v="0"/>
    <n v="27.41"/>
    <n v="39.6"/>
    <n v="63.47"/>
    <n v="0"/>
    <n v="0"/>
    <n v="30.22"/>
    <n v="156.88"/>
    <n v="0"/>
    <n v="0"/>
    <n v="0"/>
    <n v="0"/>
    <n v="7.86"/>
    <n v="0"/>
    <n v="0"/>
    <n v="0"/>
    <n v="5.12"/>
    <n v="0"/>
    <n v="0"/>
    <n v="0"/>
    <n v="0"/>
    <n v="9.44"/>
    <n v="0"/>
    <n v="0"/>
    <n v="0"/>
    <n v="23.09"/>
    <x v="16"/>
    <x v="5"/>
  </r>
  <r>
    <s v="CG&amp;E "/>
    <s v="E"/>
    <x v="4"/>
    <s v="GFL2    02/02/2009N"/>
    <n v="19700"/>
    <n v="3973.13"/>
    <n v="0"/>
    <n v="3973.13"/>
    <n v="1101.32"/>
    <n v="0"/>
    <n v="304.82"/>
    <n v="21.38"/>
    <n v="2.88"/>
    <n v="0"/>
    <n v="0"/>
    <n v="91.88"/>
    <n v="133.77000000000001"/>
    <n v="214.23"/>
    <n v="0"/>
    <n v="0"/>
    <n v="102.24"/>
    <n v="529.85"/>
    <n v="0"/>
    <n v="0"/>
    <n v="0"/>
    <n v="0"/>
    <n v="26.18"/>
    <n v="0"/>
    <n v="0"/>
    <n v="0"/>
    <n v="17.43"/>
    <n v="0"/>
    <n v="0"/>
    <n v="0"/>
    <n v="0"/>
    <n v="32.119999999999997"/>
    <n v="0"/>
    <n v="0"/>
    <n v="0"/>
    <n v="77.180000000000007"/>
    <x v="16"/>
    <x v="5"/>
  </r>
  <r>
    <s v="CG&amp;E "/>
    <s v="E"/>
    <x v="5"/>
    <s v="GFL2    02/02/2009N"/>
    <n v="0"/>
    <n v="5"/>
    <n v="0"/>
    <n v="5"/>
    <n v="0.06"/>
    <n v="0"/>
    <n v="0.02"/>
    <n v="0"/>
    <n v="0.09"/>
    <n v="0"/>
    <n v="0"/>
    <n v="0"/>
    <n v="0.01"/>
    <n v="0.01"/>
    <n v="0"/>
    <n v="0"/>
    <n v="0.01"/>
    <n v="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5"/>
  </r>
  <r>
    <s v="CG&amp;E "/>
    <s v="E"/>
    <x v="2"/>
    <s v="MCEF    07/31/1998 "/>
    <n v="0"/>
    <n v="760.46"/>
    <n v="0"/>
    <n v="76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14"/>
    <s v="MCEF    07/31/1998 "/>
    <n v="0"/>
    <n v="2607.33"/>
    <n v="0"/>
    <n v="260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15"/>
    <s v="MCEF    07/31/1998 "/>
    <n v="0"/>
    <n v="83466.289999999994"/>
    <n v="0"/>
    <n v="83466.2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2"/>
    <s v="MCMP    07/31/1998 "/>
    <n v="0"/>
    <n v="717"/>
    <n v="0"/>
    <n v="7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3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4"/>
    <s v="MCMP    07/31/1998 "/>
    <n v="0"/>
    <n v="319"/>
    <n v="0"/>
    <n v="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14"/>
    <s v="MCMP    07/31/1998 "/>
    <n v="0"/>
    <n v="1001"/>
    <n v="0"/>
    <n v="1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12"/>
    <s v="MCMP    07/31/1998 "/>
    <n v="0"/>
    <n v="481"/>
    <n v="0"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1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15"/>
    <s v="MCPC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14"/>
    <s v="MCRC    05/31/2001 "/>
    <n v="0"/>
    <n v="4405.5"/>
    <n v="0"/>
    <n v="440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6"/>
  </r>
  <r>
    <s v="CG&amp;E "/>
    <s v="E"/>
    <x v="19"/>
    <s v="NSOR    02/02/2009 "/>
    <n v="35350"/>
    <n v="8363.76"/>
    <n v="0"/>
    <n v="8363.76"/>
    <n v="618.22"/>
    <n v="0"/>
    <n v="6170.63"/>
    <n v="35.31"/>
    <n v="72.66"/>
    <n v="0"/>
    <n v="0"/>
    <n v="167.65"/>
    <n v="0"/>
    <n v="168.21"/>
    <n v="0"/>
    <n v="0"/>
    <n v="88.8"/>
    <n v="945.23"/>
    <n v="0"/>
    <n v="0"/>
    <n v="0"/>
    <n v="0"/>
    <n v="35.29"/>
    <n v="0"/>
    <n v="0"/>
    <n v="0"/>
    <n v="0"/>
    <n v="0"/>
    <n v="0"/>
    <n v="0"/>
    <n v="0"/>
    <n v="0"/>
    <n v="0"/>
    <n v="0"/>
    <n v="0"/>
    <n v="61.76"/>
    <x v="16"/>
    <x v="7"/>
  </r>
  <r>
    <s v="CG&amp;E "/>
    <s v="E"/>
    <x v="24"/>
    <s v="NSOR    02/02/2009 "/>
    <n v="400"/>
    <n v="71.91"/>
    <n v="0"/>
    <n v="71.91"/>
    <n v="0"/>
    <n v="0"/>
    <n v="67.7"/>
    <n v="0.4"/>
    <n v="0.81"/>
    <n v="0"/>
    <n v="0"/>
    <n v="1.9"/>
    <n v="0"/>
    <n v="0"/>
    <n v="0"/>
    <n v="0"/>
    <n v="0"/>
    <n v="0"/>
    <n v="0"/>
    <n v="0"/>
    <n v="0"/>
    <n v="0"/>
    <n v="0.4"/>
    <n v="0"/>
    <n v="0"/>
    <n v="0"/>
    <n v="0"/>
    <n v="0"/>
    <n v="0"/>
    <n v="0"/>
    <n v="0"/>
    <n v="0"/>
    <n v="0"/>
    <n v="0"/>
    <n v="0"/>
    <n v="0.7"/>
    <x v="16"/>
    <x v="7"/>
  </r>
  <r>
    <s v="CG&amp;E "/>
    <s v="E"/>
    <x v="19"/>
    <s v="NSOR    02/02/2009N"/>
    <n v="0"/>
    <n v="-9.26"/>
    <n v="0"/>
    <n v="-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7"/>
  </r>
  <r>
    <s v="CG&amp;E "/>
    <s v="E"/>
    <x v="2"/>
    <s v="NSPF    02/02/2009 "/>
    <n v="8786"/>
    <n v="774.16"/>
    <n v="0"/>
    <n v="774.16"/>
    <n v="154.56"/>
    <n v="0"/>
    <n v="206.65"/>
    <n v="9.43"/>
    <n v="0.9"/>
    <n v="0"/>
    <n v="0"/>
    <n v="37.380000000000003"/>
    <n v="20.010000000000002"/>
    <n v="42.09"/>
    <n v="0"/>
    <n v="0"/>
    <n v="22.54"/>
    <n v="234.37"/>
    <n v="0"/>
    <n v="0"/>
    <n v="0"/>
    <n v="0"/>
    <n v="8.74"/>
    <n v="0"/>
    <n v="0"/>
    <n v="0"/>
    <n v="22.31"/>
    <n v="0"/>
    <n v="0"/>
    <n v="0"/>
    <n v="0"/>
    <n v="0"/>
    <n v="0"/>
    <n v="0"/>
    <n v="0"/>
    <n v="15.18"/>
    <x v="16"/>
    <x v="7"/>
  </r>
  <r>
    <s v="CG&amp;E "/>
    <s v="E"/>
    <x v="3"/>
    <s v="NSPF    02/02/2009 "/>
    <n v="4584"/>
    <n v="388.32"/>
    <n v="0"/>
    <n v="388.32"/>
    <n v="80.64"/>
    <n v="0"/>
    <n v="94.04"/>
    <n v="4.92"/>
    <n v="0.36"/>
    <n v="0"/>
    <n v="0"/>
    <n v="17.8"/>
    <n v="10.44"/>
    <n v="21.96"/>
    <n v="0"/>
    <n v="0"/>
    <n v="11.76"/>
    <n v="122.28"/>
    <n v="0"/>
    <n v="0"/>
    <n v="0"/>
    <n v="0"/>
    <n v="4.5599999999999996"/>
    <n v="0"/>
    <n v="0"/>
    <n v="0"/>
    <n v="11.64"/>
    <n v="0"/>
    <n v="0"/>
    <n v="0"/>
    <n v="0"/>
    <n v="0"/>
    <n v="0"/>
    <n v="0"/>
    <n v="0"/>
    <n v="7.92"/>
    <x v="16"/>
    <x v="7"/>
  </r>
  <r>
    <s v="CG&amp;E "/>
    <s v="E"/>
    <x v="4"/>
    <s v="NSPF    02/02/2009 "/>
    <n v="2292"/>
    <n v="200.6"/>
    <n v="0"/>
    <n v="200.6"/>
    <n v="40.32"/>
    <n v="0"/>
    <n v="51.68"/>
    <n v="2.46"/>
    <n v="0.18"/>
    <n v="0"/>
    <n v="0"/>
    <n v="10.68"/>
    <n v="5.22"/>
    <n v="10.98"/>
    <n v="0"/>
    <n v="0"/>
    <n v="5.88"/>
    <n v="61.14"/>
    <n v="0"/>
    <n v="0"/>
    <n v="0"/>
    <n v="0"/>
    <n v="2.2799999999999998"/>
    <n v="0"/>
    <n v="0"/>
    <n v="0"/>
    <n v="5.82"/>
    <n v="0"/>
    <n v="0"/>
    <n v="0"/>
    <n v="0"/>
    <n v="0"/>
    <n v="0"/>
    <n v="0"/>
    <n v="0"/>
    <n v="3.96"/>
    <x v="16"/>
    <x v="7"/>
  </r>
  <r>
    <s v="CG&amp;E "/>
    <s v="E"/>
    <x v="5"/>
    <s v="NSPF    02/02/2009 "/>
    <n v="382"/>
    <n v="27.74"/>
    <n v="0"/>
    <n v="27.74"/>
    <n v="6.72"/>
    <n v="0"/>
    <n v="4.7300000000000004"/>
    <n v="0.41"/>
    <n v="0"/>
    <n v="0"/>
    <n v="0"/>
    <n v="0"/>
    <n v="0.87"/>
    <n v="1.83"/>
    <n v="0"/>
    <n v="0"/>
    <n v="0.98"/>
    <n v="10.19"/>
    <n v="0"/>
    <n v="0"/>
    <n v="0"/>
    <n v="0"/>
    <n v="0.38"/>
    <n v="0"/>
    <n v="0"/>
    <n v="0"/>
    <n v="0.97"/>
    <n v="0"/>
    <n v="0"/>
    <n v="0"/>
    <n v="0"/>
    <n v="0"/>
    <n v="0"/>
    <n v="0"/>
    <n v="0"/>
    <n v="0.66"/>
    <x v="16"/>
    <x v="7"/>
  </r>
  <r>
    <s v="CG&amp;E "/>
    <s v="E"/>
    <x v="10"/>
    <s v="NSPF    02/02/2009 "/>
    <n v="382"/>
    <n v="8.85"/>
    <n v="0"/>
    <n v="8.85"/>
    <n v="0"/>
    <n v="0"/>
    <n v="4.7300000000000004"/>
    <n v="0.41"/>
    <n v="0.09"/>
    <n v="0"/>
    <n v="-0.66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n v="0"/>
    <n v="0"/>
    <n v="0"/>
    <n v="0.66"/>
    <x v="16"/>
    <x v="7"/>
  </r>
  <r>
    <s v="CG&amp;E "/>
    <s v="E"/>
    <x v="19"/>
    <s v="NSPO    02/02/2009 "/>
    <n v="360"/>
    <n v="95.71"/>
    <n v="0"/>
    <n v="95.71"/>
    <n v="6.3"/>
    <n v="0"/>
    <n v="72.13"/>
    <n v="0.36"/>
    <n v="0.27"/>
    <n v="0"/>
    <n v="0"/>
    <n v="1.71"/>
    <n v="0.81"/>
    <n v="1.71"/>
    <n v="0"/>
    <n v="0"/>
    <n v="0.9"/>
    <n v="9.6300000000000008"/>
    <n v="0"/>
    <n v="0"/>
    <n v="0"/>
    <n v="0"/>
    <n v="0.36"/>
    <n v="0"/>
    <n v="0"/>
    <n v="0"/>
    <n v="0.9"/>
    <n v="0"/>
    <n v="0"/>
    <n v="0"/>
    <n v="0"/>
    <n v="0"/>
    <n v="0"/>
    <n v="0"/>
    <n v="0"/>
    <n v="0.63"/>
    <x v="16"/>
    <x v="7"/>
  </r>
  <r>
    <s v="CG&amp;E "/>
    <s v="E"/>
    <x v="1"/>
    <s v="NSPO    02/02/2009 "/>
    <n v="6687"/>
    <n v="1818.95"/>
    <n v="0"/>
    <n v="1818.95"/>
    <n v="116.37"/>
    <n v="0"/>
    <n v="1382.66"/>
    <n v="6.6"/>
    <n v="4.59"/>
    <n v="0"/>
    <n v="0"/>
    <n v="31.35"/>
    <n v="14.85"/>
    <n v="32.22"/>
    <n v="0"/>
    <n v="0"/>
    <n v="17.37"/>
    <n v="178.29"/>
    <n v="0"/>
    <n v="0"/>
    <n v="0"/>
    <n v="0"/>
    <n v="6.6"/>
    <n v="0"/>
    <n v="0"/>
    <n v="0"/>
    <n v="16.5"/>
    <n v="0"/>
    <n v="0"/>
    <n v="0"/>
    <n v="0"/>
    <n v="0"/>
    <n v="0"/>
    <n v="0"/>
    <n v="0"/>
    <n v="11.55"/>
    <x v="16"/>
    <x v="7"/>
  </r>
  <r>
    <s v="CG&amp;E "/>
    <s v="E"/>
    <x v="2"/>
    <s v="NSPO    02/02/2009 "/>
    <n v="18778"/>
    <n v="5052.03"/>
    <n v="0"/>
    <n v="5052.03"/>
    <n v="327.27999999999997"/>
    <n v="0"/>
    <n v="3826.59"/>
    <n v="18.62"/>
    <n v="12.15"/>
    <n v="0"/>
    <n v="0"/>
    <n v="88.33"/>
    <n v="41.87"/>
    <n v="90.13"/>
    <n v="0"/>
    <n v="0"/>
    <n v="48.3"/>
    <n v="501.11"/>
    <n v="0"/>
    <n v="0"/>
    <n v="0"/>
    <n v="0"/>
    <n v="18.600000000000001"/>
    <n v="0"/>
    <n v="0"/>
    <n v="0"/>
    <n v="46.5"/>
    <n v="0"/>
    <n v="0"/>
    <n v="0"/>
    <n v="0"/>
    <n v="0"/>
    <n v="0"/>
    <n v="0"/>
    <n v="0"/>
    <n v="32.549999999999997"/>
    <x v="16"/>
    <x v="7"/>
  </r>
  <r>
    <s v="CG&amp;E "/>
    <s v="E"/>
    <x v="3"/>
    <s v="NSPO    02/02/2009 "/>
    <n v="760"/>
    <n v="203.85"/>
    <n v="0"/>
    <n v="203.85"/>
    <n v="13.3"/>
    <n v="0"/>
    <n v="153.83000000000001"/>
    <n v="0.76"/>
    <n v="0.81"/>
    <n v="0"/>
    <n v="0"/>
    <n v="3.61"/>
    <n v="1.71"/>
    <n v="3.61"/>
    <n v="0"/>
    <n v="0"/>
    <n v="1.9"/>
    <n v="20.329999999999998"/>
    <n v="0"/>
    <n v="0"/>
    <n v="0"/>
    <n v="0"/>
    <n v="0.76"/>
    <n v="0"/>
    <n v="0"/>
    <n v="0"/>
    <n v="1.9"/>
    <n v="0"/>
    <n v="0"/>
    <n v="0"/>
    <n v="0"/>
    <n v="0"/>
    <n v="0"/>
    <n v="0"/>
    <n v="0"/>
    <n v="1.33"/>
    <x v="16"/>
    <x v="7"/>
  </r>
  <r>
    <s v="CG&amp;E "/>
    <s v="E"/>
    <x v="4"/>
    <s v="NSPO    02/02/2009 "/>
    <n v="680"/>
    <n v="185.22"/>
    <n v="0"/>
    <n v="185.22"/>
    <n v="11.9"/>
    <n v="0"/>
    <n v="140.29"/>
    <n v="0.68"/>
    <n v="0.9"/>
    <n v="0"/>
    <n v="0"/>
    <n v="3.23"/>
    <n v="1.53"/>
    <n v="3.23"/>
    <n v="0"/>
    <n v="0"/>
    <n v="1.7"/>
    <n v="18.190000000000001"/>
    <n v="0"/>
    <n v="0"/>
    <n v="0"/>
    <n v="0"/>
    <n v="0.68"/>
    <n v="0"/>
    <n v="0"/>
    <n v="0"/>
    <n v="1.7"/>
    <n v="0"/>
    <n v="0"/>
    <n v="0"/>
    <n v="0"/>
    <n v="0"/>
    <n v="0"/>
    <n v="0"/>
    <n v="0"/>
    <n v="1.19"/>
    <x v="16"/>
    <x v="7"/>
  </r>
  <r>
    <s v="CG&amp;E "/>
    <s v="E"/>
    <x v="21"/>
    <s v="NSPO    02/02/2009 "/>
    <n v="240"/>
    <n v="60.78"/>
    <n v="0"/>
    <n v="60.78"/>
    <n v="0"/>
    <n v="0"/>
    <n v="57.42"/>
    <n v="0.24"/>
    <n v="0.18"/>
    <n v="0"/>
    <n v="0"/>
    <n v="1.1399999999999999"/>
    <n v="0.54"/>
    <n v="0"/>
    <n v="0"/>
    <n v="0"/>
    <n v="0"/>
    <n v="0"/>
    <n v="0"/>
    <n v="0"/>
    <n v="0"/>
    <n v="0"/>
    <n v="0.24"/>
    <n v="0"/>
    <n v="0"/>
    <n v="0"/>
    <n v="0.6"/>
    <n v="0"/>
    <n v="0"/>
    <n v="0"/>
    <n v="0"/>
    <n v="0"/>
    <n v="0"/>
    <n v="0"/>
    <n v="0"/>
    <n v="0.42"/>
    <x v="16"/>
    <x v="7"/>
  </r>
  <r>
    <s v="CG&amp;E "/>
    <s v="E"/>
    <x v="6"/>
    <s v="NSPO    02/02/2009 "/>
    <n v="240"/>
    <n v="49.23"/>
    <n v="0"/>
    <n v="49.23"/>
    <n v="0"/>
    <n v="0"/>
    <n v="46.22"/>
    <n v="0.24"/>
    <n v="0.27"/>
    <n v="0"/>
    <n v="-0.28000000000000003"/>
    <n v="1.1399999999999999"/>
    <n v="0.54"/>
    <n v="0"/>
    <n v="0"/>
    <n v="0"/>
    <n v="0"/>
    <n v="0"/>
    <n v="0"/>
    <n v="0"/>
    <n v="0"/>
    <n v="0"/>
    <n v="0.08"/>
    <n v="0"/>
    <n v="0"/>
    <n v="0"/>
    <n v="0.6"/>
    <n v="0"/>
    <n v="0"/>
    <n v="0"/>
    <n v="0"/>
    <n v="0"/>
    <n v="0"/>
    <n v="0"/>
    <n v="0"/>
    <n v="0.42"/>
    <x v="16"/>
    <x v="7"/>
  </r>
  <r>
    <s v="CG&amp;E "/>
    <s v="E"/>
    <x v="10"/>
    <s v="NSPO    02/02/2009 "/>
    <n v="120"/>
    <n v="24.64"/>
    <n v="0"/>
    <n v="24.64"/>
    <n v="0"/>
    <n v="0"/>
    <n v="23.11"/>
    <n v="0.12"/>
    <n v="0.27"/>
    <n v="0"/>
    <n v="-0.21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n v="0"/>
    <n v="0"/>
    <n v="0"/>
    <n v="0.21"/>
    <x v="16"/>
    <x v="7"/>
  </r>
  <r>
    <s v="CG&amp;E "/>
    <s v="E"/>
    <x v="19"/>
    <s v="NSPU    02/02/2009 "/>
    <n v="426"/>
    <n v="100.92"/>
    <n v="0"/>
    <n v="100.92"/>
    <n v="7.5"/>
    <n v="0"/>
    <n v="73.319999999999993"/>
    <n v="0.48"/>
    <n v="0"/>
    <n v="0"/>
    <n v="0"/>
    <n v="1.98"/>
    <n v="0.96"/>
    <n v="2.04"/>
    <n v="0"/>
    <n v="0"/>
    <n v="1.08"/>
    <n v="11.34"/>
    <n v="0"/>
    <n v="0"/>
    <n v="0"/>
    <n v="0"/>
    <n v="0.42"/>
    <n v="0"/>
    <n v="0"/>
    <n v="0"/>
    <n v="1.08"/>
    <n v="0"/>
    <n v="0"/>
    <n v="0"/>
    <n v="0"/>
    <n v="0"/>
    <n v="0"/>
    <n v="0"/>
    <n v="0"/>
    <n v="0.72"/>
    <x v="16"/>
    <x v="7"/>
  </r>
  <r>
    <s v="CG&amp;E "/>
    <s v="E"/>
    <x v="1"/>
    <s v="NSPU    02/02/2009 "/>
    <n v="8520"/>
    <n v="2007.91"/>
    <n v="0"/>
    <n v="2007.91"/>
    <n v="150"/>
    <n v="0"/>
    <n v="1454.2"/>
    <n v="9.6"/>
    <n v="1.71"/>
    <n v="0"/>
    <n v="0"/>
    <n v="39.6"/>
    <n v="19.2"/>
    <n v="40.799999999999997"/>
    <n v="0"/>
    <n v="0"/>
    <n v="21.6"/>
    <n v="226.8"/>
    <n v="0"/>
    <n v="0"/>
    <n v="0"/>
    <n v="0"/>
    <n v="8.4"/>
    <n v="0"/>
    <n v="0"/>
    <n v="0"/>
    <n v="21.6"/>
    <n v="0"/>
    <n v="0"/>
    <n v="0"/>
    <n v="0"/>
    <n v="0"/>
    <n v="0"/>
    <n v="0"/>
    <n v="0"/>
    <n v="14.4"/>
    <x v="16"/>
    <x v="7"/>
  </r>
  <r>
    <s v="CG&amp;E "/>
    <s v="E"/>
    <x v="2"/>
    <s v="NSPU    02/02/2009 "/>
    <n v="25844"/>
    <n v="6020.13"/>
    <n v="0"/>
    <n v="6020.13"/>
    <n v="455"/>
    <n v="0"/>
    <n v="4344.38"/>
    <n v="29.12"/>
    <n v="1.35"/>
    <n v="0"/>
    <n v="0"/>
    <n v="120.12"/>
    <n v="58.24"/>
    <n v="123.76"/>
    <n v="0"/>
    <n v="0"/>
    <n v="65.52"/>
    <n v="687.96"/>
    <n v="0"/>
    <n v="0"/>
    <n v="0"/>
    <n v="0"/>
    <n v="25.48"/>
    <n v="0"/>
    <n v="0"/>
    <n v="0"/>
    <n v="65.52"/>
    <n v="0"/>
    <n v="0"/>
    <n v="0"/>
    <n v="0"/>
    <n v="0"/>
    <n v="0"/>
    <n v="0"/>
    <n v="0"/>
    <n v="43.68"/>
    <x v="16"/>
    <x v="7"/>
  </r>
  <r>
    <s v="CG&amp;E "/>
    <s v="E"/>
    <x v="19"/>
    <s v="NSUR    02/02/2009 "/>
    <n v="7029"/>
    <n v="1555.19"/>
    <n v="0"/>
    <n v="1555.19"/>
    <n v="123.75"/>
    <n v="0"/>
    <n v="1132.55"/>
    <n v="7.92"/>
    <n v="0.9"/>
    <n v="0"/>
    <n v="0"/>
    <n v="32.67"/>
    <n v="0"/>
    <n v="33.659999999999997"/>
    <n v="0"/>
    <n v="0"/>
    <n v="17.82"/>
    <n v="187.11"/>
    <n v="0"/>
    <n v="0"/>
    <n v="0"/>
    <n v="0"/>
    <n v="6.93"/>
    <n v="0"/>
    <n v="0"/>
    <n v="0"/>
    <n v="0"/>
    <n v="0"/>
    <n v="0"/>
    <n v="0"/>
    <n v="0"/>
    <n v="0"/>
    <n v="0"/>
    <n v="0"/>
    <n v="0"/>
    <n v="11.88"/>
    <x v="16"/>
    <x v="7"/>
  </r>
  <r>
    <s v="CG&amp;E "/>
    <s v="E"/>
    <x v="7"/>
    <s v="NSU1    02/02/2009N"/>
    <n v="1146"/>
    <n v="179.69"/>
    <n v="0"/>
    <n v="179.69"/>
    <n v="20.170000000000002"/>
    <n v="0"/>
    <n v="105.01"/>
    <n v="1.24"/>
    <n v="0.27"/>
    <n v="0"/>
    <n v="0"/>
    <n v="5.33"/>
    <n v="2.62"/>
    <n v="5.48"/>
    <n v="0"/>
    <n v="0"/>
    <n v="2.95"/>
    <n v="30.58"/>
    <n v="0"/>
    <n v="0"/>
    <n v="0"/>
    <n v="0"/>
    <n v="1.1299999999999999"/>
    <n v="0"/>
    <n v="0"/>
    <n v="0"/>
    <n v="2.93"/>
    <n v="0"/>
    <n v="0"/>
    <n v="0"/>
    <n v="0"/>
    <n v="0"/>
    <n v="0"/>
    <n v="0"/>
    <n v="0"/>
    <n v="1.98"/>
    <x v="16"/>
    <x v="7"/>
  </r>
  <r>
    <s v="CG&amp;E "/>
    <s v="E"/>
    <x v="7"/>
    <s v="NSU2    02/02/2009N"/>
    <n v="67232"/>
    <n v="10974.41"/>
    <n v="0"/>
    <n v="10974.41"/>
    <n v="1182.4100000000001"/>
    <n v="0"/>
    <n v="6621.25"/>
    <n v="72.989999999999995"/>
    <n v="1.53"/>
    <n v="0"/>
    <n v="0"/>
    <n v="300.22000000000003"/>
    <n v="153.86000000000001"/>
    <n v="321.38"/>
    <n v="0"/>
    <n v="0"/>
    <n v="173.26"/>
    <n v="1793.71"/>
    <n v="0"/>
    <n v="0"/>
    <n v="0"/>
    <n v="0"/>
    <n v="66.239999999999995"/>
    <n v="0"/>
    <n v="0"/>
    <n v="0"/>
    <n v="171.36"/>
    <n v="0"/>
    <n v="0"/>
    <n v="0"/>
    <n v="0"/>
    <n v="0"/>
    <n v="0"/>
    <n v="0"/>
    <n v="0"/>
    <n v="116.2"/>
    <x v="16"/>
    <x v="7"/>
  </r>
  <r>
    <s v="CG&amp;E "/>
    <s v="E"/>
    <x v="7"/>
    <s v="NSU3    02/02/2009N"/>
    <n v="4146"/>
    <n v="271.47000000000003"/>
    <n v="0"/>
    <n v="271.47000000000003"/>
    <n v="72.959999999999994"/>
    <n v="0"/>
    <n v="3.3"/>
    <n v="4.5"/>
    <n v="0"/>
    <n v="0"/>
    <n v="0"/>
    <n v="18.29"/>
    <n v="9.49"/>
    <n v="19.82"/>
    <n v="0"/>
    <n v="0"/>
    <n v="10.68"/>
    <n v="110.62"/>
    <n v="0"/>
    <n v="0"/>
    <n v="0"/>
    <n v="0"/>
    <n v="4.08"/>
    <n v="0"/>
    <n v="0"/>
    <n v="0"/>
    <n v="10.57"/>
    <n v="0"/>
    <n v="0"/>
    <n v="0"/>
    <n v="0"/>
    <n v="0"/>
    <n v="0"/>
    <n v="0"/>
    <n v="0"/>
    <n v="7.16"/>
    <x v="16"/>
    <x v="7"/>
  </r>
  <r>
    <s v="CG&amp;E "/>
    <s v="E"/>
    <x v="7"/>
    <s v="NSU4    02/02/2009N"/>
    <n v="2232"/>
    <n v="146.79"/>
    <n v="0"/>
    <n v="146.79"/>
    <n v="39.28"/>
    <n v="0"/>
    <n v="1.78"/>
    <n v="2.42"/>
    <n v="0.09"/>
    <n v="0"/>
    <n v="0"/>
    <n v="10.38"/>
    <n v="5.12"/>
    <n v="10.68"/>
    <n v="0"/>
    <n v="0"/>
    <n v="5.76"/>
    <n v="59.54"/>
    <n v="0"/>
    <n v="0"/>
    <n v="0"/>
    <n v="0"/>
    <n v="2.2000000000000002"/>
    <n v="0"/>
    <n v="0"/>
    <n v="0"/>
    <n v="5.68"/>
    <n v="0"/>
    <n v="0"/>
    <n v="0"/>
    <n v="0"/>
    <n v="0"/>
    <n v="0"/>
    <n v="0"/>
    <n v="0"/>
    <n v="3.86"/>
    <x v="16"/>
    <x v="7"/>
  </r>
  <r>
    <s v="CG&amp;E "/>
    <s v="E"/>
    <x v="7"/>
    <s v="NSU5    02/02/2009N"/>
    <n v="2711"/>
    <n v="346.9"/>
    <n v="0"/>
    <n v="346.9"/>
    <n v="47.7"/>
    <n v="0"/>
    <n v="171.14"/>
    <n v="2.94"/>
    <n v="0.09"/>
    <n v="0"/>
    <n v="0"/>
    <n v="12.28"/>
    <n v="6.21"/>
    <n v="12.96"/>
    <n v="0"/>
    <n v="0"/>
    <n v="6.99"/>
    <n v="72.33"/>
    <n v="0"/>
    <n v="0"/>
    <n v="0"/>
    <n v="0"/>
    <n v="2.67"/>
    <n v="0"/>
    <n v="0"/>
    <n v="0"/>
    <n v="6.91"/>
    <n v="0"/>
    <n v="0"/>
    <n v="0"/>
    <n v="0"/>
    <n v="0"/>
    <n v="0"/>
    <n v="0"/>
    <n v="0"/>
    <n v="4.68"/>
    <x v="16"/>
    <x v="7"/>
  </r>
  <r>
    <s v="CG&amp;E "/>
    <s v="E"/>
    <x v="19"/>
    <s v="OLF     02/02/2009 "/>
    <n v="9584"/>
    <n v="1143.08"/>
    <n v="0"/>
    <n v="1143.08"/>
    <n v="169.2"/>
    <n v="0"/>
    <n v="518.44000000000005"/>
    <n v="10.34"/>
    <n v="2.0699999999999998"/>
    <n v="0"/>
    <n v="0"/>
    <n v="44.55"/>
    <n v="21.84"/>
    <n v="45.72"/>
    <n v="0"/>
    <n v="0"/>
    <n v="24.8"/>
    <n v="255.74"/>
    <n v="0"/>
    <n v="0"/>
    <n v="0"/>
    <n v="0"/>
    <n v="9.31"/>
    <n v="0"/>
    <n v="0"/>
    <n v="0"/>
    <n v="24.41"/>
    <n v="0"/>
    <n v="0"/>
    <n v="0"/>
    <n v="0"/>
    <n v="0"/>
    <n v="0"/>
    <n v="0"/>
    <n v="0"/>
    <n v="16.66"/>
    <x v="16"/>
    <x v="8"/>
  </r>
  <r>
    <s v="CG&amp;E "/>
    <s v="E"/>
    <x v="1"/>
    <s v="OLF     02/02/2009 "/>
    <n v="35884"/>
    <n v="4380.63"/>
    <n v="0"/>
    <n v="4380.63"/>
    <n v="633.22"/>
    <n v="0"/>
    <n v="2041.11"/>
    <n v="38.65"/>
    <n v="8.64"/>
    <n v="0"/>
    <n v="0"/>
    <n v="166.93"/>
    <n v="81.680000000000007"/>
    <n v="171.32"/>
    <n v="0"/>
    <n v="0"/>
    <n v="92.96"/>
    <n v="957.65"/>
    <n v="0"/>
    <n v="0"/>
    <n v="0"/>
    <n v="0"/>
    <n v="34.549999999999997"/>
    <n v="0"/>
    <n v="0"/>
    <n v="0"/>
    <n v="91.25"/>
    <n v="0"/>
    <n v="0"/>
    <n v="0"/>
    <n v="0"/>
    <n v="0"/>
    <n v="0"/>
    <n v="0"/>
    <n v="0"/>
    <n v="62.67"/>
    <x v="16"/>
    <x v="8"/>
  </r>
  <r>
    <s v="CG&amp;E "/>
    <s v="E"/>
    <x v="2"/>
    <s v="OLF     02/02/2009 "/>
    <n v="650448"/>
    <n v="76943.649999999994"/>
    <n v="0"/>
    <n v="76943.649999999994"/>
    <n v="11479.94"/>
    <n v="0"/>
    <n v="34550.160000000003"/>
    <n v="702.72"/>
    <n v="147.02000000000001"/>
    <n v="0"/>
    <n v="0"/>
    <n v="3019.89"/>
    <n v="1483.9"/>
    <n v="3102.4"/>
    <n v="0"/>
    <n v="0"/>
    <n v="1684"/>
    <n v="17357.93"/>
    <n v="0"/>
    <n v="0"/>
    <n v="0"/>
    <n v="0"/>
    <n v="630.36"/>
    <n v="0"/>
    <n v="0"/>
    <n v="0"/>
    <n v="1652.87"/>
    <n v="0"/>
    <n v="0"/>
    <n v="0"/>
    <n v="0"/>
    <n v="0"/>
    <n v="0"/>
    <n v="0"/>
    <n v="0"/>
    <n v="1132.46"/>
    <x v="16"/>
    <x v="8"/>
  </r>
  <r>
    <s v="CG&amp;E "/>
    <s v="E"/>
    <x v="3"/>
    <s v="OLF     02/02/2009 "/>
    <n v="86292"/>
    <n v="9832.6200000000008"/>
    <n v="0"/>
    <n v="9832.6200000000008"/>
    <n v="1523.14"/>
    <n v="0"/>
    <n v="4216.97"/>
    <n v="93.47"/>
    <n v="11.5"/>
    <n v="0"/>
    <n v="0"/>
    <n v="400.46"/>
    <n v="197.34"/>
    <n v="410.89"/>
    <n v="0"/>
    <n v="0"/>
    <n v="223.49"/>
    <n v="2302.84"/>
    <n v="0"/>
    <n v="0"/>
    <n v="0"/>
    <n v="0"/>
    <n v="83.27"/>
    <n v="0"/>
    <n v="0"/>
    <n v="0"/>
    <n v="218.61"/>
    <n v="0"/>
    <n v="0"/>
    <n v="0"/>
    <n v="0"/>
    <n v="0"/>
    <n v="0"/>
    <n v="0"/>
    <n v="0"/>
    <n v="150.63999999999999"/>
    <x v="16"/>
    <x v="8"/>
  </r>
  <r>
    <s v="CG&amp;E "/>
    <s v="E"/>
    <x v="7"/>
    <s v="OLF     02/02/2009 "/>
    <n v="1660"/>
    <n v="186.77"/>
    <n v="0"/>
    <n v="186.77"/>
    <n v="29.3"/>
    <n v="0"/>
    <n v="78.7"/>
    <n v="1.8"/>
    <n v="0.27"/>
    <n v="0"/>
    <n v="0"/>
    <n v="7.7"/>
    <n v="3.8"/>
    <n v="7.9"/>
    <n v="0"/>
    <n v="0"/>
    <n v="4.3"/>
    <n v="44.3"/>
    <n v="0"/>
    <n v="0"/>
    <n v="0"/>
    <n v="0"/>
    <n v="1.6"/>
    <n v="0"/>
    <n v="0"/>
    <n v="0"/>
    <n v="4.2"/>
    <n v="0"/>
    <n v="0"/>
    <n v="0"/>
    <n v="0"/>
    <n v="0"/>
    <n v="0"/>
    <n v="0"/>
    <n v="0"/>
    <n v="2.9"/>
    <x v="16"/>
    <x v="8"/>
  </r>
  <r>
    <s v="CG&amp;E "/>
    <s v="E"/>
    <x v="4"/>
    <s v="OLF     02/02/2009 "/>
    <n v="64708"/>
    <n v="7814.24"/>
    <n v="0"/>
    <n v="7814.24"/>
    <n v="1142.1500000000001"/>
    <n v="0"/>
    <n v="3596.42"/>
    <n v="69.760000000000005"/>
    <n v="15.93"/>
    <n v="0"/>
    <n v="0"/>
    <n v="299.43"/>
    <n v="147.35"/>
    <n v="308.85000000000002"/>
    <n v="0"/>
    <n v="0"/>
    <n v="167.51"/>
    <n v="1726.81"/>
    <n v="0"/>
    <n v="0"/>
    <n v="0"/>
    <n v="0"/>
    <n v="62.61"/>
    <n v="0"/>
    <n v="0"/>
    <n v="0"/>
    <n v="164.72"/>
    <n v="0"/>
    <n v="0"/>
    <n v="0"/>
    <n v="0"/>
    <n v="0"/>
    <n v="0"/>
    <n v="0"/>
    <n v="0"/>
    <n v="112.7"/>
    <x v="16"/>
    <x v="8"/>
  </r>
  <r>
    <s v="CG&amp;E "/>
    <s v="E"/>
    <x v="5"/>
    <s v="OLF     02/02/2009 "/>
    <n v="410"/>
    <n v="49.6"/>
    <n v="0"/>
    <n v="49.6"/>
    <n v="7.24"/>
    <n v="0"/>
    <n v="24.69"/>
    <n v="0.44"/>
    <n v="0.18"/>
    <n v="0"/>
    <n v="0"/>
    <n v="0"/>
    <n v="0.93"/>
    <n v="1.96"/>
    <n v="0"/>
    <n v="0"/>
    <n v="1.06"/>
    <n v="10.94"/>
    <n v="0"/>
    <n v="0"/>
    <n v="0"/>
    <n v="0"/>
    <n v="0.4"/>
    <n v="0"/>
    <n v="0"/>
    <n v="0"/>
    <n v="1.05"/>
    <n v="0"/>
    <n v="0"/>
    <n v="0"/>
    <n v="0"/>
    <n v="0"/>
    <n v="0"/>
    <n v="0"/>
    <n v="0"/>
    <n v="0.71"/>
    <x v="16"/>
    <x v="8"/>
  </r>
  <r>
    <s v="CG&amp;E "/>
    <s v="E"/>
    <x v="24"/>
    <s v="OLF     02/02/2009 "/>
    <n v="41"/>
    <n v="7.37"/>
    <n v="0"/>
    <n v="7.37"/>
    <n v="0"/>
    <n v="0"/>
    <n v="6.75"/>
    <n v="0.04"/>
    <n v="0.09"/>
    <n v="0"/>
    <n v="0"/>
    <n v="0.19"/>
    <n v="0.09"/>
    <n v="0"/>
    <n v="0"/>
    <n v="0"/>
    <n v="0"/>
    <n v="0"/>
    <n v="0"/>
    <n v="0"/>
    <n v="0"/>
    <n v="0"/>
    <n v="0.04"/>
    <n v="0"/>
    <n v="0"/>
    <n v="0"/>
    <n v="0.1"/>
    <n v="0"/>
    <n v="0"/>
    <n v="0"/>
    <n v="0"/>
    <n v="0"/>
    <n v="0"/>
    <n v="0"/>
    <n v="0"/>
    <n v="7.0000000000000007E-2"/>
    <x v="16"/>
    <x v="8"/>
  </r>
  <r>
    <s v="CG&amp;E "/>
    <s v="E"/>
    <x v="21"/>
    <s v="OLF     02/02/2009 "/>
    <n v="668"/>
    <n v="45.69"/>
    <n v="0"/>
    <n v="45.69"/>
    <n v="0"/>
    <n v="0"/>
    <n v="37.909999999999997"/>
    <n v="0.72"/>
    <n v="0.27"/>
    <n v="0"/>
    <n v="-0.87"/>
    <n v="3.11"/>
    <n v="1.52"/>
    <n v="0"/>
    <n v="0"/>
    <n v="0"/>
    <n v="0"/>
    <n v="0"/>
    <n v="0"/>
    <n v="0"/>
    <n v="0"/>
    <n v="0"/>
    <n v="0.16"/>
    <n v="0"/>
    <n v="0"/>
    <n v="0"/>
    <n v="1.7"/>
    <n v="0"/>
    <n v="0"/>
    <n v="0"/>
    <n v="0"/>
    <n v="0"/>
    <n v="0"/>
    <n v="0"/>
    <n v="0"/>
    <n v="1.17"/>
    <x v="16"/>
    <x v="8"/>
  </r>
  <r>
    <s v="CG&amp;E "/>
    <s v="E"/>
    <x v="6"/>
    <s v="OLF     02/02/2009 "/>
    <n v="18609"/>
    <n v="1236.6300000000001"/>
    <n v="0"/>
    <n v="1236.6300000000001"/>
    <n v="0"/>
    <n v="0"/>
    <n v="1033.22"/>
    <n v="20.05"/>
    <n v="3.6"/>
    <n v="0"/>
    <n v="-29.92"/>
    <n v="86.43"/>
    <n v="42.38"/>
    <n v="0"/>
    <n v="0"/>
    <n v="0"/>
    <n v="0"/>
    <n v="0"/>
    <n v="0"/>
    <n v="0"/>
    <n v="0"/>
    <n v="0"/>
    <n v="1.28"/>
    <n v="0"/>
    <n v="0"/>
    <n v="0"/>
    <n v="47.39"/>
    <n v="0"/>
    <n v="0"/>
    <n v="0"/>
    <n v="0"/>
    <n v="0"/>
    <n v="0"/>
    <n v="0"/>
    <n v="0"/>
    <n v="32.200000000000003"/>
    <x v="16"/>
    <x v="8"/>
  </r>
  <r>
    <s v="CG&amp;E "/>
    <s v="E"/>
    <x v="9"/>
    <s v="OLF     02/02/2009 "/>
    <n v="1074"/>
    <n v="67.86"/>
    <n v="0"/>
    <n v="67.86"/>
    <n v="0"/>
    <n v="0"/>
    <n v="56.17"/>
    <n v="1.1599999999999999"/>
    <n v="0.36"/>
    <n v="0"/>
    <n v="-1.87"/>
    <n v="4.99"/>
    <n v="2.4500000000000002"/>
    <n v="0"/>
    <n v="0"/>
    <n v="0"/>
    <n v="0"/>
    <n v="0"/>
    <n v="0"/>
    <n v="0"/>
    <n v="0"/>
    <n v="0"/>
    <n v="0"/>
    <n v="0"/>
    <n v="0"/>
    <n v="0"/>
    <n v="2.73"/>
    <n v="0"/>
    <n v="0"/>
    <n v="0"/>
    <n v="0"/>
    <n v="0"/>
    <n v="0"/>
    <n v="0"/>
    <n v="0"/>
    <n v="1.87"/>
    <x v="16"/>
    <x v="8"/>
  </r>
  <r>
    <s v="CG&amp;E "/>
    <s v="E"/>
    <x v="10"/>
    <s v="OLF     02/02/2009 "/>
    <n v="6520"/>
    <n v="439.12"/>
    <n v="0"/>
    <n v="439.12"/>
    <n v="0"/>
    <n v="0"/>
    <n v="368.86"/>
    <n v="7.02"/>
    <n v="1.44"/>
    <n v="0"/>
    <n v="-11.34"/>
    <n v="30.34"/>
    <n v="14.83"/>
    <n v="0"/>
    <n v="0"/>
    <n v="0"/>
    <n v="0"/>
    <n v="0"/>
    <n v="0"/>
    <n v="0"/>
    <n v="0"/>
    <n v="0"/>
    <n v="0"/>
    <n v="0"/>
    <n v="0"/>
    <n v="0"/>
    <n v="16.63"/>
    <n v="0"/>
    <n v="0"/>
    <n v="0"/>
    <n v="0"/>
    <n v="0"/>
    <n v="0"/>
    <n v="0"/>
    <n v="0"/>
    <n v="11.34"/>
    <x v="16"/>
    <x v="8"/>
  </r>
  <r>
    <s v="CG&amp;E "/>
    <s v="E"/>
    <x v="2"/>
    <s v="OLF     02/02/2009N"/>
    <n v="0"/>
    <n v="-289"/>
    <n v="0"/>
    <n v="-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8"/>
  </r>
  <r>
    <s v="CG&amp;E "/>
    <s v="E"/>
    <x v="3"/>
    <s v="OLF     02/02/2009N"/>
    <n v="0"/>
    <n v="-182.73"/>
    <n v="0"/>
    <n v="-182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8"/>
  </r>
  <r>
    <s v="CG&amp;E "/>
    <s v="E"/>
    <x v="2"/>
    <s v="OLF     04/01/2008N"/>
    <n v="-166"/>
    <n v="-18.739999999999998"/>
    <n v="0"/>
    <n v="-18.739999999999998"/>
    <n v="-2.93"/>
    <n v="0"/>
    <n v="-7.87"/>
    <n v="-0.18"/>
    <n v="-0.09"/>
    <n v="0"/>
    <n v="0"/>
    <n v="-0.77"/>
    <n v="-0.38"/>
    <n v="-0.79"/>
    <n v="0"/>
    <n v="0"/>
    <n v="-0.43"/>
    <n v="-4.43"/>
    <n v="0"/>
    <n v="0"/>
    <n v="0"/>
    <n v="0"/>
    <n v="-0.16"/>
    <n v="0"/>
    <n v="0"/>
    <n v="0"/>
    <n v="-0.42"/>
    <n v="0"/>
    <n v="0"/>
    <n v="0"/>
    <n v="0"/>
    <n v="0"/>
    <n v="0"/>
    <n v="0"/>
    <n v="0"/>
    <n v="-0.28999999999999998"/>
    <x v="16"/>
    <x v="8"/>
  </r>
  <r>
    <s v="CG&amp;E "/>
    <s v="E"/>
    <x v="19"/>
    <s v="OLFR    02/02/2009 "/>
    <n v="18898"/>
    <n v="2411.3000000000002"/>
    <n v="0"/>
    <n v="2411.3000000000002"/>
    <n v="333.15"/>
    <n v="0"/>
    <n v="1263.4100000000001"/>
    <n v="20.239999999999998"/>
    <n v="11.61"/>
    <n v="0"/>
    <n v="0"/>
    <n v="87.99"/>
    <n v="0"/>
    <n v="90.49"/>
    <n v="0"/>
    <n v="0"/>
    <n v="49.01"/>
    <n v="504.23"/>
    <n v="0"/>
    <n v="0"/>
    <n v="0"/>
    <n v="0"/>
    <n v="18.260000000000002"/>
    <n v="0"/>
    <n v="0"/>
    <n v="0"/>
    <n v="0"/>
    <n v="0"/>
    <n v="0"/>
    <n v="0"/>
    <n v="0"/>
    <n v="0"/>
    <n v="0"/>
    <n v="0"/>
    <n v="0"/>
    <n v="32.909999999999997"/>
    <x v="16"/>
    <x v="8"/>
  </r>
  <r>
    <s v="CG&amp;E "/>
    <s v="E"/>
    <x v="24"/>
    <s v="OLFR    02/02/2009 "/>
    <n v="329"/>
    <n v="26.93"/>
    <n v="0"/>
    <n v="26.93"/>
    <n v="0"/>
    <n v="0"/>
    <n v="23.97"/>
    <n v="0.35"/>
    <n v="0.18"/>
    <n v="0"/>
    <n v="0"/>
    <n v="1.54"/>
    <n v="0"/>
    <n v="0"/>
    <n v="0"/>
    <n v="0"/>
    <n v="0"/>
    <n v="0"/>
    <n v="0"/>
    <n v="0"/>
    <n v="0"/>
    <n v="0"/>
    <n v="0.32"/>
    <n v="0"/>
    <n v="0"/>
    <n v="0"/>
    <n v="0"/>
    <n v="0"/>
    <n v="0"/>
    <n v="0"/>
    <n v="0"/>
    <n v="0"/>
    <n v="0"/>
    <n v="0"/>
    <n v="0"/>
    <n v="0.56999999999999995"/>
    <x v="16"/>
    <x v="8"/>
  </r>
  <r>
    <s v="CG&amp;E "/>
    <s v="E"/>
    <x v="19"/>
    <s v="OLO     02/02/2009 "/>
    <n v="11996"/>
    <n v="2057.09"/>
    <n v="0"/>
    <n v="2057.09"/>
    <n v="210.28"/>
    <n v="0"/>
    <n v="1273.5899999999999"/>
    <n v="12.9"/>
    <n v="6.22"/>
    <n v="0"/>
    <n v="0"/>
    <n v="55.79"/>
    <n v="27.04"/>
    <n v="57.71"/>
    <n v="0"/>
    <n v="0"/>
    <n v="31.13"/>
    <n v="319.67"/>
    <n v="0"/>
    <n v="0"/>
    <n v="0"/>
    <n v="0"/>
    <n v="11.78"/>
    <n v="0"/>
    <n v="0"/>
    <n v="0"/>
    <n v="30.38"/>
    <n v="0"/>
    <n v="0"/>
    <n v="0"/>
    <n v="0"/>
    <n v="0"/>
    <n v="0"/>
    <n v="0"/>
    <n v="0"/>
    <n v="20.6"/>
    <x v="16"/>
    <x v="8"/>
  </r>
  <r>
    <s v="CG&amp;E "/>
    <s v="E"/>
    <x v="1"/>
    <s v="OLO     02/02/2009 "/>
    <n v="122441"/>
    <n v="18669.11"/>
    <n v="0"/>
    <n v="18669.11"/>
    <n v="2152.67"/>
    <n v="0"/>
    <n v="10688.21"/>
    <n v="133.96"/>
    <n v="34.04"/>
    <n v="0"/>
    <n v="0"/>
    <n v="570.14"/>
    <n v="278.11"/>
    <n v="587.04"/>
    <n v="0"/>
    <n v="0"/>
    <n v="315.27999999999997"/>
    <n v="3265.1"/>
    <n v="0"/>
    <n v="0"/>
    <n v="0"/>
    <n v="0"/>
    <n v="120.86"/>
    <n v="0"/>
    <n v="0"/>
    <n v="0"/>
    <n v="312.79000000000002"/>
    <n v="0"/>
    <n v="0"/>
    <n v="0"/>
    <n v="0"/>
    <n v="0"/>
    <n v="0"/>
    <n v="0"/>
    <n v="0"/>
    <n v="210.91"/>
    <x v="16"/>
    <x v="8"/>
  </r>
  <r>
    <s v="CG&amp;E "/>
    <s v="E"/>
    <x v="2"/>
    <s v="OLO     02/02/2009 "/>
    <n v="419762"/>
    <n v="62862.36"/>
    <n v="0"/>
    <n v="62862.36"/>
    <n v="7382.97"/>
    <n v="0"/>
    <n v="35461.32"/>
    <n v="455.93"/>
    <n v="161.63"/>
    <n v="0"/>
    <n v="0"/>
    <n v="1954.21"/>
    <n v="950.81"/>
    <n v="2012.58"/>
    <n v="0"/>
    <n v="0"/>
    <n v="1082.82"/>
    <n v="11192.26"/>
    <n v="0"/>
    <n v="0"/>
    <n v="0"/>
    <n v="0"/>
    <n v="415.64"/>
    <n v="0"/>
    <n v="0"/>
    <n v="0"/>
    <n v="1071.9000000000001"/>
    <n v="0"/>
    <n v="0"/>
    <n v="0"/>
    <n v="0"/>
    <n v="0"/>
    <n v="0"/>
    <n v="0"/>
    <n v="0"/>
    <n v="720.29"/>
    <x v="16"/>
    <x v="8"/>
  </r>
  <r>
    <s v="CG&amp;E "/>
    <s v="E"/>
    <x v="3"/>
    <s v="OLO     02/02/2009 "/>
    <n v="67594"/>
    <n v="8861.19"/>
    <n v="0"/>
    <n v="8861.19"/>
    <n v="1191.83"/>
    <n v="0"/>
    <n v="4461.5600000000004"/>
    <n v="73.5"/>
    <n v="12.22"/>
    <n v="0"/>
    <n v="0"/>
    <n v="311.12"/>
    <n v="153.43"/>
    <n v="323.37"/>
    <n v="0"/>
    <n v="0"/>
    <n v="174.16"/>
    <n v="1803.06"/>
    <n v="0"/>
    <n v="0"/>
    <n v="0"/>
    <n v="0"/>
    <n v="67.209999999999994"/>
    <n v="0"/>
    <n v="0"/>
    <n v="0"/>
    <n v="174"/>
    <n v="0"/>
    <n v="0"/>
    <n v="0"/>
    <n v="0"/>
    <n v="0"/>
    <n v="0"/>
    <n v="0"/>
    <n v="0"/>
    <n v="115.73"/>
    <x v="16"/>
    <x v="8"/>
  </r>
  <r>
    <s v="CG&amp;E "/>
    <s v="E"/>
    <x v="7"/>
    <s v="OLO     02/02/2009 "/>
    <n v="327"/>
    <n v="57.79"/>
    <n v="0"/>
    <n v="57.79"/>
    <n v="5.71"/>
    <n v="0"/>
    <n v="36.369999999999997"/>
    <n v="0.34"/>
    <n v="0.27"/>
    <n v="0"/>
    <n v="0"/>
    <n v="1.52"/>
    <n v="0.73"/>
    <n v="1.58"/>
    <n v="0"/>
    <n v="0"/>
    <n v="0.86"/>
    <n v="8.7100000000000009"/>
    <n v="0"/>
    <n v="0"/>
    <n v="0"/>
    <n v="0"/>
    <n v="0.32"/>
    <n v="0"/>
    <n v="0"/>
    <n v="0"/>
    <n v="0.82"/>
    <n v="0"/>
    <n v="0"/>
    <n v="0"/>
    <n v="0"/>
    <n v="0"/>
    <n v="0"/>
    <n v="0"/>
    <n v="0"/>
    <n v="0.56000000000000005"/>
    <x v="16"/>
    <x v="8"/>
  </r>
  <r>
    <s v="CG&amp;E "/>
    <s v="E"/>
    <x v="4"/>
    <s v="OLO     02/02/2009 "/>
    <n v="39633"/>
    <n v="6047.96"/>
    <n v="0"/>
    <n v="6047.96"/>
    <n v="697.33"/>
    <n v="0"/>
    <n v="3465.25"/>
    <n v="43.1"/>
    <n v="11.88"/>
    <n v="0"/>
    <n v="0"/>
    <n v="182.19"/>
    <n v="90.02"/>
    <n v="190.02"/>
    <n v="0"/>
    <n v="0"/>
    <n v="102.13"/>
    <n v="1057.02"/>
    <n v="0"/>
    <n v="0"/>
    <n v="0"/>
    <n v="0"/>
    <n v="39.369999999999997"/>
    <n v="0"/>
    <n v="0"/>
    <n v="0"/>
    <n v="101.34"/>
    <n v="0"/>
    <n v="0"/>
    <n v="0"/>
    <n v="0"/>
    <n v="0"/>
    <n v="0"/>
    <n v="0"/>
    <n v="0"/>
    <n v="68.31"/>
    <x v="16"/>
    <x v="8"/>
  </r>
  <r>
    <s v="CG&amp;E "/>
    <s v="E"/>
    <x v="8"/>
    <s v="OLO     02/02/2009 "/>
    <n v="545"/>
    <n v="79.540000000000006"/>
    <n v="0"/>
    <n v="79.540000000000006"/>
    <n v="9.6"/>
    <n v="0"/>
    <n v="43.98"/>
    <n v="0.6"/>
    <n v="0.18"/>
    <n v="0"/>
    <n v="0"/>
    <n v="2.54"/>
    <n v="1.24"/>
    <n v="2.6"/>
    <n v="0"/>
    <n v="0"/>
    <n v="1.4"/>
    <n v="14.53"/>
    <n v="0"/>
    <n v="0"/>
    <n v="0"/>
    <n v="0"/>
    <n v="0.54"/>
    <n v="0"/>
    <n v="0"/>
    <n v="0"/>
    <n v="1.4"/>
    <n v="0"/>
    <n v="0"/>
    <n v="0"/>
    <n v="0"/>
    <n v="0"/>
    <n v="0"/>
    <n v="0"/>
    <n v="0"/>
    <n v="0.93"/>
    <x v="16"/>
    <x v="8"/>
  </r>
  <r>
    <s v="CG&amp;E "/>
    <s v="E"/>
    <x v="5"/>
    <s v="OLO     02/02/2009 "/>
    <n v="1805"/>
    <n v="246.93"/>
    <n v="0"/>
    <n v="246.93"/>
    <n v="31.85"/>
    <n v="0"/>
    <n v="137.55000000000001"/>
    <n v="1.95"/>
    <n v="0.54"/>
    <n v="0"/>
    <n v="0"/>
    <n v="0"/>
    <n v="4.0999999999999996"/>
    <n v="8.6300000000000008"/>
    <n v="0"/>
    <n v="0"/>
    <n v="4.6500000000000004"/>
    <n v="48.13"/>
    <n v="0"/>
    <n v="0"/>
    <n v="0"/>
    <n v="0"/>
    <n v="1.8"/>
    <n v="0"/>
    <n v="0"/>
    <n v="0"/>
    <n v="4.6500000000000004"/>
    <n v="0"/>
    <n v="0"/>
    <n v="0"/>
    <n v="0"/>
    <n v="0"/>
    <n v="0"/>
    <n v="0"/>
    <n v="0"/>
    <n v="3.08"/>
    <x v="16"/>
    <x v="8"/>
  </r>
  <r>
    <s v="CG&amp;E "/>
    <s v="E"/>
    <x v="24"/>
    <s v="OLO     02/02/2009 "/>
    <n v="41"/>
    <n v="6.22"/>
    <n v="0"/>
    <n v="6.22"/>
    <n v="0"/>
    <n v="0"/>
    <n v="5.6"/>
    <n v="0.04"/>
    <n v="0.09"/>
    <n v="0"/>
    <n v="0"/>
    <n v="0.19"/>
    <n v="0.09"/>
    <n v="0"/>
    <n v="0"/>
    <n v="0"/>
    <n v="0"/>
    <n v="0"/>
    <n v="0"/>
    <n v="0"/>
    <n v="0"/>
    <n v="0"/>
    <n v="0.04"/>
    <n v="0"/>
    <n v="0"/>
    <n v="0"/>
    <n v="0.1"/>
    <n v="0"/>
    <n v="0"/>
    <n v="0"/>
    <n v="0"/>
    <n v="0"/>
    <n v="0"/>
    <n v="0"/>
    <n v="0"/>
    <n v="7.0000000000000007E-2"/>
    <x v="16"/>
    <x v="8"/>
  </r>
  <r>
    <s v="CG&amp;E "/>
    <s v="E"/>
    <x v="21"/>
    <s v="OLO     02/02/2009 "/>
    <n v="1908"/>
    <n v="217.9"/>
    <n v="0"/>
    <n v="217.9"/>
    <n v="0"/>
    <n v="0"/>
    <n v="192.93"/>
    <n v="2.11"/>
    <n v="0.36"/>
    <n v="0"/>
    <n v="-0.48"/>
    <n v="8.89"/>
    <n v="4.33"/>
    <n v="0"/>
    <n v="0"/>
    <n v="0"/>
    <n v="0"/>
    <n v="0"/>
    <n v="0"/>
    <n v="0"/>
    <n v="0"/>
    <n v="0"/>
    <n v="1.61"/>
    <n v="0"/>
    <n v="0"/>
    <n v="0"/>
    <n v="4.8499999999999996"/>
    <n v="0"/>
    <n v="0"/>
    <n v="0"/>
    <n v="0"/>
    <n v="0"/>
    <n v="0"/>
    <n v="0"/>
    <n v="0"/>
    <n v="3.3"/>
    <x v="16"/>
    <x v="8"/>
  </r>
  <r>
    <s v="CG&amp;E "/>
    <s v="E"/>
    <x v="6"/>
    <s v="OLO     02/02/2009 "/>
    <n v="16829"/>
    <n v="1552.86"/>
    <n v="0"/>
    <n v="1552.86"/>
    <n v="0"/>
    <n v="0"/>
    <n v="1363.04"/>
    <n v="18.46"/>
    <n v="4.7699999999999996"/>
    <n v="0"/>
    <n v="-24.55"/>
    <n v="78.41"/>
    <n v="38.200000000000003"/>
    <n v="0"/>
    <n v="0"/>
    <n v="0"/>
    <n v="0"/>
    <n v="0"/>
    <n v="0"/>
    <n v="0"/>
    <n v="0"/>
    <n v="0"/>
    <n v="2.56"/>
    <n v="0"/>
    <n v="0"/>
    <n v="0"/>
    <n v="43"/>
    <n v="0"/>
    <n v="0"/>
    <n v="0"/>
    <n v="0"/>
    <n v="0"/>
    <n v="0"/>
    <n v="0"/>
    <n v="0"/>
    <n v="28.97"/>
    <x v="16"/>
    <x v="8"/>
  </r>
  <r>
    <s v="CG&amp;E "/>
    <s v="E"/>
    <x v="9"/>
    <s v="OLO     02/02/2009 "/>
    <n v="1844"/>
    <n v="167.19"/>
    <n v="0"/>
    <n v="167.19"/>
    <n v="0"/>
    <n v="0"/>
    <n v="146.87"/>
    <n v="2"/>
    <n v="0.63"/>
    <n v="0"/>
    <n v="-2.99"/>
    <n v="8.58"/>
    <n v="4.17"/>
    <n v="0"/>
    <n v="0"/>
    <n v="0"/>
    <n v="0"/>
    <n v="0"/>
    <n v="0"/>
    <n v="0"/>
    <n v="0"/>
    <n v="0"/>
    <n v="0.08"/>
    <n v="0"/>
    <n v="0"/>
    <n v="0"/>
    <n v="4.72"/>
    <n v="0"/>
    <n v="0"/>
    <n v="0"/>
    <n v="0"/>
    <n v="0"/>
    <n v="0"/>
    <n v="0"/>
    <n v="0"/>
    <n v="3.13"/>
    <x v="16"/>
    <x v="8"/>
  </r>
  <r>
    <s v="CG&amp;E "/>
    <s v="E"/>
    <x v="10"/>
    <s v="OLO     02/02/2009 "/>
    <n v="4756"/>
    <n v="451.99"/>
    <n v="0"/>
    <n v="451.99"/>
    <n v="0"/>
    <n v="0"/>
    <n v="399.46"/>
    <n v="5.2"/>
    <n v="1.8"/>
    <n v="0"/>
    <n v="-7.96"/>
    <n v="22.16"/>
    <n v="10.8"/>
    <n v="0"/>
    <n v="0"/>
    <n v="0"/>
    <n v="0"/>
    <n v="0"/>
    <n v="0"/>
    <n v="0"/>
    <n v="0"/>
    <n v="0"/>
    <n v="0.15"/>
    <n v="0"/>
    <n v="0"/>
    <n v="0"/>
    <n v="12.16"/>
    <n v="0"/>
    <n v="0"/>
    <n v="0"/>
    <n v="0"/>
    <n v="0"/>
    <n v="0"/>
    <n v="0"/>
    <n v="0"/>
    <n v="8.2200000000000006"/>
    <x v="16"/>
    <x v="8"/>
  </r>
  <r>
    <s v="CG&amp;E "/>
    <s v="E"/>
    <x v="19"/>
    <s v="OLO     02/02/2009N"/>
    <n v="0"/>
    <n v="-137.18"/>
    <n v="0"/>
    <n v="-137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8"/>
  </r>
  <r>
    <s v="CG&amp;E "/>
    <s v="E"/>
    <x v="2"/>
    <s v="OLO     02/02/2009N"/>
    <n v="0"/>
    <n v="-29.53"/>
    <n v="0"/>
    <n v="-29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8"/>
  </r>
  <r>
    <s v="CG&amp;E "/>
    <s v="E"/>
    <x v="3"/>
    <s v="OLO     02/02/2009N"/>
    <n v="-71"/>
    <n v="-183.69"/>
    <n v="0"/>
    <n v="-183.69"/>
    <n v="-1.25"/>
    <n v="0"/>
    <n v="-5.48"/>
    <n v="-0.08"/>
    <n v="-0.09"/>
    <n v="0"/>
    <n v="0"/>
    <n v="-0.33"/>
    <n v="-0.16"/>
    <n v="-0.34"/>
    <n v="0"/>
    <n v="0"/>
    <n v="-0.18"/>
    <n v="-1.89"/>
    <n v="0"/>
    <n v="0"/>
    <n v="0"/>
    <n v="0"/>
    <n v="-7.0000000000000007E-2"/>
    <n v="0"/>
    <n v="0"/>
    <n v="0"/>
    <n v="-0.18"/>
    <n v="0"/>
    <n v="0"/>
    <n v="0"/>
    <n v="0"/>
    <n v="0"/>
    <n v="0"/>
    <n v="0"/>
    <n v="0"/>
    <n v="-0.12"/>
    <x v="16"/>
    <x v="8"/>
  </r>
  <r>
    <s v="CG&amp;E "/>
    <s v="E"/>
    <x v="2"/>
    <s v="OLO     04/01/2008 "/>
    <n v="41"/>
    <n v="10.28"/>
    <n v="0"/>
    <n v="10.28"/>
    <n v="1.17"/>
    <n v="0"/>
    <n v="7.27"/>
    <n v="0.05"/>
    <n v="0.09"/>
    <n v="0"/>
    <n v="0"/>
    <n v="0.19"/>
    <n v="0.09"/>
    <n v="0.2"/>
    <n v="0"/>
    <n v="0"/>
    <n v="0.11"/>
    <n v="0.9"/>
    <n v="0"/>
    <n v="0"/>
    <n v="0"/>
    <n v="0"/>
    <n v="0.04"/>
    <n v="7.0000000000000007E-2"/>
    <n v="0"/>
    <n v="0"/>
    <n v="0.1"/>
    <n v="0"/>
    <n v="0"/>
    <n v="0"/>
    <n v="0"/>
    <n v="0"/>
    <n v="0"/>
    <n v="0"/>
    <n v="0"/>
    <n v="0"/>
    <x v="16"/>
    <x v="8"/>
  </r>
  <r>
    <s v="CG&amp;E "/>
    <s v="E"/>
    <x v="2"/>
    <s v="OLO     04/01/2008N"/>
    <n v="-71"/>
    <n v="-10.17"/>
    <n v="0"/>
    <n v="-10.17"/>
    <n v="-1.25"/>
    <n v="0"/>
    <n v="-5.48"/>
    <n v="-0.08"/>
    <n v="-0.09"/>
    <n v="0"/>
    <n v="0"/>
    <n v="-0.33"/>
    <n v="-0.16"/>
    <n v="-0.34"/>
    <n v="0"/>
    <n v="0"/>
    <n v="-0.18"/>
    <n v="-1.89"/>
    <n v="0"/>
    <n v="0"/>
    <n v="0"/>
    <n v="0"/>
    <n v="-7.0000000000000007E-2"/>
    <n v="0"/>
    <n v="0"/>
    <n v="0"/>
    <n v="-0.18"/>
    <n v="0"/>
    <n v="0"/>
    <n v="0"/>
    <n v="0"/>
    <n v="0"/>
    <n v="0"/>
    <n v="0"/>
    <n v="0"/>
    <n v="-0.12"/>
    <x v="16"/>
    <x v="8"/>
  </r>
  <r>
    <s v="CG&amp;E "/>
    <s v="E"/>
    <x v="19"/>
    <s v="OLOR    02/02/2009 "/>
    <n v="276579"/>
    <n v="46176.29"/>
    <n v="0"/>
    <n v="46176.29"/>
    <n v="4837.96"/>
    <n v="0"/>
    <n v="29199.200000000001"/>
    <n v="294.33999999999997"/>
    <n v="404.82"/>
    <n v="0"/>
    <n v="0"/>
    <n v="1284.18"/>
    <n v="0"/>
    <n v="1333.76"/>
    <n v="0"/>
    <n v="0"/>
    <n v="718.48"/>
    <n v="7361.08"/>
    <n v="0"/>
    <n v="0"/>
    <n v="0"/>
    <n v="0"/>
    <n v="271.57"/>
    <n v="0"/>
    <n v="0"/>
    <n v="0"/>
    <n v="0"/>
    <n v="0"/>
    <n v="0"/>
    <n v="0"/>
    <n v="0"/>
    <n v="0"/>
    <n v="0"/>
    <n v="0"/>
    <n v="0"/>
    <n v="470.9"/>
    <x v="16"/>
    <x v="8"/>
  </r>
  <r>
    <s v="CG&amp;E "/>
    <s v="E"/>
    <x v="24"/>
    <s v="OLOR    02/02/2009 "/>
    <n v="4701"/>
    <n v="527.71"/>
    <n v="0"/>
    <n v="527.71"/>
    <n v="0"/>
    <n v="0"/>
    <n v="480.77"/>
    <n v="5.03"/>
    <n v="7.46"/>
    <n v="0"/>
    <n v="0"/>
    <n v="21.83"/>
    <n v="0"/>
    <n v="0"/>
    <n v="0"/>
    <n v="0"/>
    <n v="0"/>
    <n v="0"/>
    <n v="0"/>
    <n v="0"/>
    <n v="0"/>
    <n v="0"/>
    <n v="4.62"/>
    <n v="0"/>
    <n v="0"/>
    <n v="0"/>
    <n v="0"/>
    <n v="0"/>
    <n v="0"/>
    <n v="0"/>
    <n v="0"/>
    <n v="0"/>
    <n v="0"/>
    <n v="0"/>
    <n v="0"/>
    <n v="8"/>
    <x v="16"/>
    <x v="8"/>
  </r>
  <r>
    <s v="CG&amp;E "/>
    <s v="E"/>
    <x v="19"/>
    <s v="OLOR    02/02/2009N"/>
    <n v="0"/>
    <n v="-363.02"/>
    <n v="0"/>
    <n v="-36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8"/>
  </r>
  <r>
    <s v="CG&amp;E "/>
    <s v="E"/>
    <x v="19"/>
    <s v="OLOR    04/01/2008 "/>
    <n v="67"/>
    <n v="13.41"/>
    <n v="0"/>
    <n v="13.41"/>
    <n v="1.91"/>
    <n v="0"/>
    <n v="9.1199999999999992"/>
    <n v="0.08"/>
    <n v="0.15"/>
    <n v="0"/>
    <n v="0"/>
    <n v="0.31"/>
    <n v="0.15"/>
    <n v="0.28000000000000003"/>
    <n v="0"/>
    <n v="0"/>
    <n v="0.18"/>
    <n v="1.06"/>
    <n v="0"/>
    <n v="0"/>
    <n v="0"/>
    <n v="0"/>
    <n v="0.06"/>
    <n v="0.11"/>
    <n v="0"/>
    <n v="0"/>
    <n v="0"/>
    <n v="0"/>
    <n v="0"/>
    <n v="0"/>
    <n v="0"/>
    <n v="0"/>
    <n v="0"/>
    <n v="0"/>
    <n v="0"/>
    <n v="0"/>
    <x v="16"/>
    <x v="8"/>
  </r>
  <r>
    <s v="CG&amp;E "/>
    <s v="E"/>
    <x v="19"/>
    <s v="OLOR    04/01/2008N"/>
    <n v="-123"/>
    <n v="-25.16"/>
    <n v="0"/>
    <n v="-25.16"/>
    <n v="-3.05"/>
    <n v="0"/>
    <n v="-16.8"/>
    <n v="-0.14000000000000001"/>
    <n v="-0.27"/>
    <n v="0"/>
    <n v="0"/>
    <n v="-0.56999999999999995"/>
    <n v="-0.18"/>
    <n v="-0.6"/>
    <n v="0"/>
    <n v="0"/>
    <n v="-0.33"/>
    <n v="-2.89"/>
    <n v="0"/>
    <n v="0"/>
    <n v="0"/>
    <n v="0"/>
    <n v="-0.12"/>
    <n v="-0.14000000000000001"/>
    <n v="0"/>
    <n v="0"/>
    <n v="0"/>
    <n v="0"/>
    <n v="0"/>
    <n v="0"/>
    <n v="0"/>
    <n v="0"/>
    <n v="0"/>
    <n v="0"/>
    <n v="0"/>
    <n v="-7.0000000000000007E-2"/>
    <x v="16"/>
    <x v="8"/>
  </r>
  <r>
    <s v="CG&amp;E "/>
    <s v="E"/>
    <x v="2"/>
    <s v="OLU     02/02/2009 "/>
    <n v="71"/>
    <n v="17.149999999999999"/>
    <n v="0"/>
    <n v="17.149999999999999"/>
    <n v="1.25"/>
    <n v="0"/>
    <n v="12.46"/>
    <n v="0.08"/>
    <n v="0.09"/>
    <n v="0"/>
    <n v="0"/>
    <n v="0.33"/>
    <n v="0.16"/>
    <n v="0.34"/>
    <n v="0"/>
    <n v="0"/>
    <n v="0.18"/>
    <n v="1.89"/>
    <n v="0"/>
    <n v="0"/>
    <n v="0"/>
    <n v="0"/>
    <n v="7.0000000000000007E-2"/>
    <n v="0"/>
    <n v="0"/>
    <n v="0"/>
    <n v="0.18"/>
    <n v="0"/>
    <n v="0"/>
    <n v="0"/>
    <n v="0"/>
    <n v="0"/>
    <n v="0"/>
    <n v="0"/>
    <n v="0"/>
    <n v="0.12"/>
    <x v="16"/>
    <x v="8"/>
  </r>
  <r>
    <s v="CG&amp;E "/>
    <s v="E"/>
    <x v="6"/>
    <s v="OLU     02/02/2009 "/>
    <n v="82"/>
    <n v="39.17"/>
    <n v="0"/>
    <n v="39.17"/>
    <n v="0"/>
    <n v="0"/>
    <n v="38.020000000000003"/>
    <n v="0.08"/>
    <n v="0.09"/>
    <n v="0"/>
    <n v="0"/>
    <n v="0.38"/>
    <n v="0.18"/>
    <n v="0"/>
    <n v="0"/>
    <n v="0"/>
    <n v="0"/>
    <n v="0"/>
    <n v="0"/>
    <n v="0"/>
    <n v="0"/>
    <n v="0"/>
    <n v="0.08"/>
    <n v="0"/>
    <n v="0"/>
    <n v="0"/>
    <n v="0.2"/>
    <n v="0"/>
    <n v="0"/>
    <n v="0"/>
    <n v="0"/>
    <n v="0"/>
    <n v="0"/>
    <n v="0"/>
    <n v="0"/>
    <n v="0.14000000000000001"/>
    <x v="16"/>
    <x v="8"/>
  </r>
  <r>
    <s v="CG&amp;E "/>
    <s v="E"/>
    <x v="19"/>
    <s v="OLUR    02/02/2009 "/>
    <n v="41"/>
    <n v="21.46"/>
    <n v="0"/>
    <n v="21.46"/>
    <n v="0.71"/>
    <n v="0"/>
    <n v="19.010000000000002"/>
    <n v="0.04"/>
    <n v="0"/>
    <n v="0"/>
    <n v="0"/>
    <n v="0.19"/>
    <n v="0"/>
    <n v="0.2"/>
    <n v="0"/>
    <n v="0"/>
    <n v="0.11"/>
    <n v="1.0900000000000001"/>
    <n v="0"/>
    <n v="0"/>
    <n v="0"/>
    <n v="0"/>
    <n v="0.04"/>
    <n v="0"/>
    <n v="0"/>
    <n v="0"/>
    <n v="0"/>
    <n v="0"/>
    <n v="0"/>
    <n v="0"/>
    <n v="0"/>
    <n v="0"/>
    <n v="0"/>
    <n v="0"/>
    <n v="0"/>
    <n v="7.0000000000000007E-2"/>
    <x v="16"/>
    <x v="8"/>
  </r>
  <r>
    <s v="CG&amp;E "/>
    <s v="E"/>
    <x v="19"/>
    <s v="ORH S   01/02/2009N"/>
    <n v="-42580"/>
    <n v="-3121.93"/>
    <n v="0"/>
    <n v="-3121.93"/>
    <n v="-574.66"/>
    <n v="0"/>
    <n v="-580.29"/>
    <n v="-46.25"/>
    <n v="-0.63"/>
    <n v="0"/>
    <n v="0"/>
    <n v="-183.19"/>
    <n v="0"/>
    <n v="-143.65"/>
    <n v="0"/>
    <n v="0"/>
    <n v="-265.07"/>
    <n v="-1136.03"/>
    <n v="0"/>
    <n v="0"/>
    <n v="0"/>
    <n v="0"/>
    <n v="-72.02"/>
    <n v="0"/>
    <n v="0"/>
    <n v="0"/>
    <n v="0"/>
    <n v="0"/>
    <n v="0"/>
    <n v="0"/>
    <n v="0"/>
    <n v="-68.19"/>
    <n v="0"/>
    <n v="0"/>
    <n v="0"/>
    <n v="-51.95"/>
    <x v="16"/>
    <x v="9"/>
  </r>
  <r>
    <s v="CG&amp;E "/>
    <s v="E"/>
    <x v="24"/>
    <s v="ORH S   01/02/2009N"/>
    <n v="0"/>
    <n v="-25"/>
    <n v="0"/>
    <n v="-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9"/>
  </r>
  <r>
    <s v="CG&amp;E "/>
    <s v="E"/>
    <x v="19"/>
    <s v="ORH S   04/01/2008N"/>
    <n v="-65631"/>
    <n v="-4700.3"/>
    <n v="0"/>
    <n v="-4700.3"/>
    <n v="-837.1"/>
    <n v="0"/>
    <n v="-851.11"/>
    <n v="-71.989999999999995"/>
    <n v="-0.9"/>
    <n v="0"/>
    <n v="0"/>
    <n v="-284.05"/>
    <n v="-25.73"/>
    <n v="-209.43"/>
    <n v="-9.81"/>
    <n v="0"/>
    <n v="-405.43"/>
    <n v="-1723.31"/>
    <n v="0"/>
    <n v="0"/>
    <n v="0"/>
    <n v="0"/>
    <n v="-109.58"/>
    <n v="-6.77"/>
    <n v="0"/>
    <n v="0"/>
    <n v="0"/>
    <n v="0"/>
    <n v="0"/>
    <n v="0"/>
    <n v="0"/>
    <n v="-96.12"/>
    <n v="0"/>
    <n v="0"/>
    <n v="0"/>
    <n v="-68.97"/>
    <x v="16"/>
    <x v="9"/>
  </r>
  <r>
    <s v="CG&amp;E "/>
    <s v="E"/>
    <x v="19"/>
    <s v="ORH W   01/02/2009N"/>
    <n v="804193"/>
    <n v="65005.279999999999"/>
    <n v="0"/>
    <n v="65005.279999999999"/>
    <n v="14209.92"/>
    <n v="0"/>
    <n v="12912.23"/>
    <n v="873.12"/>
    <n v="20.34"/>
    <n v="0"/>
    <n v="0"/>
    <n v="3557.56"/>
    <n v="0"/>
    <n v="3173.86"/>
    <n v="0"/>
    <n v="0"/>
    <n v="5006.16"/>
    <n v="21455.88"/>
    <n v="0"/>
    <n v="0"/>
    <n v="0"/>
    <n v="0"/>
    <n v="1360.26"/>
    <n v="0"/>
    <n v="0"/>
    <n v="0"/>
    <n v="0"/>
    <n v="0"/>
    <n v="0"/>
    <n v="0"/>
    <n v="0"/>
    <n v="1288.27"/>
    <n v="0"/>
    <n v="0"/>
    <n v="0"/>
    <n v="1147.68"/>
    <x v="16"/>
    <x v="9"/>
  </r>
  <r>
    <s v="CG&amp;E "/>
    <s v="E"/>
    <x v="24"/>
    <s v="ORH W   01/02/2009N"/>
    <n v="6985"/>
    <n v="189.55"/>
    <n v="0"/>
    <n v="189.55"/>
    <n v="0"/>
    <n v="0"/>
    <n v="117.17"/>
    <n v="7.58"/>
    <n v="0.18"/>
    <n v="0"/>
    <n v="0"/>
    <n v="31.11"/>
    <n v="0"/>
    <n v="0"/>
    <n v="0"/>
    <n v="0"/>
    <n v="0"/>
    <n v="0"/>
    <n v="0"/>
    <n v="0"/>
    <n v="0"/>
    <n v="0"/>
    <n v="11.82"/>
    <n v="0"/>
    <n v="0"/>
    <n v="0"/>
    <n v="0"/>
    <n v="0"/>
    <n v="0"/>
    <n v="0"/>
    <n v="0"/>
    <n v="11.19"/>
    <n v="0"/>
    <n v="0"/>
    <n v="0"/>
    <n v="10.5"/>
    <x v="16"/>
    <x v="9"/>
  </r>
  <r>
    <s v="CG&amp;E "/>
    <s v="E"/>
    <x v="19"/>
    <s v="ORH W   04/01/2008N"/>
    <n v="4422"/>
    <n v="364.76"/>
    <n v="0"/>
    <n v="364.76"/>
    <n v="96.16"/>
    <n v="0"/>
    <n v="65.16"/>
    <n v="5.38"/>
    <n v="0.12"/>
    <n v="0"/>
    <n v="0"/>
    <n v="19.420000000000002"/>
    <n v="21.5"/>
    <n v="15.97"/>
    <n v="7.71"/>
    <n v="0"/>
    <n v="25.08"/>
    <n v="96.17"/>
    <n v="0"/>
    <n v="0"/>
    <n v="0"/>
    <n v="0"/>
    <n v="6.32"/>
    <n v="5.77"/>
    <n v="0"/>
    <n v="0"/>
    <n v="0"/>
    <n v="0"/>
    <n v="0"/>
    <n v="0"/>
    <n v="0"/>
    <n v="0"/>
    <n v="0"/>
    <n v="0"/>
    <n v="0"/>
    <n v="0"/>
    <x v="16"/>
    <x v="9"/>
  </r>
  <r>
    <s v="CG&amp;E "/>
    <s v="E"/>
    <x v="19"/>
    <s v="RS  S   01/02/2007 "/>
    <n v="10455"/>
    <n v="1086.74"/>
    <n v="0"/>
    <n v="1086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10"/>
  </r>
  <r>
    <s v="CG&amp;E "/>
    <s v="E"/>
    <x v="19"/>
    <s v="RS  S   01/02/2007N"/>
    <n v="-208843"/>
    <n v="-18952.490000000002"/>
    <n v="0"/>
    <n v="-18952.490000000002"/>
    <n v="-5488.91"/>
    <n v="0"/>
    <n v="-5144.2"/>
    <n v="-231.5"/>
    <n v="-19.55"/>
    <n v="0"/>
    <n v="0"/>
    <n v="-933.82"/>
    <n v="-1091.68"/>
    <n v="-694.26"/>
    <n v="-371.41"/>
    <n v="-968.77"/>
    <n v="-1310.04"/>
    <n v="-2113.58"/>
    <n v="0"/>
    <n v="0"/>
    <n v="0"/>
    <n v="0"/>
    <n v="-197.35"/>
    <n v="-387.42"/>
    <n v="0"/>
    <n v="0"/>
    <n v="0"/>
    <n v="0"/>
    <n v="0"/>
    <n v="0"/>
    <n v="0"/>
    <n v="0"/>
    <n v="0"/>
    <n v="0"/>
    <n v="0"/>
    <n v="0"/>
    <x v="16"/>
    <x v="10"/>
  </r>
  <r>
    <s v="CG&amp;E "/>
    <s v="E"/>
    <x v="2"/>
    <s v="RS  S   01/02/2007N"/>
    <n v="-6827"/>
    <n v="-817.53"/>
    <n v="0"/>
    <n v="-817.53"/>
    <n v="-269.72000000000003"/>
    <n v="0"/>
    <n v="-211.33"/>
    <n v="-6.94"/>
    <n v="-0.45"/>
    <n v="0"/>
    <n v="0"/>
    <n v="-31.76"/>
    <n v="-67.05"/>
    <n v="-30.74"/>
    <n v="-2.84"/>
    <n v="-47.59"/>
    <n v="-36.6"/>
    <n v="-82.1"/>
    <n v="0"/>
    <n v="0"/>
    <n v="0"/>
    <n v="0"/>
    <n v="-3.51"/>
    <n v="-19.03"/>
    <n v="0"/>
    <n v="0"/>
    <n v="-7.87"/>
    <n v="0"/>
    <n v="0"/>
    <n v="0"/>
    <n v="0"/>
    <n v="0"/>
    <n v="0"/>
    <n v="0"/>
    <n v="0"/>
    <n v="0"/>
    <x v="16"/>
    <x v="10"/>
  </r>
  <r>
    <s v="CG&amp;E "/>
    <s v="E"/>
    <x v="19"/>
    <s v="RS  S   01/02/2009N"/>
    <n v="-11827688"/>
    <n v="-1143296.45"/>
    <n v="0"/>
    <n v="-1143296.45"/>
    <n v="-287841.90000000002"/>
    <n v="0"/>
    <n v="-275859.98"/>
    <n v="-12710.03"/>
    <n v="-808.76"/>
    <n v="0"/>
    <n v="0"/>
    <n v="-52211.66"/>
    <n v="-3.72"/>
    <n v="-59303.74"/>
    <n v="-1.23"/>
    <n v="0"/>
    <n v="-73463.12"/>
    <n v="-314855.65999999997"/>
    <n v="0"/>
    <n v="0"/>
    <n v="0"/>
    <n v="0"/>
    <n v="-19961.060000000001"/>
    <n v="-1.33"/>
    <n v="0"/>
    <n v="0"/>
    <n v="0"/>
    <n v="0"/>
    <n v="0"/>
    <n v="0"/>
    <n v="0"/>
    <n v="-18902.45"/>
    <n v="0"/>
    <n v="0"/>
    <n v="0"/>
    <n v="-21424.63"/>
    <x v="16"/>
    <x v="10"/>
  </r>
  <r>
    <s v="CG&amp;E "/>
    <s v="E"/>
    <x v="1"/>
    <s v="RS  S   01/02/2009N"/>
    <n v="-790"/>
    <n v="-97.75"/>
    <n v="0"/>
    <n v="-97.75"/>
    <n v="-31.79"/>
    <n v="0"/>
    <n v="-24.76"/>
    <n v="-0.86"/>
    <n v="-0.18"/>
    <n v="0"/>
    <n v="0"/>
    <n v="-3.67"/>
    <n v="0"/>
    <n v="-5.8"/>
    <n v="0"/>
    <n v="0"/>
    <n v="-4.92"/>
    <n v="-21.07"/>
    <n v="0"/>
    <n v="0"/>
    <n v="0"/>
    <n v="0"/>
    <n v="-1.34"/>
    <n v="0"/>
    <n v="0"/>
    <n v="0"/>
    <n v="0"/>
    <n v="0"/>
    <n v="0"/>
    <n v="0"/>
    <n v="0"/>
    <n v="-1.27"/>
    <n v="0"/>
    <n v="0"/>
    <n v="0"/>
    <n v="-2.09"/>
    <x v="16"/>
    <x v="10"/>
  </r>
  <r>
    <s v="CG&amp;E "/>
    <s v="E"/>
    <x v="2"/>
    <s v="RS  S   01/02/2009N"/>
    <n v="-2453"/>
    <n v="-335.02"/>
    <n v="0"/>
    <n v="-335.02"/>
    <n v="-88.99"/>
    <n v="0"/>
    <n v="-92.46"/>
    <n v="-2.66"/>
    <n v="-0.36"/>
    <n v="0"/>
    <n v="0"/>
    <n v="-11.41"/>
    <n v="-24.09"/>
    <n v="-18.920000000000002"/>
    <n v="0"/>
    <n v="0"/>
    <n v="-13.16"/>
    <n v="-65.44"/>
    <n v="0"/>
    <n v="0"/>
    <n v="0"/>
    <n v="0"/>
    <n v="-3.85"/>
    <n v="0"/>
    <n v="0"/>
    <n v="0"/>
    <n v="-2.83"/>
    <n v="0"/>
    <n v="0"/>
    <n v="0"/>
    <n v="0"/>
    <n v="-4"/>
    <n v="0"/>
    <n v="0"/>
    <n v="0"/>
    <n v="-6.85"/>
    <x v="16"/>
    <x v="10"/>
  </r>
  <r>
    <s v="CG&amp;E "/>
    <s v="E"/>
    <x v="3"/>
    <s v="RS  S   01/02/2009N"/>
    <n v="-982"/>
    <n v="-137.13999999999999"/>
    <n v="0"/>
    <n v="-137.13999999999999"/>
    <n v="-35.619999999999997"/>
    <n v="0"/>
    <n v="-40.01"/>
    <n v="-1.07"/>
    <n v="-0.18"/>
    <n v="0"/>
    <n v="0"/>
    <n v="-4.57"/>
    <n v="-9.64"/>
    <n v="-7.57"/>
    <n v="0"/>
    <n v="0"/>
    <n v="-5.27"/>
    <n v="-26.2"/>
    <n v="0"/>
    <n v="0"/>
    <n v="0"/>
    <n v="0"/>
    <n v="-1.53"/>
    <n v="0"/>
    <n v="0"/>
    <n v="0"/>
    <n v="-1.1299999999999999"/>
    <n v="0"/>
    <n v="0"/>
    <n v="0"/>
    <n v="0"/>
    <n v="-1.61"/>
    <n v="0"/>
    <n v="0"/>
    <n v="0"/>
    <n v="-2.74"/>
    <x v="16"/>
    <x v="10"/>
  </r>
  <r>
    <s v="CG&amp;E "/>
    <s v="E"/>
    <x v="4"/>
    <s v="RS  S   01/02/2009N"/>
    <n v="-40"/>
    <n v="-9.08"/>
    <n v="0"/>
    <n v="-9.08"/>
    <n v="-1.61"/>
    <n v="0"/>
    <n v="-5.3"/>
    <n v="-0.04"/>
    <n v="-0.09"/>
    <n v="0"/>
    <n v="0"/>
    <n v="-0.19"/>
    <n v="0"/>
    <n v="-0.28999999999999998"/>
    <n v="0"/>
    <n v="0"/>
    <n v="-0.25"/>
    <n v="-1.07"/>
    <n v="0"/>
    <n v="0"/>
    <n v="0"/>
    <n v="0"/>
    <n v="-7.0000000000000007E-2"/>
    <n v="0"/>
    <n v="0"/>
    <n v="0"/>
    <n v="0"/>
    <n v="0"/>
    <n v="0"/>
    <n v="0"/>
    <n v="0"/>
    <n v="-0.06"/>
    <n v="0"/>
    <n v="0"/>
    <n v="0"/>
    <n v="-0.11"/>
    <x v="16"/>
    <x v="10"/>
  </r>
  <r>
    <s v="CG&amp;E "/>
    <s v="E"/>
    <x v="24"/>
    <s v="RS  S   01/02/2009N"/>
    <n v="-105977"/>
    <n v="-37442.43"/>
    <n v="0"/>
    <n v="-37442.43"/>
    <n v="0"/>
    <n v="0"/>
    <n v="-2517.11"/>
    <n v="-115.11"/>
    <n v="-8.06"/>
    <n v="0"/>
    <n v="0"/>
    <n v="-487.54"/>
    <n v="0"/>
    <n v="0"/>
    <n v="0"/>
    <n v="0"/>
    <n v="0"/>
    <n v="0"/>
    <n v="0"/>
    <n v="0"/>
    <n v="0"/>
    <n v="0"/>
    <n v="-179.22"/>
    <n v="0"/>
    <n v="0"/>
    <n v="0"/>
    <n v="0"/>
    <n v="0"/>
    <n v="0"/>
    <n v="0"/>
    <n v="0"/>
    <n v="-169.7"/>
    <n v="0"/>
    <n v="0"/>
    <n v="0"/>
    <n v="-210.69"/>
    <x v="16"/>
    <x v="10"/>
  </r>
  <r>
    <s v="CG&amp;E "/>
    <s v="E"/>
    <x v="19"/>
    <s v="RS  S   02/15/2008N"/>
    <n v="-128410"/>
    <n v="-12241.85"/>
    <n v="0"/>
    <n v="-12241.85"/>
    <n v="-3634.83"/>
    <n v="0"/>
    <n v="-3204.65"/>
    <n v="-156.4"/>
    <n v="-12.85"/>
    <n v="0"/>
    <n v="0"/>
    <n v="-582.05999999999995"/>
    <n v="-700.15"/>
    <n v="-701.52"/>
    <n v="-223.87"/>
    <n v="-641.57000000000005"/>
    <n v="-821.56"/>
    <n v="-1122.27"/>
    <n v="0"/>
    <n v="0"/>
    <n v="0"/>
    <n v="0"/>
    <n v="-183.5"/>
    <n v="-256.62"/>
    <n v="0"/>
    <n v="0"/>
    <n v="0"/>
    <n v="0"/>
    <n v="0"/>
    <n v="0"/>
    <n v="0"/>
    <n v="0"/>
    <n v="0"/>
    <n v="0"/>
    <n v="0"/>
    <n v="0"/>
    <x v="16"/>
    <x v="10"/>
  </r>
  <r>
    <s v="CG&amp;E "/>
    <s v="E"/>
    <x v="2"/>
    <s v="RS  S   02/15/2008N"/>
    <n v="-1306"/>
    <n v="-158.30000000000001"/>
    <n v="0"/>
    <n v="-158.30000000000001"/>
    <n v="-51.6"/>
    <n v="0"/>
    <n v="-40.75"/>
    <n v="-1.59"/>
    <n v="-0.09"/>
    <n v="0"/>
    <n v="0"/>
    <n v="-6.07"/>
    <n v="-12.83"/>
    <n v="-9.1"/>
    <n v="-0.54"/>
    <n v="-9.11"/>
    <n v="-7.74"/>
    <n v="-11.95"/>
    <n v="0"/>
    <n v="0"/>
    <n v="0"/>
    <n v="0"/>
    <n v="-1.78"/>
    <n v="-3.64"/>
    <n v="0"/>
    <n v="0"/>
    <n v="-1.51"/>
    <n v="0"/>
    <n v="0"/>
    <n v="0"/>
    <n v="0"/>
    <n v="0"/>
    <n v="0"/>
    <n v="0"/>
    <n v="0"/>
    <n v="0"/>
    <x v="16"/>
    <x v="10"/>
  </r>
  <r>
    <s v="CG&amp;E "/>
    <s v="E"/>
    <x v="24"/>
    <s v="RS  S   02/15/2008N"/>
    <n v="-1743"/>
    <n v="-67.86"/>
    <n v="0"/>
    <n v="-67.86"/>
    <n v="0"/>
    <n v="0"/>
    <n v="-39.270000000000003"/>
    <n v="-2.12"/>
    <n v="-0.09"/>
    <n v="0"/>
    <n v="0"/>
    <n v="-8.1"/>
    <n v="-9.36"/>
    <n v="0"/>
    <n v="-3.04"/>
    <n v="0"/>
    <n v="0"/>
    <n v="0"/>
    <n v="0"/>
    <n v="0"/>
    <n v="0"/>
    <n v="0"/>
    <n v="-2.4900000000000002"/>
    <n v="-3.39"/>
    <n v="0"/>
    <n v="0"/>
    <n v="0"/>
    <n v="0"/>
    <n v="0"/>
    <n v="0"/>
    <n v="0"/>
    <n v="0"/>
    <n v="0"/>
    <n v="0"/>
    <n v="0"/>
    <n v="0"/>
    <x v="16"/>
    <x v="10"/>
  </r>
  <r>
    <s v="CG&amp;E "/>
    <s v="E"/>
    <x v="19"/>
    <s v="RS  S   04/01/2008 "/>
    <n v="58965"/>
    <n v="5716.36"/>
    <n v="0"/>
    <n v="571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10"/>
  </r>
  <r>
    <s v="CG&amp;E "/>
    <s v="E"/>
    <x v="24"/>
    <s v="RS  S   04/01/2008 "/>
    <n v="3805"/>
    <n v="412.51"/>
    <n v="0"/>
    <n v="412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10"/>
  </r>
  <r>
    <s v="CG&amp;E "/>
    <s v="E"/>
    <x v="19"/>
    <s v="RS  S   04/01/2008N"/>
    <n v="-12213988"/>
    <n v="-1316640.18"/>
    <n v="0"/>
    <n v="-1316640.18"/>
    <n v="-406033.32"/>
    <n v="0"/>
    <n v="-303939.11"/>
    <n v="-14303.41"/>
    <n v="-1207.17"/>
    <n v="0"/>
    <n v="0"/>
    <n v="-55815.95"/>
    <n v="-45539.4"/>
    <n v="-69693.38"/>
    <n v="-13784.06"/>
    <n v="-3.86"/>
    <n v="-71924.639999999999"/>
    <n v="-283197.8"/>
    <n v="0"/>
    <n v="0"/>
    <n v="0"/>
    <n v="0"/>
    <n v="-18504.150000000001"/>
    <n v="-17343.79"/>
    <n v="0"/>
    <n v="0"/>
    <n v="0"/>
    <n v="0"/>
    <n v="0"/>
    <n v="0"/>
    <n v="0"/>
    <n v="-6896.79"/>
    <n v="0"/>
    <n v="0"/>
    <n v="0"/>
    <n v="-8453.35"/>
    <x v="16"/>
    <x v="10"/>
  </r>
  <r>
    <s v="CG&amp;E "/>
    <s v="E"/>
    <x v="1"/>
    <s v="RS  S   04/01/2008N"/>
    <n v="-1574"/>
    <n v="-187.32"/>
    <n v="0"/>
    <n v="-187.32"/>
    <n v="-68.290000000000006"/>
    <n v="0"/>
    <n v="-41.33"/>
    <n v="-1.88"/>
    <n v="-0.2"/>
    <n v="0"/>
    <n v="0"/>
    <n v="-7.32"/>
    <n v="-8.14"/>
    <n v="-10.92"/>
    <n v="-1.54"/>
    <n v="0"/>
    <n v="-9.11"/>
    <n v="-31.06"/>
    <n v="0"/>
    <n v="0"/>
    <n v="0"/>
    <n v="0"/>
    <n v="-2.31"/>
    <n v="-3.33"/>
    <n v="0"/>
    <n v="0"/>
    <n v="-0.53"/>
    <n v="0"/>
    <n v="0"/>
    <n v="0"/>
    <n v="0"/>
    <n v="-0.51"/>
    <n v="0"/>
    <n v="0"/>
    <n v="0"/>
    <n v="-0.85"/>
    <x v="16"/>
    <x v="10"/>
  </r>
  <r>
    <s v="CG&amp;E "/>
    <s v="E"/>
    <x v="2"/>
    <s v="RS  S   04/01/2008N"/>
    <n v="-18341"/>
    <n v="-2464.09"/>
    <n v="0"/>
    <n v="-2464.09"/>
    <n v="-920.29"/>
    <n v="0"/>
    <n v="-615.12"/>
    <n v="-22.15"/>
    <n v="-0.94"/>
    <n v="0"/>
    <n v="0"/>
    <n v="-83.94"/>
    <n v="-195.39"/>
    <n v="-132.15"/>
    <n v="-7.13"/>
    <n v="0"/>
    <n v="-100.77"/>
    <n v="-281.95"/>
    <n v="0"/>
    <n v="0"/>
    <n v="0"/>
    <n v="0"/>
    <n v="-25.01"/>
    <n v="-52.46"/>
    <n v="0"/>
    <n v="0"/>
    <n v="-21.17"/>
    <n v="0"/>
    <n v="0"/>
    <n v="0"/>
    <n v="0"/>
    <n v="-2.0699999999999998"/>
    <n v="0"/>
    <n v="0"/>
    <n v="0"/>
    <n v="-3.55"/>
    <x v="16"/>
    <x v="10"/>
  </r>
  <r>
    <s v="CG&amp;E "/>
    <s v="E"/>
    <x v="3"/>
    <s v="RS  S   04/01/2008N"/>
    <n v="-2725"/>
    <n v="-367.61"/>
    <n v="0"/>
    <n v="-367.61"/>
    <n v="-122.58"/>
    <n v="0"/>
    <n v="-89.22"/>
    <n v="-3.26"/>
    <n v="-0.24"/>
    <n v="0"/>
    <n v="0"/>
    <n v="-12.67"/>
    <n v="-26.76"/>
    <n v="-20.440000000000001"/>
    <n v="-0.97"/>
    <n v="0"/>
    <n v="-14.76"/>
    <n v="-61.47"/>
    <n v="0"/>
    <n v="0"/>
    <n v="0"/>
    <n v="0"/>
    <n v="-3.83"/>
    <n v="-6.49"/>
    <n v="0"/>
    <n v="0"/>
    <n v="-3.15"/>
    <n v="0"/>
    <n v="0"/>
    <n v="0"/>
    <n v="0"/>
    <n v="-0.65"/>
    <n v="0"/>
    <n v="0"/>
    <n v="0"/>
    <n v="-1.1200000000000001"/>
    <x v="16"/>
    <x v="10"/>
  </r>
  <r>
    <s v="CG&amp;E "/>
    <s v="E"/>
    <x v="4"/>
    <s v="RS  S   04/01/2008N"/>
    <n v="-140"/>
    <n v="-29.96"/>
    <n v="0"/>
    <n v="-29.96"/>
    <n v="-6.04"/>
    <n v="0"/>
    <n v="-16.3"/>
    <n v="-0.16"/>
    <n v="-0.27"/>
    <n v="0"/>
    <n v="0"/>
    <n v="-0.65"/>
    <n v="-0.65"/>
    <n v="-1.01"/>
    <n v="-0.18"/>
    <n v="0"/>
    <n v="-0.81"/>
    <n v="-3.24"/>
    <n v="0"/>
    <n v="0"/>
    <n v="0"/>
    <n v="0"/>
    <n v="-0.22"/>
    <n v="-0.27"/>
    <n v="0"/>
    <n v="0"/>
    <n v="0"/>
    <n v="0"/>
    <n v="0"/>
    <n v="0"/>
    <n v="0"/>
    <n v="-0.06"/>
    <n v="0"/>
    <n v="0"/>
    <n v="0"/>
    <n v="-0.1"/>
    <x v="16"/>
    <x v="10"/>
  </r>
  <r>
    <s v="CG&amp;E "/>
    <s v="E"/>
    <x v="24"/>
    <s v="RS  S   04/01/2008N"/>
    <n v="-104152"/>
    <n v="-4066.26"/>
    <n v="0"/>
    <n v="-4066.26"/>
    <n v="0"/>
    <n v="0"/>
    <n v="-2527.73"/>
    <n v="-121.64"/>
    <n v="-9.0299999999999994"/>
    <n v="0"/>
    <n v="0"/>
    <n v="-481.55"/>
    <n v="-371.85"/>
    <n v="0"/>
    <n v="-113.29"/>
    <n v="0"/>
    <n v="0"/>
    <n v="0"/>
    <n v="0"/>
    <n v="0"/>
    <n v="0"/>
    <n v="0"/>
    <n v="-158.38999999999999"/>
    <n v="-141.06"/>
    <n v="0"/>
    <n v="0"/>
    <n v="0"/>
    <n v="0"/>
    <n v="0"/>
    <n v="0"/>
    <n v="0"/>
    <n v="-62.71"/>
    <n v="0"/>
    <n v="0"/>
    <n v="0"/>
    <n v="-79.010000000000005"/>
    <x v="16"/>
    <x v="10"/>
  </r>
  <r>
    <s v="CG&amp;E "/>
    <s v="E"/>
    <x v="19"/>
    <s v="RS  W   01/02/2007N"/>
    <n v="164339"/>
    <n v="15850.81"/>
    <n v="0"/>
    <n v="15850.81"/>
    <n v="4800.8100000000004"/>
    <n v="0"/>
    <n v="4274.59"/>
    <n v="174.65"/>
    <n v="19.91"/>
    <n v="0"/>
    <n v="0"/>
    <n v="750.3"/>
    <n v="912.56"/>
    <n v="506.42"/>
    <n v="280.76"/>
    <n v="847.44"/>
    <n v="992.51"/>
    <n v="1829.69"/>
    <n v="0"/>
    <n v="0"/>
    <n v="0"/>
    <n v="0"/>
    <n v="122.31"/>
    <n v="338.86"/>
    <n v="0"/>
    <n v="0"/>
    <n v="0"/>
    <n v="0"/>
    <n v="0"/>
    <n v="0"/>
    <n v="0"/>
    <n v="0"/>
    <n v="0"/>
    <n v="0"/>
    <n v="0"/>
    <n v="0"/>
    <x v="16"/>
    <x v="10"/>
  </r>
  <r>
    <s v="CG&amp;E "/>
    <s v="E"/>
    <x v="19"/>
    <s v="RS  W   01/02/2009 "/>
    <n v="334977"/>
    <n v="33022.480000000003"/>
    <n v="0"/>
    <n v="33022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10"/>
  </r>
  <r>
    <s v="CG&amp;E "/>
    <s v="E"/>
    <x v="19"/>
    <s v="RS  W   01/02/2009N"/>
    <n v="590617426"/>
    <n v="62504229.859999999"/>
    <n v="0"/>
    <n v="62504229.859999999"/>
    <n v="18280753.539999999"/>
    <n v="0"/>
    <n v="14617746.550000001"/>
    <n v="641130.54"/>
    <n v="56705.48"/>
    <n v="0"/>
    <n v="0"/>
    <n v="2719101.67"/>
    <n v="0"/>
    <n v="3533294.21"/>
    <n v="0"/>
    <n v="0"/>
    <n v="3676601.34"/>
    <n v="15757418.35"/>
    <n v="0"/>
    <n v="0"/>
    <n v="0"/>
    <n v="0"/>
    <n v="998911.53"/>
    <n v="0"/>
    <n v="0"/>
    <n v="0"/>
    <n v="0"/>
    <n v="0"/>
    <n v="0"/>
    <n v="0"/>
    <n v="0"/>
    <n v="946046.21"/>
    <n v="0"/>
    <n v="0"/>
    <n v="0"/>
    <n v="1276520.44"/>
    <x v="16"/>
    <x v="10"/>
  </r>
  <r>
    <s v="CG&amp;E "/>
    <s v="E"/>
    <x v="1"/>
    <s v="RS  W   01/02/2009N"/>
    <n v="20763"/>
    <n v="2641.63"/>
    <n v="0"/>
    <n v="2641.63"/>
    <n v="820.4"/>
    <n v="0"/>
    <n v="739.7"/>
    <n v="22.55"/>
    <n v="6.51"/>
    <n v="0"/>
    <n v="0"/>
    <n v="96.55"/>
    <n v="0"/>
    <n v="150.06"/>
    <n v="0"/>
    <n v="0"/>
    <n v="129.28"/>
    <n v="553.94000000000005"/>
    <n v="0"/>
    <n v="0"/>
    <n v="0"/>
    <n v="0"/>
    <n v="35.15"/>
    <n v="0"/>
    <n v="0"/>
    <n v="0"/>
    <n v="0"/>
    <n v="0"/>
    <n v="0"/>
    <n v="0"/>
    <n v="0"/>
    <n v="33.25"/>
    <n v="0"/>
    <n v="0"/>
    <n v="0"/>
    <n v="54.24"/>
    <x v="16"/>
    <x v="10"/>
  </r>
  <r>
    <s v="CG&amp;E "/>
    <s v="E"/>
    <x v="4"/>
    <s v="RS  W   01/02/2009N"/>
    <n v="12534"/>
    <n v="1237.82"/>
    <n v="0"/>
    <n v="1237.82"/>
    <n v="309.55"/>
    <n v="0"/>
    <n v="316.55"/>
    <n v="13.61"/>
    <n v="1.33"/>
    <n v="0"/>
    <n v="0"/>
    <n v="56.56"/>
    <n v="0"/>
    <n v="63.55"/>
    <n v="0"/>
    <n v="0"/>
    <n v="78.03"/>
    <n v="334.4"/>
    <n v="0"/>
    <n v="0"/>
    <n v="0"/>
    <n v="0"/>
    <n v="21.2"/>
    <n v="0"/>
    <n v="0"/>
    <n v="0"/>
    <n v="0"/>
    <n v="0"/>
    <n v="0"/>
    <n v="0"/>
    <n v="0"/>
    <n v="20.079999999999998"/>
    <n v="0"/>
    <n v="0"/>
    <n v="0"/>
    <n v="22.96"/>
    <x v="16"/>
    <x v="10"/>
  </r>
  <r>
    <s v="CG&amp;E "/>
    <s v="E"/>
    <x v="24"/>
    <s v="RS  W   01/02/2009N"/>
    <n v="8926304"/>
    <n v="319250.65999999997"/>
    <n v="0"/>
    <n v="319250.65999999997"/>
    <n v="0"/>
    <n v="0"/>
    <n v="218470.1"/>
    <n v="9691.0499999999993"/>
    <n v="807.98"/>
    <n v="0"/>
    <n v="0"/>
    <n v="41199.26"/>
    <n v="0"/>
    <n v="0"/>
    <n v="0"/>
    <n v="0"/>
    <n v="0"/>
    <n v="0"/>
    <n v="0"/>
    <n v="0"/>
    <n v="0"/>
    <n v="0"/>
    <n v="15097.38"/>
    <n v="0"/>
    <n v="0"/>
    <n v="0"/>
    <n v="0"/>
    <n v="0"/>
    <n v="0"/>
    <n v="0"/>
    <n v="0"/>
    <n v="14298.34"/>
    <n v="0"/>
    <n v="0"/>
    <n v="0"/>
    <n v="19686.55"/>
    <x v="16"/>
    <x v="10"/>
  </r>
  <r>
    <s v="CG&amp;E "/>
    <s v="E"/>
    <x v="19"/>
    <s v="RS  W   01/03/2006 "/>
    <n v="2754"/>
    <n v="278.47000000000003"/>
    <n v="0"/>
    <n v="278.4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10"/>
  </r>
  <r>
    <s v="CG&amp;E "/>
    <s v="E"/>
    <x v="19"/>
    <s v="RS  W   02/15/2008N"/>
    <n v="146457"/>
    <n v="14621.46"/>
    <n v="0"/>
    <n v="14621.46"/>
    <n v="4475.78"/>
    <n v="0"/>
    <n v="3791.97"/>
    <n v="178.38"/>
    <n v="17.399999999999999"/>
    <n v="0"/>
    <n v="0"/>
    <n v="671.22"/>
    <n v="835.27"/>
    <n v="863.77"/>
    <n v="255.22"/>
    <n v="790.08"/>
    <n v="937.05"/>
    <n v="1280.02"/>
    <n v="0"/>
    <n v="0"/>
    <n v="0"/>
    <n v="0"/>
    <n v="209.35"/>
    <n v="315.95"/>
    <n v="0"/>
    <n v="0"/>
    <n v="0"/>
    <n v="0"/>
    <n v="0"/>
    <n v="0"/>
    <n v="0"/>
    <n v="0"/>
    <n v="0"/>
    <n v="0"/>
    <n v="0"/>
    <n v="0"/>
    <x v="16"/>
    <x v="10"/>
  </r>
  <r>
    <s v="CG&amp;E "/>
    <s v="E"/>
    <x v="24"/>
    <s v="RS  W   02/15/2008N"/>
    <n v="969"/>
    <n v="41.53"/>
    <n v="0"/>
    <n v="41.53"/>
    <n v="0"/>
    <n v="0"/>
    <n v="23.83"/>
    <n v="1.18"/>
    <n v="0.09"/>
    <n v="0"/>
    <n v="0"/>
    <n v="4.51"/>
    <n v="6.28"/>
    <n v="0"/>
    <n v="1.69"/>
    <n v="0"/>
    <n v="0"/>
    <n v="0"/>
    <n v="0"/>
    <n v="0"/>
    <n v="0"/>
    <n v="0"/>
    <n v="1.38"/>
    <n v="2.57"/>
    <n v="0"/>
    <n v="0"/>
    <n v="0"/>
    <n v="0"/>
    <n v="0"/>
    <n v="0"/>
    <n v="0"/>
    <n v="0"/>
    <n v="0"/>
    <n v="0"/>
    <n v="0"/>
    <n v="0"/>
    <x v="16"/>
    <x v="10"/>
  </r>
  <r>
    <s v="CG&amp;E "/>
    <s v="E"/>
    <x v="19"/>
    <s v="RS  W   04/01/2008N"/>
    <n v="8744366"/>
    <n v="953134.81"/>
    <n v="0"/>
    <n v="953134.81"/>
    <n v="302849.18"/>
    <n v="0"/>
    <n v="219648.63"/>
    <n v="10647.43"/>
    <n v="911.11"/>
    <n v="0"/>
    <n v="0"/>
    <n v="39315.339999999997"/>
    <n v="48780.24"/>
    <n v="48507.01"/>
    <n v="15241.13"/>
    <n v="0"/>
    <n v="49860.57"/>
    <n v="186792.95"/>
    <n v="0"/>
    <n v="0"/>
    <n v="0"/>
    <n v="0"/>
    <n v="12407.35"/>
    <n v="18173.87"/>
    <n v="0"/>
    <n v="0"/>
    <n v="0"/>
    <n v="0"/>
    <n v="0"/>
    <n v="0"/>
    <n v="0"/>
    <n v="0"/>
    <n v="0"/>
    <n v="0"/>
    <n v="0"/>
    <n v="0"/>
    <x v="16"/>
    <x v="10"/>
  </r>
  <r>
    <s v="CG&amp;E "/>
    <s v="E"/>
    <x v="1"/>
    <s v="RS  W   04/01/2008N"/>
    <n v="249"/>
    <n v="33.07"/>
    <n v="0"/>
    <n v="33.07"/>
    <n v="11"/>
    <n v="0"/>
    <n v="8.81"/>
    <n v="0.3"/>
    <n v="0.08"/>
    <n v="0"/>
    <n v="0"/>
    <n v="1.1599999999999999"/>
    <n v="1.62"/>
    <n v="1.83"/>
    <n v="0.43"/>
    <n v="0"/>
    <n v="1.41"/>
    <n v="5.41"/>
    <n v="0"/>
    <n v="0"/>
    <n v="0"/>
    <n v="0"/>
    <n v="0.36"/>
    <n v="0.66"/>
    <n v="0"/>
    <n v="0"/>
    <n v="0"/>
    <n v="0"/>
    <n v="0"/>
    <n v="0"/>
    <n v="0"/>
    <n v="0"/>
    <n v="0"/>
    <n v="0"/>
    <n v="0"/>
    <n v="0"/>
    <x v="16"/>
    <x v="10"/>
  </r>
  <r>
    <s v="CG&amp;E "/>
    <s v="E"/>
    <x v="4"/>
    <s v="RS  W   04/01/2008N"/>
    <n v="10"/>
    <n v="11.36"/>
    <n v="0"/>
    <n v="11.36"/>
    <n v="0.44"/>
    <n v="0"/>
    <n v="10.19"/>
    <n v="0.01"/>
    <n v="0.2"/>
    <n v="0"/>
    <n v="0"/>
    <n v="0.05"/>
    <n v="0.06"/>
    <n v="7.0000000000000007E-2"/>
    <n v="0.02"/>
    <n v="0"/>
    <n v="0.06"/>
    <n v="0.22"/>
    <n v="0"/>
    <n v="0"/>
    <n v="0"/>
    <n v="0"/>
    <n v="0.01"/>
    <n v="0.03"/>
    <n v="0"/>
    <n v="0"/>
    <n v="0"/>
    <n v="0"/>
    <n v="0"/>
    <n v="0"/>
    <n v="0"/>
    <n v="0"/>
    <n v="0"/>
    <n v="0"/>
    <n v="0"/>
    <n v="0"/>
    <x v="16"/>
    <x v="10"/>
  </r>
  <r>
    <s v="CG&amp;E "/>
    <s v="E"/>
    <x v="24"/>
    <s v="RS  W   04/01/2008N"/>
    <n v="64034"/>
    <n v="2677.91"/>
    <n v="0"/>
    <n v="2677.91"/>
    <n v="0"/>
    <n v="0"/>
    <n v="1589.61"/>
    <n v="77.959999999999994"/>
    <n v="6.31"/>
    <n v="0"/>
    <n v="0"/>
    <n v="296.02999999999997"/>
    <n v="366.43"/>
    <n v="0"/>
    <n v="111.63"/>
    <n v="0"/>
    <n v="0"/>
    <n v="0"/>
    <n v="0"/>
    <n v="0"/>
    <n v="0"/>
    <n v="0"/>
    <n v="90.95"/>
    <n v="138.99"/>
    <n v="0"/>
    <n v="0"/>
    <n v="0"/>
    <n v="0"/>
    <n v="0"/>
    <n v="0"/>
    <n v="0"/>
    <n v="0"/>
    <n v="0"/>
    <n v="0"/>
    <n v="0"/>
    <n v="0"/>
    <x v="16"/>
    <x v="10"/>
  </r>
  <r>
    <s v="CG&amp;E "/>
    <s v="E"/>
    <x v="1"/>
    <s v="RS01S   01/02/2007N"/>
    <n v="-507"/>
    <n v="-75.02"/>
    <n v="0"/>
    <n v="-75.02"/>
    <n v="-19.04"/>
    <n v="0"/>
    <n v="-32.630000000000003"/>
    <n v="-0.56999999999999995"/>
    <n v="-0.45"/>
    <n v="0"/>
    <n v="0"/>
    <n v="-2.36"/>
    <n v="-3.29"/>
    <n v="-2.2200000000000002"/>
    <n v="-0.22"/>
    <n v="-3.37"/>
    <n v="-3.16"/>
    <n v="-5.32"/>
    <n v="0"/>
    <n v="0"/>
    <n v="0"/>
    <n v="0"/>
    <n v="-0.51"/>
    <n v="-1.34"/>
    <n v="0"/>
    <n v="0"/>
    <n v="-0.54"/>
    <n v="0"/>
    <n v="0"/>
    <n v="0"/>
    <n v="0"/>
    <n v="0"/>
    <n v="0"/>
    <n v="0"/>
    <n v="0"/>
    <n v="0"/>
    <x v="16"/>
    <x v="10"/>
  </r>
  <r>
    <s v="CG&amp;E "/>
    <s v="E"/>
    <x v="19"/>
    <s v="RS01S   01/02/2009N"/>
    <n v="-2065"/>
    <n v="-221.03"/>
    <n v="0"/>
    <n v="-221.03"/>
    <n v="-65.459999999999994"/>
    <n v="0"/>
    <n v="-51.65"/>
    <n v="-2.2400000000000002"/>
    <n v="-0.21"/>
    <n v="0"/>
    <n v="0"/>
    <n v="-9.6"/>
    <n v="0"/>
    <n v="-12.59"/>
    <n v="0"/>
    <n v="0"/>
    <n v="-12.85"/>
    <n v="-55.1"/>
    <n v="0"/>
    <n v="0"/>
    <n v="0"/>
    <n v="0"/>
    <n v="-3.49"/>
    <n v="0"/>
    <n v="0"/>
    <n v="0"/>
    <n v="0"/>
    <n v="0"/>
    <n v="0"/>
    <n v="0"/>
    <n v="0"/>
    <n v="-3.3"/>
    <n v="0"/>
    <n v="0"/>
    <n v="0"/>
    <n v="-4.54"/>
    <x v="16"/>
    <x v="10"/>
  </r>
  <r>
    <s v="CG&amp;E "/>
    <s v="E"/>
    <x v="1"/>
    <s v="RS01S   01/02/2009N"/>
    <n v="-201217"/>
    <n v="-21994.26"/>
    <n v="0"/>
    <n v="-21994.26"/>
    <n v="-5325.1"/>
    <n v="0"/>
    <n v="-5134.95"/>
    <n v="-218.47"/>
    <n v="-22.4"/>
    <n v="0"/>
    <n v="0"/>
    <n v="-922.37"/>
    <n v="-1171.43"/>
    <n v="-1242.27"/>
    <n v="0"/>
    <n v="0"/>
    <n v="-1252.55"/>
    <n v="-5368.49"/>
    <n v="0"/>
    <n v="0"/>
    <n v="0"/>
    <n v="0"/>
    <n v="-340.39"/>
    <n v="0"/>
    <n v="0"/>
    <n v="0"/>
    <n v="-218.53"/>
    <n v="0"/>
    <n v="0"/>
    <n v="0"/>
    <n v="0"/>
    <n v="-328.25"/>
    <n v="0"/>
    <n v="0"/>
    <n v="0"/>
    <n v="-449.06"/>
    <x v="16"/>
    <x v="10"/>
  </r>
  <r>
    <s v="CG&amp;E "/>
    <s v="E"/>
    <x v="21"/>
    <s v="RS01S   01/02/2009N"/>
    <n v="-323"/>
    <n v="-21.84"/>
    <n v="0"/>
    <n v="-21.84"/>
    <n v="0"/>
    <n v="0"/>
    <n v="-15.44"/>
    <n v="-0.35"/>
    <n v="-0.18"/>
    <n v="0"/>
    <n v="0"/>
    <n v="-1.5"/>
    <n v="-2.09"/>
    <n v="0"/>
    <n v="0"/>
    <n v="0"/>
    <n v="0"/>
    <n v="0"/>
    <n v="0"/>
    <n v="0"/>
    <n v="0"/>
    <n v="0"/>
    <n v="-0.55000000000000004"/>
    <n v="0"/>
    <n v="0"/>
    <n v="0"/>
    <n v="-0.35"/>
    <n v="0"/>
    <n v="0"/>
    <n v="0"/>
    <n v="0"/>
    <n v="-0.53"/>
    <n v="0"/>
    <n v="0"/>
    <n v="0"/>
    <n v="-0.85"/>
    <x v="16"/>
    <x v="10"/>
  </r>
  <r>
    <s v="CG&amp;E "/>
    <s v="E"/>
    <x v="1"/>
    <s v="RS01S   02/15/2008N"/>
    <n v="-14964"/>
    <n v="-1573.59"/>
    <n v="0"/>
    <n v="-1573.59"/>
    <n v="-561.94000000000005"/>
    <n v="0"/>
    <n v="-312.02"/>
    <n v="-18.21"/>
    <n v="-0.27"/>
    <n v="0"/>
    <n v="0"/>
    <n v="-69.58"/>
    <n v="-97.02"/>
    <n v="-99.15"/>
    <n v="-6.25"/>
    <n v="-99.17"/>
    <n v="-95.74"/>
    <n v="-136.94999999999999"/>
    <n v="0"/>
    <n v="0"/>
    <n v="0"/>
    <n v="0"/>
    <n v="-21.38"/>
    <n v="-39.659999999999997"/>
    <n v="0"/>
    <n v="0"/>
    <n v="-16.25"/>
    <n v="0"/>
    <n v="0"/>
    <n v="0"/>
    <n v="0"/>
    <n v="0"/>
    <n v="0"/>
    <n v="0"/>
    <n v="0"/>
    <n v="0"/>
    <x v="16"/>
    <x v="10"/>
  </r>
  <r>
    <s v="CG&amp;E "/>
    <s v="E"/>
    <x v="19"/>
    <s v="RS01S   04/01/2008N"/>
    <n v="-17315"/>
    <n v="-1947.09"/>
    <n v="0"/>
    <n v="-1947.09"/>
    <n v="-718.17"/>
    <n v="0"/>
    <n v="-400.36"/>
    <n v="-20.8"/>
    <n v="-1.1000000000000001"/>
    <n v="0"/>
    <n v="0"/>
    <n v="-80.06"/>
    <n v="-96.52"/>
    <n v="-112.85"/>
    <n v="-26.36"/>
    <n v="0"/>
    <n v="-99.44"/>
    <n v="-319.02999999999997"/>
    <n v="0"/>
    <n v="0"/>
    <n v="0"/>
    <n v="0"/>
    <n v="-25.09"/>
    <n v="-39.24"/>
    <n v="0"/>
    <n v="0"/>
    <n v="0"/>
    <n v="0"/>
    <n v="0"/>
    <n v="0"/>
    <n v="0"/>
    <n v="-3.52"/>
    <n v="0"/>
    <n v="0"/>
    <n v="0"/>
    <n v="-4.55"/>
    <x v="16"/>
    <x v="10"/>
  </r>
  <r>
    <s v="CG&amp;E "/>
    <s v="E"/>
    <x v="1"/>
    <s v="RS01S   04/01/2008N"/>
    <n v="-318481"/>
    <n v="-36627.85"/>
    <n v="0"/>
    <n v="-36627.85"/>
    <n v="-11506.76"/>
    <n v="0"/>
    <n v="-8245.11"/>
    <n v="-375.89"/>
    <n v="-37.89"/>
    <n v="0"/>
    <n v="0"/>
    <n v="-1468.31"/>
    <n v="-1912.57"/>
    <n v="-1970.61"/>
    <n v="-95.56"/>
    <n v="0"/>
    <n v="-1871.17"/>
    <n v="-7428.08"/>
    <n v="0"/>
    <n v="0"/>
    <n v="0"/>
    <n v="0"/>
    <n v="-476.18"/>
    <n v="-539.64"/>
    <n v="0"/>
    <n v="0"/>
    <n v="-345.84"/>
    <n v="0"/>
    <n v="0"/>
    <n v="0"/>
    <n v="0"/>
    <n v="-145.94999999999999"/>
    <n v="0"/>
    <n v="0"/>
    <n v="0"/>
    <n v="-208.29"/>
    <x v="16"/>
    <x v="10"/>
  </r>
  <r>
    <s v="CG&amp;E "/>
    <s v="E"/>
    <x v="21"/>
    <s v="RS01S   04/01/2008N"/>
    <n v="-2056"/>
    <n v="-119.47"/>
    <n v="0"/>
    <n v="-119.47"/>
    <n v="0"/>
    <n v="0"/>
    <n v="-81.489999999999995"/>
    <n v="-2.46"/>
    <n v="-0.81"/>
    <n v="0"/>
    <n v="0"/>
    <n v="-9.5399999999999991"/>
    <n v="-13.35"/>
    <n v="0"/>
    <n v="-0.77"/>
    <n v="0"/>
    <n v="0"/>
    <n v="0"/>
    <n v="0"/>
    <n v="0"/>
    <n v="0"/>
    <n v="0"/>
    <n v="-2.96"/>
    <n v="-4.74"/>
    <n v="0"/>
    <n v="0"/>
    <n v="-2.2200000000000002"/>
    <n v="0"/>
    <n v="0"/>
    <n v="0"/>
    <n v="0"/>
    <n v="-0.43"/>
    <n v="0"/>
    <n v="0"/>
    <n v="0"/>
    <n v="-0.7"/>
    <x v="16"/>
    <x v="10"/>
  </r>
  <r>
    <s v="CG&amp;E "/>
    <s v="E"/>
    <x v="1"/>
    <s v="RS01W   01/02/2007N"/>
    <n v="3155"/>
    <n v="360.97"/>
    <n v="0"/>
    <n v="360.97"/>
    <n v="118.48"/>
    <n v="0"/>
    <n v="98.93"/>
    <n v="3.35"/>
    <n v="0.72"/>
    <n v="0"/>
    <n v="0"/>
    <n v="14.66"/>
    <n v="20.47"/>
    <n v="12.96"/>
    <n v="1.32"/>
    <n v="20.9"/>
    <n v="19.38"/>
    <n v="35.61"/>
    <n v="0"/>
    <n v="0"/>
    <n v="0"/>
    <n v="0"/>
    <n v="2.41"/>
    <n v="8.36"/>
    <n v="0"/>
    <n v="0"/>
    <n v="3.42"/>
    <n v="0"/>
    <n v="0"/>
    <n v="0"/>
    <n v="0"/>
    <n v="0"/>
    <n v="0"/>
    <n v="0"/>
    <n v="0"/>
    <n v="0"/>
    <x v="16"/>
    <x v="10"/>
  </r>
  <r>
    <s v="CG&amp;E "/>
    <s v="E"/>
    <x v="1"/>
    <s v="RS01W   01/02/2009 "/>
    <n v="4713"/>
    <n v="474.43"/>
    <n v="0"/>
    <n v="47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10"/>
  </r>
  <r>
    <s v="CG&amp;E "/>
    <s v="E"/>
    <x v="1"/>
    <s v="RS01W   01/02/2009N"/>
    <n v="8722965"/>
    <n v="967494.55"/>
    <n v="0"/>
    <n v="967494.55"/>
    <n v="230409.32"/>
    <n v="0"/>
    <n v="236955.59"/>
    <n v="9470.14"/>
    <n v="1258.71"/>
    <n v="0"/>
    <n v="0"/>
    <n v="39947.480000000003"/>
    <n v="50741.67"/>
    <n v="53785.21"/>
    <n v="0"/>
    <n v="0"/>
    <n v="54300.67"/>
    <n v="232728.06"/>
    <n v="0"/>
    <n v="0"/>
    <n v="0"/>
    <n v="0"/>
    <n v="14755.65"/>
    <n v="0"/>
    <n v="0"/>
    <n v="0"/>
    <n v="9472.5499999999993"/>
    <n v="0"/>
    <n v="0"/>
    <n v="0"/>
    <n v="0"/>
    <n v="14227.18"/>
    <n v="0"/>
    <n v="0"/>
    <n v="0"/>
    <n v="19442.32"/>
    <x v="16"/>
    <x v="10"/>
  </r>
  <r>
    <s v="CG&amp;E "/>
    <s v="E"/>
    <x v="4"/>
    <s v="RS01W   01/02/2009N"/>
    <n v="1526"/>
    <n v="200.33"/>
    <n v="0"/>
    <n v="200.33"/>
    <n v="51.5"/>
    <n v="0"/>
    <n v="57.44"/>
    <n v="1.66"/>
    <n v="0.54"/>
    <n v="0"/>
    <n v="0"/>
    <n v="7.1"/>
    <n v="9.89"/>
    <n v="11.19"/>
    <n v="0"/>
    <n v="0"/>
    <n v="9.5"/>
    <n v="40.72"/>
    <n v="0"/>
    <n v="0"/>
    <n v="0"/>
    <n v="0"/>
    <n v="2.59"/>
    <n v="0"/>
    <n v="0"/>
    <n v="0"/>
    <n v="1.66"/>
    <n v="0"/>
    <n v="0"/>
    <n v="0"/>
    <n v="0"/>
    <n v="2.48"/>
    <n v="0"/>
    <n v="0"/>
    <n v="0"/>
    <n v="4.0599999999999996"/>
    <x v="16"/>
    <x v="10"/>
  </r>
  <r>
    <s v="CG&amp;E "/>
    <s v="E"/>
    <x v="21"/>
    <s v="RS01W   01/02/2009N"/>
    <n v="59808"/>
    <n v="2799.98"/>
    <n v="0"/>
    <n v="2799.98"/>
    <n v="0"/>
    <n v="0"/>
    <n v="1674.38"/>
    <n v="64.930000000000007"/>
    <n v="9.6199999999999992"/>
    <n v="0"/>
    <n v="0"/>
    <n v="276.52"/>
    <n v="366.04"/>
    <n v="0"/>
    <n v="0"/>
    <n v="0"/>
    <n v="0"/>
    <n v="0"/>
    <n v="0"/>
    <n v="0"/>
    <n v="0"/>
    <n v="0"/>
    <n v="101.17"/>
    <n v="0"/>
    <n v="0"/>
    <n v="0"/>
    <n v="64.959999999999994"/>
    <n v="0"/>
    <n v="0"/>
    <n v="0"/>
    <n v="0"/>
    <n v="97.55"/>
    <n v="0"/>
    <n v="0"/>
    <n v="0"/>
    <n v="144.81"/>
    <x v="16"/>
    <x v="10"/>
  </r>
  <r>
    <s v="CG&amp;E "/>
    <s v="E"/>
    <x v="1"/>
    <s v="RS01W   02/15/2008N"/>
    <n v="19818"/>
    <n v="2079.63"/>
    <n v="0"/>
    <n v="2079.63"/>
    <n v="744.23"/>
    <n v="0"/>
    <n v="408.85"/>
    <n v="24.13"/>
    <n v="0.27"/>
    <n v="0"/>
    <n v="0"/>
    <n v="92.16"/>
    <n v="128.51"/>
    <n v="131.32"/>
    <n v="8.26"/>
    <n v="131.34"/>
    <n v="126.8"/>
    <n v="181.37"/>
    <n v="0"/>
    <n v="0"/>
    <n v="0"/>
    <n v="0"/>
    <n v="28.32"/>
    <n v="52.55"/>
    <n v="0"/>
    <n v="0"/>
    <n v="21.52"/>
    <n v="0"/>
    <n v="0"/>
    <n v="0"/>
    <n v="0"/>
    <n v="0"/>
    <n v="0"/>
    <n v="0"/>
    <n v="0"/>
    <n v="0"/>
    <x v="16"/>
    <x v="10"/>
  </r>
  <r>
    <s v="CG&amp;E "/>
    <s v="E"/>
    <x v="1"/>
    <s v="RS01W   04/01/2008N"/>
    <n v="362507"/>
    <n v="40171.839999999997"/>
    <n v="0"/>
    <n v="40171.839999999997"/>
    <n v="13468.07"/>
    <n v="0"/>
    <n v="8832.26"/>
    <n v="441.3"/>
    <n v="32.18"/>
    <n v="0"/>
    <n v="0"/>
    <n v="1644.93"/>
    <n v="2108.9699999999998"/>
    <n v="2060.83"/>
    <n v="151.13999999999999"/>
    <n v="0"/>
    <n v="2076.96"/>
    <n v="7640.13"/>
    <n v="0"/>
    <n v="0"/>
    <n v="0"/>
    <n v="0"/>
    <n v="513.29"/>
    <n v="808.07"/>
    <n v="0"/>
    <n v="0"/>
    <n v="393.71"/>
    <n v="0"/>
    <n v="0"/>
    <n v="0"/>
    <n v="0"/>
    <n v="0"/>
    <n v="0"/>
    <n v="0"/>
    <n v="0"/>
    <n v="0"/>
    <x v="16"/>
    <x v="10"/>
  </r>
  <r>
    <s v="CG&amp;E "/>
    <s v="E"/>
    <x v="21"/>
    <s v="RS01W   04/01/2008N"/>
    <n v="2155"/>
    <n v="117.03"/>
    <n v="0"/>
    <n v="117.03"/>
    <n v="0"/>
    <n v="0"/>
    <n v="77.67"/>
    <n v="2.62"/>
    <n v="0.7"/>
    <n v="0"/>
    <n v="0"/>
    <n v="10.029999999999999"/>
    <n v="13.97"/>
    <n v="0"/>
    <n v="0.92"/>
    <n v="0"/>
    <n v="0"/>
    <n v="0"/>
    <n v="0"/>
    <n v="0"/>
    <n v="0"/>
    <n v="0"/>
    <n v="3.05"/>
    <n v="5.74"/>
    <n v="0"/>
    <n v="0"/>
    <n v="2.33"/>
    <n v="0"/>
    <n v="0"/>
    <n v="0"/>
    <n v="0"/>
    <n v="0"/>
    <n v="0"/>
    <n v="0"/>
    <n v="0"/>
    <n v="0"/>
    <x v="16"/>
    <x v="10"/>
  </r>
  <r>
    <s v="CG&amp;E "/>
    <s v="E"/>
    <x v="19"/>
    <s v="RS3PS   01/02/2009N"/>
    <n v="-2234"/>
    <n v="-266.86"/>
    <n v="0"/>
    <n v="-266.86"/>
    <n v="-87.1"/>
    <n v="0"/>
    <n v="-64.06"/>
    <n v="-2.42"/>
    <n v="-0.27"/>
    <n v="0"/>
    <n v="0"/>
    <n v="-10.39"/>
    <n v="0"/>
    <n v="-15.99"/>
    <n v="0"/>
    <n v="0"/>
    <n v="-13.91"/>
    <n v="-59.6"/>
    <n v="0"/>
    <n v="0"/>
    <n v="0"/>
    <n v="0"/>
    <n v="-3.78"/>
    <n v="0"/>
    <n v="0"/>
    <n v="0"/>
    <n v="0"/>
    <n v="0"/>
    <n v="0"/>
    <n v="0"/>
    <n v="0"/>
    <n v="-3.57"/>
    <n v="0"/>
    <n v="0"/>
    <n v="0"/>
    <n v="-5.77"/>
    <x v="16"/>
    <x v="10"/>
  </r>
  <r>
    <s v="CG&amp;E "/>
    <s v="E"/>
    <x v="19"/>
    <s v="RS3PS   04/01/2008N"/>
    <n v="-5450"/>
    <n v="-685.38"/>
    <n v="0"/>
    <n v="-685.38"/>
    <n v="-190.62"/>
    <n v="0"/>
    <n v="-186.73"/>
    <n v="-6.4"/>
    <n v="-1.08"/>
    <n v="0"/>
    <n v="0"/>
    <n v="-25.68"/>
    <n v="-20.98"/>
    <n v="-33"/>
    <n v="-6.6"/>
    <n v="0"/>
    <n v="-31.83"/>
    <n v="-159.69999999999999"/>
    <n v="0"/>
    <n v="0"/>
    <n v="0"/>
    <n v="0"/>
    <n v="-8.24"/>
    <n v="-7.71"/>
    <n v="0"/>
    <n v="0"/>
    <n v="0"/>
    <n v="0"/>
    <n v="0"/>
    <n v="0"/>
    <n v="0"/>
    <n v="-2.66"/>
    <n v="0"/>
    <n v="0"/>
    <n v="0"/>
    <n v="-4.1500000000000004"/>
    <x v="16"/>
    <x v="10"/>
  </r>
  <r>
    <s v="CG&amp;E "/>
    <s v="E"/>
    <x v="19"/>
    <s v="RS3PW   01/02/2009N"/>
    <n v="46886"/>
    <n v="5136.66"/>
    <n v="0"/>
    <n v="5136.66"/>
    <n v="1523.55"/>
    <n v="0"/>
    <n v="1247.1300000000001"/>
    <n v="50.93"/>
    <n v="4.32"/>
    <n v="0"/>
    <n v="0"/>
    <n v="217.33"/>
    <n v="0"/>
    <n v="291.05"/>
    <n v="0"/>
    <n v="0"/>
    <n v="291.88"/>
    <n v="1250.8800000000001"/>
    <n v="0"/>
    <n v="0"/>
    <n v="0"/>
    <n v="0"/>
    <n v="79.319999999999993"/>
    <n v="0"/>
    <n v="0"/>
    <n v="0"/>
    <n v="0"/>
    <n v="0"/>
    <n v="0"/>
    <n v="0"/>
    <n v="0"/>
    <n v="75.09"/>
    <n v="0"/>
    <n v="0"/>
    <n v="0"/>
    <n v="105.18"/>
    <x v="16"/>
    <x v="10"/>
  </r>
  <r>
    <s v="CG&amp;E "/>
    <s v="E"/>
    <x v="19"/>
    <s v="RS3PW   04/01/2008N"/>
    <n v="16987"/>
    <n v="1768.06"/>
    <n v="0"/>
    <n v="1768.06"/>
    <n v="537.54999999999995"/>
    <n v="0"/>
    <n v="404.09"/>
    <n v="20.69"/>
    <n v="0.9"/>
    <n v="0"/>
    <n v="0"/>
    <n v="78.3"/>
    <n v="89.95"/>
    <n v="84.8"/>
    <n v="29.62"/>
    <n v="0"/>
    <n v="96.37"/>
    <n v="369.39"/>
    <n v="0"/>
    <n v="0"/>
    <n v="0"/>
    <n v="0"/>
    <n v="24.15"/>
    <n v="32.25"/>
    <n v="0"/>
    <n v="0"/>
    <n v="0"/>
    <n v="0"/>
    <n v="0"/>
    <n v="0"/>
    <n v="0"/>
    <n v="0"/>
    <n v="0"/>
    <n v="0"/>
    <n v="0"/>
    <n v="0"/>
    <x v="16"/>
    <x v="10"/>
  </r>
  <r>
    <s v="CG&amp;E "/>
    <s v="E"/>
    <x v="7"/>
    <s v="SC01    02/02/2009N"/>
    <n v="81"/>
    <n v="16.78"/>
    <n v="0"/>
    <n v="16.78"/>
    <n v="1.43"/>
    <n v="0"/>
    <n v="11.5"/>
    <n v="0.09"/>
    <n v="0"/>
    <n v="0"/>
    <n v="0"/>
    <n v="0.38"/>
    <n v="0.19"/>
    <n v="0.39"/>
    <n v="0"/>
    <n v="0"/>
    <n v="0.21"/>
    <n v="2.16"/>
    <n v="0"/>
    <n v="0"/>
    <n v="0"/>
    <n v="0"/>
    <n v="0.08"/>
    <n v="0"/>
    <n v="0"/>
    <n v="0"/>
    <n v="0.21"/>
    <n v="0"/>
    <n v="0"/>
    <n v="0"/>
    <n v="0"/>
    <n v="0"/>
    <n v="0"/>
    <n v="0"/>
    <n v="0"/>
    <n v="0.14000000000000001"/>
    <x v="16"/>
    <x v="11"/>
  </r>
  <r>
    <s v="CG&amp;E "/>
    <s v="E"/>
    <x v="7"/>
    <s v="SC02    02/02/2009N"/>
    <n v="1160605"/>
    <n v="96437.09"/>
    <n v="0"/>
    <n v="96437.09"/>
    <n v="20420.650000000001"/>
    <n v="0"/>
    <n v="22189.61"/>
    <n v="1260.0899999999999"/>
    <n v="0.36"/>
    <n v="0"/>
    <n v="0"/>
    <n v="4296.82"/>
    <n v="2657.77"/>
    <n v="5548.86"/>
    <n v="0"/>
    <n v="0"/>
    <n v="2990.89"/>
    <n v="30964.92"/>
    <n v="0"/>
    <n v="0"/>
    <n v="0"/>
    <n v="0"/>
    <n v="1143.23"/>
    <n v="0"/>
    <n v="0"/>
    <n v="0"/>
    <n v="2958.35"/>
    <n v="0"/>
    <n v="0"/>
    <n v="0"/>
    <n v="0"/>
    <n v="0"/>
    <n v="0"/>
    <n v="0"/>
    <n v="0"/>
    <n v="2005.54"/>
    <x v="16"/>
    <x v="11"/>
  </r>
  <r>
    <s v="CG&amp;E "/>
    <s v="E"/>
    <x v="2"/>
    <s v="SC03    02/02/2009N"/>
    <n v="399"/>
    <n v="18.940000000000001"/>
    <n v="0"/>
    <n v="18.940000000000001"/>
    <n v="-0.17"/>
    <n v="0"/>
    <n v="1.71"/>
    <n v="0.44"/>
    <n v="0.09"/>
    <n v="0"/>
    <n v="0"/>
    <n v="1.85"/>
    <n v="0.91"/>
    <n v="0.76"/>
    <n v="0"/>
    <n v="0"/>
    <n v="1.02"/>
    <n v="10.65"/>
    <n v="0"/>
    <n v="0"/>
    <n v="0"/>
    <n v="0"/>
    <n v="0.39"/>
    <n v="0"/>
    <n v="0"/>
    <n v="0"/>
    <n v="1.01"/>
    <n v="0"/>
    <n v="0"/>
    <n v="0"/>
    <n v="0"/>
    <n v="0"/>
    <n v="0"/>
    <n v="0"/>
    <n v="0"/>
    <n v="0.28000000000000003"/>
    <x v="16"/>
    <x v="11"/>
  </r>
  <r>
    <s v="CG&amp;E "/>
    <s v="E"/>
    <x v="7"/>
    <s v="SC03    02/02/2009N"/>
    <n v="1636336"/>
    <n v="76389.09"/>
    <n v="0"/>
    <n v="76389.09"/>
    <n v="-726.57"/>
    <n v="0"/>
    <n v="7019.93"/>
    <n v="1776.75"/>
    <n v="2.52"/>
    <n v="0"/>
    <n v="0"/>
    <n v="6673.94"/>
    <n v="3747.21"/>
    <n v="3112.35"/>
    <n v="0"/>
    <n v="0"/>
    <n v="4216.8599999999997"/>
    <n v="43657.52"/>
    <n v="0"/>
    <n v="0"/>
    <n v="0"/>
    <n v="0"/>
    <n v="1611.72"/>
    <n v="0"/>
    <n v="0"/>
    <n v="0"/>
    <n v="4171"/>
    <n v="0"/>
    <n v="0"/>
    <n v="0"/>
    <n v="0"/>
    <n v="0"/>
    <n v="0"/>
    <n v="0"/>
    <n v="0"/>
    <n v="1125.8599999999999"/>
    <x v="16"/>
    <x v="11"/>
  </r>
  <r>
    <s v="CG&amp;E "/>
    <s v="E"/>
    <x v="7"/>
    <s v="SC04    02/02/2009N"/>
    <n v="14245"/>
    <n v="670.36"/>
    <n v="0"/>
    <n v="670.36"/>
    <n v="-6.32"/>
    <n v="0"/>
    <n v="61.11"/>
    <n v="15.46"/>
    <n v="0.09"/>
    <n v="0"/>
    <n v="0"/>
    <n v="63.38"/>
    <n v="32.619999999999997"/>
    <n v="27.1"/>
    <n v="0"/>
    <n v="0"/>
    <n v="36.700000000000003"/>
    <n v="380.06"/>
    <n v="0"/>
    <n v="0"/>
    <n v="0"/>
    <n v="0"/>
    <n v="14.04"/>
    <n v="0"/>
    <n v="0"/>
    <n v="0"/>
    <n v="36.32"/>
    <n v="0"/>
    <n v="0"/>
    <n v="0"/>
    <n v="0"/>
    <n v="0"/>
    <n v="0"/>
    <n v="0"/>
    <n v="0"/>
    <n v="9.8000000000000007"/>
    <x v="16"/>
    <x v="11"/>
  </r>
  <r>
    <s v="CG&amp;E "/>
    <s v="E"/>
    <x v="7"/>
    <s v="SC05    02/02/2009N"/>
    <n v="5883"/>
    <n v="277.10000000000002"/>
    <n v="0"/>
    <n v="277.10000000000002"/>
    <n v="-2.62"/>
    <n v="0"/>
    <n v="25.24"/>
    <n v="6.38"/>
    <n v="0"/>
    <n v="0"/>
    <n v="0"/>
    <n v="26.49"/>
    <n v="13.47"/>
    <n v="11.19"/>
    <n v="0"/>
    <n v="0"/>
    <n v="15.16"/>
    <n v="156.96"/>
    <n v="0"/>
    <n v="0"/>
    <n v="0"/>
    <n v="0"/>
    <n v="5.79"/>
    <n v="0"/>
    <n v="0"/>
    <n v="0"/>
    <n v="14.99"/>
    <n v="0"/>
    <n v="0"/>
    <n v="0"/>
    <n v="0"/>
    <n v="0"/>
    <n v="0"/>
    <n v="0"/>
    <n v="0"/>
    <n v="4.05"/>
    <x v="16"/>
    <x v="11"/>
  </r>
  <r>
    <s v="CG&amp;E "/>
    <s v="E"/>
    <x v="7"/>
    <s v="SC06    02/02/2009N"/>
    <n v="774"/>
    <n v="36.56"/>
    <n v="0"/>
    <n v="36.56"/>
    <n v="-0.34"/>
    <n v="0"/>
    <n v="3.32"/>
    <n v="0.84"/>
    <n v="0"/>
    <n v="0"/>
    <n v="0"/>
    <n v="3.6"/>
    <n v="1.77"/>
    <n v="1.47"/>
    <n v="0"/>
    <n v="0"/>
    <n v="1.99"/>
    <n v="20.65"/>
    <n v="0"/>
    <n v="0"/>
    <n v="0"/>
    <n v="0"/>
    <n v="0.76"/>
    <n v="0"/>
    <n v="0"/>
    <n v="0"/>
    <n v="1.97"/>
    <n v="0"/>
    <n v="0"/>
    <n v="0"/>
    <n v="0"/>
    <n v="0"/>
    <n v="0"/>
    <n v="0"/>
    <n v="0"/>
    <n v="0.53"/>
    <x v="16"/>
    <x v="11"/>
  </r>
  <r>
    <s v="CG&amp;E "/>
    <s v="E"/>
    <x v="2"/>
    <s v="SC07    02/02/2009N"/>
    <n v="980"/>
    <n v="115.42"/>
    <n v="0"/>
    <n v="115.42"/>
    <n v="17.23"/>
    <n v="0"/>
    <n v="51.41"/>
    <n v="1.06"/>
    <n v="0.36"/>
    <n v="0"/>
    <n v="0"/>
    <n v="4.57"/>
    <n v="2.2400000000000002"/>
    <n v="4.6900000000000004"/>
    <n v="0"/>
    <n v="0"/>
    <n v="2.5299999999999998"/>
    <n v="26.16"/>
    <n v="0"/>
    <n v="0"/>
    <n v="0"/>
    <n v="0"/>
    <n v="0.97"/>
    <n v="0"/>
    <n v="0"/>
    <n v="0"/>
    <n v="2.5"/>
    <n v="0"/>
    <n v="0"/>
    <n v="0"/>
    <n v="0"/>
    <n v="0"/>
    <n v="0"/>
    <n v="0"/>
    <n v="0"/>
    <n v="1.7"/>
    <x v="16"/>
    <x v="11"/>
  </r>
  <r>
    <s v="CG&amp;E "/>
    <s v="E"/>
    <x v="7"/>
    <s v="SC07    02/02/2009N"/>
    <n v="328"/>
    <n v="35.53"/>
    <n v="0"/>
    <n v="35.53"/>
    <n v="5.76"/>
    <n v="0"/>
    <n v="14.15"/>
    <n v="0.35"/>
    <n v="0.09"/>
    <n v="0"/>
    <n v="0"/>
    <n v="1.53"/>
    <n v="0.75"/>
    <n v="1.57"/>
    <n v="0"/>
    <n v="0"/>
    <n v="0.85"/>
    <n v="8.75"/>
    <n v="0"/>
    <n v="0"/>
    <n v="0"/>
    <n v="0"/>
    <n v="0.33"/>
    <n v="0"/>
    <n v="0"/>
    <n v="0"/>
    <n v="0.84"/>
    <n v="0"/>
    <n v="0"/>
    <n v="0"/>
    <n v="0"/>
    <n v="0"/>
    <n v="0"/>
    <n v="0"/>
    <n v="0"/>
    <n v="0.56000000000000005"/>
    <x v="16"/>
    <x v="11"/>
  </r>
  <r>
    <s v="CG&amp;E "/>
    <s v="E"/>
    <x v="7"/>
    <s v="SC08    02/02/2009N"/>
    <n v="6596"/>
    <n v="447.13"/>
    <n v="0"/>
    <n v="447.13"/>
    <n v="116"/>
    <n v="0"/>
    <n v="49.64"/>
    <n v="7.16"/>
    <n v="0"/>
    <n v="0"/>
    <n v="0"/>
    <n v="0"/>
    <n v="15.1"/>
    <n v="31.54"/>
    <n v="0"/>
    <n v="0"/>
    <n v="17"/>
    <n v="175.98"/>
    <n v="0"/>
    <n v="0"/>
    <n v="0"/>
    <n v="0"/>
    <n v="6.5"/>
    <n v="0"/>
    <n v="0"/>
    <n v="0"/>
    <n v="16.809999999999999"/>
    <n v="0"/>
    <n v="0"/>
    <n v="0"/>
    <n v="0"/>
    <n v="0"/>
    <n v="0"/>
    <n v="0"/>
    <n v="0"/>
    <n v="11.4"/>
    <x v="16"/>
    <x v="11"/>
  </r>
  <r>
    <s v="CG&amp;E "/>
    <s v="E"/>
    <x v="7"/>
    <s v="SC09    02/02/2009N"/>
    <n v="296"/>
    <n v="22.73"/>
    <n v="0"/>
    <n v="22.73"/>
    <n v="5.22"/>
    <n v="0"/>
    <n v="3.41"/>
    <n v="0.32"/>
    <n v="0.09"/>
    <n v="0"/>
    <n v="0"/>
    <n v="1.38"/>
    <n v="0.68"/>
    <n v="1.42"/>
    <n v="0"/>
    <n v="0"/>
    <n v="0.76"/>
    <n v="7.9"/>
    <n v="0"/>
    <n v="0"/>
    <n v="0"/>
    <n v="0"/>
    <n v="0.28999999999999998"/>
    <n v="0"/>
    <n v="0"/>
    <n v="0"/>
    <n v="0.75"/>
    <n v="0"/>
    <n v="0"/>
    <n v="0"/>
    <n v="0"/>
    <n v="0"/>
    <n v="0"/>
    <n v="0"/>
    <n v="0"/>
    <n v="0.51"/>
    <x v="16"/>
    <x v="11"/>
  </r>
  <r>
    <s v="CG&amp;E "/>
    <s v="E"/>
    <x v="7"/>
    <s v="SC10    02/02/2009N"/>
    <n v="6126"/>
    <n v="439.75"/>
    <n v="0"/>
    <n v="439.75"/>
    <n v="107.82"/>
    <n v="0"/>
    <n v="70.489999999999995"/>
    <n v="6.65"/>
    <n v="0"/>
    <n v="0"/>
    <n v="0"/>
    <n v="0"/>
    <n v="14.03"/>
    <n v="29.29"/>
    <n v="0"/>
    <n v="0"/>
    <n v="15.79"/>
    <n v="163.44"/>
    <n v="0"/>
    <n v="0"/>
    <n v="0"/>
    <n v="0"/>
    <n v="6.03"/>
    <n v="0"/>
    <n v="0"/>
    <n v="0"/>
    <n v="15.62"/>
    <n v="0"/>
    <n v="0"/>
    <n v="0"/>
    <n v="0"/>
    <n v="0"/>
    <n v="0"/>
    <n v="0"/>
    <n v="0"/>
    <n v="10.59"/>
    <x v="16"/>
    <x v="11"/>
  </r>
  <r>
    <s v="CG&amp;E "/>
    <s v="E"/>
    <x v="2"/>
    <s v="SE      02/02/2009N"/>
    <n v="40054"/>
    <n v="5424.08"/>
    <n v="0"/>
    <n v="5424.08"/>
    <n v="705.06"/>
    <n v="0"/>
    <n v="2818.14"/>
    <n v="43.51"/>
    <n v="6.12"/>
    <n v="0"/>
    <n v="0"/>
    <n v="185.46"/>
    <n v="91.74"/>
    <n v="191.55"/>
    <n v="0"/>
    <n v="0"/>
    <n v="103.19"/>
    <n v="1068.6099999999999"/>
    <n v="0"/>
    <n v="0"/>
    <n v="0"/>
    <n v="0"/>
    <n v="39.44"/>
    <n v="0"/>
    <n v="0"/>
    <n v="0"/>
    <n v="102.05"/>
    <n v="0"/>
    <n v="0"/>
    <n v="0"/>
    <n v="0"/>
    <n v="0"/>
    <n v="0"/>
    <n v="0"/>
    <n v="0"/>
    <n v="69.209999999999994"/>
    <x v="16"/>
    <x v="12"/>
  </r>
  <r>
    <s v="CG&amp;E "/>
    <s v="E"/>
    <x v="7"/>
    <s v="SE      02/02/2009N"/>
    <n v="363785"/>
    <n v="48997.41"/>
    <n v="0"/>
    <n v="48997.41"/>
    <n v="6402.76"/>
    <n v="0"/>
    <n v="25382.57"/>
    <n v="394.98"/>
    <n v="29.61"/>
    <n v="0"/>
    <n v="0"/>
    <n v="1657.61"/>
    <n v="833.22"/>
    <n v="1739.57"/>
    <n v="0"/>
    <n v="0"/>
    <n v="937.31"/>
    <n v="9705.68"/>
    <n v="0"/>
    <n v="0"/>
    <n v="0"/>
    <n v="0"/>
    <n v="358.36"/>
    <n v="0"/>
    <n v="0"/>
    <n v="0"/>
    <n v="927.11"/>
    <n v="0"/>
    <n v="0"/>
    <n v="0"/>
    <n v="0"/>
    <n v="0"/>
    <n v="0"/>
    <n v="0"/>
    <n v="0"/>
    <n v="628.63"/>
    <x v="16"/>
    <x v="12"/>
  </r>
  <r>
    <s v="CG&amp;E "/>
    <s v="E"/>
    <x v="1"/>
    <s v="SFL2    02/02/2009N"/>
    <n v="45"/>
    <n v="6.03"/>
    <n v="0"/>
    <n v="6.03"/>
    <n v="2.52"/>
    <n v="0"/>
    <n v="0.72"/>
    <n v="0.09"/>
    <n v="0"/>
    <n v="0"/>
    <n v="0"/>
    <n v="0.18"/>
    <n v="0.27"/>
    <n v="0.45"/>
    <n v="0"/>
    <n v="0"/>
    <n v="0.27"/>
    <n v="1.17"/>
    <n v="0"/>
    <n v="0"/>
    <n v="0"/>
    <n v="0"/>
    <n v="0.09"/>
    <n v="0"/>
    <n v="0"/>
    <n v="0"/>
    <n v="0"/>
    <n v="0"/>
    <n v="0"/>
    <n v="0"/>
    <n v="0"/>
    <n v="0.09"/>
    <n v="0"/>
    <n v="0"/>
    <n v="0"/>
    <n v="0.18"/>
    <x v="16"/>
    <x v="13"/>
  </r>
  <r>
    <s v="CG&amp;E "/>
    <s v="E"/>
    <x v="2"/>
    <s v="SFL2    02/02/2009N"/>
    <n v="48441"/>
    <n v="6491.37"/>
    <n v="0"/>
    <n v="6491.37"/>
    <n v="2712.7"/>
    <n v="0"/>
    <n v="775.06"/>
    <n v="96.88"/>
    <n v="0.27"/>
    <n v="0"/>
    <n v="0"/>
    <n v="193.76"/>
    <n v="290.64999999999998"/>
    <n v="484.41"/>
    <n v="0"/>
    <n v="0"/>
    <n v="290.64999999999998"/>
    <n v="1259.47"/>
    <n v="0"/>
    <n v="0"/>
    <n v="0"/>
    <n v="0"/>
    <n v="96.88"/>
    <n v="0"/>
    <n v="0"/>
    <n v="0"/>
    <n v="0"/>
    <n v="0"/>
    <n v="0"/>
    <n v="0"/>
    <n v="0"/>
    <n v="96.88"/>
    <n v="0"/>
    <n v="0"/>
    <n v="0"/>
    <n v="193.76"/>
    <x v="16"/>
    <x v="13"/>
  </r>
  <r>
    <s v="CG&amp;E "/>
    <s v="E"/>
    <x v="7"/>
    <s v="SL01    02/02/2009N"/>
    <n v="2879"/>
    <n v="622.95000000000005"/>
    <n v="0"/>
    <n v="622.95000000000005"/>
    <n v="50.55"/>
    <n v="0"/>
    <n v="436.08"/>
    <n v="3.13"/>
    <n v="0.09"/>
    <n v="0"/>
    <n v="0"/>
    <n v="13.37"/>
    <n v="6.57"/>
    <n v="13.77"/>
    <n v="0"/>
    <n v="0"/>
    <n v="7.42"/>
    <n v="76.819999999999993"/>
    <n v="0"/>
    <n v="0"/>
    <n v="0"/>
    <n v="0"/>
    <n v="2.84"/>
    <n v="0"/>
    <n v="0"/>
    <n v="0"/>
    <n v="7.32"/>
    <n v="0"/>
    <n v="0"/>
    <n v="0"/>
    <n v="0"/>
    <n v="0"/>
    <n v="0"/>
    <n v="0"/>
    <n v="0"/>
    <n v="4.99"/>
    <x v="16"/>
    <x v="14"/>
  </r>
  <r>
    <s v="CG&amp;E "/>
    <s v="E"/>
    <x v="2"/>
    <s v="SL02    02/02/2009N"/>
    <n v="41"/>
    <n v="8.42"/>
    <n v="0"/>
    <n v="8.42"/>
    <n v="0.71"/>
    <n v="0"/>
    <n v="5.69"/>
    <n v="0.04"/>
    <n v="0.09"/>
    <n v="0"/>
    <n v="0"/>
    <n v="0.19"/>
    <n v="0.09"/>
    <n v="0.2"/>
    <n v="0"/>
    <n v="0"/>
    <n v="0.11"/>
    <n v="1.0900000000000001"/>
    <n v="0"/>
    <n v="0"/>
    <n v="0"/>
    <n v="0"/>
    <n v="0.04"/>
    <n v="0"/>
    <n v="0"/>
    <n v="0"/>
    <n v="0.1"/>
    <n v="0"/>
    <n v="0"/>
    <n v="0"/>
    <n v="0"/>
    <n v="0"/>
    <n v="0"/>
    <n v="0"/>
    <n v="0"/>
    <n v="7.0000000000000007E-2"/>
    <x v="16"/>
    <x v="14"/>
  </r>
  <r>
    <s v="CG&amp;E "/>
    <s v="E"/>
    <x v="7"/>
    <s v="SL02    02/02/2009N"/>
    <n v="13354"/>
    <n v="1856.72"/>
    <n v="0"/>
    <n v="1856.72"/>
    <n v="234.81"/>
    <n v="0"/>
    <n v="989.23"/>
    <n v="14.53"/>
    <n v="0.63"/>
    <n v="0"/>
    <n v="0"/>
    <n v="62.15"/>
    <n v="30.48"/>
    <n v="63.92"/>
    <n v="0"/>
    <n v="0"/>
    <n v="34.35"/>
    <n v="356.28"/>
    <n v="0"/>
    <n v="0"/>
    <n v="0"/>
    <n v="0"/>
    <n v="13.21"/>
    <n v="0"/>
    <n v="0"/>
    <n v="0"/>
    <n v="33.97"/>
    <n v="0"/>
    <n v="0"/>
    <n v="0"/>
    <n v="0"/>
    <n v="0"/>
    <n v="0"/>
    <n v="0"/>
    <n v="0"/>
    <n v="23.16"/>
    <x v="16"/>
    <x v="14"/>
  </r>
  <r>
    <s v="CG&amp;E "/>
    <s v="E"/>
    <x v="2"/>
    <s v="SL03    02/02/2009N"/>
    <n v="449"/>
    <n v="82.43"/>
    <n v="0"/>
    <n v="82.43"/>
    <n v="7.88"/>
    <n v="0"/>
    <n v="53.23"/>
    <n v="0.49"/>
    <n v="0.09"/>
    <n v="0"/>
    <n v="0"/>
    <n v="2.09"/>
    <n v="1.03"/>
    <n v="2.14"/>
    <n v="0"/>
    <n v="0"/>
    <n v="1.1499999999999999"/>
    <n v="11.97"/>
    <n v="0"/>
    <n v="0"/>
    <n v="0"/>
    <n v="0"/>
    <n v="0.44"/>
    <n v="0"/>
    <n v="0"/>
    <n v="0"/>
    <n v="1.1399999999999999"/>
    <n v="0"/>
    <n v="0"/>
    <n v="0"/>
    <n v="0"/>
    <n v="0"/>
    <n v="0"/>
    <n v="0"/>
    <n v="0"/>
    <n v="0.78"/>
    <x v="16"/>
    <x v="14"/>
  </r>
  <r>
    <s v="CG&amp;E "/>
    <s v="E"/>
    <x v="7"/>
    <s v="SL03    02/02/2009N"/>
    <n v="46516"/>
    <n v="7914.8"/>
    <n v="0"/>
    <n v="7914.8"/>
    <n v="818.14"/>
    <n v="0"/>
    <n v="4896.68"/>
    <n v="50.47"/>
    <n v="0.81"/>
    <n v="0"/>
    <n v="0"/>
    <n v="214.15"/>
    <n v="106.29"/>
    <n v="222.53"/>
    <n v="0"/>
    <n v="0"/>
    <n v="119.85"/>
    <n v="1241.1099999999999"/>
    <n v="0"/>
    <n v="0"/>
    <n v="0"/>
    <n v="0"/>
    <n v="45.91"/>
    <n v="0"/>
    <n v="0"/>
    <n v="0"/>
    <n v="118.44"/>
    <n v="0"/>
    <n v="0"/>
    <n v="0"/>
    <n v="0"/>
    <n v="0"/>
    <n v="0"/>
    <n v="0"/>
    <n v="0"/>
    <n v="80.42"/>
    <x v="16"/>
    <x v="14"/>
  </r>
  <r>
    <s v="CG&amp;E "/>
    <s v="E"/>
    <x v="2"/>
    <s v="SL04    02/02/2009N"/>
    <n v="1644"/>
    <n v="235.77"/>
    <n v="0"/>
    <n v="235.77"/>
    <n v="28.84"/>
    <n v="0"/>
    <n v="128.52000000000001"/>
    <n v="1.76"/>
    <n v="0.72"/>
    <n v="0"/>
    <n v="0"/>
    <n v="7.64"/>
    <n v="3.74"/>
    <n v="7.87"/>
    <n v="0"/>
    <n v="0"/>
    <n v="4.24"/>
    <n v="43.82"/>
    <n v="0"/>
    <n v="0"/>
    <n v="0"/>
    <n v="0"/>
    <n v="1.62"/>
    <n v="0"/>
    <n v="0"/>
    <n v="0"/>
    <n v="4.16"/>
    <n v="0"/>
    <n v="0"/>
    <n v="0"/>
    <n v="0"/>
    <n v="0"/>
    <n v="0"/>
    <n v="0"/>
    <n v="0"/>
    <n v="2.84"/>
    <x v="16"/>
    <x v="14"/>
  </r>
  <r>
    <s v="CG&amp;E "/>
    <s v="E"/>
    <x v="7"/>
    <s v="SL04    02/02/2009N"/>
    <n v="2213396"/>
    <n v="244235.24"/>
    <n v="0"/>
    <n v="244235.24"/>
    <n v="38940.879999999997"/>
    <n v="0"/>
    <n v="101462.46"/>
    <n v="2402.9299999999998"/>
    <n v="23.13"/>
    <n v="0"/>
    <n v="0"/>
    <n v="9351.76"/>
    <n v="5067.7299999999996"/>
    <n v="10582.49"/>
    <n v="0"/>
    <n v="0"/>
    <n v="5703.52"/>
    <n v="59053.73"/>
    <n v="0"/>
    <n v="0"/>
    <n v="0"/>
    <n v="0"/>
    <n v="2180.67"/>
    <n v="0"/>
    <n v="0"/>
    <n v="0"/>
    <n v="5641.18"/>
    <n v="0"/>
    <n v="0"/>
    <n v="0"/>
    <n v="0"/>
    <n v="0"/>
    <n v="0"/>
    <n v="0"/>
    <n v="0"/>
    <n v="3824.76"/>
    <x v="16"/>
    <x v="14"/>
  </r>
  <r>
    <s v="CG&amp;E "/>
    <s v="E"/>
    <x v="7"/>
    <s v="SL04    02/15/2008N"/>
    <n v="196"/>
    <n v="25.84"/>
    <n v="0"/>
    <n v="25.84"/>
    <n v="4.8"/>
    <n v="0"/>
    <n v="14.2"/>
    <n v="0.24"/>
    <n v="0"/>
    <n v="0"/>
    <n v="0"/>
    <n v="0.91"/>
    <n v="0.45"/>
    <n v="0.84"/>
    <n v="0"/>
    <n v="0.84"/>
    <n v="0.73"/>
    <n v="1.8"/>
    <n v="0"/>
    <n v="0"/>
    <n v="0"/>
    <n v="0"/>
    <n v="0.19"/>
    <n v="0.34"/>
    <n v="0"/>
    <n v="0"/>
    <n v="0.5"/>
    <n v="0"/>
    <n v="0"/>
    <n v="0"/>
    <n v="0"/>
    <n v="0"/>
    <n v="0"/>
    <n v="0"/>
    <n v="0"/>
    <n v="0"/>
    <x v="16"/>
    <x v="14"/>
  </r>
  <r>
    <s v="CG&amp;E "/>
    <s v="E"/>
    <x v="7"/>
    <s v="SL04    04/01/2008N"/>
    <n v="1580"/>
    <n v="216.99"/>
    <n v="0"/>
    <n v="216.99"/>
    <n v="45.5"/>
    <n v="0"/>
    <n v="114.4"/>
    <n v="1.9"/>
    <n v="0"/>
    <n v="0"/>
    <n v="0"/>
    <n v="7.3"/>
    <n v="3.6"/>
    <n v="6.48"/>
    <n v="0"/>
    <n v="0"/>
    <n v="4.54"/>
    <n v="25.11"/>
    <n v="0"/>
    <n v="0"/>
    <n v="0"/>
    <n v="0"/>
    <n v="1.46"/>
    <n v="2.7"/>
    <n v="0"/>
    <n v="0"/>
    <n v="4"/>
    <n v="0"/>
    <n v="0"/>
    <n v="0"/>
    <n v="0"/>
    <n v="0"/>
    <n v="0"/>
    <n v="0"/>
    <n v="0"/>
    <n v="0"/>
    <x v="16"/>
    <x v="14"/>
  </r>
  <r>
    <s v="CG&amp;E "/>
    <s v="E"/>
    <x v="2"/>
    <s v="SL05    02/02/2009N"/>
    <n v="52493"/>
    <n v="22860.48"/>
    <n v="0"/>
    <n v="22860.48"/>
    <n v="923.74"/>
    <n v="0"/>
    <n v="19448.25"/>
    <n v="57.04"/>
    <n v="6.21"/>
    <n v="0"/>
    <n v="0"/>
    <n v="242.15"/>
    <n v="120.19"/>
    <n v="251.19"/>
    <n v="0"/>
    <n v="0"/>
    <n v="135.25"/>
    <n v="1400.36"/>
    <n v="0"/>
    <n v="0"/>
    <n v="0"/>
    <n v="0"/>
    <n v="51.62"/>
    <n v="0"/>
    <n v="0"/>
    <n v="0"/>
    <n v="133.72"/>
    <n v="0"/>
    <n v="0"/>
    <n v="0"/>
    <n v="0"/>
    <n v="0"/>
    <n v="0"/>
    <n v="0"/>
    <n v="0"/>
    <n v="90.76"/>
    <x v="16"/>
    <x v="14"/>
  </r>
  <r>
    <s v="CG&amp;E "/>
    <s v="E"/>
    <x v="7"/>
    <s v="SL05    02/02/2009N"/>
    <n v="131002"/>
    <n v="61331.16"/>
    <n v="0"/>
    <n v="61331.16"/>
    <n v="2304.92"/>
    <n v="0"/>
    <n v="52818.02"/>
    <n v="142.43"/>
    <n v="12.96"/>
    <n v="0"/>
    <n v="0"/>
    <n v="604.78"/>
    <n v="299.64999999999998"/>
    <n v="626.82000000000005"/>
    <n v="0"/>
    <n v="0"/>
    <n v="337.66"/>
    <n v="3494.85"/>
    <n v="0"/>
    <n v="0"/>
    <n v="0"/>
    <n v="0"/>
    <n v="128.69999999999999"/>
    <n v="0"/>
    <n v="0"/>
    <n v="0"/>
    <n v="333.88"/>
    <n v="0"/>
    <n v="0"/>
    <n v="0"/>
    <n v="0"/>
    <n v="0"/>
    <n v="0"/>
    <n v="0"/>
    <n v="0"/>
    <n v="226.49"/>
    <x v="16"/>
    <x v="14"/>
  </r>
  <r>
    <s v="CG&amp;E "/>
    <s v="E"/>
    <x v="7"/>
    <s v="SL05    02/15/2008N"/>
    <n v="412"/>
    <n v="122.42"/>
    <n v="0"/>
    <n v="122.42"/>
    <n v="10.08"/>
    <n v="0"/>
    <n v="97.92"/>
    <n v="0.5"/>
    <n v="0.04"/>
    <n v="0"/>
    <n v="0"/>
    <n v="1.92"/>
    <n v="0.94"/>
    <n v="1.78"/>
    <n v="0"/>
    <n v="1.78"/>
    <n v="1.53"/>
    <n v="3.77"/>
    <n v="0"/>
    <n v="0"/>
    <n v="0"/>
    <n v="0"/>
    <n v="0.4"/>
    <n v="0.71"/>
    <n v="0"/>
    <n v="0"/>
    <n v="1.05"/>
    <n v="0"/>
    <n v="0"/>
    <n v="0"/>
    <n v="0"/>
    <n v="0"/>
    <n v="0"/>
    <n v="0"/>
    <n v="0"/>
    <n v="0"/>
    <x v="16"/>
    <x v="14"/>
  </r>
  <r>
    <s v="CG&amp;E "/>
    <s v="E"/>
    <x v="7"/>
    <s v="SL06    02/02/2009N"/>
    <n v="112"/>
    <n v="24.07"/>
    <n v="0"/>
    <n v="24.07"/>
    <n v="1.96"/>
    <n v="0"/>
    <n v="16.829999999999998"/>
    <n v="0.12"/>
    <n v="0"/>
    <n v="0"/>
    <n v="0"/>
    <n v="0.52"/>
    <n v="0.25"/>
    <n v="0.54"/>
    <n v="0"/>
    <n v="0"/>
    <n v="0.28999999999999998"/>
    <n v="2.98"/>
    <n v="0"/>
    <n v="0"/>
    <n v="0"/>
    <n v="0"/>
    <n v="0.11"/>
    <n v="0"/>
    <n v="0"/>
    <n v="0"/>
    <n v="0.28000000000000003"/>
    <n v="0"/>
    <n v="0"/>
    <n v="0"/>
    <n v="0"/>
    <n v="0"/>
    <n v="0"/>
    <n v="0"/>
    <n v="0"/>
    <n v="0.19"/>
    <x v="16"/>
    <x v="14"/>
  </r>
  <r>
    <s v="CG&amp;E "/>
    <s v="E"/>
    <x v="2"/>
    <s v="SL07    02/02/2009N"/>
    <n v="78484"/>
    <n v="32252.58"/>
    <n v="0"/>
    <n v="32252.58"/>
    <n v="1381.12"/>
    <n v="0"/>
    <n v="27145.74"/>
    <n v="85.25"/>
    <n v="12.6"/>
    <n v="0"/>
    <n v="0"/>
    <n v="363.63"/>
    <n v="179.71"/>
    <n v="375.49"/>
    <n v="0"/>
    <n v="0"/>
    <n v="202.23"/>
    <n v="2093.84"/>
    <n v="0"/>
    <n v="0"/>
    <n v="0"/>
    <n v="0"/>
    <n v="77.239999999999995"/>
    <n v="0"/>
    <n v="0"/>
    <n v="0"/>
    <n v="200.13"/>
    <n v="0"/>
    <n v="0"/>
    <n v="0"/>
    <n v="0"/>
    <n v="0"/>
    <n v="0"/>
    <n v="0"/>
    <n v="0"/>
    <n v="135.6"/>
    <x v="16"/>
    <x v="14"/>
  </r>
  <r>
    <s v="CG&amp;E "/>
    <s v="E"/>
    <x v="7"/>
    <s v="SL07    02/02/2009N"/>
    <n v="401048"/>
    <n v="137017.60000000001"/>
    <n v="0"/>
    <n v="137017.60000000001"/>
    <n v="7057.91"/>
    <n v="0"/>
    <n v="117055.16"/>
    <n v="435.64"/>
    <n v="45.27"/>
    <n v="0"/>
    <n v="0"/>
    <n v="1841.53"/>
    <n v="918.29"/>
    <n v="1918"/>
    <n v="0"/>
    <n v="0"/>
    <n v="1033.33"/>
    <n v="10699.98"/>
    <n v="0"/>
    <n v="0"/>
    <n v="0"/>
    <n v="0"/>
    <n v="394.79"/>
    <n v="0"/>
    <n v="0"/>
    <n v="0"/>
    <n v="1022.29"/>
    <n v="0"/>
    <n v="0"/>
    <n v="0"/>
    <n v="0"/>
    <n v="0"/>
    <n v="0"/>
    <n v="0"/>
    <n v="0"/>
    <n v="693.03"/>
    <x v="16"/>
    <x v="14"/>
  </r>
  <r>
    <s v="CG&amp;E "/>
    <s v="E"/>
    <x v="7"/>
    <s v="SL07    02/15/2008N"/>
    <n v="789"/>
    <n v="214.84"/>
    <n v="0"/>
    <n v="214.84"/>
    <n v="19.28"/>
    <n v="0"/>
    <n v="168"/>
    <n v="0.96"/>
    <n v="0"/>
    <n v="0"/>
    <n v="0"/>
    <n v="3.67"/>
    <n v="1.81"/>
    <n v="3.41"/>
    <n v="0"/>
    <n v="3.41"/>
    <n v="2.92"/>
    <n v="7.22"/>
    <n v="0"/>
    <n v="0"/>
    <n v="0"/>
    <n v="0"/>
    <n v="0.77"/>
    <n v="1.37"/>
    <n v="0"/>
    <n v="0"/>
    <n v="2.02"/>
    <n v="0"/>
    <n v="0"/>
    <n v="0"/>
    <n v="0"/>
    <n v="0"/>
    <n v="0"/>
    <n v="0"/>
    <n v="0"/>
    <n v="0"/>
    <x v="16"/>
    <x v="14"/>
  </r>
  <r>
    <s v="CG&amp;E "/>
    <s v="E"/>
    <x v="7"/>
    <s v="SL07    04/01/2008N"/>
    <n v="3345"/>
    <n v="1653.57"/>
    <n v="0"/>
    <n v="1653.57"/>
    <n v="96.16"/>
    <n v="0"/>
    <n v="1425.63"/>
    <n v="4.09"/>
    <n v="0"/>
    <n v="0"/>
    <n v="0"/>
    <n v="15.61"/>
    <n v="7.65"/>
    <n v="14.82"/>
    <n v="0"/>
    <n v="0"/>
    <n v="9.17"/>
    <n v="62.92"/>
    <n v="0"/>
    <n v="0"/>
    <n v="0"/>
    <n v="0"/>
    <n v="3.12"/>
    <n v="5.83"/>
    <n v="0"/>
    <n v="0"/>
    <n v="8.57"/>
    <n v="0"/>
    <n v="0"/>
    <n v="0"/>
    <n v="0"/>
    <n v="0"/>
    <n v="0"/>
    <n v="0"/>
    <n v="0"/>
    <n v="0"/>
    <x v="16"/>
    <x v="14"/>
  </r>
  <r>
    <s v="CG&amp;E "/>
    <s v="E"/>
    <x v="2"/>
    <s v="SL08    02/02/2009N"/>
    <n v="3375"/>
    <n v="568.99"/>
    <n v="0"/>
    <n v="568.99"/>
    <n v="59.39"/>
    <n v="0"/>
    <n v="349.37"/>
    <n v="3.66"/>
    <n v="0.54"/>
    <n v="0"/>
    <n v="0"/>
    <n v="15.68"/>
    <n v="7.71"/>
    <n v="16.149999999999999"/>
    <n v="0"/>
    <n v="0"/>
    <n v="8.69"/>
    <n v="90.04"/>
    <n v="0"/>
    <n v="0"/>
    <n v="0"/>
    <n v="0"/>
    <n v="3.33"/>
    <n v="0"/>
    <n v="0"/>
    <n v="0"/>
    <n v="8.6"/>
    <n v="0"/>
    <n v="0"/>
    <n v="0"/>
    <n v="0"/>
    <n v="0"/>
    <n v="0"/>
    <n v="0"/>
    <n v="0"/>
    <n v="5.83"/>
    <x v="16"/>
    <x v="14"/>
  </r>
  <r>
    <s v="CG&amp;E "/>
    <s v="E"/>
    <x v="7"/>
    <s v="SL08    02/02/2009N"/>
    <n v="203283"/>
    <n v="28469.24"/>
    <n v="0"/>
    <n v="28469.24"/>
    <n v="3577.62"/>
    <n v="0"/>
    <n v="15308.76"/>
    <n v="220.69"/>
    <n v="1.62"/>
    <n v="0"/>
    <n v="0"/>
    <n v="906.03"/>
    <n v="465.49"/>
    <n v="972"/>
    <n v="0"/>
    <n v="0"/>
    <n v="523.9"/>
    <n v="5423.49"/>
    <n v="0"/>
    <n v="0"/>
    <n v="0"/>
    <n v="0"/>
    <n v="200.24"/>
    <n v="0"/>
    <n v="0"/>
    <n v="0"/>
    <n v="518.16999999999996"/>
    <n v="0"/>
    <n v="0"/>
    <n v="0"/>
    <n v="0"/>
    <n v="0"/>
    <n v="0"/>
    <n v="0"/>
    <n v="0"/>
    <n v="351.23"/>
    <x v="16"/>
    <x v="14"/>
  </r>
  <r>
    <s v="CG&amp;E "/>
    <s v="E"/>
    <x v="19"/>
    <s v="SOLU    02/02/2009 "/>
    <n v="151"/>
    <n v="13.56"/>
    <n v="0"/>
    <n v="13.56"/>
    <n v="0"/>
    <n v="0"/>
    <n v="0.64"/>
    <n v="0.17"/>
    <n v="0.18"/>
    <n v="0"/>
    <n v="0"/>
    <n v="0.7"/>
    <n v="0.35"/>
    <n v="0.28999999999999998"/>
    <n v="0"/>
    <n v="0"/>
    <n v="0.39"/>
    <n v="4.03"/>
    <n v="0"/>
    <n v="0"/>
    <n v="0"/>
    <n v="0"/>
    <n v="0.15"/>
    <n v="0"/>
    <n v="0"/>
    <n v="0"/>
    <n v="0.39"/>
    <n v="0"/>
    <n v="0"/>
    <n v="0"/>
    <n v="0"/>
    <n v="0"/>
    <n v="0"/>
    <n v="0"/>
    <n v="0"/>
    <n v="0.11"/>
    <x v="16"/>
    <x v="15"/>
  </r>
  <r>
    <s v="CG&amp;E "/>
    <s v="E"/>
    <x v="2"/>
    <s v="SOLU    02/02/2009 "/>
    <n v="592"/>
    <n v="44.56"/>
    <n v="0"/>
    <n v="44.56"/>
    <n v="0"/>
    <n v="0"/>
    <n v="2.56"/>
    <n v="0.66"/>
    <n v="0.27"/>
    <n v="0"/>
    <n v="0"/>
    <n v="2.74"/>
    <n v="1.35"/>
    <n v="1.17"/>
    <n v="0"/>
    <n v="0"/>
    <n v="1.53"/>
    <n v="15.79"/>
    <n v="0"/>
    <n v="0"/>
    <n v="0"/>
    <n v="0"/>
    <n v="0.57999999999999996"/>
    <n v="0"/>
    <n v="0"/>
    <n v="0"/>
    <n v="1.5"/>
    <n v="0"/>
    <n v="0"/>
    <n v="0"/>
    <n v="0"/>
    <n v="0"/>
    <n v="0"/>
    <n v="0"/>
    <n v="0"/>
    <n v="0.44"/>
    <x v="16"/>
    <x v="15"/>
  </r>
  <r>
    <s v="CG&amp;E "/>
    <s v="E"/>
    <x v="3"/>
    <s v="SOLU    02/02/2009 "/>
    <n v="810"/>
    <n v="54.84"/>
    <n v="0"/>
    <n v="54.84"/>
    <n v="0"/>
    <n v="0"/>
    <n v="3.5"/>
    <n v="0.9"/>
    <n v="0.09"/>
    <n v="0"/>
    <n v="0"/>
    <n v="3.75"/>
    <n v="1.85"/>
    <n v="1.6"/>
    <n v="0"/>
    <n v="0"/>
    <n v="2.1"/>
    <n v="21.6"/>
    <n v="0"/>
    <n v="0"/>
    <n v="0"/>
    <n v="0"/>
    <n v="0.8"/>
    <n v="0"/>
    <n v="0"/>
    <n v="0"/>
    <n v="2.0499999999999998"/>
    <n v="0"/>
    <n v="0"/>
    <n v="0"/>
    <n v="0"/>
    <n v="0"/>
    <n v="0"/>
    <n v="0"/>
    <n v="0"/>
    <n v="0.6"/>
    <x v="16"/>
    <x v="15"/>
  </r>
  <r>
    <s v="CG&amp;E "/>
    <s v="E"/>
    <x v="7"/>
    <s v="SSLU    02/02/2009N"/>
    <n v="662"/>
    <n v="75.14"/>
    <n v="0"/>
    <n v="75.14"/>
    <n v="0"/>
    <n v="0"/>
    <n v="2.8"/>
    <n v="0.74"/>
    <n v="0"/>
    <n v="0"/>
    <n v="0"/>
    <n v="3.09"/>
    <n v="1.52"/>
    <n v="1.27"/>
    <n v="0"/>
    <n v="0"/>
    <n v="1.7"/>
    <n v="17.690000000000001"/>
    <n v="0"/>
    <n v="0"/>
    <n v="0"/>
    <n v="0"/>
    <n v="0.64"/>
    <n v="0"/>
    <n v="0"/>
    <n v="0"/>
    <n v="1.7"/>
    <n v="0"/>
    <n v="0"/>
    <n v="0"/>
    <n v="0"/>
    <n v="0"/>
    <n v="0"/>
    <n v="0"/>
    <n v="0"/>
    <n v="0.47"/>
    <x v="16"/>
    <x v="16"/>
  </r>
  <r>
    <s v="CG&amp;E "/>
    <s v="E"/>
    <x v="7"/>
    <s v="SXLU    02/02/2009N"/>
    <n v="309"/>
    <n v="35.24"/>
    <n v="0"/>
    <n v="35.24"/>
    <n v="0"/>
    <n v="0"/>
    <n v="1.31"/>
    <n v="0.35"/>
    <n v="0"/>
    <n v="0"/>
    <n v="0"/>
    <n v="1.43"/>
    <n v="0.71"/>
    <n v="0.59"/>
    <n v="0"/>
    <n v="0"/>
    <n v="0.8"/>
    <n v="8.25"/>
    <n v="0"/>
    <n v="0"/>
    <n v="0"/>
    <n v="0"/>
    <n v="0.3"/>
    <n v="0"/>
    <n v="0"/>
    <n v="0"/>
    <n v="0.79"/>
    <n v="0"/>
    <n v="0"/>
    <n v="0"/>
    <n v="0"/>
    <n v="0"/>
    <n v="0"/>
    <n v="0"/>
    <n v="0"/>
    <n v="0.22"/>
    <x v="16"/>
    <x v="17"/>
  </r>
  <r>
    <s v="CG&amp;E "/>
    <s v="E"/>
    <x v="24"/>
    <s v="TD  SOFF01/02/2009N"/>
    <n v="0"/>
    <n v="-35"/>
    <n v="0"/>
    <n v="-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18"/>
  </r>
  <r>
    <s v="CG&amp;E "/>
    <s v="E"/>
    <x v="19"/>
    <s v="TD  WOFF01/02/2009N"/>
    <n v="27578"/>
    <n v="443.88"/>
    <n v="0"/>
    <n v="443.88"/>
    <n v="136.65"/>
    <n v="0"/>
    <n v="178.52"/>
    <n v="0"/>
    <n v="0"/>
    <n v="0"/>
    <n v="0"/>
    <n v="0"/>
    <n v="0"/>
    <n v="60.26"/>
    <n v="0"/>
    <n v="0"/>
    <n v="0"/>
    <n v="0"/>
    <n v="0"/>
    <n v="0"/>
    <n v="0"/>
    <n v="0"/>
    <n v="46.66"/>
    <n v="0"/>
    <n v="0"/>
    <n v="0"/>
    <n v="0"/>
    <n v="0"/>
    <n v="0"/>
    <n v="0"/>
    <n v="0"/>
    <n v="0"/>
    <n v="0"/>
    <n v="0"/>
    <n v="0"/>
    <n v="21.79"/>
    <x v="16"/>
    <x v="18"/>
  </r>
  <r>
    <s v="CG&amp;E "/>
    <s v="E"/>
    <x v="19"/>
    <s v="TD  WON 01/02/2009N"/>
    <n v="6854"/>
    <n v="2481.21"/>
    <n v="0"/>
    <n v="2481.21"/>
    <n v="513.92999999999995"/>
    <n v="0"/>
    <n v="462.29"/>
    <n v="37.4"/>
    <n v="1.8"/>
    <n v="0"/>
    <n v="0"/>
    <n v="156.36000000000001"/>
    <n v="0"/>
    <n v="80.56"/>
    <n v="0"/>
    <n v="0"/>
    <n v="214.36"/>
    <n v="918.64"/>
    <n v="0"/>
    <n v="0"/>
    <n v="0"/>
    <n v="0"/>
    <n v="11.59"/>
    <n v="0"/>
    <n v="0"/>
    <n v="0"/>
    <n v="0"/>
    <n v="0"/>
    <n v="0"/>
    <n v="0"/>
    <n v="0"/>
    <n v="55.16"/>
    <n v="0"/>
    <n v="0"/>
    <n v="0"/>
    <n v="29.12"/>
    <x v="16"/>
    <x v="18"/>
  </r>
  <r>
    <s v="CG&amp;E "/>
    <s v="E"/>
    <x v="2"/>
    <s v="TL01    02/02/2009N"/>
    <n v="6020"/>
    <n v="322.13"/>
    <n v="0"/>
    <n v="322.13"/>
    <n v="31.22"/>
    <n v="0"/>
    <n v="21.89"/>
    <n v="6.58"/>
    <n v="0.63"/>
    <n v="0"/>
    <n v="0"/>
    <n v="27.89"/>
    <n v="13.57"/>
    <n v="17.02"/>
    <n v="0"/>
    <n v="0"/>
    <n v="15.43"/>
    <n v="160.43"/>
    <n v="0"/>
    <n v="0"/>
    <n v="0"/>
    <n v="0"/>
    <n v="5.96"/>
    <n v="0"/>
    <n v="0"/>
    <n v="0"/>
    <n v="15.41"/>
    <n v="0"/>
    <n v="0"/>
    <n v="0"/>
    <n v="0"/>
    <n v="0"/>
    <n v="0"/>
    <n v="0"/>
    <n v="0"/>
    <n v="6.1"/>
    <x v="16"/>
    <x v="19"/>
  </r>
  <r>
    <s v="CG&amp;E "/>
    <s v="E"/>
    <x v="7"/>
    <s v="TL01    02/02/2009N"/>
    <n v="1245454"/>
    <n v="66579.67"/>
    <n v="0"/>
    <n v="66579.67"/>
    <n v="6463.91"/>
    <n v="0"/>
    <n v="4528.79"/>
    <n v="1375.78"/>
    <n v="4.6100000000000003"/>
    <n v="0"/>
    <n v="0"/>
    <n v="5787.18"/>
    <n v="2823.39"/>
    <n v="3511.82"/>
    <n v="0"/>
    <n v="0"/>
    <n v="3205.04"/>
    <n v="33207.440000000002"/>
    <n v="0"/>
    <n v="0"/>
    <n v="0"/>
    <n v="0"/>
    <n v="1238.51"/>
    <n v="0"/>
    <n v="0"/>
    <n v="0"/>
    <n v="3162.63"/>
    <n v="0"/>
    <n v="0"/>
    <n v="0"/>
    <n v="0"/>
    <n v="0"/>
    <n v="0"/>
    <n v="0"/>
    <n v="0"/>
    <n v="1270.57"/>
    <x v="16"/>
    <x v="19"/>
  </r>
  <r>
    <s v="CG&amp;E "/>
    <s v="E"/>
    <x v="4"/>
    <s v="TL01    02/02/2009N"/>
    <n v="469"/>
    <n v="25.24"/>
    <n v="0"/>
    <n v="25.24"/>
    <n v="2.48"/>
    <n v="0"/>
    <n v="1.67"/>
    <n v="0.52"/>
    <n v="0.27"/>
    <n v="0"/>
    <n v="0"/>
    <n v="2.14"/>
    <n v="1.06"/>
    <n v="1.37"/>
    <n v="0"/>
    <n v="0"/>
    <n v="1.1499999999999999"/>
    <n v="12.49"/>
    <n v="0"/>
    <n v="0"/>
    <n v="0"/>
    <n v="0"/>
    <n v="0.47"/>
    <n v="0"/>
    <n v="0"/>
    <n v="0"/>
    <n v="1.1499999999999999"/>
    <n v="0"/>
    <n v="0"/>
    <n v="0"/>
    <n v="0"/>
    <n v="0"/>
    <n v="0"/>
    <n v="0"/>
    <n v="0"/>
    <n v="0.47"/>
    <x v="16"/>
    <x v="19"/>
  </r>
  <r>
    <s v="CG&amp;E "/>
    <s v="E"/>
    <x v="2"/>
    <s v="TL03    02/02/2009N"/>
    <n v="253"/>
    <n v="19.3"/>
    <n v="0"/>
    <n v="19.3"/>
    <n v="1.33"/>
    <n v="0"/>
    <n v="6.51"/>
    <n v="0.3"/>
    <n v="0.09"/>
    <n v="0"/>
    <n v="0"/>
    <n v="1.2"/>
    <n v="0.6"/>
    <n v="0.72"/>
    <n v="0"/>
    <n v="0"/>
    <n v="0.66"/>
    <n v="6.75"/>
    <n v="0"/>
    <n v="0"/>
    <n v="0"/>
    <n v="0"/>
    <n v="0.24"/>
    <n v="0"/>
    <n v="0"/>
    <n v="0"/>
    <n v="0.66"/>
    <n v="0"/>
    <n v="0"/>
    <n v="0"/>
    <n v="0"/>
    <n v="0"/>
    <n v="0"/>
    <n v="0"/>
    <n v="0"/>
    <n v="0.24"/>
    <x v="16"/>
    <x v="19"/>
  </r>
  <r>
    <s v="CG&amp;E "/>
    <s v="E"/>
    <x v="7"/>
    <s v="TL03    02/02/2009N"/>
    <n v="303279"/>
    <n v="22865.73"/>
    <n v="0"/>
    <n v="22865.73"/>
    <n v="1570.83"/>
    <n v="0"/>
    <n v="7769.45"/>
    <n v="325.22000000000003"/>
    <n v="2.97"/>
    <n v="0"/>
    <n v="0"/>
    <n v="1409.12"/>
    <n v="684.19"/>
    <n v="854.02"/>
    <n v="0"/>
    <n v="0"/>
    <n v="780.54"/>
    <n v="8086.07"/>
    <n v="0"/>
    <n v="0"/>
    <n v="0"/>
    <n v="0"/>
    <n v="296.87"/>
    <n v="0"/>
    <n v="0"/>
    <n v="0"/>
    <n v="778.89"/>
    <n v="0"/>
    <n v="0"/>
    <n v="0"/>
    <n v="0"/>
    <n v="0"/>
    <n v="0"/>
    <n v="0"/>
    <n v="0"/>
    <n v="307.56"/>
    <x v="16"/>
    <x v="19"/>
  </r>
  <r>
    <s v="CG&amp;E "/>
    <s v="E"/>
    <x v="15"/>
    <s v="TSGE    01/02/2009 "/>
    <n v="12931429"/>
    <n v="830593.63"/>
    <n v="0"/>
    <n v="830593.63"/>
    <n v="261143.56"/>
    <n v="0"/>
    <n v="5143.3599999999997"/>
    <n v="6578.55"/>
    <n v="0.09"/>
    <n v="0"/>
    <n v="0"/>
    <n v="0"/>
    <n v="41992.160000000003"/>
    <n v="67108.83"/>
    <n v="0"/>
    <n v="0"/>
    <n v="68212.240000000005"/>
    <n v="340536.25"/>
    <n v="0"/>
    <n v="0"/>
    <n v="0"/>
    <n v="0"/>
    <n v="14985.91"/>
    <n v="0"/>
    <n v="0"/>
    <n v="0"/>
    <n v="0"/>
    <n v="0"/>
    <n v="0"/>
    <n v="0"/>
    <n v="0"/>
    <n v="633.64"/>
    <n v="0"/>
    <n v="0"/>
    <n v="0"/>
    <n v="24259.040000000001"/>
    <x v="16"/>
    <x v="20"/>
  </r>
  <r>
    <s v="CG&amp;E "/>
    <s v="E"/>
    <x v="12"/>
    <s v="TSGS    01/02/2009 "/>
    <n v="7408512"/>
    <n v="411492.67"/>
    <n v="0"/>
    <n v="411492.67"/>
    <n v="123758"/>
    <n v="0"/>
    <n v="3256.2"/>
    <n v="3988.31"/>
    <n v="0.09"/>
    <n v="0"/>
    <n v="0"/>
    <n v="0"/>
    <n v="15545.19"/>
    <n v="31269.66"/>
    <n v="0"/>
    <n v="0"/>
    <n v="24843.599999999999"/>
    <n v="190180.91"/>
    <n v="0"/>
    <n v="0"/>
    <n v="0"/>
    <n v="0"/>
    <n v="6982.88"/>
    <n v="0"/>
    <n v="0"/>
    <n v="0"/>
    <n v="0"/>
    <n v="0"/>
    <n v="0"/>
    <n v="0"/>
    <n v="0"/>
    <n v="363.02"/>
    <n v="0"/>
    <n v="0"/>
    <n v="0"/>
    <n v="11304.81"/>
    <x v="16"/>
    <x v="20"/>
  </r>
  <r>
    <s v="CG&amp;E "/>
    <s v="E"/>
    <x v="15"/>
    <s v="TS01    01/02/2009 "/>
    <n v="855361"/>
    <n v="62981.13"/>
    <n v="0"/>
    <n v="62981.13"/>
    <n v="19572.46"/>
    <n v="0"/>
    <n v="708.54"/>
    <n v="661.44"/>
    <n v="0.09"/>
    <n v="0"/>
    <n v="0"/>
    <n v="2220.81"/>
    <n v="3405.58"/>
    <n v="5782.83"/>
    <n v="0"/>
    <n v="0"/>
    <n v="5288.93"/>
    <n v="22525.08"/>
    <n v="0"/>
    <n v="0"/>
    <n v="0"/>
    <n v="0"/>
    <n v="1291.3"/>
    <n v="0"/>
    <n v="0"/>
    <n v="0"/>
    <n v="0"/>
    <n v="0"/>
    <n v="0"/>
    <n v="0"/>
    <n v="0"/>
    <n v="29.85"/>
    <n v="0"/>
    <n v="0"/>
    <n v="0"/>
    <n v="1494.22"/>
    <x v="16"/>
    <x v="20"/>
  </r>
  <r>
    <s v="CG&amp;E "/>
    <s v="E"/>
    <x v="15"/>
    <s v="TS01    01/02/2009N"/>
    <n v="6014273"/>
    <n v="436203.72"/>
    <n v="0"/>
    <n v="436203.72"/>
    <n v="136162.79"/>
    <n v="0"/>
    <n v="3055.54"/>
    <n v="4104.5600000000004"/>
    <n v="0.27"/>
    <n v="0"/>
    <n v="0"/>
    <n v="21859.77"/>
    <n v="22495.95"/>
    <n v="33540.71"/>
    <n v="0"/>
    <n v="0"/>
    <n v="36695.599999999999"/>
    <n v="158379.85999999999"/>
    <n v="0"/>
    <n v="0"/>
    <n v="0"/>
    <n v="0"/>
    <n v="7489.84"/>
    <n v="0"/>
    <n v="0"/>
    <n v="0"/>
    <n v="0"/>
    <n v="0"/>
    <n v="0"/>
    <n v="0"/>
    <n v="0"/>
    <n v="294.7"/>
    <n v="0"/>
    <n v="0"/>
    <n v="0"/>
    <n v="12124.13"/>
    <x v="16"/>
    <x v="20"/>
  </r>
  <r>
    <s v="CG&amp;E "/>
    <s v="E"/>
    <x v="12"/>
    <s v="TS01    01/02/2009N"/>
    <n v="599115"/>
    <n v="43057.36"/>
    <n v="0"/>
    <n v="43057.36"/>
    <n v="13151.33"/>
    <n v="0"/>
    <n v="399.65"/>
    <n v="650.46"/>
    <n v="0.09"/>
    <n v="0"/>
    <n v="0"/>
    <n v="2184.11"/>
    <n v="2157.75"/>
    <n v="3275.85"/>
    <n v="0"/>
    <n v="0"/>
    <n v="3516"/>
    <n v="15777.09"/>
    <n v="0"/>
    <n v="0"/>
    <n v="0"/>
    <n v="0"/>
    <n v="731.52"/>
    <n v="0"/>
    <n v="0"/>
    <n v="0"/>
    <n v="0"/>
    <n v="0"/>
    <n v="0"/>
    <n v="0"/>
    <n v="0"/>
    <n v="29.36"/>
    <n v="0"/>
    <n v="0"/>
    <n v="0"/>
    <n v="1184.1500000000001"/>
    <x v="16"/>
    <x v="20"/>
  </r>
  <r>
    <s v="CG&amp;E "/>
    <s v="E"/>
    <x v="14"/>
    <s v="TS02    01/02/2009N"/>
    <n v="1566258"/>
    <n v="107816.19"/>
    <n v="0"/>
    <n v="107816.19"/>
    <n v="32155.74"/>
    <n v="0"/>
    <n v="749.25"/>
    <n v="1248.29"/>
    <n v="0.09"/>
    <n v="0"/>
    <n v="0"/>
    <n v="5694.84"/>
    <n v="5192.16"/>
    <n v="8211.5300000000007"/>
    <n v="0"/>
    <n v="0"/>
    <n v="8439.65"/>
    <n v="41245.839999999997"/>
    <n v="0"/>
    <n v="0"/>
    <n v="0"/>
    <n v="0"/>
    <n v="1833.7"/>
    <n v="0"/>
    <n v="0"/>
    <n v="0"/>
    <n v="0"/>
    <n v="0"/>
    <n v="0"/>
    <n v="0"/>
    <n v="0"/>
    <n v="76.75"/>
    <n v="0"/>
    <n v="0"/>
    <n v="0"/>
    <n v="2968.35"/>
    <x v="16"/>
    <x v="20"/>
  </r>
  <r>
    <s v="CG&amp;E "/>
    <s v="E"/>
    <x v="15"/>
    <s v="TS04    01/02/2009N"/>
    <n v="533690"/>
    <n v="51056.55"/>
    <n v="0"/>
    <n v="51056.55"/>
    <n v="18946.63"/>
    <n v="0"/>
    <n v="542.94000000000005"/>
    <n v="579.42999999999995"/>
    <n v="0.09"/>
    <n v="0"/>
    <n v="0"/>
    <n v="1946.61"/>
    <n v="2983.33"/>
    <n v="4065.73"/>
    <n v="0"/>
    <n v="0"/>
    <n v="5534.05"/>
    <n v="14054.19"/>
    <n v="0"/>
    <n v="0"/>
    <n v="0"/>
    <n v="0"/>
    <n v="907.88"/>
    <n v="0"/>
    <n v="0"/>
    <n v="0"/>
    <n v="0"/>
    <n v="0"/>
    <n v="0"/>
    <n v="0"/>
    <n v="0"/>
    <n v="26.15"/>
    <n v="0"/>
    <n v="0"/>
    <n v="0"/>
    <n v="1469.52"/>
    <x v="16"/>
    <x v="20"/>
  </r>
  <r>
    <s v="CG&amp;E "/>
    <s v="E"/>
    <x v="15"/>
    <s v="TS05    01/02/2009 "/>
    <n v="-246134"/>
    <n v="-5947.33"/>
    <n v="0"/>
    <n v="-594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0"/>
  </r>
  <r>
    <s v="CG&amp;E "/>
    <s v="E"/>
    <x v="25"/>
    <s v="TS05    01/02/2009N"/>
    <n v="0"/>
    <n v="10907.05"/>
    <n v="0"/>
    <n v="1090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0"/>
  </r>
  <r>
    <s v="CG&amp;E "/>
    <s v="E"/>
    <x v="15"/>
    <s v="TS07    01/02/2009 "/>
    <n v="4436654"/>
    <n v="337712.89"/>
    <n v="0"/>
    <n v="337712.89"/>
    <n v="81899.399999999994"/>
    <n v="0"/>
    <n v="2407.98"/>
    <n v="3967.9"/>
    <n v="0.18"/>
    <n v="0"/>
    <n v="0"/>
    <n v="22777.5"/>
    <n v="28874.93"/>
    <n v="41472.68"/>
    <n v="0"/>
    <n v="0"/>
    <n v="20308.259999999998"/>
    <n v="116834.85"/>
    <n v="0"/>
    <n v="0"/>
    <n v="0"/>
    <n v="0"/>
    <n v="9260.99"/>
    <n v="0"/>
    <n v="0"/>
    <n v="0"/>
    <n v="0"/>
    <n v="0"/>
    <n v="0"/>
    <n v="0"/>
    <n v="0"/>
    <n v="307.22000000000003"/>
    <n v="0"/>
    <n v="0"/>
    <n v="0"/>
    <n v="9601"/>
    <x v="16"/>
    <x v="20"/>
  </r>
  <r>
    <s v="CG&amp;E "/>
    <s v="E"/>
    <x v="14"/>
    <s v="TS07    01/02/2009N"/>
    <n v="148113"/>
    <n v="20592.05"/>
    <n v="0"/>
    <n v="20592.05"/>
    <n v="9125.76"/>
    <n v="0"/>
    <n v="496"/>
    <n v="160.81"/>
    <n v="0.09"/>
    <n v="0"/>
    <n v="0"/>
    <n v="546.97"/>
    <n v="827.95"/>
    <n v="1745.64"/>
    <n v="0"/>
    <n v="0"/>
    <n v="2760.4"/>
    <n v="3900.41"/>
    <n v="0"/>
    <n v="0"/>
    <n v="0"/>
    <n v="0"/>
    <n v="389.79"/>
    <n v="0"/>
    <n v="0"/>
    <n v="0"/>
    <n v="0"/>
    <n v="0"/>
    <n v="0"/>
    <n v="0"/>
    <n v="0"/>
    <n v="7.26"/>
    <n v="0"/>
    <n v="0"/>
    <n v="0"/>
    <n v="630.97"/>
    <x v="16"/>
    <x v="20"/>
  </r>
  <r>
    <s v="CG&amp;E "/>
    <s v="E"/>
    <x v="15"/>
    <s v="TS07    01/02/2009N"/>
    <n v="21535436"/>
    <n v="1508691.33"/>
    <n v="0"/>
    <n v="1508691.33"/>
    <n v="476400.67"/>
    <n v="0"/>
    <n v="11145.42"/>
    <n v="13451.32"/>
    <n v="0.63"/>
    <n v="0"/>
    <n v="0"/>
    <n v="48468.63"/>
    <n v="76109.149999999994"/>
    <n v="118346.16"/>
    <n v="0"/>
    <n v="0"/>
    <n v="127392.7"/>
    <n v="567114.17000000004"/>
    <n v="0"/>
    <n v="0"/>
    <n v="0"/>
    <n v="0"/>
    <n v="26427.46"/>
    <n v="0"/>
    <n v="0"/>
    <n v="0"/>
    <n v="0"/>
    <n v="0"/>
    <n v="0"/>
    <n v="0"/>
    <n v="0"/>
    <n v="1055.24"/>
    <n v="0"/>
    <n v="0"/>
    <n v="0"/>
    <n v="42779.78"/>
    <x v="16"/>
    <x v="20"/>
  </r>
  <r>
    <s v="CG&amp;E "/>
    <s v="E"/>
    <x v="18"/>
    <s v="TS07    01/02/2009N"/>
    <n v="161153"/>
    <n v="2252.08"/>
    <n v="0"/>
    <n v="2252.08"/>
    <n v="0"/>
    <n v="0"/>
    <n v="573.97"/>
    <n v="174.96"/>
    <n v="0.09"/>
    <n v="0"/>
    <n v="-842.33"/>
    <n v="594.30999999999995"/>
    <n v="900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"/>
    <n v="0"/>
    <n v="0"/>
    <n v="0"/>
    <n v="842.33"/>
    <x v="16"/>
    <x v="20"/>
  </r>
  <r>
    <s v="CG&amp;E "/>
    <s v="E"/>
    <x v="15"/>
    <s v="TS08    01/02/2009 "/>
    <n v="0"/>
    <n v="199201.9"/>
    <n v="0"/>
    <n v="199201.9"/>
    <n v="53181.63"/>
    <n v="0"/>
    <n v="1678.6"/>
    <n v="2290.17"/>
    <n v="0.09"/>
    <n v="0"/>
    <n v="0"/>
    <n v="0"/>
    <n v="21173.51"/>
    <n v="79523.17"/>
    <n v="0"/>
    <n v="0"/>
    <n v="16838.439999999999"/>
    <n v="0"/>
    <n v="0"/>
    <n v="0"/>
    <n v="0"/>
    <n v="0"/>
    <n v="17756.8"/>
    <n v="0"/>
    <n v="0"/>
    <n v="0"/>
    <n v="0"/>
    <n v="0"/>
    <n v="0"/>
    <n v="0"/>
    <n v="0"/>
    <n v="185.6"/>
    <n v="0"/>
    <n v="0"/>
    <n v="0"/>
    <n v="6573.89"/>
    <x v="16"/>
    <x v="20"/>
  </r>
  <r>
    <s v="CG&amp;E "/>
    <s v="E"/>
    <x v="15"/>
    <s v="TS08    01/02/2009N"/>
    <n v="39356210"/>
    <n v="2559126.2599999998"/>
    <n v="0"/>
    <n v="2559126.2599999998"/>
    <n v="796626.37"/>
    <n v="0"/>
    <n v="15684.88"/>
    <n v="19999.2"/>
    <n v="0.27"/>
    <n v="0"/>
    <n v="0"/>
    <n v="27934.85"/>
    <n v="128173.85"/>
    <n v="204535.27"/>
    <n v="0"/>
    <n v="0"/>
    <n v="208225.39"/>
    <n v="1036406.43"/>
    <n v="0"/>
    <n v="0"/>
    <n v="0"/>
    <n v="0"/>
    <n v="45674.27"/>
    <n v="0"/>
    <n v="0"/>
    <n v="0"/>
    <n v="0"/>
    <n v="0"/>
    <n v="0"/>
    <n v="0"/>
    <n v="0"/>
    <n v="1928.46"/>
    <n v="0"/>
    <n v="0"/>
    <n v="0"/>
    <n v="73937.02"/>
    <x v="16"/>
    <x v="20"/>
  </r>
  <r>
    <s v="CG&amp;E "/>
    <s v="E"/>
    <x v="17"/>
    <s v="TS08    01/02/2009N"/>
    <n v="3147725"/>
    <n v="197686.58"/>
    <n v="0"/>
    <n v="197686.58"/>
    <n v="54448.75"/>
    <n v="0"/>
    <n v="1260.1500000000001"/>
    <n v="1990"/>
    <n v="0.09"/>
    <n v="0"/>
    <n v="0"/>
    <n v="11435.56"/>
    <n v="8382.93"/>
    <n v="14891.5"/>
    <n v="0"/>
    <n v="0"/>
    <n v="13522.37"/>
    <n v="82892.19"/>
    <n v="0"/>
    <n v="0"/>
    <n v="0"/>
    <n v="0"/>
    <n v="3325.42"/>
    <n v="0"/>
    <n v="0"/>
    <n v="0"/>
    <n v="0"/>
    <n v="0"/>
    <n v="0"/>
    <n v="0"/>
    <n v="0"/>
    <n v="154.24"/>
    <n v="0"/>
    <n v="0"/>
    <n v="0"/>
    <n v="5383.38"/>
    <x v="16"/>
    <x v="20"/>
  </r>
  <r>
    <s v="CG&amp;E "/>
    <s v="E"/>
    <x v="15"/>
    <s v="TS09    01/02/2009N"/>
    <n v="23322202"/>
    <n v="1435387.7"/>
    <n v="0"/>
    <n v="1435387.7"/>
    <n v="435938.07"/>
    <n v="0"/>
    <n v="8794.2199999999993"/>
    <n v="12479.25"/>
    <n v="0.27"/>
    <n v="0"/>
    <n v="0"/>
    <n v="0"/>
    <n v="68667.78"/>
    <n v="115483.48"/>
    <n v="0"/>
    <n v="0"/>
    <n v="111179.53"/>
    <n v="614166.87"/>
    <n v="0"/>
    <n v="0"/>
    <n v="0"/>
    <n v="0"/>
    <n v="25788.46"/>
    <n v="0"/>
    <n v="0"/>
    <n v="0"/>
    <n v="0"/>
    <n v="0"/>
    <n v="0"/>
    <n v="0"/>
    <n v="0"/>
    <n v="1142.79"/>
    <n v="0"/>
    <n v="0"/>
    <n v="0"/>
    <n v="41746.980000000003"/>
    <x v="16"/>
    <x v="20"/>
  </r>
  <r>
    <s v="CG&amp;E "/>
    <s v="E"/>
    <x v="12"/>
    <s v="TS09    01/02/2009N"/>
    <n v="4790968"/>
    <n v="302957.39"/>
    <n v="0"/>
    <n v="302957.39"/>
    <n v="93840.37"/>
    <n v="0"/>
    <n v="2024.56"/>
    <n v="2760.68"/>
    <n v="0.09"/>
    <n v="0"/>
    <n v="0"/>
    <n v="0"/>
    <n v="14970.72"/>
    <n v="24402.22"/>
    <n v="0"/>
    <n v="0"/>
    <n v="24288.21"/>
    <n v="126165.35"/>
    <n v="0"/>
    <n v="0"/>
    <n v="0"/>
    <n v="0"/>
    <n v="5449.22"/>
    <n v="0"/>
    <n v="0"/>
    <n v="0"/>
    <n v="0"/>
    <n v="0"/>
    <n v="0"/>
    <n v="0"/>
    <n v="0"/>
    <n v="234.76"/>
    <n v="0"/>
    <n v="0"/>
    <n v="0"/>
    <n v="8821.2099999999991"/>
    <x v="16"/>
    <x v="20"/>
  </r>
  <r>
    <s v="CG&amp;E "/>
    <s v="E"/>
    <x v="15"/>
    <s v="TS10    01/02/2009N"/>
    <n v="87202944"/>
    <n v="5399213.3200000003"/>
    <n v="0"/>
    <n v="5399213.3200000003"/>
    <n v="1554346.75"/>
    <n v="0"/>
    <n v="35599.31"/>
    <n v="41411.89"/>
    <n v="0.09"/>
    <n v="0"/>
    <n v="0"/>
    <n v="0"/>
    <n v="305342.53999999998"/>
    <n v="419413.75"/>
    <n v="0"/>
    <n v="0"/>
    <n v="497143.93"/>
    <n v="2296402.33"/>
    <n v="0"/>
    <n v="0"/>
    <n v="0"/>
    <n v="0"/>
    <n v="93665.1"/>
    <n v="0"/>
    <n v="0"/>
    <n v="0"/>
    <n v="0"/>
    <n v="0"/>
    <n v="0"/>
    <n v="0"/>
    <n v="0"/>
    <n v="4272.9399999999996"/>
    <n v="0"/>
    <n v="0"/>
    <n v="0"/>
    <n v="151614.69"/>
    <x v="16"/>
    <x v="20"/>
  </r>
  <r>
    <s v="CG&amp;E "/>
    <s v="E"/>
    <x v="15"/>
    <s v="TS12    01/02/2009 "/>
    <n v="1833005"/>
    <n v="94484.46"/>
    <n v="0"/>
    <n v="9448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0"/>
  </r>
  <r>
    <s v="CG&amp;E "/>
    <s v="E"/>
    <x v="25"/>
    <s v="TS12    01/02/2009N"/>
    <n v="0"/>
    <n v="1381.07"/>
    <n v="0"/>
    <n v="1381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0"/>
  </r>
  <r>
    <s v="CG&amp;E "/>
    <s v="E"/>
    <x v="15"/>
    <s v="TS13    01/02/2009 "/>
    <n v="3787747"/>
    <n v="131744.93"/>
    <n v="0"/>
    <n v="13174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0"/>
  </r>
  <r>
    <s v="CG&amp;E "/>
    <s v="E"/>
    <x v="25"/>
    <s v="TS13    01/02/2009N"/>
    <n v="0"/>
    <n v="1270.8900000000001"/>
    <n v="0"/>
    <n v="1270.89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0"/>
  </r>
  <r>
    <s v="CG&amp;E "/>
    <s v="E"/>
    <x v="7"/>
    <s v="UOLC    02/02/2009N"/>
    <n v="23603"/>
    <n v="1119.5"/>
    <n v="0"/>
    <n v="1119.5"/>
    <n v="-0.69"/>
    <n v="0"/>
    <n v="101.33"/>
    <n v="25.62"/>
    <n v="0.09"/>
    <n v="0"/>
    <n v="0"/>
    <n v="101.85"/>
    <n v="54.05"/>
    <n v="46.48"/>
    <n v="0"/>
    <n v="0"/>
    <n v="60.82"/>
    <n v="629.74"/>
    <n v="0"/>
    <n v="0"/>
    <n v="0"/>
    <n v="0"/>
    <n v="23.25"/>
    <n v="0"/>
    <n v="0"/>
    <n v="0"/>
    <n v="60.16"/>
    <n v="0"/>
    <n v="0"/>
    <n v="0"/>
    <n v="0"/>
    <n v="0"/>
    <n v="0"/>
    <n v="0"/>
    <n v="0"/>
    <n v="16.8"/>
    <x v="16"/>
    <x v="21"/>
  </r>
  <r>
    <s v="CG&amp;E "/>
    <s v="E"/>
    <x v="19"/>
    <s v="UOLP    02/02/2009 "/>
    <n v="2858"/>
    <n v="140.79"/>
    <n v="0"/>
    <n v="140.79"/>
    <n v="0"/>
    <n v="0"/>
    <n v="12.06"/>
    <n v="3.27"/>
    <n v="4.47"/>
    <n v="0"/>
    <n v="0"/>
    <n v="13.26"/>
    <n v="6.6"/>
    <n v="5.42"/>
    <n v="0"/>
    <n v="0"/>
    <n v="7.33"/>
    <n v="76.38"/>
    <n v="0"/>
    <n v="0"/>
    <n v="0"/>
    <n v="0"/>
    <n v="2.7"/>
    <n v="0"/>
    <n v="0"/>
    <n v="0"/>
    <n v="7.28"/>
    <n v="0"/>
    <n v="0"/>
    <n v="0"/>
    <n v="0"/>
    <n v="0"/>
    <n v="0"/>
    <n v="0"/>
    <n v="0"/>
    <n v="2.02"/>
    <x v="16"/>
    <x v="21"/>
  </r>
  <r>
    <s v="CG&amp;E "/>
    <s v="E"/>
    <x v="2"/>
    <s v="UOLP    02/02/2009 "/>
    <n v="32288"/>
    <n v="1550.87"/>
    <n v="0"/>
    <n v="1550.87"/>
    <n v="-7.0000000000000007E-2"/>
    <n v="0"/>
    <n v="138.93"/>
    <n v="35.18"/>
    <n v="7.54"/>
    <n v="0"/>
    <n v="0"/>
    <n v="149.37"/>
    <n v="73.73"/>
    <n v="63.42"/>
    <n v="0"/>
    <n v="0"/>
    <n v="83.59"/>
    <n v="862.01"/>
    <n v="0"/>
    <n v="0"/>
    <n v="0"/>
    <n v="0"/>
    <n v="32.32"/>
    <n v="0"/>
    <n v="0"/>
    <n v="0"/>
    <n v="81.89"/>
    <n v="0"/>
    <n v="0"/>
    <n v="0"/>
    <n v="0"/>
    <n v="0"/>
    <n v="0"/>
    <n v="0"/>
    <n v="0"/>
    <n v="22.96"/>
    <x v="16"/>
    <x v="21"/>
  </r>
  <r>
    <s v="CG&amp;E "/>
    <s v="E"/>
    <x v="3"/>
    <s v="UOLP    02/02/2009 "/>
    <n v="910"/>
    <n v="43.88"/>
    <n v="0"/>
    <n v="43.88"/>
    <n v="0"/>
    <n v="0"/>
    <n v="3.92"/>
    <n v="1"/>
    <n v="0.36"/>
    <n v="0"/>
    <n v="0"/>
    <n v="4.21"/>
    <n v="2.08"/>
    <n v="1.79"/>
    <n v="0"/>
    <n v="0"/>
    <n v="2.36"/>
    <n v="24.28"/>
    <n v="0"/>
    <n v="0"/>
    <n v="0"/>
    <n v="0"/>
    <n v="0.91"/>
    <n v="0"/>
    <n v="0"/>
    <n v="0"/>
    <n v="2.31"/>
    <n v="0"/>
    <n v="0"/>
    <n v="0"/>
    <n v="0"/>
    <n v="0"/>
    <n v="0"/>
    <n v="0"/>
    <n v="0"/>
    <n v="0.66"/>
    <x v="16"/>
    <x v="21"/>
  </r>
  <r>
    <s v="CG&amp;E "/>
    <s v="E"/>
    <x v="7"/>
    <s v="UOLP    02/02/2009 "/>
    <n v="106"/>
    <n v="5.16"/>
    <n v="0"/>
    <n v="5.16"/>
    <n v="0"/>
    <n v="0"/>
    <n v="0.46"/>
    <n v="0.12"/>
    <n v="0.09"/>
    <n v="0"/>
    <n v="0"/>
    <n v="0.49"/>
    <n v="0.24"/>
    <n v="0.21"/>
    <n v="0"/>
    <n v="0"/>
    <n v="0.27"/>
    <n v="2.83"/>
    <n v="0"/>
    <n v="0"/>
    <n v="0"/>
    <n v="0"/>
    <n v="0.1"/>
    <n v="0"/>
    <n v="0"/>
    <n v="0"/>
    <n v="0.27"/>
    <n v="0"/>
    <n v="0"/>
    <n v="0"/>
    <n v="0"/>
    <n v="0"/>
    <n v="0"/>
    <n v="0"/>
    <n v="0"/>
    <n v="0.08"/>
    <x v="16"/>
    <x v="21"/>
  </r>
  <r>
    <s v="CG&amp;E "/>
    <s v="E"/>
    <x v="4"/>
    <s v="UOLP    02/02/2009 "/>
    <n v="1446"/>
    <n v="69.790000000000006"/>
    <n v="0"/>
    <n v="69.790000000000006"/>
    <n v="0"/>
    <n v="0"/>
    <n v="6.22"/>
    <n v="1.59"/>
    <n v="0.63"/>
    <n v="0"/>
    <n v="0"/>
    <n v="6.69"/>
    <n v="3.31"/>
    <n v="2.84"/>
    <n v="0"/>
    <n v="0"/>
    <n v="3.75"/>
    <n v="38.58"/>
    <n v="0"/>
    <n v="0"/>
    <n v="0"/>
    <n v="0"/>
    <n v="1.45"/>
    <n v="0"/>
    <n v="0"/>
    <n v="0"/>
    <n v="3.68"/>
    <n v="0"/>
    <n v="0"/>
    <n v="0"/>
    <n v="0"/>
    <n v="0"/>
    <n v="0"/>
    <n v="0"/>
    <n v="0"/>
    <n v="1.05"/>
    <x v="16"/>
    <x v="21"/>
  </r>
  <r>
    <s v="CG&amp;E "/>
    <s v="E"/>
    <x v="6"/>
    <s v="UOLP    02/02/2009 "/>
    <n v="486"/>
    <n v="7.32"/>
    <n v="0"/>
    <n v="7.32"/>
    <n v="0"/>
    <n v="0"/>
    <n v="2.1"/>
    <n v="0.54"/>
    <n v="0.09"/>
    <n v="0"/>
    <n v="-0.36"/>
    <n v="2.25"/>
    <n v="1.1100000000000001"/>
    <n v="0"/>
    <n v="0"/>
    <n v="0"/>
    <n v="0"/>
    <n v="0"/>
    <n v="0"/>
    <n v="0"/>
    <n v="0"/>
    <n v="0"/>
    <n v="0"/>
    <n v="0"/>
    <n v="0"/>
    <n v="0"/>
    <n v="1.23"/>
    <n v="0"/>
    <n v="0"/>
    <n v="0"/>
    <n v="0"/>
    <n v="0"/>
    <n v="0"/>
    <n v="0"/>
    <n v="0"/>
    <n v="0.36"/>
    <x v="16"/>
    <x v="21"/>
  </r>
  <r>
    <s v="CG&amp;E "/>
    <s v="E"/>
    <x v="2"/>
    <s v="UOLP    02/02/2009N"/>
    <n v="11770"/>
    <n v="565.05999999999995"/>
    <n v="0"/>
    <n v="565.05999999999995"/>
    <n v="-0.28000000000000003"/>
    <n v="0"/>
    <n v="50.47"/>
    <n v="12.82"/>
    <n v="2.97"/>
    <n v="0"/>
    <n v="0"/>
    <n v="54.7"/>
    <n v="26.95"/>
    <n v="23.11"/>
    <n v="0"/>
    <n v="0"/>
    <n v="30.33"/>
    <n v="314.02999999999997"/>
    <n v="0"/>
    <n v="0"/>
    <n v="0"/>
    <n v="0"/>
    <n v="11.58"/>
    <n v="0"/>
    <n v="0"/>
    <n v="0"/>
    <n v="30.04"/>
    <n v="0"/>
    <n v="0"/>
    <n v="0"/>
    <n v="0"/>
    <n v="0"/>
    <n v="0"/>
    <n v="0"/>
    <n v="0"/>
    <n v="8.34"/>
    <x v="16"/>
    <x v="21"/>
  </r>
  <r>
    <s v="CG&amp;E "/>
    <s v="E"/>
    <x v="7"/>
    <s v="UOLP    02/02/2009N"/>
    <n v="25325"/>
    <n v="1212.6099999999999"/>
    <n v="0"/>
    <n v="1212.6099999999999"/>
    <n v="-0.61"/>
    <n v="0"/>
    <n v="108.57"/>
    <n v="27.57"/>
    <n v="2.98"/>
    <n v="0"/>
    <n v="0"/>
    <n v="117.79"/>
    <n v="57.92"/>
    <n v="49.84"/>
    <n v="0"/>
    <n v="0"/>
    <n v="65.3"/>
    <n v="675.72"/>
    <n v="0"/>
    <n v="0"/>
    <n v="0"/>
    <n v="0"/>
    <n v="24.9"/>
    <n v="0"/>
    <n v="0"/>
    <n v="0"/>
    <n v="64.64"/>
    <n v="0"/>
    <n v="0"/>
    <n v="0"/>
    <n v="0"/>
    <n v="0"/>
    <n v="0"/>
    <n v="0"/>
    <n v="0"/>
    <n v="17.989999999999998"/>
    <x v="16"/>
    <x v="21"/>
  </r>
  <r>
    <s v="CG&amp;E "/>
    <s v="E"/>
    <x v="7"/>
    <s v="UOLP    04/01/2008N"/>
    <n v="-15"/>
    <n v="-0.2"/>
    <n v="0"/>
    <n v="-0.2"/>
    <n v="0.83"/>
    <n v="0"/>
    <n v="-0.05"/>
    <n v="0"/>
    <n v="0"/>
    <n v="0"/>
    <n v="0"/>
    <n v="-7.0000000000000007E-2"/>
    <n v="-0.03"/>
    <n v="-0.04"/>
    <n v="0"/>
    <n v="0"/>
    <n v="-0.03"/>
    <n v="-0.74"/>
    <n v="0"/>
    <n v="0"/>
    <n v="0"/>
    <n v="0"/>
    <n v="-0.02"/>
    <n v="0.05"/>
    <n v="0"/>
    <n v="0"/>
    <n v="-0.04"/>
    <n v="0"/>
    <n v="0"/>
    <n v="0"/>
    <n v="0"/>
    <n v="0"/>
    <n v="0"/>
    <n v="0"/>
    <n v="0"/>
    <n v="-0.06"/>
    <x v="16"/>
    <x v="21"/>
  </r>
  <r>
    <s v="CG&amp;E "/>
    <s v="E"/>
    <x v="19"/>
    <s v="UORP    02/02/2009 "/>
    <n v="129"/>
    <n v="5.79"/>
    <n v="0"/>
    <n v="5.79"/>
    <n v="0"/>
    <n v="0"/>
    <n v="0.54"/>
    <n v="0.15"/>
    <n v="0.27"/>
    <n v="0"/>
    <n v="0"/>
    <n v="0.6"/>
    <n v="0"/>
    <n v="0.24"/>
    <n v="0"/>
    <n v="0"/>
    <n v="0.33"/>
    <n v="3.45"/>
    <n v="0"/>
    <n v="0"/>
    <n v="0"/>
    <n v="0"/>
    <n v="0.12"/>
    <n v="0"/>
    <n v="0"/>
    <n v="0"/>
    <n v="0"/>
    <n v="0"/>
    <n v="0"/>
    <n v="0"/>
    <n v="0"/>
    <n v="0"/>
    <n v="0"/>
    <n v="0"/>
    <n v="0"/>
    <n v="0.09"/>
    <x v="16"/>
    <x v="21"/>
  </r>
  <r>
    <s v="CG&amp;E "/>
    <s v="E"/>
    <x v="12"/>
    <s v="WS02    08/31/1993N"/>
    <n v="37940"/>
    <n v="1485.18"/>
    <n v="485.18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485.18"/>
    <n v="0"/>
    <n v="0"/>
    <n v="0"/>
    <n v="0"/>
    <n v="0"/>
    <n v="0"/>
    <n v="0"/>
    <n v="0"/>
    <n v="0"/>
    <n v="0"/>
    <n v="0"/>
    <n v="0"/>
    <n v="0"/>
    <n v="0"/>
    <x v="16"/>
    <x v="22"/>
  </r>
  <r>
    <s v="CG&amp;E "/>
    <s v="E"/>
    <x v="4"/>
    <s v="WS04    08/31/1993N"/>
    <n v="3600"/>
    <n v="205.44"/>
    <n v="46.04"/>
    <n v="159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  <x v="22"/>
  </r>
  <r>
    <s v="CG&amp;E "/>
    <s v="E"/>
    <x v="0"/>
    <s v="ID        01/01/2001 "/>
    <n v="154055"/>
    <n v="10994.74"/>
    <n v="0"/>
    <n v="1099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0"/>
  </r>
  <r>
    <s v="CG&amp;E "/>
    <s v="E"/>
    <x v="1"/>
    <s v="DM01S   01/02/2007N"/>
    <n v="-1339"/>
    <n v="-166.43"/>
    <n v="0"/>
    <n v="-166.43"/>
    <n v="-52.9"/>
    <n v="0"/>
    <n v="-47.09"/>
    <n v="-1.63"/>
    <n v="-0.16"/>
    <n v="0"/>
    <n v="0"/>
    <n v="-6.22"/>
    <n v="-13.16"/>
    <n v="-8.08"/>
    <n v="-0.56000000000000005"/>
    <n v="-9.34"/>
    <n v="-7.93"/>
    <n v="-12.25"/>
    <n v="0"/>
    <n v="0"/>
    <n v="0"/>
    <n v="0"/>
    <n v="-1.83"/>
    <n v="-3.73"/>
    <n v="0"/>
    <n v="0"/>
    <n v="-1.55"/>
    <n v="0"/>
    <n v="0"/>
    <n v="0"/>
    <n v="0"/>
    <n v="0"/>
    <n v="0"/>
    <n v="0"/>
    <n v="0"/>
    <n v="0"/>
    <x v="17"/>
    <x v="1"/>
  </r>
  <r>
    <s v="CG&amp;E "/>
    <s v="E"/>
    <x v="2"/>
    <s v="DM01S   01/02/2007N"/>
    <n v="-14975"/>
    <n v="-1785.39"/>
    <n v="0"/>
    <n v="-1785.39"/>
    <n v="-586.04"/>
    <n v="0"/>
    <n v="-469.64"/>
    <n v="-16.09"/>
    <n v="-0.93"/>
    <n v="0"/>
    <n v="0"/>
    <n v="-68.239999999999995"/>
    <n v="-145.65"/>
    <n v="-66.03"/>
    <n v="-6.24"/>
    <n v="-103.41"/>
    <n v="-84.31"/>
    <n v="-168.72"/>
    <n v="0"/>
    <n v="0"/>
    <n v="0"/>
    <n v="0"/>
    <n v="-11.43"/>
    <n v="-41.38"/>
    <n v="0"/>
    <n v="0"/>
    <n v="-17.28"/>
    <n v="0"/>
    <n v="0"/>
    <n v="0"/>
    <n v="0"/>
    <n v="0"/>
    <n v="0"/>
    <n v="0"/>
    <n v="0"/>
    <n v="0"/>
    <x v="17"/>
    <x v="1"/>
  </r>
  <r>
    <s v="CG&amp;E "/>
    <s v="E"/>
    <x v="19"/>
    <s v="DM01S   01/02/2009N"/>
    <n v="0"/>
    <n v="-4.59"/>
    <n v="0"/>
    <n v="-4.59"/>
    <n v="0"/>
    <n v="0"/>
    <n v="-4.5"/>
    <n v="0"/>
    <n v="-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"/>
  </r>
  <r>
    <s v="CG&amp;E "/>
    <s v="E"/>
    <x v="1"/>
    <s v="DM01S   01/02/2009N"/>
    <n v="-52803"/>
    <n v="-5068.91"/>
    <n v="0"/>
    <n v="-5068.91"/>
    <n v="-1047.8699999999999"/>
    <n v="0"/>
    <n v="-1060.1199999999999"/>
    <n v="-57.34"/>
    <n v="-2.63"/>
    <n v="0"/>
    <n v="0"/>
    <n v="-231.63"/>
    <n v="-379.96"/>
    <n v="-285.58999999999997"/>
    <n v="0"/>
    <n v="0"/>
    <n v="-283.19"/>
    <n v="-1388.2"/>
    <n v="0"/>
    <n v="0"/>
    <n v="0"/>
    <n v="0"/>
    <n v="-82.09"/>
    <n v="0"/>
    <n v="0"/>
    <n v="0"/>
    <n v="-60.93"/>
    <n v="0"/>
    <n v="0"/>
    <n v="0"/>
    <n v="0"/>
    <n v="-86.12"/>
    <n v="0"/>
    <n v="0"/>
    <n v="0"/>
    <n v="-103.24"/>
    <x v="17"/>
    <x v="1"/>
  </r>
  <r>
    <s v="CG&amp;E "/>
    <s v="E"/>
    <x v="2"/>
    <s v="DM01S   01/02/2009N"/>
    <n v="-1091940"/>
    <n v="-101215.67999999999"/>
    <n v="0"/>
    <n v="-101215.67999999999"/>
    <n v="-20293.61"/>
    <n v="0"/>
    <n v="-22934.93"/>
    <n v="-1187.8"/>
    <n v="-63.96"/>
    <n v="0"/>
    <n v="0"/>
    <n v="-4679.55"/>
    <n v="-7244.09"/>
    <n v="-5360.51"/>
    <n v="0"/>
    <n v="0"/>
    <n v="-5885.63"/>
    <n v="-27317.9"/>
    <n v="0"/>
    <n v="0"/>
    <n v="0"/>
    <n v="0"/>
    <n v="-1653.88"/>
    <n v="0"/>
    <n v="0"/>
    <n v="0"/>
    <n v="-1259.51"/>
    <n v="0"/>
    <n v="0"/>
    <n v="0"/>
    <n v="0"/>
    <n v="-1784.18"/>
    <n v="0"/>
    <n v="0"/>
    <n v="0"/>
    <n v="-1939.9"/>
    <x v="17"/>
    <x v="1"/>
  </r>
  <r>
    <s v="CG&amp;E "/>
    <s v="E"/>
    <x v="3"/>
    <s v="DM01S   01/02/2009N"/>
    <n v="-38219"/>
    <n v="-4452.8"/>
    <n v="0"/>
    <n v="-4452.8"/>
    <n v="-1031.43"/>
    <n v="0"/>
    <n v="-1178.73"/>
    <n v="-41.5"/>
    <n v="-2.7"/>
    <n v="0"/>
    <n v="0"/>
    <n v="-171.33"/>
    <n v="-303.45"/>
    <n v="-238.67"/>
    <n v="0"/>
    <n v="0"/>
    <n v="-212.95"/>
    <n v="-1018.71"/>
    <n v="0"/>
    <n v="0"/>
    <n v="0"/>
    <n v="0"/>
    <n v="-60.82"/>
    <n v="0"/>
    <n v="0"/>
    <n v="0"/>
    <n v="-43.9"/>
    <n v="0"/>
    <n v="0"/>
    <n v="0"/>
    <n v="0"/>
    <n v="-62.32"/>
    <n v="0"/>
    <n v="0"/>
    <n v="0"/>
    <n v="-86.29"/>
    <x v="17"/>
    <x v="1"/>
  </r>
  <r>
    <s v="CG&amp;E "/>
    <s v="E"/>
    <x v="4"/>
    <s v="DM01S   01/02/2009N"/>
    <n v="-64414"/>
    <n v="-6740.38"/>
    <n v="0"/>
    <n v="-6740.38"/>
    <n v="-1555.73"/>
    <n v="0"/>
    <n v="-1538.42"/>
    <n v="-69.92"/>
    <n v="-3.84"/>
    <n v="0"/>
    <n v="0"/>
    <n v="-285.57"/>
    <n v="-481.23"/>
    <n v="-373.27"/>
    <n v="0"/>
    <n v="0"/>
    <n v="-345.48"/>
    <n v="-1673.18"/>
    <n v="0"/>
    <n v="0"/>
    <n v="0"/>
    <n v="0"/>
    <n v="-99.42"/>
    <n v="0"/>
    <n v="0"/>
    <n v="0"/>
    <n v="-74.34"/>
    <n v="0"/>
    <n v="0"/>
    <n v="0"/>
    <n v="0"/>
    <n v="-105.04"/>
    <n v="0"/>
    <n v="0"/>
    <n v="0"/>
    <n v="-134.94"/>
    <x v="17"/>
    <x v="1"/>
  </r>
  <r>
    <s v="CG&amp;E "/>
    <s v="E"/>
    <x v="24"/>
    <s v="DM01S   01/02/2009N"/>
    <n v="0"/>
    <n v="-75"/>
    <n v="0"/>
    <n v="-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"/>
  </r>
  <r>
    <s v="CG&amp;E "/>
    <s v="E"/>
    <x v="6"/>
    <s v="DM01S   01/02/2009N"/>
    <n v="-4367"/>
    <n v="-247.87"/>
    <n v="0"/>
    <n v="-247.87"/>
    <n v="0"/>
    <n v="0"/>
    <n v="-148.69999999999999"/>
    <n v="-4.74"/>
    <n v="-0.27"/>
    <n v="0"/>
    <n v="0"/>
    <n v="-20.12"/>
    <n v="-42.89"/>
    <n v="0"/>
    <n v="0"/>
    <n v="0"/>
    <n v="0"/>
    <n v="0"/>
    <n v="0"/>
    <n v="0"/>
    <n v="0"/>
    <n v="0"/>
    <n v="-6.82"/>
    <n v="0"/>
    <n v="0"/>
    <n v="0"/>
    <n v="-5.04"/>
    <n v="0"/>
    <n v="0"/>
    <n v="0"/>
    <n v="0"/>
    <n v="-7.11"/>
    <n v="0"/>
    <n v="0"/>
    <n v="0"/>
    <n v="-12.18"/>
    <x v="17"/>
    <x v="1"/>
  </r>
  <r>
    <s v="CG&amp;E "/>
    <s v="E"/>
    <x v="1"/>
    <s v="DM01S   02/15/2008N"/>
    <n v="-844"/>
    <n v="-109.45"/>
    <n v="0"/>
    <n v="-109.45"/>
    <n v="-33.340000000000003"/>
    <n v="0"/>
    <n v="-33.39"/>
    <n v="-1.03"/>
    <n v="-0.14000000000000001"/>
    <n v="0"/>
    <n v="0"/>
    <n v="-3.92"/>
    <n v="-8.2899999999999991"/>
    <n v="-5.88"/>
    <n v="-0.36"/>
    <n v="-5.88"/>
    <n v="-5"/>
    <n v="-7.73"/>
    <n v="0"/>
    <n v="0"/>
    <n v="0"/>
    <n v="0"/>
    <n v="-1.1499999999999999"/>
    <n v="-2.36"/>
    <n v="0"/>
    <n v="0"/>
    <n v="-0.98"/>
    <n v="0"/>
    <n v="0"/>
    <n v="0"/>
    <n v="0"/>
    <n v="0"/>
    <n v="0"/>
    <n v="0"/>
    <n v="0"/>
    <n v="0"/>
    <x v="17"/>
    <x v="1"/>
  </r>
  <r>
    <s v="CG&amp;E "/>
    <s v="E"/>
    <x v="2"/>
    <s v="DM01S   02/15/2008N"/>
    <n v="-5420"/>
    <n v="-701.18"/>
    <n v="0"/>
    <n v="-701.18"/>
    <n v="-214.13"/>
    <n v="0"/>
    <n v="-213.01"/>
    <n v="-6.6"/>
    <n v="-0.72"/>
    <n v="0"/>
    <n v="0"/>
    <n v="-25.2"/>
    <n v="-53.23"/>
    <n v="-37.78"/>
    <n v="-2.25"/>
    <n v="-37.79"/>
    <n v="-32.1"/>
    <n v="-49.6"/>
    <n v="0"/>
    <n v="0"/>
    <n v="0"/>
    <n v="0"/>
    <n v="-7.39"/>
    <n v="-15.12"/>
    <n v="0"/>
    <n v="0"/>
    <n v="-6.26"/>
    <n v="0"/>
    <n v="0"/>
    <n v="0"/>
    <n v="0"/>
    <n v="0"/>
    <n v="0"/>
    <n v="0"/>
    <n v="0"/>
    <n v="0"/>
    <x v="17"/>
    <x v="1"/>
  </r>
  <r>
    <s v="CG&amp;E "/>
    <s v="E"/>
    <x v="1"/>
    <s v="DM01S   04/01/2008N"/>
    <n v="-37576"/>
    <n v="-5092.62"/>
    <n v="0"/>
    <n v="-5092.62"/>
    <n v="-1741.8"/>
    <n v="0"/>
    <n v="-1287.6199999999999"/>
    <n v="-45.33"/>
    <n v="-3.63"/>
    <n v="0"/>
    <n v="0"/>
    <n v="-171.91"/>
    <n v="-363.55"/>
    <n v="-264.57"/>
    <n v="-14.47"/>
    <n v="0"/>
    <n v="-204.33"/>
    <n v="-791.71"/>
    <n v="0"/>
    <n v="0"/>
    <n v="0"/>
    <n v="0"/>
    <n v="-52.22"/>
    <n v="-95.64"/>
    <n v="0"/>
    <n v="0"/>
    <n v="-43.38"/>
    <n v="0"/>
    <n v="0"/>
    <n v="0"/>
    <n v="0"/>
    <n v="-4.72"/>
    <n v="0"/>
    <n v="0"/>
    <n v="0"/>
    <n v="-7.74"/>
    <x v="17"/>
    <x v="1"/>
  </r>
  <r>
    <s v="CG&amp;E "/>
    <s v="E"/>
    <x v="2"/>
    <s v="DM01S   04/01/2008N"/>
    <n v="-998984"/>
    <n v="-85326.58"/>
    <n v="0"/>
    <n v="-85326.58"/>
    <n v="-22756.13"/>
    <n v="0"/>
    <n v="-15866.1"/>
    <n v="-1200.6500000000001"/>
    <n v="-41.81"/>
    <n v="0"/>
    <n v="0"/>
    <n v="-4155.75"/>
    <n v="-5605.15"/>
    <n v="-3699.24"/>
    <n v="-366.99"/>
    <n v="0"/>
    <n v="-5420.47"/>
    <n v="-22025.38"/>
    <n v="0"/>
    <n v="0"/>
    <n v="0"/>
    <n v="0"/>
    <n v="-1398.88"/>
    <n v="-1202.67"/>
    <n v="0"/>
    <n v="0"/>
    <n v="-1153"/>
    <n v="0"/>
    <n v="0"/>
    <n v="0"/>
    <n v="0"/>
    <n v="-194.58"/>
    <n v="0"/>
    <n v="0"/>
    <n v="0"/>
    <n v="-239.78"/>
    <x v="17"/>
    <x v="1"/>
  </r>
  <r>
    <s v="CG&amp;E "/>
    <s v="E"/>
    <x v="3"/>
    <s v="DM01S   04/01/2008N"/>
    <n v="-13752"/>
    <n v="-1938.48"/>
    <n v="0"/>
    <n v="-1938.48"/>
    <n v="-548.61"/>
    <n v="0"/>
    <n v="-619.76"/>
    <n v="-16.309999999999999"/>
    <n v="-1.86"/>
    <n v="0"/>
    <n v="0"/>
    <n v="-62.36"/>
    <n v="-122.88"/>
    <n v="-95.9"/>
    <n v="-4.37"/>
    <n v="0"/>
    <n v="-74.59"/>
    <n v="-316.14"/>
    <n v="0"/>
    <n v="0"/>
    <n v="0"/>
    <n v="0"/>
    <n v="-19.62"/>
    <n v="-26.21"/>
    <n v="0"/>
    <n v="0"/>
    <n v="-15.86"/>
    <n v="0"/>
    <n v="0"/>
    <n v="0"/>
    <n v="0"/>
    <n v="-5.3"/>
    <n v="0"/>
    <n v="0"/>
    <n v="0"/>
    <n v="-8.7100000000000009"/>
    <x v="17"/>
    <x v="1"/>
  </r>
  <r>
    <s v="CG&amp;E "/>
    <s v="E"/>
    <x v="4"/>
    <s v="DM01S   04/01/2008N"/>
    <n v="-22550"/>
    <n v="-2808.14"/>
    <n v="0"/>
    <n v="-2808.14"/>
    <n v="-875.38"/>
    <n v="0"/>
    <n v="-731.43"/>
    <n v="-27.13"/>
    <n v="-2.17"/>
    <n v="0"/>
    <n v="0"/>
    <n v="-101.26"/>
    <n v="-190.7"/>
    <n v="-138.43"/>
    <n v="-8.39"/>
    <n v="0"/>
    <n v="-122.12"/>
    <n v="-495.44"/>
    <n v="0"/>
    <n v="0"/>
    <n v="0"/>
    <n v="0"/>
    <n v="-31.56"/>
    <n v="-47.78"/>
    <n v="0"/>
    <n v="0"/>
    <n v="-26"/>
    <n v="0"/>
    <n v="0"/>
    <n v="0"/>
    <n v="0"/>
    <n v="-4.0599999999999996"/>
    <n v="0"/>
    <n v="0"/>
    <n v="0"/>
    <n v="-6.29"/>
    <x v="17"/>
    <x v="1"/>
  </r>
  <r>
    <s v="CG&amp;E "/>
    <s v="E"/>
    <x v="6"/>
    <s v="DM01S   04/01/2008N"/>
    <n v="-414"/>
    <n v="-49.81"/>
    <n v="0"/>
    <n v="-49.81"/>
    <n v="0"/>
    <n v="0"/>
    <n v="-40.54"/>
    <n v="-0.48"/>
    <n v="-0.18"/>
    <n v="0"/>
    <n v="0"/>
    <n v="-1.92"/>
    <n v="-4.07"/>
    <n v="0"/>
    <n v="-0.1"/>
    <n v="0"/>
    <n v="0"/>
    <n v="0"/>
    <n v="0"/>
    <n v="0"/>
    <n v="0"/>
    <n v="0"/>
    <n v="-0.61"/>
    <n v="-0.67"/>
    <n v="0"/>
    <n v="0"/>
    <n v="-0.48"/>
    <n v="0"/>
    <n v="0"/>
    <n v="0"/>
    <n v="0"/>
    <n v="-0.28000000000000003"/>
    <n v="0"/>
    <n v="0"/>
    <n v="0"/>
    <n v="-0.48"/>
    <x v="17"/>
    <x v="1"/>
  </r>
  <r>
    <s v="CG&amp;E "/>
    <s v="E"/>
    <x v="1"/>
    <s v="DM01W   01/02/2007N"/>
    <n v="609"/>
    <n v="74.540000000000006"/>
    <n v="0"/>
    <n v="74.540000000000006"/>
    <n v="24.06"/>
    <n v="0"/>
    <n v="21.01"/>
    <n v="0.74"/>
    <n v="7.0000000000000007E-2"/>
    <n v="0"/>
    <n v="0"/>
    <n v="2.83"/>
    <n v="5.98"/>
    <n v="2.94"/>
    <n v="0.25"/>
    <n v="4.25"/>
    <n v="3.61"/>
    <n v="5.57"/>
    <n v="0"/>
    <n v="0"/>
    <n v="0"/>
    <n v="0"/>
    <n v="0.83"/>
    <n v="1.7"/>
    <n v="0"/>
    <n v="0"/>
    <n v="0.7"/>
    <n v="0"/>
    <n v="0"/>
    <n v="0"/>
    <n v="0"/>
    <n v="0"/>
    <n v="0"/>
    <n v="0"/>
    <n v="0"/>
    <n v="0"/>
    <x v="17"/>
    <x v="1"/>
  </r>
  <r>
    <s v="CG&amp;E "/>
    <s v="E"/>
    <x v="2"/>
    <s v="DM01W   01/02/2007N"/>
    <n v="13712"/>
    <n v="1665.08"/>
    <n v="0"/>
    <n v="1665.08"/>
    <n v="534.6"/>
    <n v="0"/>
    <n v="465.98"/>
    <n v="14.73"/>
    <n v="1.29"/>
    <n v="0"/>
    <n v="0"/>
    <n v="62.36"/>
    <n v="132.91999999999999"/>
    <n v="58.79"/>
    <n v="5.73"/>
    <n v="94.35"/>
    <n v="76.77"/>
    <n v="153.59"/>
    <n v="0"/>
    <n v="0"/>
    <n v="0"/>
    <n v="0"/>
    <n v="10.39"/>
    <n v="37.74"/>
    <n v="0"/>
    <n v="0"/>
    <n v="15.84"/>
    <n v="0"/>
    <n v="0"/>
    <n v="0"/>
    <n v="0"/>
    <n v="0"/>
    <n v="0"/>
    <n v="0"/>
    <n v="0"/>
    <n v="0"/>
    <x v="17"/>
    <x v="1"/>
  </r>
  <r>
    <s v="CG&amp;E "/>
    <s v="E"/>
    <x v="2"/>
    <s v="DM01W   01/02/2009 "/>
    <n v="28305"/>
    <n v="3398.71"/>
    <n v="0"/>
    <n v="339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"/>
  </r>
  <r>
    <s v="CG&amp;E "/>
    <s v="E"/>
    <x v="4"/>
    <s v="DM01W   01/02/2009 "/>
    <n v="1892"/>
    <n v="234.98"/>
    <n v="0"/>
    <n v="23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"/>
  </r>
  <r>
    <s v="CG&amp;E "/>
    <s v="E"/>
    <x v="1"/>
    <s v="DM01W   01/02/2009N"/>
    <n v="442343"/>
    <n v="53305.15"/>
    <n v="0"/>
    <n v="53305.15"/>
    <n v="14510.1"/>
    <n v="0"/>
    <n v="15070.88"/>
    <n v="480.28"/>
    <n v="47.12"/>
    <n v="0"/>
    <n v="0"/>
    <n v="2021.73"/>
    <n v="4055.51"/>
    <n v="3044.22"/>
    <n v="0"/>
    <n v="0"/>
    <n v="2372.27"/>
    <n v="8729.31"/>
    <n v="0"/>
    <n v="0"/>
    <n v="0"/>
    <n v="0"/>
    <n v="592.21"/>
    <n v="0"/>
    <n v="0"/>
    <n v="0"/>
    <n v="510.47"/>
    <n v="0"/>
    <n v="0"/>
    <n v="0"/>
    <n v="0"/>
    <n v="721.43"/>
    <n v="0"/>
    <n v="0"/>
    <n v="0"/>
    <n v="1149.6199999999999"/>
    <x v="17"/>
    <x v="1"/>
  </r>
  <r>
    <s v="CG&amp;E "/>
    <s v="E"/>
    <x v="2"/>
    <s v="DM01W   01/02/2009N"/>
    <n v="35464682"/>
    <n v="4145931.38"/>
    <n v="0"/>
    <n v="4145931.38"/>
    <n v="1129812.1499999999"/>
    <n v="0"/>
    <n v="1147286.8600000001"/>
    <n v="38504.160000000003"/>
    <n v="3234.21"/>
    <n v="0"/>
    <n v="0"/>
    <n v="161146.38"/>
    <n v="318187.71999999997"/>
    <n v="235823.74"/>
    <n v="0"/>
    <n v="0"/>
    <n v="190198.77"/>
    <n v="685999.18"/>
    <n v="0"/>
    <n v="0"/>
    <n v="0"/>
    <n v="0"/>
    <n v="47027.79"/>
    <n v="0"/>
    <n v="0"/>
    <n v="0"/>
    <n v="40925.879999999997"/>
    <n v="0"/>
    <n v="0"/>
    <n v="0"/>
    <n v="0"/>
    <n v="57842.43"/>
    <n v="0"/>
    <n v="0"/>
    <n v="0"/>
    <n v="89942.11"/>
    <x v="17"/>
    <x v="1"/>
  </r>
  <r>
    <s v="CG&amp;E "/>
    <s v="E"/>
    <x v="3"/>
    <s v="DM01W   01/02/2009N"/>
    <n v="862040"/>
    <n v="100092.82"/>
    <n v="0"/>
    <n v="100092.82"/>
    <n v="26600.99"/>
    <n v="0"/>
    <n v="27962.77"/>
    <n v="935.92"/>
    <n v="71.67"/>
    <n v="0"/>
    <n v="0"/>
    <n v="3907.44"/>
    <n v="7585.38"/>
    <n v="5625.38"/>
    <n v="0"/>
    <n v="0"/>
    <n v="4623.17"/>
    <n v="17086.28"/>
    <n v="0"/>
    <n v="0"/>
    <n v="0"/>
    <n v="0"/>
    <n v="1156.52"/>
    <n v="0"/>
    <n v="0"/>
    <n v="0"/>
    <n v="994.77"/>
    <n v="0"/>
    <n v="0"/>
    <n v="0"/>
    <n v="0"/>
    <n v="1405.82"/>
    <n v="0"/>
    <n v="0"/>
    <n v="0"/>
    <n v="2136.71"/>
    <x v="17"/>
    <x v="1"/>
  </r>
  <r>
    <s v="CG&amp;E "/>
    <s v="E"/>
    <x v="7"/>
    <s v="DM01W   01/02/2009N"/>
    <n v="8725"/>
    <n v="1139.02"/>
    <n v="0"/>
    <n v="1139.02"/>
    <n v="315.48"/>
    <n v="0"/>
    <n v="348.94"/>
    <n v="9.48"/>
    <n v="0.99"/>
    <n v="0"/>
    <n v="0"/>
    <n v="39.840000000000003"/>
    <n v="85.49"/>
    <n v="64.650000000000006"/>
    <n v="0"/>
    <n v="0"/>
    <n v="46.79"/>
    <n v="167.27"/>
    <n v="0"/>
    <n v="0"/>
    <n v="0"/>
    <n v="0"/>
    <n v="11.51"/>
    <n v="0"/>
    <n v="0"/>
    <n v="0"/>
    <n v="10.08"/>
    <n v="0"/>
    <n v="0"/>
    <n v="0"/>
    <n v="0"/>
    <n v="14.22"/>
    <n v="0"/>
    <n v="0"/>
    <n v="0"/>
    <n v="24.28"/>
    <x v="17"/>
    <x v="1"/>
  </r>
  <r>
    <s v="CG&amp;E "/>
    <s v="E"/>
    <x v="4"/>
    <s v="DM01W   01/02/2009N"/>
    <n v="1641112"/>
    <n v="195321.4"/>
    <n v="0"/>
    <n v="195321.4"/>
    <n v="53608.42"/>
    <n v="0"/>
    <n v="54600"/>
    <n v="1781.83"/>
    <n v="161.87"/>
    <n v="0"/>
    <n v="0"/>
    <n v="7470.68"/>
    <n v="14939.82"/>
    <n v="11136.68"/>
    <n v="0"/>
    <n v="0"/>
    <n v="8801.5"/>
    <n v="31833.439999999999"/>
    <n v="0"/>
    <n v="0"/>
    <n v="0"/>
    <n v="0"/>
    <n v="2179.0700000000002"/>
    <n v="0"/>
    <n v="0"/>
    <n v="0"/>
    <n v="1893.74"/>
    <n v="0"/>
    <n v="0"/>
    <n v="0"/>
    <n v="0"/>
    <n v="2676.7"/>
    <n v="0"/>
    <n v="0"/>
    <n v="0"/>
    <n v="4237.6499999999996"/>
    <x v="17"/>
    <x v="1"/>
  </r>
  <r>
    <s v="CG&amp;E "/>
    <s v="E"/>
    <x v="8"/>
    <s v="DM01W   01/02/2009N"/>
    <n v="37011"/>
    <n v="4128.66"/>
    <n v="0"/>
    <n v="4128.66"/>
    <n v="1068.05"/>
    <n v="0"/>
    <n v="1172.3699999999999"/>
    <n v="40.15"/>
    <n v="3.51"/>
    <n v="0"/>
    <n v="0"/>
    <n v="166.65"/>
    <n v="309.58999999999997"/>
    <n v="220.97"/>
    <n v="0"/>
    <n v="0"/>
    <n v="198.51"/>
    <n v="709.45"/>
    <n v="0"/>
    <n v="0"/>
    <n v="0"/>
    <n v="0"/>
    <n v="48.83"/>
    <n v="0"/>
    <n v="0"/>
    <n v="0"/>
    <n v="42.7"/>
    <n v="0"/>
    <n v="0"/>
    <n v="0"/>
    <n v="0"/>
    <n v="60.37"/>
    <n v="0"/>
    <n v="0"/>
    <n v="0"/>
    <n v="87.51"/>
    <x v="17"/>
    <x v="1"/>
  </r>
  <r>
    <s v="CG&amp;E "/>
    <s v="E"/>
    <x v="5"/>
    <s v="DM01W   01/02/2009N"/>
    <n v="91259"/>
    <n v="10605.07"/>
    <n v="0"/>
    <n v="10605.07"/>
    <n v="3201.33"/>
    <n v="0"/>
    <n v="2886.54"/>
    <n v="99.06"/>
    <n v="6.39"/>
    <n v="0"/>
    <n v="0"/>
    <n v="29.64"/>
    <n v="874.43"/>
    <n v="646"/>
    <n v="0"/>
    <n v="0"/>
    <n v="489.43"/>
    <n v="1749.37"/>
    <n v="0"/>
    <n v="0"/>
    <n v="0"/>
    <n v="0"/>
    <n v="120.53"/>
    <n v="0"/>
    <n v="0"/>
    <n v="0"/>
    <n v="105.27"/>
    <n v="0"/>
    <n v="0"/>
    <n v="0"/>
    <n v="0"/>
    <n v="148.83000000000001"/>
    <n v="0"/>
    <n v="0"/>
    <n v="0"/>
    <n v="248.25"/>
    <x v="17"/>
    <x v="1"/>
  </r>
  <r>
    <s v="CG&amp;E "/>
    <s v="E"/>
    <x v="14"/>
    <s v="DM01W   01/02/2009N"/>
    <n v="3133"/>
    <n v="393.95"/>
    <n v="0"/>
    <n v="393.95"/>
    <n v="113.66"/>
    <n v="0"/>
    <n v="109.77"/>
    <n v="3.4"/>
    <n v="0.18"/>
    <n v="0"/>
    <n v="0"/>
    <n v="14.57"/>
    <n v="30.78"/>
    <n v="23.12"/>
    <n v="0"/>
    <n v="0"/>
    <n v="16.8"/>
    <n v="60.06"/>
    <n v="0"/>
    <n v="0"/>
    <n v="0"/>
    <n v="0"/>
    <n v="4.1399999999999997"/>
    <n v="0"/>
    <n v="0"/>
    <n v="0"/>
    <n v="3.62"/>
    <n v="0"/>
    <n v="0"/>
    <n v="0"/>
    <n v="0"/>
    <n v="5.1100000000000003"/>
    <n v="0"/>
    <n v="0"/>
    <n v="0"/>
    <n v="8.74"/>
    <x v="17"/>
    <x v="1"/>
  </r>
  <r>
    <s v="CG&amp;E "/>
    <s v="E"/>
    <x v="21"/>
    <s v="DM01W   01/02/2009N"/>
    <n v="8573"/>
    <n v="501.27"/>
    <n v="0"/>
    <n v="501.27"/>
    <n v="0"/>
    <n v="0"/>
    <n v="308.29000000000002"/>
    <n v="9.2899999999999991"/>
    <n v="0.72"/>
    <n v="0"/>
    <n v="0"/>
    <n v="39.68"/>
    <n v="84.2"/>
    <n v="0"/>
    <n v="0"/>
    <n v="0"/>
    <n v="0"/>
    <n v="0"/>
    <n v="0"/>
    <n v="0"/>
    <n v="0"/>
    <n v="0"/>
    <n v="11.31"/>
    <n v="0"/>
    <n v="0"/>
    <n v="0"/>
    <n v="9.89"/>
    <n v="0"/>
    <n v="0"/>
    <n v="0"/>
    <n v="0"/>
    <n v="13.98"/>
    <n v="0"/>
    <n v="0"/>
    <n v="0"/>
    <n v="23.91"/>
    <x v="17"/>
    <x v="1"/>
  </r>
  <r>
    <s v="CG&amp;E "/>
    <s v="E"/>
    <x v="6"/>
    <s v="DM01W   01/02/2009N"/>
    <n v="924194"/>
    <n v="50167.64"/>
    <n v="0"/>
    <n v="50167.64"/>
    <n v="0"/>
    <n v="0"/>
    <n v="30408.71"/>
    <n v="1003.32"/>
    <n v="76.36"/>
    <n v="0"/>
    <n v="-324.89999999999998"/>
    <n v="4236.3900000000003"/>
    <n v="8676.89"/>
    <n v="0"/>
    <n v="0"/>
    <n v="0"/>
    <n v="0"/>
    <n v="0"/>
    <n v="0"/>
    <n v="0"/>
    <n v="0"/>
    <n v="0"/>
    <n v="1055.01"/>
    <n v="0"/>
    <n v="0"/>
    <n v="0"/>
    <n v="1066.5899999999999"/>
    <n v="0"/>
    <n v="0"/>
    <n v="0"/>
    <n v="0"/>
    <n v="1507.41"/>
    <n v="0"/>
    <n v="0"/>
    <n v="0"/>
    <n v="2461.86"/>
    <x v="17"/>
    <x v="1"/>
  </r>
  <r>
    <s v="CG&amp;E "/>
    <s v="E"/>
    <x v="9"/>
    <s v="DM01W   01/02/2009N"/>
    <n v="19093"/>
    <n v="1024.71"/>
    <n v="0"/>
    <n v="1024.71"/>
    <n v="0"/>
    <n v="0"/>
    <n v="636.16"/>
    <n v="20.72"/>
    <n v="1.53"/>
    <n v="0"/>
    <n v="-25.57"/>
    <n v="87.83"/>
    <n v="185.33"/>
    <n v="0"/>
    <n v="0"/>
    <n v="0"/>
    <n v="0"/>
    <n v="0"/>
    <n v="0"/>
    <n v="0"/>
    <n v="0"/>
    <n v="0"/>
    <n v="12.93"/>
    <n v="0"/>
    <n v="0"/>
    <n v="0"/>
    <n v="22.01"/>
    <n v="0"/>
    <n v="0"/>
    <n v="0"/>
    <n v="0"/>
    <n v="31.14"/>
    <n v="0"/>
    <n v="0"/>
    <n v="0"/>
    <n v="52.63"/>
    <x v="17"/>
    <x v="1"/>
  </r>
  <r>
    <s v="CG&amp;E "/>
    <s v="E"/>
    <x v="10"/>
    <s v="DM01W   01/02/2009N"/>
    <n v="100573"/>
    <n v="4671.59"/>
    <n v="0"/>
    <n v="4671.59"/>
    <n v="0"/>
    <n v="0"/>
    <n v="2754.68"/>
    <n v="109.19"/>
    <n v="6.03"/>
    <n v="0"/>
    <n v="-95.85"/>
    <n v="453.36"/>
    <n v="843.74"/>
    <n v="0"/>
    <n v="0"/>
    <n v="0"/>
    <n v="0"/>
    <n v="0"/>
    <n v="0"/>
    <n v="0"/>
    <n v="0"/>
    <n v="0"/>
    <n v="84.1"/>
    <n v="0"/>
    <n v="0"/>
    <n v="0"/>
    <n v="116.06"/>
    <n v="0"/>
    <n v="0"/>
    <n v="0"/>
    <n v="0"/>
    <n v="164.02"/>
    <n v="0"/>
    <n v="0"/>
    <n v="0"/>
    <n v="236.26"/>
    <x v="17"/>
    <x v="1"/>
  </r>
  <r>
    <s v="CG&amp;E "/>
    <s v="E"/>
    <x v="22"/>
    <s v="DM01W   01/02/2009N"/>
    <n v="4112"/>
    <n v="208.07"/>
    <n v="0"/>
    <n v="208.07"/>
    <n v="0"/>
    <n v="0"/>
    <n v="134.69999999999999"/>
    <n v="4.47"/>
    <n v="0.18"/>
    <n v="0"/>
    <n v="0"/>
    <n v="0"/>
    <n v="40.39"/>
    <n v="0"/>
    <n v="0"/>
    <n v="0"/>
    <n v="0"/>
    <n v="0"/>
    <n v="0"/>
    <n v="0"/>
    <n v="0"/>
    <n v="0"/>
    <n v="5.43"/>
    <n v="0"/>
    <n v="0"/>
    <n v="0"/>
    <n v="4.74"/>
    <n v="0"/>
    <n v="0"/>
    <n v="0"/>
    <n v="0"/>
    <n v="6.7"/>
    <n v="0"/>
    <n v="0"/>
    <n v="0"/>
    <n v="11.46"/>
    <x v="17"/>
    <x v="1"/>
  </r>
  <r>
    <s v="CG&amp;E "/>
    <s v="E"/>
    <x v="11"/>
    <s v="DM01W   01/02/2009N"/>
    <n v="17974"/>
    <n v="321.94"/>
    <n v="0"/>
    <n v="321.94"/>
    <n v="0"/>
    <n v="0"/>
    <n v="110.72"/>
    <n v="19.510000000000002"/>
    <n v="0.09"/>
    <n v="0"/>
    <n v="-15.12"/>
    <n v="74.569999999999993"/>
    <n v="66.989999999999995"/>
    <n v="0"/>
    <n v="0"/>
    <n v="0"/>
    <n v="0"/>
    <n v="0"/>
    <n v="0"/>
    <n v="0"/>
    <n v="0"/>
    <n v="0"/>
    <n v="0"/>
    <n v="0"/>
    <n v="0"/>
    <n v="0"/>
    <n v="20.74"/>
    <n v="0"/>
    <n v="0"/>
    <n v="0"/>
    <n v="0"/>
    <n v="29.32"/>
    <n v="0"/>
    <n v="0"/>
    <n v="0"/>
    <n v="15.12"/>
    <x v="17"/>
    <x v="1"/>
  </r>
  <r>
    <s v="CG&amp;E "/>
    <s v="E"/>
    <x v="1"/>
    <s v="DM01W   02/15/2008N"/>
    <n v="1562"/>
    <n v="199.91"/>
    <n v="0"/>
    <n v="199.91"/>
    <n v="61.72"/>
    <n v="0"/>
    <n v="59.17"/>
    <n v="1.9"/>
    <n v="0.23"/>
    <n v="0"/>
    <n v="0"/>
    <n v="7.27"/>
    <n v="15.35"/>
    <n v="10.89"/>
    <n v="0.65"/>
    <n v="10.89"/>
    <n v="9.25"/>
    <n v="14.3"/>
    <n v="0"/>
    <n v="0"/>
    <n v="0"/>
    <n v="0"/>
    <n v="2.13"/>
    <n v="4.3600000000000003"/>
    <n v="0"/>
    <n v="0"/>
    <n v="1.8"/>
    <n v="0"/>
    <n v="0"/>
    <n v="0"/>
    <n v="0"/>
    <n v="0"/>
    <n v="0"/>
    <n v="0"/>
    <n v="0"/>
    <n v="0"/>
    <x v="17"/>
    <x v="1"/>
  </r>
  <r>
    <s v="CG&amp;E "/>
    <s v="E"/>
    <x v="2"/>
    <s v="DM01W   02/15/2008N"/>
    <n v="5685"/>
    <n v="742.44"/>
    <n v="0"/>
    <n v="742.44"/>
    <n v="224.62"/>
    <n v="0"/>
    <n v="230.54"/>
    <n v="6.92"/>
    <n v="0.85"/>
    <n v="0"/>
    <n v="0"/>
    <n v="26.18"/>
    <n v="55.84"/>
    <n v="39.619999999999997"/>
    <n v="2.37"/>
    <n v="39.630000000000003"/>
    <n v="33.659999999999997"/>
    <n v="52.03"/>
    <n v="0"/>
    <n v="0"/>
    <n v="0"/>
    <n v="0"/>
    <n v="7.76"/>
    <n v="15.86"/>
    <n v="0"/>
    <n v="0"/>
    <n v="6.56"/>
    <n v="0"/>
    <n v="0"/>
    <n v="0"/>
    <n v="0"/>
    <n v="0"/>
    <n v="0"/>
    <n v="0"/>
    <n v="0"/>
    <n v="0"/>
    <x v="17"/>
    <x v="1"/>
  </r>
  <r>
    <s v="CG&amp;E "/>
    <s v="E"/>
    <x v="1"/>
    <s v="DM01W   04/01/2008N"/>
    <n v="32405"/>
    <n v="4182.49"/>
    <n v="0"/>
    <n v="4182.49"/>
    <n v="1392.16"/>
    <n v="0"/>
    <n v="1011.06"/>
    <n v="39.47"/>
    <n v="3.22"/>
    <n v="0"/>
    <n v="0"/>
    <n v="148.29"/>
    <n v="306.02999999999997"/>
    <n v="223.75"/>
    <n v="13.5"/>
    <n v="0"/>
    <n v="176.13"/>
    <n v="699.97"/>
    <n v="0"/>
    <n v="0"/>
    <n v="0"/>
    <n v="0"/>
    <n v="44.66"/>
    <n v="86.87"/>
    <n v="0"/>
    <n v="0"/>
    <n v="37.380000000000003"/>
    <n v="0"/>
    <n v="0"/>
    <n v="0"/>
    <n v="0"/>
    <n v="0"/>
    <n v="0"/>
    <n v="0"/>
    <n v="0"/>
    <n v="0"/>
    <x v="17"/>
    <x v="1"/>
  </r>
  <r>
    <s v="CG&amp;E "/>
    <s v="E"/>
    <x v="2"/>
    <s v="DM01W   04/01/2008N"/>
    <n v="739815"/>
    <n v="61309.17"/>
    <n v="0"/>
    <n v="61309.17"/>
    <n v="16215.05"/>
    <n v="0"/>
    <n v="11614.92"/>
    <n v="900.7"/>
    <n v="37.69"/>
    <n v="0"/>
    <n v="0"/>
    <n v="3029.83"/>
    <n v="3892.63"/>
    <n v="2451.4299999999998"/>
    <n v="308.64999999999998"/>
    <n v="0"/>
    <n v="4020.64"/>
    <n v="15991.51"/>
    <n v="0"/>
    <n v="0"/>
    <n v="0"/>
    <n v="0"/>
    <n v="1019.57"/>
    <n v="972.68"/>
    <n v="0"/>
    <n v="0"/>
    <n v="853.87"/>
    <n v="0"/>
    <n v="0"/>
    <n v="0"/>
    <n v="0"/>
    <n v="0"/>
    <n v="0"/>
    <n v="0"/>
    <n v="0"/>
    <n v="0"/>
    <x v="17"/>
    <x v="1"/>
  </r>
  <r>
    <s v="CG&amp;E "/>
    <s v="E"/>
    <x v="3"/>
    <s v="DM01W   04/01/2008N"/>
    <n v="13512"/>
    <n v="1612.99"/>
    <n v="0"/>
    <n v="1612.99"/>
    <n v="489.13"/>
    <n v="0"/>
    <n v="423.57"/>
    <n v="16.45"/>
    <n v="1.06"/>
    <n v="0"/>
    <n v="0"/>
    <n v="60.2"/>
    <n v="104.21"/>
    <n v="80.680000000000007"/>
    <n v="5.62"/>
    <n v="0"/>
    <n v="73.28"/>
    <n v="295.2"/>
    <n v="0"/>
    <n v="0"/>
    <n v="0"/>
    <n v="0"/>
    <n v="18.64"/>
    <n v="29.36"/>
    <n v="0"/>
    <n v="0"/>
    <n v="15.59"/>
    <n v="0"/>
    <n v="0"/>
    <n v="0"/>
    <n v="0"/>
    <n v="0"/>
    <n v="0"/>
    <n v="0"/>
    <n v="0"/>
    <n v="0"/>
    <x v="17"/>
    <x v="1"/>
  </r>
  <r>
    <s v="CG&amp;E "/>
    <s v="E"/>
    <x v="4"/>
    <s v="DM01W   04/01/2008N"/>
    <n v="18796"/>
    <n v="2480.46"/>
    <n v="0"/>
    <n v="2480.46"/>
    <n v="835.64"/>
    <n v="0"/>
    <n v="612.53"/>
    <n v="22.87"/>
    <n v="1.44"/>
    <n v="0"/>
    <n v="0"/>
    <n v="85.44"/>
    <n v="176.64"/>
    <n v="127.73"/>
    <n v="7.81"/>
    <n v="0"/>
    <n v="101.92"/>
    <n v="410.65"/>
    <n v="0"/>
    <n v="0"/>
    <n v="0"/>
    <n v="0"/>
    <n v="25.96"/>
    <n v="50.16"/>
    <n v="0"/>
    <n v="0"/>
    <n v="21.67"/>
    <n v="0"/>
    <n v="0"/>
    <n v="0"/>
    <n v="0"/>
    <n v="0"/>
    <n v="0"/>
    <n v="0"/>
    <n v="0"/>
    <n v="0"/>
    <x v="17"/>
    <x v="1"/>
  </r>
  <r>
    <s v="CG&amp;E "/>
    <s v="E"/>
    <x v="6"/>
    <s v="DM01W   04/01/2008N"/>
    <n v="7364"/>
    <n v="396.79"/>
    <n v="0"/>
    <n v="396.79"/>
    <n v="0"/>
    <n v="0"/>
    <n v="239.76"/>
    <n v="8.98"/>
    <n v="0.32"/>
    <n v="0"/>
    <n v="0"/>
    <n v="33.81"/>
    <n v="71.81"/>
    <n v="0"/>
    <n v="3.08"/>
    <n v="0"/>
    <n v="0"/>
    <n v="0"/>
    <n v="0"/>
    <n v="0"/>
    <n v="0"/>
    <n v="0"/>
    <n v="10.15"/>
    <n v="20.39"/>
    <n v="0"/>
    <n v="0"/>
    <n v="8.49"/>
    <n v="0"/>
    <n v="0"/>
    <n v="0"/>
    <n v="0"/>
    <n v="0"/>
    <n v="0"/>
    <n v="0"/>
    <n v="0"/>
    <n v="0"/>
    <x v="17"/>
    <x v="1"/>
  </r>
  <r>
    <s v="CG&amp;E "/>
    <s v="E"/>
    <x v="2"/>
    <s v="DM02S   01/02/2009N"/>
    <n v="-1669"/>
    <n v="-237.58"/>
    <n v="0"/>
    <n v="-237.58"/>
    <n v="-60.56"/>
    <n v="0"/>
    <n v="-72.489999999999995"/>
    <n v="-1.81"/>
    <n v="-0.27"/>
    <n v="0"/>
    <n v="0"/>
    <n v="-7.77"/>
    <n v="-16.399999999999999"/>
    <n v="-12.87"/>
    <n v="0"/>
    <n v="0"/>
    <n v="-8.9600000000000009"/>
    <n v="-44.52"/>
    <n v="0"/>
    <n v="0"/>
    <n v="0"/>
    <n v="0"/>
    <n v="-2.62"/>
    <n v="0"/>
    <n v="0"/>
    <n v="0"/>
    <n v="-1.93"/>
    <n v="0"/>
    <n v="0"/>
    <n v="0"/>
    <n v="0"/>
    <n v="-2.72"/>
    <n v="0"/>
    <n v="0"/>
    <n v="0"/>
    <n v="-4.66"/>
    <x v="17"/>
    <x v="1"/>
  </r>
  <r>
    <s v="CG&amp;E "/>
    <s v="E"/>
    <x v="4"/>
    <s v="DM02S   01/02/2009N"/>
    <n v="-7920"/>
    <n v="-660.49"/>
    <n v="0"/>
    <n v="-660.49"/>
    <n v="-100.6"/>
    <n v="0"/>
    <n v="-143.13"/>
    <n v="-8.6"/>
    <n v="-0.45"/>
    <n v="0"/>
    <n v="0"/>
    <n v="-34.1"/>
    <n v="-42.44"/>
    <n v="-31.53"/>
    <n v="0"/>
    <n v="0"/>
    <n v="-42.47"/>
    <n v="-211.31"/>
    <n v="0"/>
    <n v="0"/>
    <n v="0"/>
    <n v="0"/>
    <n v="-12.41"/>
    <n v="0"/>
    <n v="0"/>
    <n v="0"/>
    <n v="-9.14"/>
    <n v="0"/>
    <n v="0"/>
    <n v="0"/>
    <n v="0"/>
    <n v="-12.92"/>
    <n v="0"/>
    <n v="0"/>
    <n v="0"/>
    <n v="-11.39"/>
    <x v="17"/>
    <x v="1"/>
  </r>
  <r>
    <s v="CG&amp;E "/>
    <s v="E"/>
    <x v="2"/>
    <s v="DM02S   04/01/2008N"/>
    <n v="-2160"/>
    <n v="-322.02"/>
    <n v="0"/>
    <n v="-322.02"/>
    <n v="-110.14"/>
    <n v="0"/>
    <n v="-95.39"/>
    <n v="-2.58"/>
    <n v="-0.36"/>
    <n v="0"/>
    <n v="0"/>
    <n v="-10.06"/>
    <n v="-23.66"/>
    <n v="-16.350000000000001"/>
    <n v="-0.79"/>
    <n v="0"/>
    <n v="-11.7"/>
    <n v="-38.25"/>
    <n v="0"/>
    <n v="0"/>
    <n v="0"/>
    <n v="0"/>
    <n v="-3.01"/>
    <n v="-6"/>
    <n v="0"/>
    <n v="0"/>
    <n v="-2.5099999999999998"/>
    <n v="0"/>
    <n v="0"/>
    <n v="0"/>
    <n v="0"/>
    <n v="-0.45"/>
    <n v="0"/>
    <n v="0"/>
    <n v="0"/>
    <n v="-0.77"/>
    <x v="17"/>
    <x v="1"/>
  </r>
  <r>
    <s v="CG&amp;E "/>
    <s v="E"/>
    <x v="4"/>
    <s v="DM02S   04/01/2008N"/>
    <n v="-63000"/>
    <n v="-5342.94"/>
    <n v="0"/>
    <n v="-5342.94"/>
    <n v="-1602.83"/>
    <n v="0"/>
    <n v="-923.49"/>
    <n v="-76.08"/>
    <n v="-1.0900000000000001"/>
    <n v="0"/>
    <n v="0"/>
    <n v="-272.60000000000002"/>
    <n v="-368.27"/>
    <n v="-239.6"/>
    <n v="-24.25"/>
    <n v="0"/>
    <n v="-341.37"/>
    <n v="-1225.82"/>
    <n v="0"/>
    <n v="0"/>
    <n v="0"/>
    <n v="0"/>
    <n v="-87.56"/>
    <n v="-93.19"/>
    <n v="0"/>
    <n v="0"/>
    <n v="-72.709999999999994"/>
    <n v="0"/>
    <n v="0"/>
    <n v="0"/>
    <n v="0"/>
    <n v="-7.83"/>
    <n v="0"/>
    <n v="0"/>
    <n v="0"/>
    <n v="-6.25"/>
    <x v="17"/>
    <x v="1"/>
  </r>
  <r>
    <s v="CG&amp;E "/>
    <s v="E"/>
    <x v="1"/>
    <s v="DM02W   01/02/2009N"/>
    <n v="1053"/>
    <n v="174.8"/>
    <n v="0"/>
    <n v="174.8"/>
    <n v="38.21"/>
    <n v="0"/>
    <n v="79.31"/>
    <n v="1.1599999999999999"/>
    <n v="0.54"/>
    <n v="0"/>
    <n v="0"/>
    <n v="4.9000000000000004"/>
    <n v="10.34"/>
    <n v="7.25"/>
    <n v="0"/>
    <n v="0"/>
    <n v="5.65"/>
    <n v="20.170000000000002"/>
    <n v="0"/>
    <n v="0"/>
    <n v="0"/>
    <n v="0"/>
    <n v="1.4"/>
    <n v="0"/>
    <n v="0"/>
    <n v="0"/>
    <n v="1.21"/>
    <n v="0"/>
    <n v="0"/>
    <n v="0"/>
    <n v="0"/>
    <n v="1.71"/>
    <n v="0"/>
    <n v="0"/>
    <n v="0"/>
    <n v="2.95"/>
    <x v="17"/>
    <x v="1"/>
  </r>
  <r>
    <s v="CG&amp;E "/>
    <s v="E"/>
    <x v="2"/>
    <s v="DM02W   01/02/2009N"/>
    <n v="258416"/>
    <n v="23544.880000000001"/>
    <n v="0"/>
    <n v="23544.880000000001"/>
    <n v="5437.67"/>
    <n v="0"/>
    <n v="5662.08"/>
    <n v="280.56"/>
    <n v="13.02"/>
    <n v="0"/>
    <n v="0"/>
    <n v="1137.5999999999999"/>
    <n v="1803.84"/>
    <n v="1309.1300000000001"/>
    <n v="0"/>
    <n v="0"/>
    <n v="1385.87"/>
    <n v="4958.8500000000004"/>
    <n v="0"/>
    <n v="0"/>
    <n v="0"/>
    <n v="0"/>
    <n v="341.33"/>
    <n v="0"/>
    <n v="0"/>
    <n v="0"/>
    <n v="298.22000000000003"/>
    <n v="0"/>
    <n v="0"/>
    <n v="0"/>
    <n v="0"/>
    <n v="421.49"/>
    <n v="0"/>
    <n v="0"/>
    <n v="0"/>
    <n v="495.22"/>
    <x v="17"/>
    <x v="1"/>
  </r>
  <r>
    <s v="CG&amp;E "/>
    <s v="E"/>
    <x v="7"/>
    <s v="DM02W   01/02/2009N"/>
    <n v="1120"/>
    <n v="137.07"/>
    <n v="0"/>
    <n v="137.07"/>
    <n v="40.630000000000003"/>
    <n v="0"/>
    <n v="36.020000000000003"/>
    <n v="1.22"/>
    <n v="0.09"/>
    <n v="0"/>
    <n v="0"/>
    <n v="5.21"/>
    <n v="11"/>
    <n v="7.7"/>
    <n v="0"/>
    <n v="0"/>
    <n v="6.01"/>
    <n v="21.47"/>
    <n v="0"/>
    <n v="0"/>
    <n v="0"/>
    <n v="0"/>
    <n v="1.48"/>
    <n v="0"/>
    <n v="0"/>
    <n v="0"/>
    <n v="1.29"/>
    <n v="0"/>
    <n v="0"/>
    <n v="0"/>
    <n v="0"/>
    <n v="1.83"/>
    <n v="0"/>
    <n v="0"/>
    <n v="0"/>
    <n v="3.12"/>
    <x v="17"/>
    <x v="1"/>
  </r>
  <r>
    <s v="CG&amp;E "/>
    <s v="E"/>
    <x v="4"/>
    <s v="DM02W   01/02/2009N"/>
    <n v="222666"/>
    <n v="20058.22"/>
    <n v="0"/>
    <n v="20058.22"/>
    <n v="4521.32"/>
    <n v="0"/>
    <n v="4867.58"/>
    <n v="241.79"/>
    <n v="12.11"/>
    <n v="0"/>
    <n v="0"/>
    <n v="980.13"/>
    <n v="1521.44"/>
    <n v="1084.31"/>
    <n v="0"/>
    <n v="0"/>
    <n v="1194.21"/>
    <n v="4302.88"/>
    <n v="0"/>
    <n v="0"/>
    <n v="0"/>
    <n v="0"/>
    <n v="295.11"/>
    <n v="0"/>
    <n v="0"/>
    <n v="0"/>
    <n v="256.98"/>
    <n v="0"/>
    <n v="0"/>
    <n v="0"/>
    <n v="0"/>
    <n v="363.09"/>
    <n v="0"/>
    <n v="0"/>
    <n v="0"/>
    <n v="417.27"/>
    <x v="17"/>
    <x v="1"/>
  </r>
  <r>
    <s v="CG&amp;E "/>
    <s v="E"/>
    <x v="12"/>
    <s v="DM02W   01/02/2009N"/>
    <n v="11316"/>
    <n v="1074.27"/>
    <n v="0"/>
    <n v="1074.27"/>
    <n v="279.18"/>
    <n v="0"/>
    <n v="236.23"/>
    <n v="12.29"/>
    <n v="0.27"/>
    <n v="0"/>
    <n v="0"/>
    <n v="50.05"/>
    <n v="84.85"/>
    <n v="63.3"/>
    <n v="0"/>
    <n v="0"/>
    <n v="60.69"/>
    <n v="216.91"/>
    <n v="0"/>
    <n v="0"/>
    <n v="0"/>
    <n v="0"/>
    <n v="14.94"/>
    <n v="0"/>
    <n v="0"/>
    <n v="0"/>
    <n v="13.06"/>
    <n v="0"/>
    <n v="0"/>
    <n v="0"/>
    <n v="0"/>
    <n v="18.46"/>
    <n v="0"/>
    <n v="0"/>
    <n v="0"/>
    <n v="24.04"/>
    <x v="17"/>
    <x v="1"/>
  </r>
  <r>
    <s v="CG&amp;E "/>
    <s v="E"/>
    <x v="21"/>
    <s v="DM02W   01/02/2009N"/>
    <n v="4215"/>
    <n v="222.56"/>
    <n v="0"/>
    <n v="222.56"/>
    <n v="0"/>
    <n v="0"/>
    <n v="130.66999999999999"/>
    <n v="4.57"/>
    <n v="0.27"/>
    <n v="0"/>
    <n v="0"/>
    <n v="19.100000000000001"/>
    <n v="39.44"/>
    <n v="0"/>
    <n v="0"/>
    <n v="0"/>
    <n v="0"/>
    <n v="0"/>
    <n v="0"/>
    <n v="0"/>
    <n v="0"/>
    <n v="0"/>
    <n v="5.57"/>
    <n v="0"/>
    <n v="0"/>
    <n v="0"/>
    <n v="4.8600000000000003"/>
    <n v="0"/>
    <n v="0"/>
    <n v="0"/>
    <n v="0"/>
    <n v="6.88"/>
    <n v="0"/>
    <n v="0"/>
    <n v="0"/>
    <n v="11.2"/>
    <x v="17"/>
    <x v="1"/>
  </r>
  <r>
    <s v="CG&amp;E "/>
    <s v="E"/>
    <x v="6"/>
    <s v="DM02W   01/02/2009N"/>
    <n v="9014"/>
    <n v="368.76"/>
    <n v="0"/>
    <n v="368.76"/>
    <n v="0"/>
    <n v="0"/>
    <n v="219.27"/>
    <n v="9.7899999999999991"/>
    <n v="0.54"/>
    <n v="0"/>
    <n v="-15.12"/>
    <n v="40.1"/>
    <n v="67.88"/>
    <n v="0"/>
    <n v="0"/>
    <n v="0"/>
    <n v="0"/>
    <n v="0"/>
    <n v="0"/>
    <n v="0"/>
    <n v="0"/>
    <n v="0"/>
    <n v="1.95"/>
    <n v="0"/>
    <n v="0"/>
    <n v="0"/>
    <n v="10.4"/>
    <n v="0"/>
    <n v="0"/>
    <n v="0"/>
    <n v="0"/>
    <n v="14.7"/>
    <n v="0"/>
    <n v="0"/>
    <n v="0"/>
    <n v="19.25"/>
    <x v="17"/>
    <x v="1"/>
  </r>
  <r>
    <s v="CG&amp;E "/>
    <s v="E"/>
    <x v="10"/>
    <s v="DM02W   01/02/2009N"/>
    <n v="7420"/>
    <n v="408.97"/>
    <n v="0"/>
    <n v="408.97"/>
    <n v="0"/>
    <n v="0"/>
    <n v="263.93"/>
    <n v="8.06"/>
    <n v="0.63"/>
    <n v="0"/>
    <n v="-14.84"/>
    <n v="34.159999999999997"/>
    <n v="72.88"/>
    <n v="0"/>
    <n v="0"/>
    <n v="0"/>
    <n v="0"/>
    <n v="0"/>
    <n v="0"/>
    <n v="0"/>
    <n v="0"/>
    <n v="0"/>
    <n v="2.78"/>
    <n v="0"/>
    <n v="0"/>
    <n v="0"/>
    <n v="8.57"/>
    <n v="0"/>
    <n v="0"/>
    <n v="0"/>
    <n v="0"/>
    <n v="12.1"/>
    <n v="0"/>
    <n v="0"/>
    <n v="0"/>
    <n v="20.7"/>
    <x v="17"/>
    <x v="1"/>
  </r>
  <r>
    <s v="CG&amp;E "/>
    <s v="E"/>
    <x v="11"/>
    <s v="DM02W   01/02/2009N"/>
    <n v="6332"/>
    <n v="205.92"/>
    <n v="0"/>
    <n v="205.92"/>
    <n v="0"/>
    <n v="0"/>
    <n v="96.15"/>
    <n v="6.87"/>
    <n v="0.09"/>
    <n v="0"/>
    <n v="0"/>
    <n v="27.45"/>
    <n v="38.56"/>
    <n v="0"/>
    <n v="0"/>
    <n v="0"/>
    <n v="0"/>
    <n v="0"/>
    <n v="0"/>
    <n v="0"/>
    <n v="0"/>
    <n v="0"/>
    <n v="8.36"/>
    <n v="0"/>
    <n v="0"/>
    <n v="0"/>
    <n v="7.31"/>
    <n v="0"/>
    <n v="0"/>
    <n v="0"/>
    <n v="0"/>
    <n v="10.33"/>
    <n v="0"/>
    <n v="0"/>
    <n v="0"/>
    <n v="10.8"/>
    <x v="17"/>
    <x v="1"/>
  </r>
  <r>
    <s v="CG&amp;E "/>
    <s v="E"/>
    <x v="13"/>
    <s v="DM02W   01/02/2009N"/>
    <n v="42269"/>
    <n v="1035.1300000000001"/>
    <n v="0"/>
    <n v="1035.1300000000001"/>
    <n v="0"/>
    <n v="0"/>
    <n v="473.24"/>
    <n v="45.88"/>
    <n v="0.45"/>
    <n v="0"/>
    <n v="-56.16"/>
    <n v="181.71"/>
    <n v="216.13"/>
    <n v="0"/>
    <n v="0"/>
    <n v="0"/>
    <n v="0"/>
    <n v="0"/>
    <n v="0"/>
    <n v="0"/>
    <n v="0"/>
    <n v="0"/>
    <n v="0"/>
    <n v="0"/>
    <n v="0"/>
    <n v="0"/>
    <n v="48.78"/>
    <n v="0"/>
    <n v="0"/>
    <n v="0"/>
    <n v="0"/>
    <n v="68.94"/>
    <n v="0"/>
    <n v="0"/>
    <n v="0"/>
    <n v="56.16"/>
    <x v="17"/>
    <x v="1"/>
  </r>
  <r>
    <s v="CG&amp;E "/>
    <s v="E"/>
    <x v="2"/>
    <s v="DM02W   04/01/2008N"/>
    <n v="91"/>
    <n v="35.340000000000003"/>
    <n v="0"/>
    <n v="35.340000000000003"/>
    <n v="4.2300000000000004"/>
    <n v="0"/>
    <n v="25.82"/>
    <n v="0.11"/>
    <n v="0.28000000000000003"/>
    <n v="0"/>
    <n v="0"/>
    <n v="0.42"/>
    <n v="0.9"/>
    <n v="0.59"/>
    <n v="0.03"/>
    <n v="0"/>
    <n v="0.49"/>
    <n v="1.99"/>
    <n v="0"/>
    <n v="0"/>
    <n v="0"/>
    <n v="0"/>
    <n v="0.13"/>
    <n v="0.25"/>
    <n v="0"/>
    <n v="0"/>
    <n v="0.1"/>
    <n v="0"/>
    <n v="0"/>
    <n v="0"/>
    <n v="0"/>
    <n v="0"/>
    <n v="0"/>
    <n v="0"/>
    <n v="0"/>
    <n v="0"/>
    <x v="17"/>
    <x v="1"/>
  </r>
  <r>
    <s v="CG&amp;E "/>
    <s v="E"/>
    <x v="4"/>
    <s v="DM02W   04/01/2008N"/>
    <n v="8678"/>
    <n v="1219.2"/>
    <n v="0"/>
    <n v="1219.2"/>
    <n v="403.35"/>
    <n v="0"/>
    <n v="333.03"/>
    <n v="10.57"/>
    <n v="0.72"/>
    <n v="0"/>
    <n v="0"/>
    <n v="40.35"/>
    <n v="85.23"/>
    <n v="59.51"/>
    <n v="3.61"/>
    <n v="0"/>
    <n v="47.07"/>
    <n v="189.58"/>
    <n v="0"/>
    <n v="0"/>
    <n v="0"/>
    <n v="0"/>
    <n v="11.97"/>
    <n v="24.2"/>
    <n v="0"/>
    <n v="0"/>
    <n v="10.01"/>
    <n v="0"/>
    <n v="0"/>
    <n v="0"/>
    <n v="0"/>
    <n v="0"/>
    <n v="0"/>
    <n v="0"/>
    <n v="0"/>
    <n v="0"/>
    <x v="17"/>
    <x v="1"/>
  </r>
  <r>
    <s v="CG&amp;E "/>
    <s v="E"/>
    <x v="2"/>
    <s v="DP01    01/02/2009N"/>
    <n v="148660"/>
    <n v="14025.38"/>
    <n v="0"/>
    <n v="14025.38"/>
    <n v="4778.47"/>
    <n v="0"/>
    <n v="1791.15"/>
    <n v="161.41"/>
    <n v="0.27"/>
    <n v="0"/>
    <n v="0"/>
    <n v="558.59"/>
    <n v="872.75"/>
    <n v="1048.98"/>
    <n v="0"/>
    <n v="0"/>
    <n v="1058.22"/>
    <n v="2849.67"/>
    <n v="0"/>
    <n v="0"/>
    <n v="0"/>
    <n v="0"/>
    <n v="210.06"/>
    <n v="0"/>
    <n v="0"/>
    <n v="0"/>
    <n v="72.849999999999994"/>
    <n v="0"/>
    <n v="0"/>
    <n v="0"/>
    <n v="0"/>
    <n v="242.47"/>
    <n v="0"/>
    <n v="0"/>
    <n v="0"/>
    <n v="380.49"/>
    <x v="17"/>
    <x v="2"/>
  </r>
  <r>
    <s v="CG&amp;E "/>
    <s v="E"/>
    <x v="5"/>
    <s v="DP01    01/02/2009N"/>
    <n v="0"/>
    <n v="221.73"/>
    <n v="0"/>
    <n v="221.73"/>
    <n v="35.96"/>
    <n v="0"/>
    <n v="164.69"/>
    <n v="0"/>
    <n v="0.09"/>
    <n v="0"/>
    <n v="0"/>
    <n v="0"/>
    <n v="0"/>
    <n v="5.74"/>
    <n v="0"/>
    <n v="0"/>
    <n v="11.59"/>
    <n v="0"/>
    <n v="0"/>
    <n v="0"/>
    <n v="0"/>
    <n v="0"/>
    <n v="1.59"/>
    <n v="0"/>
    <n v="0"/>
    <n v="0"/>
    <n v="0"/>
    <n v="0"/>
    <n v="0"/>
    <n v="0"/>
    <n v="0"/>
    <n v="0"/>
    <n v="0"/>
    <n v="0"/>
    <n v="0"/>
    <n v="2.0699999999999998"/>
    <x v="17"/>
    <x v="2"/>
  </r>
  <r>
    <s v="CG&amp;E "/>
    <s v="E"/>
    <x v="14"/>
    <s v="DP01    01/02/2009N"/>
    <n v="7736250"/>
    <n v="585749.94999999995"/>
    <n v="0"/>
    <n v="585749.94999999995"/>
    <n v="189340.69"/>
    <n v="0"/>
    <n v="54270.73"/>
    <n v="8399.26"/>
    <n v="3.24"/>
    <n v="0"/>
    <n v="0"/>
    <n v="28418.13"/>
    <n v="34055.660000000003"/>
    <n v="43286.2"/>
    <n v="0"/>
    <n v="0"/>
    <n v="38560.769999999997"/>
    <n v="148296.17000000001"/>
    <n v="0"/>
    <n v="0"/>
    <n v="0"/>
    <n v="0"/>
    <n v="8306.74"/>
    <n v="0"/>
    <n v="0"/>
    <n v="0"/>
    <n v="3790.73"/>
    <n v="0"/>
    <n v="0"/>
    <n v="0"/>
    <n v="0"/>
    <n v="12617.83"/>
    <n v="0"/>
    <n v="0"/>
    <n v="0"/>
    <n v="16403.8"/>
    <x v="17"/>
    <x v="2"/>
  </r>
  <r>
    <s v="CG&amp;E "/>
    <s v="E"/>
    <x v="15"/>
    <s v="DP01    01/02/2009N"/>
    <n v="1390744"/>
    <n v="117050.53"/>
    <n v="0"/>
    <n v="117050.53"/>
    <n v="39307.660000000003"/>
    <n v="0"/>
    <n v="12462.65"/>
    <n v="1306.05"/>
    <n v="0.27"/>
    <n v="0"/>
    <n v="0"/>
    <n v="5068.96"/>
    <n v="6835.65"/>
    <n v="8021.09"/>
    <n v="0"/>
    <n v="0"/>
    <n v="9478.42"/>
    <n v="26659.18"/>
    <n v="0"/>
    <n v="0"/>
    <n v="0"/>
    <n v="0"/>
    <n v="1709.52"/>
    <n v="0"/>
    <n v="0"/>
    <n v="0"/>
    <n v="681.46"/>
    <n v="0"/>
    <n v="0"/>
    <n v="0"/>
    <n v="0"/>
    <n v="2268.31"/>
    <n v="0"/>
    <n v="0"/>
    <n v="0"/>
    <n v="3251.31"/>
    <x v="17"/>
    <x v="2"/>
  </r>
  <r>
    <s v="CG&amp;E "/>
    <s v="E"/>
    <x v="12"/>
    <s v="DP01    01/02/2009N"/>
    <n v="82856"/>
    <n v="8411.68"/>
    <n v="0"/>
    <n v="8411.68"/>
    <n v="3027.84"/>
    <n v="0"/>
    <n v="1022.76"/>
    <n v="89.96"/>
    <n v="0.09"/>
    <n v="0"/>
    <n v="0"/>
    <n v="310.08999999999997"/>
    <n v="567.55999999999995"/>
    <n v="574.61"/>
    <n v="0"/>
    <n v="0"/>
    <n v="688.64"/>
    <n v="1588.27"/>
    <n v="0"/>
    <n v="0"/>
    <n v="0"/>
    <n v="0"/>
    <n v="133.21"/>
    <n v="0"/>
    <n v="0"/>
    <n v="0"/>
    <n v="40.6"/>
    <n v="0"/>
    <n v="0"/>
    <n v="0"/>
    <n v="0"/>
    <n v="135.13999999999999"/>
    <n v="0"/>
    <n v="0"/>
    <n v="0"/>
    <n v="232.91"/>
    <x v="17"/>
    <x v="2"/>
  </r>
  <r>
    <s v="CG&amp;E "/>
    <s v="E"/>
    <x v="16"/>
    <s v="DP01    01/02/2009N"/>
    <n v="1716055"/>
    <n v="122376.44"/>
    <n v="0"/>
    <n v="122376.44"/>
    <n v="40954.160000000003"/>
    <n v="0"/>
    <n v="11542.82"/>
    <n v="1863.12"/>
    <n v="0.36"/>
    <n v="0"/>
    <n v="0"/>
    <n v="0"/>
    <n v="7716.45"/>
    <n v="9763.83"/>
    <n v="0"/>
    <n v="0"/>
    <n v="8634.2900000000009"/>
    <n v="32895.050000000003"/>
    <n v="0"/>
    <n v="0"/>
    <n v="0"/>
    <n v="0"/>
    <n v="1788.62"/>
    <n v="0"/>
    <n v="0"/>
    <n v="0"/>
    <n v="840.86"/>
    <n v="0"/>
    <n v="0"/>
    <n v="0"/>
    <n v="0"/>
    <n v="2798.88"/>
    <n v="0"/>
    <n v="0"/>
    <n v="0"/>
    <n v="3578"/>
    <x v="17"/>
    <x v="2"/>
  </r>
  <r>
    <s v="CG&amp;E "/>
    <s v="E"/>
    <x v="14"/>
    <s v="DP02    01/02/2009 "/>
    <n v="961980"/>
    <n v="88874.87"/>
    <n v="0"/>
    <n v="88874.87"/>
    <n v="22250"/>
    <n v="0"/>
    <n v="6290.36"/>
    <n v="1914.85"/>
    <n v="0.18"/>
    <n v="0"/>
    <n v="0"/>
    <n v="7396.4"/>
    <n v="8499.67"/>
    <n v="10310.530000000001"/>
    <n v="0"/>
    <n v="0"/>
    <n v="4437.83"/>
    <n v="18440.189999999999"/>
    <n v="0"/>
    <n v="0"/>
    <n v="0"/>
    <n v="0"/>
    <n v="1922.57"/>
    <n v="0"/>
    <n v="0"/>
    <n v="0"/>
    <n v="995.9"/>
    <n v="0"/>
    <n v="0"/>
    <n v="0"/>
    <n v="0"/>
    <n v="3314.92"/>
    <n v="0"/>
    <n v="0"/>
    <n v="0"/>
    <n v="3101.47"/>
    <x v="17"/>
    <x v="2"/>
  </r>
  <r>
    <s v="CG&amp;E "/>
    <s v="E"/>
    <x v="15"/>
    <s v="DP02    01/02/2009 "/>
    <n v="3360588"/>
    <n v="227242.66"/>
    <n v="0"/>
    <n v="227242.66"/>
    <n v="70340.47"/>
    <n v="0"/>
    <n v="20570.05"/>
    <n v="2136.16"/>
    <n v="0.18"/>
    <n v="0"/>
    <n v="0"/>
    <n v="624.28"/>
    <n v="18471.12"/>
    <n v="18073.98"/>
    <n v="0"/>
    <n v="0"/>
    <n v="15705.02"/>
    <n v="64419.11"/>
    <n v="0"/>
    <n v="0"/>
    <n v="0"/>
    <n v="0"/>
    <n v="3728.57"/>
    <n v="0"/>
    <n v="0"/>
    <n v="0"/>
    <n v="1585.94"/>
    <n v="0"/>
    <n v="0"/>
    <n v="0"/>
    <n v="0"/>
    <n v="5278.91"/>
    <n v="0"/>
    <n v="0"/>
    <n v="0"/>
    <n v="6308.87"/>
    <x v="17"/>
    <x v="2"/>
  </r>
  <r>
    <s v="CG&amp;E "/>
    <s v="E"/>
    <x v="12"/>
    <s v="DP02    01/02/2009 "/>
    <n v="510397"/>
    <n v="55931"/>
    <n v="0"/>
    <n v="55931"/>
    <n v="16492.47"/>
    <n v="0"/>
    <n v="5580.72"/>
    <n v="1056.49"/>
    <n v="0.27"/>
    <n v="0"/>
    <n v="0"/>
    <n v="3560.32"/>
    <n v="5226.6400000000003"/>
    <n v="5559.43"/>
    <n v="0"/>
    <n v="0"/>
    <n v="3615.14"/>
    <n v="9783.7999999999993"/>
    <n v="0"/>
    <n v="0"/>
    <n v="0"/>
    <n v="0"/>
    <n v="1189.46"/>
    <n v="0"/>
    <n v="0"/>
    <n v="0"/>
    <n v="476.82"/>
    <n v="0"/>
    <n v="0"/>
    <n v="0"/>
    <n v="0"/>
    <n v="1587.12"/>
    <n v="0"/>
    <n v="0"/>
    <n v="0"/>
    <n v="1802.32"/>
    <x v="17"/>
    <x v="2"/>
  </r>
  <r>
    <s v="CG&amp;E "/>
    <s v="E"/>
    <x v="2"/>
    <s v="DP02    01/02/2009N"/>
    <n v="56736"/>
    <n v="10627.27"/>
    <n v="0"/>
    <n v="10627.27"/>
    <n v="4308.97"/>
    <n v="0"/>
    <n v="1960.65"/>
    <n v="61.6"/>
    <n v="0.27"/>
    <n v="0"/>
    <n v="0"/>
    <n v="230.35"/>
    <n v="388.64"/>
    <n v="798.18"/>
    <n v="0"/>
    <n v="0"/>
    <n v="1191.96"/>
    <n v="1087.57"/>
    <n v="0"/>
    <n v="0"/>
    <n v="0"/>
    <n v="0"/>
    <n v="190.27"/>
    <n v="0"/>
    <n v="0"/>
    <n v="0"/>
    <n v="27.8"/>
    <n v="0"/>
    <n v="0"/>
    <n v="0"/>
    <n v="0"/>
    <n v="92.53"/>
    <n v="0"/>
    <n v="0"/>
    <n v="0"/>
    <n v="288.48"/>
    <x v="17"/>
    <x v="2"/>
  </r>
  <r>
    <s v="CG&amp;E "/>
    <s v="E"/>
    <x v="3"/>
    <s v="DP02    01/02/2009N"/>
    <n v="506999"/>
    <n v="37997"/>
    <n v="0"/>
    <n v="37997"/>
    <n v="11986.69"/>
    <n v="0"/>
    <n v="3802.72"/>
    <n v="550.45000000000005"/>
    <n v="0.45"/>
    <n v="0"/>
    <n v="0"/>
    <n v="1887.02"/>
    <n v="2155.4899999999998"/>
    <n v="2834.86"/>
    <n v="0"/>
    <n v="0"/>
    <n v="2408.71"/>
    <n v="9718.67"/>
    <n v="0"/>
    <n v="0"/>
    <n v="0"/>
    <n v="0"/>
    <n v="525.73"/>
    <n v="0"/>
    <n v="0"/>
    <n v="0"/>
    <n v="248.43"/>
    <n v="0"/>
    <n v="0"/>
    <n v="0"/>
    <n v="0"/>
    <n v="826.91"/>
    <n v="0"/>
    <n v="0"/>
    <n v="0"/>
    <n v="1050.8699999999999"/>
    <x v="17"/>
    <x v="2"/>
  </r>
  <r>
    <s v="CG&amp;E "/>
    <s v="E"/>
    <x v="4"/>
    <s v="DP02    01/02/2009N"/>
    <n v="76239"/>
    <n v="6521.38"/>
    <n v="0"/>
    <n v="6521.38"/>
    <n v="2162.5700000000002"/>
    <n v="0"/>
    <n v="731.53"/>
    <n v="82.77"/>
    <n v="0.09"/>
    <n v="0"/>
    <n v="0"/>
    <n v="286.07"/>
    <n v="408.57"/>
    <n v="494.2"/>
    <n v="0"/>
    <n v="0"/>
    <n v="458.85"/>
    <n v="1461.43"/>
    <n v="0"/>
    <n v="0"/>
    <n v="0"/>
    <n v="0"/>
    <n v="94.98"/>
    <n v="0"/>
    <n v="0"/>
    <n v="0"/>
    <n v="37.36"/>
    <n v="0"/>
    <n v="0"/>
    <n v="0"/>
    <n v="0"/>
    <n v="124.35"/>
    <n v="0"/>
    <n v="0"/>
    <n v="0"/>
    <n v="178.61"/>
    <x v="17"/>
    <x v="2"/>
  </r>
  <r>
    <s v="CG&amp;E "/>
    <s v="E"/>
    <x v="14"/>
    <s v="DP02    01/02/2009N"/>
    <n v="44550347"/>
    <n v="3304176.28"/>
    <n v="0"/>
    <n v="3304176.28"/>
    <n v="1062735.74"/>
    <n v="0"/>
    <n v="310517.27"/>
    <n v="38189.67"/>
    <n v="5.67"/>
    <n v="0"/>
    <n v="0"/>
    <n v="124764.89"/>
    <n v="204028.37"/>
    <n v="238883.06"/>
    <n v="0"/>
    <n v="0"/>
    <n v="237553.05"/>
    <n v="853985.59"/>
    <n v="0"/>
    <n v="0"/>
    <n v="0"/>
    <n v="0"/>
    <n v="46169.11"/>
    <n v="0"/>
    <n v="0"/>
    <n v="0"/>
    <n v="21829.65"/>
    <n v="0"/>
    <n v="0"/>
    <n v="0"/>
    <n v="0"/>
    <n v="72661.63"/>
    <n v="0"/>
    <n v="0"/>
    <n v="0"/>
    <n v="92852.58"/>
    <x v="17"/>
    <x v="2"/>
  </r>
  <r>
    <s v="CG&amp;E "/>
    <s v="E"/>
    <x v="15"/>
    <s v="DP02    01/02/2009N"/>
    <n v="41126706"/>
    <n v="3128196.38"/>
    <n v="0"/>
    <n v="3128196.38"/>
    <n v="995710.78"/>
    <n v="0"/>
    <n v="294146.78999999998"/>
    <n v="35267.96"/>
    <n v="4.7"/>
    <n v="0"/>
    <n v="0"/>
    <n v="149767.10999999999"/>
    <n v="196954.05"/>
    <n v="225099.13"/>
    <n v="0"/>
    <n v="0"/>
    <n v="225914.35"/>
    <n v="788357.85"/>
    <n v="0"/>
    <n v="0"/>
    <n v="0"/>
    <n v="0"/>
    <n v="43201.94"/>
    <n v="0"/>
    <n v="0"/>
    <n v="0"/>
    <n v="20152.099999999999"/>
    <n v="0"/>
    <n v="0"/>
    <n v="0"/>
    <n v="0"/>
    <n v="67077.64"/>
    <n v="0"/>
    <n v="0"/>
    <n v="0"/>
    <n v="86541.98"/>
    <x v="17"/>
    <x v="2"/>
  </r>
  <r>
    <s v="CG&amp;E "/>
    <s v="E"/>
    <x v="12"/>
    <s v="DP02    01/02/2009N"/>
    <n v="7506827"/>
    <n v="614050.21"/>
    <n v="0"/>
    <n v="614050.21"/>
    <n v="203017.83"/>
    <n v="0"/>
    <n v="59643.24"/>
    <n v="7835.47"/>
    <n v="1.71"/>
    <n v="0"/>
    <n v="0"/>
    <n v="27426.89"/>
    <n v="39546.550000000003"/>
    <n v="46062.77"/>
    <n v="0"/>
    <n v="0"/>
    <n v="44811.92"/>
    <n v="143898.39000000001"/>
    <n v="0"/>
    <n v="0"/>
    <n v="0"/>
    <n v="0"/>
    <n v="8868.11"/>
    <n v="0"/>
    <n v="0"/>
    <n v="0"/>
    <n v="3678.34"/>
    <n v="0"/>
    <n v="0"/>
    <n v="0"/>
    <n v="0"/>
    <n v="12243.64"/>
    <n v="0"/>
    <n v="0"/>
    <n v="0"/>
    <n v="17015.349999999999"/>
    <x v="17"/>
    <x v="2"/>
  </r>
  <r>
    <s v="CG&amp;E "/>
    <s v="E"/>
    <x v="17"/>
    <s v="DP02    01/02/2009N"/>
    <n v="25660"/>
    <n v="21620.38"/>
    <n v="0"/>
    <n v="21620.38"/>
    <n v="10237.98"/>
    <n v="0"/>
    <n v="4521.28"/>
    <n v="27.86"/>
    <n v="0.09"/>
    <n v="0"/>
    <n v="0"/>
    <n v="102.47"/>
    <n v="175.77"/>
    <n v="1501.59"/>
    <n v="0"/>
    <n v="0"/>
    <n v="3449.1"/>
    <n v="491.88"/>
    <n v="0"/>
    <n v="0"/>
    <n v="0"/>
    <n v="0"/>
    <n v="449.25"/>
    <n v="0"/>
    <n v="0"/>
    <n v="0"/>
    <n v="12.57"/>
    <n v="0"/>
    <n v="0"/>
    <n v="0"/>
    <n v="0"/>
    <n v="41.85"/>
    <n v="0"/>
    <n v="0"/>
    <n v="0"/>
    <n v="608.69000000000005"/>
    <x v="17"/>
    <x v="2"/>
  </r>
  <r>
    <s v="CG&amp;E "/>
    <s v="E"/>
    <x v="16"/>
    <s v="DP02    01/02/2009N"/>
    <n v="2355906"/>
    <n v="177209.49"/>
    <n v="0"/>
    <n v="177209.49"/>
    <n v="59352.78"/>
    <n v="0"/>
    <n v="17766.37"/>
    <n v="2132.35"/>
    <n v="0.18"/>
    <n v="0"/>
    <n v="0"/>
    <n v="0"/>
    <n v="12278.28"/>
    <n v="14080.43"/>
    <n v="0"/>
    <n v="0"/>
    <n v="13781.6"/>
    <n v="45160.36"/>
    <n v="0"/>
    <n v="0"/>
    <n v="0"/>
    <n v="0"/>
    <n v="2571.5500000000002"/>
    <n v="0"/>
    <n v="0"/>
    <n v="0"/>
    <n v="1154.4000000000001"/>
    <n v="0"/>
    <n v="0"/>
    <n v="0"/>
    <n v="0"/>
    <n v="3842.48"/>
    <n v="0"/>
    <n v="0"/>
    <n v="0"/>
    <n v="5088.71"/>
    <x v="17"/>
    <x v="2"/>
  </r>
  <r>
    <s v="CG&amp;E "/>
    <s v="E"/>
    <x v="11"/>
    <s v="DP02    01/02/2009N"/>
    <n v="2775"/>
    <n v="218.45"/>
    <n v="0"/>
    <n v="218.45"/>
    <n v="0"/>
    <n v="0"/>
    <n v="177.9"/>
    <n v="3.01"/>
    <n v="0.09"/>
    <n v="0"/>
    <n v="-7.61"/>
    <n v="12.55"/>
    <n v="19.010000000000002"/>
    <n v="0"/>
    <n v="0"/>
    <n v="0"/>
    <n v="0"/>
    <n v="0"/>
    <n v="0"/>
    <n v="0"/>
    <n v="0"/>
    <n v="0"/>
    <n v="0"/>
    <n v="0"/>
    <n v="0"/>
    <n v="0"/>
    <n v="1.36"/>
    <n v="0"/>
    <n v="0"/>
    <n v="0"/>
    <n v="0"/>
    <n v="4.53"/>
    <n v="0"/>
    <n v="0"/>
    <n v="0"/>
    <n v="7.61"/>
    <x v="17"/>
    <x v="2"/>
  </r>
  <r>
    <s v="CG&amp;E "/>
    <s v="E"/>
    <x v="18"/>
    <s v="DP02    01/02/2009N"/>
    <n v="372561"/>
    <n v="15366.21"/>
    <n v="0"/>
    <n v="15366.21"/>
    <n v="0"/>
    <n v="0"/>
    <n v="10243.129999999999"/>
    <n v="404.49"/>
    <n v="0.27"/>
    <n v="0"/>
    <n v="-1758.07"/>
    <n v="1376.09"/>
    <n v="2552.04"/>
    <n v="0"/>
    <n v="0"/>
    <n v="0"/>
    <n v="0"/>
    <n v="0"/>
    <n v="0"/>
    <n v="0"/>
    <n v="0"/>
    <n v="0"/>
    <n v="0"/>
    <n v="0"/>
    <n v="0"/>
    <n v="0"/>
    <n v="182.55"/>
    <n v="0"/>
    <n v="0"/>
    <n v="0"/>
    <n v="0"/>
    <n v="607.64"/>
    <n v="0"/>
    <n v="0"/>
    <n v="0"/>
    <n v="1758.07"/>
    <x v="17"/>
    <x v="2"/>
  </r>
  <r>
    <s v="CG&amp;E "/>
    <s v="E"/>
    <x v="2"/>
    <s v="DP03    01/02/2009N"/>
    <n v="15840"/>
    <n v="2225.5"/>
    <n v="0"/>
    <n v="2225.5"/>
    <n v="826.17"/>
    <n v="0"/>
    <n v="417.85"/>
    <n v="17.2"/>
    <n v="0.09"/>
    <n v="0"/>
    <n v="0"/>
    <n v="66.819999999999993"/>
    <n v="108.5"/>
    <n v="145.05000000000001"/>
    <n v="0"/>
    <n v="0"/>
    <n v="211.35"/>
    <n v="303.64"/>
    <n v="0"/>
    <n v="0"/>
    <n v="0"/>
    <n v="0"/>
    <n v="36.43"/>
    <n v="0"/>
    <n v="0"/>
    <n v="0"/>
    <n v="7.76"/>
    <n v="0"/>
    <n v="0"/>
    <n v="0"/>
    <n v="0"/>
    <n v="25.84"/>
    <n v="0"/>
    <n v="0"/>
    <n v="0"/>
    <n v="58.8"/>
    <x v="17"/>
    <x v="2"/>
  </r>
  <r>
    <s v="CG&amp;E "/>
    <s v="E"/>
    <x v="3"/>
    <s v="DP03    01/02/2009N"/>
    <n v="35200"/>
    <n v="2598.9899999999998"/>
    <n v="0"/>
    <n v="2598.9899999999998"/>
    <n v="761.72"/>
    <n v="0"/>
    <n v="337.97"/>
    <n v="38.22"/>
    <n v="0.09"/>
    <n v="0"/>
    <n v="0"/>
    <n v="137.1"/>
    <n v="133.12"/>
    <n v="190.74"/>
    <n v="0"/>
    <n v="0"/>
    <n v="148.31"/>
    <n v="674.75"/>
    <n v="0"/>
    <n v="0"/>
    <n v="0"/>
    <n v="0"/>
    <n v="33.380000000000003"/>
    <n v="0"/>
    <n v="0"/>
    <n v="0"/>
    <n v="17.25"/>
    <n v="0"/>
    <n v="0"/>
    <n v="0"/>
    <n v="0"/>
    <n v="57.41"/>
    <n v="0"/>
    <n v="0"/>
    <n v="0"/>
    <n v="68.930000000000007"/>
    <x v="17"/>
    <x v="2"/>
  </r>
  <r>
    <s v="CG&amp;E "/>
    <s v="E"/>
    <x v="14"/>
    <s v="DP03    01/02/2009N"/>
    <n v="4608586"/>
    <n v="317509.59999999998"/>
    <n v="0"/>
    <n v="317509.59999999998"/>
    <n v="97475.05"/>
    <n v="0"/>
    <n v="27036.3"/>
    <n v="3963.64"/>
    <n v="0.81"/>
    <n v="0"/>
    <n v="0"/>
    <n v="16813.04"/>
    <n v="18164.03"/>
    <n v="22538.18"/>
    <n v="0"/>
    <n v="0"/>
    <n v="20267.43"/>
    <n v="88341.97"/>
    <n v="0"/>
    <n v="0"/>
    <n v="0"/>
    <n v="0"/>
    <n v="4241.18"/>
    <n v="0"/>
    <n v="0"/>
    <n v="0"/>
    <n v="2258.21"/>
    <n v="0"/>
    <n v="0"/>
    <n v="0"/>
    <n v="0"/>
    <n v="7516.62"/>
    <n v="0"/>
    <n v="0"/>
    <n v="0"/>
    <n v="8893.14"/>
    <x v="17"/>
    <x v="2"/>
  </r>
  <r>
    <s v="CG&amp;E "/>
    <s v="E"/>
    <x v="15"/>
    <s v="DP03    01/02/2009N"/>
    <n v="2981379"/>
    <n v="226328.87"/>
    <n v="0"/>
    <n v="226328.87"/>
    <n v="72553.66"/>
    <n v="0"/>
    <n v="21034.86"/>
    <n v="2783.96"/>
    <n v="0.36"/>
    <n v="0"/>
    <n v="0"/>
    <n v="10859.68"/>
    <n v="14387.55"/>
    <n v="15662.38"/>
    <n v="0"/>
    <n v="0"/>
    <n v="16123.85"/>
    <n v="57150.05"/>
    <n v="0"/>
    <n v="0"/>
    <n v="0"/>
    <n v="0"/>
    <n v="3154.14"/>
    <n v="0"/>
    <n v="0"/>
    <n v="0"/>
    <n v="1460.89"/>
    <n v="0"/>
    <n v="0"/>
    <n v="0"/>
    <n v="0"/>
    <n v="4862.63"/>
    <n v="0"/>
    <n v="0"/>
    <n v="0"/>
    <n v="6294.86"/>
    <x v="17"/>
    <x v="2"/>
  </r>
  <r>
    <s v="CG&amp;E "/>
    <s v="E"/>
    <x v="12"/>
    <s v="DP03    01/02/2009N"/>
    <n v="33595"/>
    <n v="4202.9399999999996"/>
    <n v="0"/>
    <n v="4202.9399999999996"/>
    <n v="1580.88"/>
    <n v="0"/>
    <n v="648.12"/>
    <n v="36.47"/>
    <n v="0.09"/>
    <n v="0"/>
    <n v="0"/>
    <n v="131.27000000000001"/>
    <n v="230.13"/>
    <n v="283.25"/>
    <n v="0"/>
    <n v="0"/>
    <n v="393.03"/>
    <n v="643.98"/>
    <n v="0"/>
    <n v="0"/>
    <n v="0"/>
    <n v="0"/>
    <n v="69.650000000000006"/>
    <n v="0"/>
    <n v="0"/>
    <n v="0"/>
    <n v="16.46"/>
    <n v="0"/>
    <n v="0"/>
    <n v="0"/>
    <n v="0"/>
    <n v="54.79"/>
    <n v="0"/>
    <n v="0"/>
    <n v="0"/>
    <n v="114.82"/>
    <x v="17"/>
    <x v="2"/>
  </r>
  <r>
    <s v="CG&amp;E "/>
    <s v="E"/>
    <x v="17"/>
    <s v="DP03    01/02/2009N"/>
    <n v="2784"/>
    <n v="1533.92"/>
    <n v="0"/>
    <n v="1533.92"/>
    <n v="660.78"/>
    <n v="0"/>
    <n v="407.63"/>
    <n v="3.02"/>
    <n v="0.09"/>
    <n v="0"/>
    <n v="0"/>
    <n v="12.58"/>
    <n v="19.07"/>
    <n v="98.88"/>
    <n v="0"/>
    <n v="0"/>
    <n v="203.28"/>
    <n v="53.37"/>
    <n v="0"/>
    <n v="0"/>
    <n v="0"/>
    <n v="0"/>
    <n v="29.24"/>
    <n v="0"/>
    <n v="0"/>
    <n v="0"/>
    <n v="1.36"/>
    <n v="0"/>
    <n v="0"/>
    <n v="0"/>
    <n v="0"/>
    <n v="4.54"/>
    <n v="0"/>
    <n v="0"/>
    <n v="0"/>
    <n v="40.08"/>
    <x v="17"/>
    <x v="2"/>
  </r>
  <r>
    <s v="CG&amp;E "/>
    <s v="E"/>
    <x v="14"/>
    <s v="DP04    01/02/2009 "/>
    <n v="212689"/>
    <n v="46482.13"/>
    <n v="0"/>
    <n v="46482.13"/>
    <n v="11634.04"/>
    <n v="0"/>
    <n v="4386.0600000000004"/>
    <n v="944.84"/>
    <n v="0.09"/>
    <n v="0"/>
    <n v="0"/>
    <n v="3346.18"/>
    <n v="6296.82"/>
    <n v="7295.19"/>
    <n v="0"/>
    <n v="0"/>
    <n v="3198.01"/>
    <n v="4077.04"/>
    <n v="0"/>
    <n v="0"/>
    <n v="0"/>
    <n v="0"/>
    <n v="1731.09"/>
    <n v="0"/>
    <n v="0"/>
    <n v="0"/>
    <n v="450.43"/>
    <n v="0"/>
    <n v="0"/>
    <n v="0"/>
    <n v="0"/>
    <n v="1499.29"/>
    <n v="0"/>
    <n v="0"/>
    <n v="0"/>
    <n v="1623.05"/>
    <x v="17"/>
    <x v="2"/>
  </r>
  <r>
    <s v="CG&amp;E "/>
    <s v="E"/>
    <x v="14"/>
    <s v="DP04    01/02/2009N"/>
    <n v="135004"/>
    <n v="27952.49"/>
    <n v="0"/>
    <n v="27952.49"/>
    <n v="11922.41"/>
    <n v="0"/>
    <n v="4726.28"/>
    <n v="146.57"/>
    <n v="0.27"/>
    <n v="0"/>
    <n v="0"/>
    <n v="508.73"/>
    <n v="924.78"/>
    <n v="2165.7399999999998"/>
    <n v="0"/>
    <n v="0"/>
    <n v="3374.14"/>
    <n v="2587.89"/>
    <n v="0"/>
    <n v="0"/>
    <n v="0"/>
    <n v="0"/>
    <n v="526.64"/>
    <n v="0"/>
    <n v="0"/>
    <n v="0"/>
    <n v="66.150000000000006"/>
    <n v="0"/>
    <n v="0"/>
    <n v="0"/>
    <n v="0"/>
    <n v="220.19"/>
    <n v="0"/>
    <n v="0"/>
    <n v="0"/>
    <n v="782.7"/>
    <x v="17"/>
    <x v="2"/>
  </r>
  <r>
    <s v="CG&amp;E "/>
    <s v="E"/>
    <x v="15"/>
    <s v="DP04    01/02/2009N"/>
    <n v="7019198"/>
    <n v="546447.81000000006"/>
    <n v="0"/>
    <n v="546447.81000000006"/>
    <n v="175500.49"/>
    <n v="0"/>
    <n v="52684.44"/>
    <n v="5933.46"/>
    <n v="0.72"/>
    <n v="0"/>
    <n v="0"/>
    <n v="25554.240000000002"/>
    <n v="36192.6"/>
    <n v="37830.559999999998"/>
    <n v="0"/>
    <n v="0"/>
    <n v="40623.1"/>
    <n v="134551.01"/>
    <n v="0"/>
    <n v="0"/>
    <n v="0"/>
    <n v="0"/>
    <n v="7604.31"/>
    <n v="0"/>
    <n v="0"/>
    <n v="0"/>
    <n v="3439.4"/>
    <n v="0"/>
    <n v="0"/>
    <n v="0"/>
    <n v="0"/>
    <n v="11448.32"/>
    <n v="0"/>
    <n v="0"/>
    <n v="0"/>
    <n v="15085.16"/>
    <x v="17"/>
    <x v="2"/>
  </r>
  <r>
    <s v="CG&amp;E "/>
    <s v="E"/>
    <x v="11"/>
    <s v="DP04    01/02/2009N"/>
    <n v="30989"/>
    <n v="2643.82"/>
    <n v="0"/>
    <n v="2643.82"/>
    <n v="0"/>
    <n v="0"/>
    <n v="2200.85"/>
    <n v="33.65"/>
    <n v="0.18"/>
    <n v="0"/>
    <n v="-309.52"/>
    <n v="131.13"/>
    <n v="212.27"/>
    <n v="0"/>
    <n v="0"/>
    <n v="0"/>
    <n v="0"/>
    <n v="0"/>
    <n v="0"/>
    <n v="0"/>
    <n v="0"/>
    <n v="0"/>
    <n v="0"/>
    <n v="0"/>
    <n v="0"/>
    <n v="0"/>
    <n v="15.19"/>
    <n v="0"/>
    <n v="0"/>
    <n v="0"/>
    <n v="0"/>
    <n v="50.55"/>
    <n v="0"/>
    <n v="0"/>
    <n v="0"/>
    <n v="309.52"/>
    <x v="17"/>
    <x v="2"/>
  </r>
  <r>
    <s v="CG&amp;E "/>
    <s v="E"/>
    <x v="14"/>
    <s v="DP06    01/02/2009 "/>
    <n v="1070461"/>
    <n v="39780.29"/>
    <n v="0"/>
    <n v="397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2"/>
  </r>
  <r>
    <s v="CG&amp;E "/>
    <s v="E"/>
    <x v="15"/>
    <s v="DP06    01/02/2009 "/>
    <n v="-123976"/>
    <n v="-2529.5700000000002"/>
    <n v="0"/>
    <n v="-2529.5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2"/>
  </r>
  <r>
    <s v="CG&amp;E "/>
    <s v="E"/>
    <x v="12"/>
    <s v="DP06    01/02/2009 "/>
    <n v="462705"/>
    <n v="17671.22"/>
    <n v="0"/>
    <n v="1767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2"/>
  </r>
  <r>
    <s v="CG&amp;E "/>
    <s v="E"/>
    <x v="14"/>
    <s v="DP08    01/02/2009 "/>
    <n v="706555"/>
    <n v="26664.46"/>
    <n v="0"/>
    <n v="2666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2"/>
  </r>
  <r>
    <s v="CG&amp;E "/>
    <s v="E"/>
    <x v="14"/>
    <s v="DP10    01/02/2009 "/>
    <n v="1418400"/>
    <n v="84818.29"/>
    <n v="0"/>
    <n v="84818.29"/>
    <n v="24176.7"/>
    <n v="0"/>
    <n v="6357"/>
    <n v="926.16"/>
    <n v="0.09"/>
    <n v="0"/>
    <n v="0"/>
    <n v="3201.59"/>
    <n v="6023.99"/>
    <n v="6960.14"/>
    <n v="0"/>
    <n v="0"/>
    <n v="4634.8"/>
    <n v="27189.31"/>
    <n v="0"/>
    <n v="0"/>
    <n v="0"/>
    <n v="0"/>
    <n v="1650.82"/>
    <n v="0"/>
    <n v="0"/>
    <n v="0"/>
    <n v="430.91"/>
    <n v="0"/>
    <n v="0"/>
    <n v="0"/>
    <n v="0"/>
    <n v="1434.32"/>
    <n v="0"/>
    <n v="0"/>
    <n v="0"/>
    <n v="1832.46"/>
    <x v="17"/>
    <x v="2"/>
  </r>
  <r>
    <s v="CG&amp;E "/>
    <s v="E"/>
    <x v="15"/>
    <s v="DP10    01/02/2009 "/>
    <n v="4274484"/>
    <n v="269308.59999999998"/>
    <n v="0"/>
    <n v="269308.59999999998"/>
    <n v="78506.039999999994"/>
    <n v="0"/>
    <n v="21633.67"/>
    <n v="2671.25"/>
    <n v="0.18"/>
    <n v="0"/>
    <n v="0"/>
    <n v="12741.62"/>
    <n v="17938.54"/>
    <n v="19365.61"/>
    <n v="0"/>
    <n v="0"/>
    <n v="16307.55"/>
    <n v="81937.58"/>
    <n v="0"/>
    <n v="0"/>
    <n v="0"/>
    <n v="0"/>
    <n v="4022.29"/>
    <n v="0"/>
    <n v="0"/>
    <n v="0"/>
    <n v="1717.43"/>
    <n v="0"/>
    <n v="0"/>
    <n v="0"/>
    <n v="0"/>
    <n v="5716.57"/>
    <n v="0"/>
    <n v="0"/>
    <n v="0"/>
    <n v="6750.27"/>
    <x v="17"/>
    <x v="2"/>
  </r>
  <r>
    <s v="CG&amp;E "/>
    <s v="E"/>
    <x v="12"/>
    <s v="DP10    01/02/2009 "/>
    <n v="17957537"/>
    <n v="1002888.04"/>
    <n v="0"/>
    <n v="1002888.04"/>
    <n v="255832.2"/>
    <n v="0"/>
    <n v="61416.94"/>
    <n v="10506.47"/>
    <n v="0.09"/>
    <n v="0"/>
    <n v="0"/>
    <n v="0"/>
    <n v="88966.7"/>
    <n v="98925.95"/>
    <n v="0"/>
    <n v="0"/>
    <n v="48079.1"/>
    <n v="344228.03"/>
    <n v="0"/>
    <n v="0"/>
    <n v="0"/>
    <n v="0"/>
    <n v="18626.400000000001"/>
    <n v="0"/>
    <n v="0"/>
    <n v="0"/>
    <n v="10440.200000000001"/>
    <n v="0"/>
    <n v="0"/>
    <n v="0"/>
    <n v="0"/>
    <n v="34750.94"/>
    <n v="0"/>
    <n v="0"/>
    <n v="0"/>
    <n v="31115.02"/>
    <x v="17"/>
    <x v="2"/>
  </r>
  <r>
    <s v="CG&amp;E "/>
    <s v="E"/>
    <x v="2"/>
    <s v="DP10    01/02/2009N"/>
    <n v="46098"/>
    <n v="4977.8"/>
    <n v="0"/>
    <n v="4977.8"/>
    <n v="1703.79"/>
    <n v="0"/>
    <n v="793.42"/>
    <n v="50.05"/>
    <n v="0.09"/>
    <n v="0"/>
    <n v="0"/>
    <n v="176.66"/>
    <n v="315.77"/>
    <n v="361.62"/>
    <n v="0"/>
    <n v="0"/>
    <n v="389.32"/>
    <n v="883.65"/>
    <n v="0"/>
    <n v="0"/>
    <n v="0"/>
    <n v="0"/>
    <n v="74.959999999999994"/>
    <n v="0"/>
    <n v="0"/>
    <n v="0"/>
    <n v="22.59"/>
    <n v="0"/>
    <n v="0"/>
    <n v="0"/>
    <n v="0"/>
    <n v="75.19"/>
    <n v="0"/>
    <n v="0"/>
    <n v="0"/>
    <n v="130.69"/>
    <x v="17"/>
    <x v="2"/>
  </r>
  <r>
    <s v="CG&amp;E "/>
    <s v="E"/>
    <x v="3"/>
    <s v="DP10    01/02/2009N"/>
    <n v="49644"/>
    <n v="5839.49"/>
    <n v="0"/>
    <n v="5839.49"/>
    <n v="2087.11"/>
    <n v="0"/>
    <n v="934.39"/>
    <n v="53.9"/>
    <n v="0.09"/>
    <n v="0"/>
    <n v="0"/>
    <n v="189.53"/>
    <n v="340.06"/>
    <n v="429.72"/>
    <n v="0"/>
    <n v="0"/>
    <n v="500.56"/>
    <n v="951.63"/>
    <n v="0"/>
    <n v="0"/>
    <n v="0"/>
    <n v="0"/>
    <n v="91.9"/>
    <n v="0"/>
    <n v="0"/>
    <n v="0"/>
    <n v="24.33"/>
    <n v="0"/>
    <n v="0"/>
    <n v="0"/>
    <n v="0"/>
    <n v="80.97"/>
    <n v="0"/>
    <n v="0"/>
    <n v="0"/>
    <n v="155.30000000000001"/>
    <x v="17"/>
    <x v="2"/>
  </r>
  <r>
    <s v="CG&amp;E "/>
    <s v="E"/>
    <x v="14"/>
    <s v="DP10    01/02/2009N"/>
    <n v="9262591"/>
    <n v="653279.75"/>
    <n v="0"/>
    <n v="653279.75"/>
    <n v="200012.9"/>
    <n v="0"/>
    <n v="58064.56"/>
    <n v="7393.03"/>
    <n v="0.74"/>
    <n v="0"/>
    <n v="0"/>
    <n v="33699.919999999998"/>
    <n v="39151.42"/>
    <n v="47121.55"/>
    <n v="0"/>
    <n v="0"/>
    <n v="43866.19"/>
    <n v="177554.61"/>
    <n v="0"/>
    <n v="0"/>
    <n v="0"/>
    <n v="0"/>
    <n v="8664.3700000000008"/>
    <n v="0"/>
    <n v="0"/>
    <n v="0"/>
    <n v="4538.67"/>
    <n v="0"/>
    <n v="0"/>
    <n v="0"/>
    <n v="0"/>
    <n v="15107.28"/>
    <n v="0"/>
    <n v="0"/>
    <n v="0"/>
    <n v="18104.509999999998"/>
    <x v="17"/>
    <x v="2"/>
  </r>
  <r>
    <s v="CG&amp;E "/>
    <s v="E"/>
    <x v="15"/>
    <s v="DP10    01/02/2009N"/>
    <n v="12168462"/>
    <n v="942092.48"/>
    <n v="0"/>
    <n v="942092.48"/>
    <n v="302690.87"/>
    <n v="0"/>
    <n v="91914.96"/>
    <n v="11139.38"/>
    <n v="1.62"/>
    <n v="0"/>
    <n v="0"/>
    <n v="44339.28"/>
    <n v="58044.2"/>
    <n v="67398.039999999994"/>
    <n v="0"/>
    <n v="0"/>
    <n v="68263.460000000006"/>
    <n v="233257.24"/>
    <n v="0"/>
    <n v="0"/>
    <n v="0"/>
    <n v="0"/>
    <n v="13161.42"/>
    <n v="0"/>
    <n v="0"/>
    <n v="0"/>
    <n v="5962.55"/>
    <n v="0"/>
    <n v="0"/>
    <n v="0"/>
    <n v="0"/>
    <n v="19846.77"/>
    <n v="0"/>
    <n v="0"/>
    <n v="0"/>
    <n v="26072.69"/>
    <x v="17"/>
    <x v="2"/>
  </r>
  <r>
    <s v="CG&amp;E "/>
    <s v="E"/>
    <x v="12"/>
    <s v="DP10    01/02/2009N"/>
    <n v="11258834"/>
    <n v="775621.44"/>
    <n v="0"/>
    <n v="775621.44"/>
    <n v="236448.3"/>
    <n v="0"/>
    <n v="67129.14"/>
    <n v="9449.2099999999991"/>
    <n v="0.99"/>
    <n v="0"/>
    <n v="0"/>
    <n v="40972.089999999997"/>
    <n v="45134.73"/>
    <n v="54535.73"/>
    <n v="0"/>
    <n v="0"/>
    <n v="50363.53"/>
    <n v="215820.58"/>
    <n v="0"/>
    <n v="0"/>
    <n v="0"/>
    <n v="0"/>
    <n v="10260.030000000001"/>
    <n v="0"/>
    <n v="0"/>
    <n v="0"/>
    <n v="5516.84"/>
    <n v="0"/>
    <n v="0"/>
    <n v="0"/>
    <n v="0"/>
    <n v="18363.169999999998"/>
    <n v="0"/>
    <n v="0"/>
    <n v="0"/>
    <n v="21627.1"/>
    <x v="17"/>
    <x v="2"/>
  </r>
  <r>
    <s v="CG&amp;E "/>
    <s v="E"/>
    <x v="17"/>
    <s v="DP10    01/02/2009N"/>
    <n v="723815"/>
    <n v="45995.15"/>
    <n v="0"/>
    <n v="45995.15"/>
    <n v="13657.4"/>
    <n v="0"/>
    <n v="3535.4"/>
    <n v="785.85"/>
    <n v="0.09"/>
    <n v="0"/>
    <n v="0"/>
    <n v="2636.77"/>
    <n v="2303.12"/>
    <n v="3214.06"/>
    <n v="0"/>
    <n v="0"/>
    <n v="2552.85"/>
    <n v="13874.81"/>
    <n v="0"/>
    <n v="0"/>
    <n v="0"/>
    <n v="0"/>
    <n v="596.88"/>
    <n v="0"/>
    <n v="0"/>
    <n v="0"/>
    <n v="354.67"/>
    <n v="0"/>
    <n v="0"/>
    <n v="0"/>
    <n v="0"/>
    <n v="1180.54"/>
    <n v="0"/>
    <n v="0"/>
    <n v="0"/>
    <n v="1302.71"/>
    <x v="17"/>
    <x v="2"/>
  </r>
  <r>
    <s v="CG&amp;E "/>
    <s v="E"/>
    <x v="16"/>
    <s v="DP10    01/02/2009N"/>
    <n v="1195357"/>
    <n v="81261.31"/>
    <n v="0"/>
    <n v="81261.31"/>
    <n v="26562.639999999999"/>
    <n v="0"/>
    <n v="7705.47"/>
    <n v="1074.3399999999999"/>
    <n v="0.09"/>
    <n v="0"/>
    <n v="0"/>
    <n v="0"/>
    <n v="5225.45"/>
    <n v="5869.96"/>
    <n v="0"/>
    <n v="0"/>
    <n v="5843.19"/>
    <n v="22913.8"/>
    <n v="0"/>
    <n v="0"/>
    <n v="0"/>
    <n v="0"/>
    <n v="1151.69"/>
    <n v="0"/>
    <n v="0"/>
    <n v="0"/>
    <n v="585.72"/>
    <n v="0"/>
    <n v="0"/>
    <n v="0"/>
    <n v="0"/>
    <n v="1949.63"/>
    <n v="0"/>
    <n v="0"/>
    <n v="0"/>
    <n v="2379.33"/>
    <x v="17"/>
    <x v="2"/>
  </r>
  <r>
    <s v="CG&amp;E "/>
    <s v="E"/>
    <x v="11"/>
    <s v="DP10    01/02/2009N"/>
    <n v="744904"/>
    <n v="30147.65"/>
    <n v="0"/>
    <n v="30147.65"/>
    <n v="0"/>
    <n v="0"/>
    <n v="19933.47"/>
    <n v="808.74"/>
    <n v="0.27"/>
    <n v="0"/>
    <n v="-3249.55"/>
    <n v="2722.64"/>
    <n v="5102.59"/>
    <n v="0"/>
    <n v="0"/>
    <n v="0"/>
    <n v="0"/>
    <n v="0"/>
    <n v="0"/>
    <n v="0"/>
    <n v="0"/>
    <n v="0"/>
    <n v="0"/>
    <n v="0"/>
    <n v="0"/>
    <n v="0"/>
    <n v="365"/>
    <n v="0"/>
    <n v="0"/>
    <n v="0"/>
    <n v="0"/>
    <n v="1214.94"/>
    <n v="0"/>
    <n v="0"/>
    <n v="0"/>
    <n v="3249.55"/>
    <x v="17"/>
    <x v="2"/>
  </r>
  <r>
    <s v="CG&amp;E "/>
    <s v="E"/>
    <x v="18"/>
    <s v="DP10    01/02/2009N"/>
    <n v="210875"/>
    <n v="8977.5300000000007"/>
    <n v="0"/>
    <n v="8977.5300000000007"/>
    <n v="0"/>
    <n v="0"/>
    <n v="6072.51"/>
    <n v="228.95"/>
    <n v="0.18"/>
    <n v="0"/>
    <n v="-1019.55"/>
    <n v="784.12"/>
    <n v="1444.5"/>
    <n v="0"/>
    <n v="0"/>
    <n v="0"/>
    <n v="0"/>
    <n v="0"/>
    <n v="0"/>
    <n v="0"/>
    <n v="0"/>
    <n v="0"/>
    <n v="0"/>
    <n v="0"/>
    <n v="0"/>
    <n v="0"/>
    <n v="103.33"/>
    <n v="0"/>
    <n v="0"/>
    <n v="0"/>
    <n v="0"/>
    <n v="343.94"/>
    <n v="0"/>
    <n v="0"/>
    <n v="0"/>
    <n v="1019.55"/>
    <x v="17"/>
    <x v="2"/>
  </r>
  <r>
    <s v="CG&amp;E "/>
    <s v="E"/>
    <x v="14"/>
    <s v="DP11    01/02/2009 "/>
    <n v="625551"/>
    <n v="50042.94"/>
    <n v="0"/>
    <n v="50042.94"/>
    <n v="16051.25"/>
    <n v="0"/>
    <n v="4947.24"/>
    <n v="663.5"/>
    <n v="0.09"/>
    <n v="0"/>
    <n v="0"/>
    <n v="2227.6999999999998"/>
    <n v="3380.09"/>
    <n v="3877.35"/>
    <n v="0"/>
    <n v="0"/>
    <n v="3522.45"/>
    <n v="11991.19"/>
    <n v="0"/>
    <n v="0"/>
    <n v="0"/>
    <n v="0"/>
    <n v="732.91"/>
    <n v="0"/>
    <n v="0"/>
    <n v="0"/>
    <n v="299.45"/>
    <n v="0"/>
    <n v="0"/>
    <n v="0"/>
    <n v="0"/>
    <n v="996.74"/>
    <n v="0"/>
    <n v="0"/>
    <n v="0"/>
    <n v="1352.98"/>
    <x v="17"/>
    <x v="2"/>
  </r>
  <r>
    <s v="CG&amp;E "/>
    <s v="E"/>
    <x v="15"/>
    <s v="DP11    01/02/2009N"/>
    <n v="26651"/>
    <n v="6535.69"/>
    <n v="0"/>
    <n v="6535.69"/>
    <n v="2755.54"/>
    <n v="0"/>
    <n v="1308.33"/>
    <n v="28.93"/>
    <n v="0.09"/>
    <n v="0"/>
    <n v="0"/>
    <n v="106.06"/>
    <n v="182.56"/>
    <n v="491.7"/>
    <n v="0"/>
    <n v="0"/>
    <n v="795.61"/>
    <n v="510.87"/>
    <n v="0"/>
    <n v="0"/>
    <n v="0"/>
    <n v="0"/>
    <n v="121.77"/>
    <n v="0"/>
    <n v="0"/>
    <n v="0"/>
    <n v="13.06"/>
    <n v="0"/>
    <n v="0"/>
    <n v="0"/>
    <n v="0"/>
    <n v="43.47"/>
    <n v="0"/>
    <n v="0"/>
    <n v="0"/>
    <n v="177.7"/>
    <x v="17"/>
    <x v="2"/>
  </r>
  <r>
    <s v="CG&amp;E "/>
    <s v="E"/>
    <x v="17"/>
    <s v="DP11    01/02/2009N"/>
    <n v="1320255"/>
    <n v="82876.47"/>
    <n v="0"/>
    <n v="82876.47"/>
    <n v="24145.95"/>
    <n v="0"/>
    <n v="6401.91"/>
    <n v="1132.9100000000001"/>
    <n v="0.09"/>
    <n v="0"/>
    <n v="0"/>
    <n v="4801.8500000000004"/>
    <n v="4339.17"/>
    <n v="5752.62"/>
    <n v="0"/>
    <n v="0"/>
    <n v="4814.63"/>
    <n v="25307.97"/>
    <n v="0"/>
    <n v="0"/>
    <n v="0"/>
    <n v="0"/>
    <n v="1047.42"/>
    <n v="0"/>
    <n v="0"/>
    <n v="0"/>
    <n v="646.91999999999996"/>
    <n v="0"/>
    <n v="0"/>
    <n v="0"/>
    <n v="0"/>
    <n v="2153.34"/>
    <n v="0"/>
    <n v="0"/>
    <n v="0"/>
    <n v="2331.69"/>
    <x v="17"/>
    <x v="2"/>
  </r>
  <r>
    <s v="CG&amp;E "/>
    <s v="E"/>
    <x v="14"/>
    <s v="DP12    01/02/2009N"/>
    <n v="742380"/>
    <n v="62178.59"/>
    <n v="0"/>
    <n v="62178.59"/>
    <n v="20621.86"/>
    <n v="0"/>
    <n v="6364.14"/>
    <n v="806"/>
    <n v="0.09"/>
    <n v="0"/>
    <n v="0"/>
    <n v="2704.16"/>
    <n v="4255.34"/>
    <n v="4226.8500000000004"/>
    <n v="0"/>
    <n v="0"/>
    <n v="4784.83"/>
    <n v="14230.68"/>
    <n v="0"/>
    <n v="0"/>
    <n v="0"/>
    <n v="0"/>
    <n v="896.7"/>
    <n v="0"/>
    <n v="0"/>
    <n v="0"/>
    <n v="363.77"/>
    <n v="0"/>
    <n v="0"/>
    <n v="0"/>
    <n v="0"/>
    <n v="1210.82"/>
    <n v="0"/>
    <n v="0"/>
    <n v="0"/>
    <n v="1713.35"/>
    <x v="17"/>
    <x v="2"/>
  </r>
  <r>
    <s v="CG&amp;E "/>
    <s v="E"/>
    <x v="15"/>
    <s v="DP12    01/02/2009N"/>
    <n v="1330673"/>
    <n v="90434.86"/>
    <n v="0"/>
    <n v="90434.86"/>
    <n v="27311.96"/>
    <n v="0"/>
    <n v="7900"/>
    <n v="1162.99"/>
    <n v="0.18"/>
    <n v="0"/>
    <n v="0"/>
    <n v="4848.9799999999996"/>
    <n v="5166.26"/>
    <n v="6249.52"/>
    <n v="0"/>
    <n v="0"/>
    <n v="5759.96"/>
    <n v="25507.67"/>
    <n v="0"/>
    <n v="0"/>
    <n v="0"/>
    <n v="0"/>
    <n v="1185.05"/>
    <n v="0"/>
    <n v="0"/>
    <n v="0"/>
    <n v="652.03"/>
    <n v="0"/>
    <n v="0"/>
    <n v="0"/>
    <n v="0"/>
    <n v="2170.33"/>
    <n v="0"/>
    <n v="0"/>
    <n v="0"/>
    <n v="2519.9299999999998"/>
    <x v="17"/>
    <x v="2"/>
  </r>
  <r>
    <s v="CG&amp;E "/>
    <s v="E"/>
    <x v="14"/>
    <s v="DP14    01/02/2009 "/>
    <n v="-538986"/>
    <n v="-15413.22"/>
    <n v="0"/>
    <n v="-1541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2"/>
  </r>
  <r>
    <s v="CG&amp;E "/>
    <s v="E"/>
    <x v="15"/>
    <s v="DP14    01/02/2009 "/>
    <n v="-769532"/>
    <n v="-24170.080000000002"/>
    <n v="0"/>
    <n v="-2417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2"/>
  </r>
  <r>
    <s v="CG&amp;E "/>
    <s v="E"/>
    <x v="12"/>
    <s v="DP14    01/02/2009 "/>
    <n v="3348988"/>
    <n v="142011.28"/>
    <n v="0"/>
    <n v="14201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2"/>
  </r>
  <r>
    <s v="CG&amp;E "/>
    <s v="E"/>
    <x v="14"/>
    <s v="DP15    01/02/2009 "/>
    <n v="-14427"/>
    <n v="-395.38"/>
    <n v="0"/>
    <n v="-39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2"/>
  </r>
  <r>
    <s v="CG&amp;E "/>
    <s v="E"/>
    <x v="2"/>
    <s v="DS01    01/02/2007N"/>
    <n v="-15360"/>
    <n v="-722.21"/>
    <n v="0"/>
    <n v="-722.21"/>
    <n v="-247.93"/>
    <n v="0"/>
    <n v="0"/>
    <n v="-17.239999999999998"/>
    <n v="0"/>
    <n v="0"/>
    <n v="0"/>
    <n v="-64.36"/>
    <n v="-113.93"/>
    <n v="-32.6"/>
    <n v="-6.41"/>
    <n v="-43.76"/>
    <n v="0"/>
    <n v="-161.22"/>
    <n v="0"/>
    <n v="0"/>
    <n v="0"/>
    <n v="0"/>
    <n v="-7.18"/>
    <n v="-17.52"/>
    <n v="0"/>
    <n v="0"/>
    <n v="-10.06"/>
    <n v="0"/>
    <n v="0"/>
    <n v="0"/>
    <n v="0"/>
    <n v="0"/>
    <n v="0"/>
    <n v="0"/>
    <n v="0"/>
    <n v="0"/>
    <x v="17"/>
    <x v="3"/>
  </r>
  <r>
    <s v="CG&amp;E "/>
    <s v="E"/>
    <x v="14"/>
    <s v="DS01    01/02/2009 "/>
    <n v="36312"/>
    <n v="3519.02"/>
    <n v="0"/>
    <n v="3519.02"/>
    <n v="826.77"/>
    <n v="0"/>
    <n v="474.73"/>
    <n v="53.69"/>
    <n v="0.09"/>
    <n v="0"/>
    <n v="0"/>
    <n v="188.85"/>
    <n v="444.71"/>
    <n v="413.7"/>
    <n v="0"/>
    <n v="0"/>
    <n v="146.13"/>
    <n v="696.06"/>
    <n v="0"/>
    <n v="0"/>
    <n v="0"/>
    <n v="0"/>
    <n v="75.13"/>
    <n v="0"/>
    <n v="0"/>
    <n v="0"/>
    <n v="32.340000000000003"/>
    <n v="0"/>
    <n v="0"/>
    <n v="0"/>
    <n v="0"/>
    <n v="80.66"/>
    <n v="0"/>
    <n v="0"/>
    <n v="0"/>
    <n v="86.16"/>
    <x v="17"/>
    <x v="3"/>
  </r>
  <r>
    <s v="CG&amp;E "/>
    <s v="E"/>
    <x v="15"/>
    <s v="DS01    01/02/2009 "/>
    <n v="1586644"/>
    <n v="123119.96"/>
    <n v="0"/>
    <n v="123119.96"/>
    <n v="39576.239999999998"/>
    <n v="0"/>
    <n v="14663.41"/>
    <n v="1404.98"/>
    <n v="0.45"/>
    <n v="0"/>
    <n v="0"/>
    <n v="4744.0600000000004"/>
    <n v="9523.5499999999993"/>
    <n v="8082.15"/>
    <n v="0"/>
    <n v="0"/>
    <n v="7220.5"/>
    <n v="30414.38"/>
    <n v="0"/>
    <n v="0"/>
    <n v="0"/>
    <n v="0"/>
    <n v="1459.1"/>
    <n v="0"/>
    <n v="0"/>
    <n v="0"/>
    <n v="846.33"/>
    <n v="0"/>
    <n v="0"/>
    <n v="0"/>
    <n v="0"/>
    <n v="2110.63"/>
    <n v="0"/>
    <n v="0"/>
    <n v="0"/>
    <n v="3074.18"/>
    <x v="17"/>
    <x v="3"/>
  </r>
  <r>
    <s v="CG&amp;E "/>
    <s v="E"/>
    <x v="12"/>
    <s v="DS01    01/02/2009 "/>
    <n v="346395"/>
    <n v="29097.37"/>
    <n v="0"/>
    <n v="29097.37"/>
    <n v="9046.65"/>
    <n v="0"/>
    <n v="3606.81"/>
    <n v="407.44"/>
    <n v="0.18"/>
    <n v="0"/>
    <n v="0"/>
    <n v="1380.92"/>
    <n v="2202.88"/>
    <n v="2098.63"/>
    <n v="0"/>
    <n v="0"/>
    <n v="1695.52"/>
    <n v="6640.05"/>
    <n v="0"/>
    <n v="0"/>
    <n v="0"/>
    <n v="0"/>
    <n v="363.78"/>
    <n v="0"/>
    <n v="0"/>
    <n v="0"/>
    <n v="245.44"/>
    <n v="0"/>
    <n v="0"/>
    <n v="0"/>
    <n v="0"/>
    <n v="612.08000000000004"/>
    <n v="0"/>
    <n v="0"/>
    <n v="0"/>
    <n v="796.99"/>
    <x v="17"/>
    <x v="3"/>
  </r>
  <r>
    <s v="CG&amp;E "/>
    <s v="E"/>
    <x v="1"/>
    <s v="DS01    01/02/2009N"/>
    <n v="957996"/>
    <n v="106083.15"/>
    <n v="0"/>
    <n v="106083.15"/>
    <n v="37510.44"/>
    <n v="0"/>
    <n v="15627.33"/>
    <n v="1040.1099999999999"/>
    <n v="10.6"/>
    <n v="0"/>
    <n v="0"/>
    <n v="4087.88"/>
    <n v="7858.59"/>
    <n v="7425.27"/>
    <n v="0"/>
    <n v="0"/>
    <n v="7528.05"/>
    <n v="18551.43"/>
    <n v="0"/>
    <n v="0"/>
    <n v="0"/>
    <n v="0"/>
    <n v="1418"/>
    <n v="0"/>
    <n v="0"/>
    <n v="0"/>
    <n v="626.54"/>
    <n v="0"/>
    <n v="0"/>
    <n v="0"/>
    <n v="0"/>
    <n v="1562.51"/>
    <n v="0"/>
    <n v="0"/>
    <n v="0"/>
    <n v="2836.4"/>
    <x v="17"/>
    <x v="3"/>
  </r>
  <r>
    <s v="CG&amp;E "/>
    <s v="E"/>
    <x v="2"/>
    <s v="DS01    01/02/2009N"/>
    <n v="174144606"/>
    <n v="18624677.190000001"/>
    <n v="0"/>
    <n v="18624677.190000001"/>
    <n v="6578369.2000000002"/>
    <n v="0"/>
    <n v="2676536.33"/>
    <n v="189069.15"/>
    <n v="1304.33"/>
    <n v="0"/>
    <n v="0"/>
    <n v="705485.18"/>
    <n v="1373572.64"/>
    <n v="1305690.1599999999"/>
    <n v="0"/>
    <n v="0"/>
    <n v="1312406.01"/>
    <n v="3335923.83"/>
    <n v="0"/>
    <n v="0"/>
    <n v="0"/>
    <n v="0"/>
    <n v="247679.62"/>
    <n v="0"/>
    <n v="0"/>
    <n v="0"/>
    <n v="113891.58"/>
    <n v="0"/>
    <n v="0"/>
    <n v="0"/>
    <n v="0"/>
    <n v="284030.69"/>
    <n v="0"/>
    <n v="0"/>
    <n v="0"/>
    <n v="501506.87"/>
    <x v="17"/>
    <x v="3"/>
  </r>
  <r>
    <s v="CG&amp;E "/>
    <s v="E"/>
    <x v="3"/>
    <s v="DS01    01/02/2009N"/>
    <n v="17935590"/>
    <n v="2107152.19"/>
    <n v="0"/>
    <n v="2107152.19"/>
    <n v="774002.02"/>
    <n v="0"/>
    <n v="313969.28000000003"/>
    <n v="19472.68"/>
    <n v="88.16"/>
    <n v="0"/>
    <n v="0"/>
    <n v="70979.78"/>
    <n v="149910.16"/>
    <n v="148944.94"/>
    <n v="0"/>
    <n v="0"/>
    <n v="158511.4"/>
    <n v="343931.64"/>
    <n v="0"/>
    <n v="0"/>
    <n v="0"/>
    <n v="0"/>
    <n v="29162.15"/>
    <n v="0"/>
    <n v="0"/>
    <n v="0"/>
    <n v="11729.85"/>
    <n v="0"/>
    <n v="0"/>
    <n v="0"/>
    <n v="0"/>
    <n v="29252.82"/>
    <n v="0"/>
    <n v="0"/>
    <n v="0"/>
    <n v="57197.31"/>
    <x v="17"/>
    <x v="3"/>
  </r>
  <r>
    <s v="CG&amp;E "/>
    <s v="E"/>
    <x v="7"/>
    <s v="DS01    01/02/2009N"/>
    <n v="104160"/>
    <n v="7759.14"/>
    <n v="0"/>
    <n v="7759.14"/>
    <n v="2359.5700000000002"/>
    <n v="0"/>
    <n v="803.79"/>
    <n v="113.09"/>
    <n v="0.09"/>
    <n v="0"/>
    <n v="0"/>
    <n v="387.42"/>
    <n v="565.49"/>
    <n v="580.08000000000004"/>
    <n v="0"/>
    <n v="0"/>
    <n v="416.53"/>
    <n v="1996.64"/>
    <n v="0"/>
    <n v="0"/>
    <n v="0"/>
    <n v="0"/>
    <n v="88.77"/>
    <n v="0"/>
    <n v="0"/>
    <n v="0"/>
    <n v="68.12"/>
    <n v="0"/>
    <n v="0"/>
    <n v="0"/>
    <n v="0"/>
    <n v="169.88"/>
    <n v="0"/>
    <n v="0"/>
    <n v="0"/>
    <n v="209.67"/>
    <x v="17"/>
    <x v="3"/>
  </r>
  <r>
    <s v="CG&amp;E "/>
    <s v="E"/>
    <x v="4"/>
    <s v="DS01    01/02/2009N"/>
    <n v="15627849"/>
    <n v="1686580.68"/>
    <n v="0"/>
    <n v="1686580.68"/>
    <n v="599311.34"/>
    <n v="0"/>
    <n v="238897.2"/>
    <n v="16967.099999999999"/>
    <n v="81.72"/>
    <n v="0"/>
    <n v="0"/>
    <n v="62194.44"/>
    <n v="125857.11"/>
    <n v="119202.18"/>
    <n v="0"/>
    <n v="0"/>
    <n v="119749.71"/>
    <n v="300510.01"/>
    <n v="0"/>
    <n v="0"/>
    <n v="0"/>
    <n v="0"/>
    <n v="22584.25"/>
    <n v="0"/>
    <n v="0"/>
    <n v="0"/>
    <n v="10220.450000000001"/>
    <n v="0"/>
    <n v="0"/>
    <n v="0"/>
    <n v="0"/>
    <n v="25488.84"/>
    <n v="0"/>
    <n v="0"/>
    <n v="0"/>
    <n v="45516.33"/>
    <x v="17"/>
    <x v="3"/>
  </r>
  <r>
    <s v="CG&amp;E "/>
    <s v="E"/>
    <x v="8"/>
    <s v="DS01    01/02/2009N"/>
    <n v="902312"/>
    <n v="84965.9"/>
    <n v="0"/>
    <n v="84965.9"/>
    <n v="28796.1"/>
    <n v="0"/>
    <n v="11003.62"/>
    <n v="979.65"/>
    <n v="3.23"/>
    <n v="0"/>
    <n v="0"/>
    <n v="3479.21"/>
    <n v="6529.93"/>
    <n v="5853.96"/>
    <n v="0"/>
    <n v="0"/>
    <n v="5533.56"/>
    <n v="17345.22"/>
    <n v="0"/>
    <n v="0"/>
    <n v="0"/>
    <n v="0"/>
    <n v="1084.97"/>
    <n v="0"/>
    <n v="0"/>
    <n v="0"/>
    <n v="590.11"/>
    <n v="0"/>
    <n v="0"/>
    <n v="0"/>
    <n v="0"/>
    <n v="1471.68"/>
    <n v="0"/>
    <n v="0"/>
    <n v="0"/>
    <n v="2294.66"/>
    <x v="17"/>
    <x v="3"/>
  </r>
  <r>
    <s v="CG&amp;E "/>
    <s v="E"/>
    <x v="5"/>
    <s v="DS01    01/02/2009N"/>
    <n v="1017448"/>
    <n v="104464.33"/>
    <n v="0"/>
    <n v="104464.33"/>
    <n v="37775.29"/>
    <n v="0"/>
    <n v="14947.98"/>
    <n v="1104.6500000000001"/>
    <n v="5.57"/>
    <n v="0"/>
    <n v="0"/>
    <n v="360.45"/>
    <n v="8687.14"/>
    <n v="7637.55"/>
    <n v="0"/>
    <n v="0"/>
    <n v="7430.91"/>
    <n v="19872.259999999998"/>
    <n v="0"/>
    <n v="0"/>
    <n v="0"/>
    <n v="0"/>
    <n v="1427.14"/>
    <n v="0"/>
    <n v="0"/>
    <n v="0"/>
    <n v="665.37"/>
    <n v="0"/>
    <n v="0"/>
    <n v="0"/>
    <n v="0"/>
    <n v="1659.49"/>
    <n v="0"/>
    <n v="0"/>
    <n v="0"/>
    <n v="2890.53"/>
    <x v="17"/>
    <x v="3"/>
  </r>
  <r>
    <s v="CG&amp;E "/>
    <s v="E"/>
    <x v="20"/>
    <s v="DS01    01/02/2009N"/>
    <n v="137458"/>
    <n v="13473.39"/>
    <n v="0"/>
    <n v="13473.39"/>
    <n v="4599.51"/>
    <n v="0"/>
    <n v="1674.61"/>
    <n v="149.24"/>
    <n v="0.09"/>
    <n v="0"/>
    <n v="0"/>
    <n v="508.29"/>
    <n v="1181.6199999999999"/>
    <n v="999.91"/>
    <n v="0"/>
    <n v="0"/>
    <n v="876.39"/>
    <n v="2634.93"/>
    <n v="0"/>
    <n v="0"/>
    <n v="0"/>
    <n v="0"/>
    <n v="173.29"/>
    <n v="0"/>
    <n v="0"/>
    <n v="0"/>
    <n v="89.9"/>
    <n v="0"/>
    <n v="0"/>
    <n v="0"/>
    <n v="0"/>
    <n v="224.19"/>
    <n v="0"/>
    <n v="0"/>
    <n v="0"/>
    <n v="361.42"/>
    <x v="17"/>
    <x v="3"/>
  </r>
  <r>
    <s v="CG&amp;E "/>
    <s v="E"/>
    <x v="14"/>
    <s v="DS01    01/02/2009N"/>
    <n v="135040364"/>
    <n v="11499574.449999999"/>
    <n v="0"/>
    <n v="11499574.449999999"/>
    <n v="3755045.35"/>
    <n v="0"/>
    <n v="1361216.98"/>
    <n v="142490.48000000001"/>
    <n v="83.19"/>
    <n v="0"/>
    <n v="0"/>
    <n v="477974.19"/>
    <n v="895052.98"/>
    <n v="804024.9"/>
    <n v="0"/>
    <n v="0"/>
    <n v="711524.48"/>
    <n v="2590793.48"/>
    <n v="0"/>
    <n v="0"/>
    <n v="0"/>
    <n v="0"/>
    <n v="141241.69"/>
    <n v="0"/>
    <n v="0"/>
    <n v="0"/>
    <n v="88316.34"/>
    <n v="0"/>
    <n v="0"/>
    <n v="0"/>
    <n v="0"/>
    <n v="220250.82"/>
    <n v="0"/>
    <n v="0"/>
    <n v="0"/>
    <n v="311617.57"/>
    <x v="17"/>
    <x v="3"/>
  </r>
  <r>
    <s v="CG&amp;E "/>
    <s v="E"/>
    <x v="15"/>
    <s v="DS01    01/02/2009N"/>
    <n v="64652443"/>
    <n v="5683358.0800000001"/>
    <n v="0"/>
    <n v="5683358.0800000001"/>
    <n v="1868973.66"/>
    <n v="0"/>
    <n v="691153.64"/>
    <n v="68453.02"/>
    <n v="27.65"/>
    <n v="0"/>
    <n v="0"/>
    <n v="236673.6"/>
    <n v="448591.45"/>
    <n v="396408.34"/>
    <n v="0"/>
    <n v="0"/>
    <n v="362554.78"/>
    <n v="1239322.6599999999"/>
    <n v="0"/>
    <n v="0"/>
    <n v="0"/>
    <n v="0"/>
    <n v="70216.08"/>
    <n v="0"/>
    <n v="0"/>
    <n v="0"/>
    <n v="42282.68"/>
    <n v="0"/>
    <n v="0"/>
    <n v="0"/>
    <n v="0"/>
    <n v="105448.05"/>
    <n v="0"/>
    <n v="0"/>
    <n v="0"/>
    <n v="153252.47"/>
    <x v="17"/>
    <x v="3"/>
  </r>
  <r>
    <s v="CG&amp;E "/>
    <s v="E"/>
    <x v="12"/>
    <s v="DS01    01/02/2009N"/>
    <n v="16478025"/>
    <n v="1646674.35"/>
    <n v="0"/>
    <n v="1646674.35"/>
    <n v="573533.76"/>
    <n v="0"/>
    <n v="215558.27"/>
    <n v="17890.18"/>
    <n v="14.02"/>
    <n v="0"/>
    <n v="0"/>
    <n v="61246.53"/>
    <n v="129849.43"/>
    <n v="116227"/>
    <n v="0"/>
    <n v="0"/>
    <n v="112607.74"/>
    <n v="315867.28000000003"/>
    <n v="0"/>
    <n v="0"/>
    <n v="0"/>
    <n v="0"/>
    <n v="21596.959999999999"/>
    <n v="0"/>
    <n v="0"/>
    <n v="0"/>
    <n v="10776.61"/>
    <n v="0"/>
    <n v="0"/>
    <n v="0"/>
    <n v="0"/>
    <n v="26875.599999999999"/>
    <n v="0"/>
    <n v="0"/>
    <n v="0"/>
    <n v="44630.97"/>
    <x v="17"/>
    <x v="3"/>
  </r>
  <r>
    <s v="CG&amp;E "/>
    <s v="E"/>
    <x v="17"/>
    <s v="DS01    01/02/2009N"/>
    <n v="1200288"/>
    <n v="88846.74"/>
    <n v="0"/>
    <n v="88846.74"/>
    <n v="27113.34"/>
    <n v="0"/>
    <n v="9177.34"/>
    <n v="1303.1600000000001"/>
    <n v="0.54"/>
    <n v="0"/>
    <n v="0"/>
    <n v="4408.32"/>
    <n v="6347.25"/>
    <n v="6515.03"/>
    <n v="0"/>
    <n v="0"/>
    <n v="4798.7299999999996"/>
    <n v="23008.31"/>
    <n v="0"/>
    <n v="0"/>
    <n v="0"/>
    <n v="0"/>
    <n v="1019.94"/>
    <n v="0"/>
    <n v="0"/>
    <n v="0"/>
    <n v="784.98"/>
    <n v="0"/>
    <n v="0"/>
    <n v="0"/>
    <n v="0"/>
    <n v="1957.67"/>
    <n v="0"/>
    <n v="0"/>
    <n v="0"/>
    <n v="2412.13"/>
    <x v="17"/>
    <x v="3"/>
  </r>
  <r>
    <s v="CG&amp;E "/>
    <s v="E"/>
    <x v="16"/>
    <s v="DS01    01/02/2009N"/>
    <n v="2175377"/>
    <n v="185223.13"/>
    <n v="0"/>
    <n v="185223.13"/>
    <n v="63558"/>
    <n v="0"/>
    <n v="23559.99"/>
    <n v="2361.8000000000002"/>
    <n v="0.54"/>
    <n v="0"/>
    <n v="0"/>
    <n v="311.33999999999997"/>
    <n v="15977.32"/>
    <n v="12810.7"/>
    <n v="0"/>
    <n v="0"/>
    <n v="12393.74"/>
    <n v="41699.79"/>
    <n v="0"/>
    <n v="0"/>
    <n v="0"/>
    <n v="0"/>
    <n v="2385.88"/>
    <n v="0"/>
    <n v="0"/>
    <n v="0"/>
    <n v="1422.69"/>
    <n v="0"/>
    <n v="0"/>
    <n v="0"/>
    <n v="0"/>
    <n v="3548.04"/>
    <n v="0"/>
    <n v="0"/>
    <n v="0"/>
    <n v="5193.3"/>
    <x v="17"/>
    <x v="3"/>
  </r>
  <r>
    <s v="CG&amp;E "/>
    <s v="E"/>
    <x v="21"/>
    <s v="DS01    01/02/2009N"/>
    <n v="17549"/>
    <n v="686.78"/>
    <n v="0"/>
    <n v="686.78"/>
    <n v="0"/>
    <n v="0"/>
    <n v="343.56"/>
    <n v="19.059999999999999"/>
    <n v="0.36"/>
    <n v="0"/>
    <n v="-12.77"/>
    <n v="76.37"/>
    <n v="143.26"/>
    <n v="0"/>
    <n v="0"/>
    <n v="0"/>
    <n v="0"/>
    <n v="0"/>
    <n v="0"/>
    <n v="0"/>
    <n v="0"/>
    <n v="0"/>
    <n v="21.27"/>
    <n v="0"/>
    <n v="0"/>
    <n v="0"/>
    <n v="11.48"/>
    <n v="0"/>
    <n v="0"/>
    <n v="0"/>
    <n v="0"/>
    <n v="28.63"/>
    <n v="0"/>
    <n v="0"/>
    <n v="0"/>
    <n v="55.56"/>
    <x v="17"/>
    <x v="3"/>
  </r>
  <r>
    <s v="CG&amp;E "/>
    <s v="E"/>
    <x v="6"/>
    <s v="DS01    01/02/2009N"/>
    <n v="4507930"/>
    <n v="183623.51"/>
    <n v="0"/>
    <n v="183623.51"/>
    <n v="0"/>
    <n v="0"/>
    <n v="101354.46"/>
    <n v="4894.2"/>
    <n v="60.3"/>
    <n v="0"/>
    <n v="-10248.24"/>
    <n v="19143.55"/>
    <n v="38483.58"/>
    <n v="0"/>
    <n v="0"/>
    <n v="0"/>
    <n v="0"/>
    <n v="0"/>
    <n v="0"/>
    <n v="0"/>
    <n v="0"/>
    <n v="0"/>
    <n v="3153.19"/>
    <n v="0"/>
    <n v="0"/>
    <n v="0"/>
    <n v="2948.12"/>
    <n v="0"/>
    <n v="0"/>
    <n v="0"/>
    <n v="0"/>
    <n v="7352.46"/>
    <n v="0"/>
    <n v="0"/>
    <n v="0"/>
    <n v="16481.89"/>
    <x v="17"/>
    <x v="3"/>
  </r>
  <r>
    <s v="CG&amp;E "/>
    <s v="E"/>
    <x v="9"/>
    <s v="DS01    01/02/2009N"/>
    <n v="370490"/>
    <n v="17120.8"/>
    <n v="0"/>
    <n v="17120.8"/>
    <n v="0"/>
    <n v="0"/>
    <n v="10799.96"/>
    <n v="402.2"/>
    <n v="4.9400000000000004"/>
    <n v="0"/>
    <n v="-1547.88"/>
    <n v="1590.67"/>
    <n v="3323.63"/>
    <n v="0"/>
    <n v="0"/>
    <n v="0"/>
    <n v="0"/>
    <n v="0"/>
    <n v="0"/>
    <n v="0"/>
    <n v="0"/>
    <n v="0"/>
    <n v="51.09"/>
    <n v="0"/>
    <n v="0"/>
    <n v="0"/>
    <n v="242.31"/>
    <n v="0"/>
    <n v="0"/>
    <n v="0"/>
    <n v="0"/>
    <n v="604.23"/>
    <n v="0"/>
    <n v="0"/>
    <n v="0"/>
    <n v="1649.65"/>
    <x v="17"/>
    <x v="3"/>
  </r>
  <r>
    <s v="CG&amp;E "/>
    <s v="E"/>
    <x v="10"/>
    <s v="DS01    01/02/2009N"/>
    <n v="946344"/>
    <n v="34193.68"/>
    <n v="0"/>
    <n v="34193.68"/>
    <n v="0"/>
    <n v="0"/>
    <n v="16754.759999999998"/>
    <n v="1027.46"/>
    <n v="7.65"/>
    <n v="0"/>
    <n v="-1698.63"/>
    <n v="3946.18"/>
    <n v="8338.39"/>
    <n v="0"/>
    <n v="0"/>
    <n v="0"/>
    <n v="0"/>
    <n v="0"/>
    <n v="0"/>
    <n v="0"/>
    <n v="0"/>
    <n v="0"/>
    <n v="647.79"/>
    <n v="0"/>
    <n v="0"/>
    <n v="0"/>
    <n v="618.89"/>
    <n v="0"/>
    <n v="0"/>
    <n v="0"/>
    <n v="0"/>
    <n v="1543.49"/>
    <n v="0"/>
    <n v="0"/>
    <n v="0"/>
    <n v="3007.7"/>
    <x v="17"/>
    <x v="3"/>
  </r>
  <r>
    <s v="CG&amp;E "/>
    <s v="E"/>
    <x v="11"/>
    <s v="DS01    01/02/2009N"/>
    <n v="6121520"/>
    <n v="207752.99"/>
    <n v="0"/>
    <n v="207752.99"/>
    <n v="0"/>
    <n v="0"/>
    <n v="102525.3"/>
    <n v="6646.14"/>
    <n v="10.16"/>
    <n v="0"/>
    <n v="-13304.6"/>
    <n v="23193.47"/>
    <n v="52466.75"/>
    <n v="0"/>
    <n v="0"/>
    <n v="0"/>
    <n v="0"/>
    <n v="0"/>
    <n v="0"/>
    <n v="0"/>
    <n v="0"/>
    <n v="0"/>
    <n v="2928.2"/>
    <n v="0"/>
    <n v="0"/>
    <n v="0"/>
    <n v="4003.53"/>
    <n v="0"/>
    <n v="0"/>
    <n v="0"/>
    <n v="0"/>
    <n v="9984.23"/>
    <n v="0"/>
    <n v="0"/>
    <n v="0"/>
    <n v="19299.810000000001"/>
    <x v="17"/>
    <x v="3"/>
  </r>
  <r>
    <s v="CG&amp;E "/>
    <s v="E"/>
    <x v="18"/>
    <s v="DS01    01/02/2009N"/>
    <n v="1916518"/>
    <n v="71118.91"/>
    <n v="0"/>
    <n v="71118.91"/>
    <n v="0"/>
    <n v="0"/>
    <n v="38991.26"/>
    <n v="2080.7399999999998"/>
    <n v="3.87"/>
    <n v="0"/>
    <n v="-5609.35"/>
    <n v="7302.57"/>
    <n v="16455.060000000001"/>
    <n v="0"/>
    <n v="0"/>
    <n v="0"/>
    <n v="0"/>
    <n v="0"/>
    <n v="0"/>
    <n v="0"/>
    <n v="0"/>
    <n v="0"/>
    <n v="632.11"/>
    <n v="0"/>
    <n v="0"/>
    <n v="0"/>
    <n v="1253.3900000000001"/>
    <n v="0"/>
    <n v="0"/>
    <n v="0"/>
    <n v="0"/>
    <n v="3125.82"/>
    <n v="0"/>
    <n v="0"/>
    <n v="0"/>
    <n v="6883.44"/>
    <x v="17"/>
    <x v="3"/>
  </r>
  <r>
    <s v="CG&amp;E "/>
    <s v="E"/>
    <x v="13"/>
    <s v="DS01    01/02/2009N"/>
    <n v="5371106"/>
    <n v="161473.42000000001"/>
    <n v="0"/>
    <n v="161473.42000000001"/>
    <n v="0"/>
    <n v="0"/>
    <n v="77658.52"/>
    <n v="5831.38"/>
    <n v="5.67"/>
    <n v="0"/>
    <n v="-15446.7"/>
    <n v="20076.189999999999"/>
    <n v="45628.72"/>
    <n v="0"/>
    <n v="0"/>
    <n v="0"/>
    <n v="0"/>
    <n v="0"/>
    <n v="0"/>
    <n v="0"/>
    <n v="0"/>
    <n v="0"/>
    <n v="0"/>
    <n v="0"/>
    <n v="0"/>
    <n v="0"/>
    <n v="3512.67"/>
    <n v="0"/>
    <n v="0"/>
    <n v="0"/>
    <n v="0"/>
    <n v="8760.27"/>
    <n v="0"/>
    <n v="0"/>
    <n v="0"/>
    <n v="15446.7"/>
    <x v="17"/>
    <x v="3"/>
  </r>
  <r>
    <s v="CG&amp;E "/>
    <s v="E"/>
    <x v="23"/>
    <s v="DS01    01/02/2009N"/>
    <n v="90273"/>
    <n v="2783.15"/>
    <n v="0"/>
    <n v="2783.15"/>
    <n v="0"/>
    <n v="0"/>
    <n v="1330.03"/>
    <n v="98.01"/>
    <n v="0.09"/>
    <n v="0"/>
    <n v="-265.44"/>
    <n v="337.01"/>
    <n v="811.73"/>
    <n v="0"/>
    <n v="0"/>
    <n v="0"/>
    <n v="0"/>
    <n v="0"/>
    <n v="0"/>
    <n v="0"/>
    <n v="0"/>
    <n v="0"/>
    <n v="0"/>
    <n v="0"/>
    <n v="0"/>
    <n v="0"/>
    <n v="59.04"/>
    <n v="0"/>
    <n v="0"/>
    <n v="0"/>
    <n v="0"/>
    <n v="147.24"/>
    <n v="0"/>
    <n v="0"/>
    <n v="0"/>
    <n v="265.44"/>
    <x v="17"/>
    <x v="3"/>
  </r>
  <r>
    <s v="CG&amp;E "/>
    <s v="E"/>
    <x v="2"/>
    <s v="DS01    01/02/2009Y"/>
    <n v="83196"/>
    <n v="9574.69"/>
    <n v="0"/>
    <n v="957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3"/>
  </r>
  <r>
    <s v="CG&amp;E "/>
    <s v="E"/>
    <x v="3"/>
    <s v="DS01    01/02/2009Y"/>
    <n v="91299"/>
    <n v="11721.69"/>
    <n v="0"/>
    <n v="11721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3"/>
  </r>
  <r>
    <s v="CG&amp;E "/>
    <s v="E"/>
    <x v="2"/>
    <s v="DS01    02/15/2008N"/>
    <n v="-5440"/>
    <n v="-261.31"/>
    <n v="0"/>
    <n v="-261.31"/>
    <n v="-89.4"/>
    <n v="0"/>
    <n v="0"/>
    <n v="-6.62"/>
    <n v="0"/>
    <n v="0"/>
    <n v="0"/>
    <n v="-22.79"/>
    <n v="-45.36"/>
    <n v="-15.78"/>
    <n v="-2.27"/>
    <n v="-15.78"/>
    <n v="0"/>
    <n v="-49.79"/>
    <n v="0"/>
    <n v="0"/>
    <n v="0"/>
    <n v="0"/>
    <n v="-3.65"/>
    <n v="-6.31"/>
    <n v="0"/>
    <n v="0"/>
    <n v="-3.56"/>
    <n v="0"/>
    <n v="0"/>
    <n v="0"/>
    <n v="0"/>
    <n v="0"/>
    <n v="0"/>
    <n v="0"/>
    <n v="0"/>
    <n v="0"/>
    <x v="17"/>
    <x v="3"/>
  </r>
  <r>
    <s v="CG&amp;E "/>
    <s v="E"/>
    <x v="1"/>
    <s v="DS01    04/01/2008N"/>
    <n v="-50753"/>
    <n v="-3720.84"/>
    <n v="0"/>
    <n v="-3720.84"/>
    <n v="-1195.3"/>
    <n v="0"/>
    <n v="-291.05"/>
    <n v="-58.46"/>
    <n v="-0.22"/>
    <n v="0"/>
    <n v="0"/>
    <n v="-213.95"/>
    <n v="-263.58999999999997"/>
    <n v="-234.86"/>
    <n v="-10.63"/>
    <n v="0"/>
    <n v="-143.74"/>
    <n v="-1097.5"/>
    <n v="0"/>
    <n v="0"/>
    <n v="0"/>
    <n v="0"/>
    <n v="-48.75"/>
    <n v="-26.2"/>
    <n v="0"/>
    <n v="0"/>
    <n v="-33.18"/>
    <n v="0"/>
    <n v="0"/>
    <n v="0"/>
    <n v="0"/>
    <n v="-41.33"/>
    <n v="0"/>
    <n v="0"/>
    <n v="0"/>
    <n v="-62.08"/>
    <x v="17"/>
    <x v="3"/>
  </r>
  <r>
    <s v="CG&amp;E "/>
    <s v="E"/>
    <x v="2"/>
    <s v="DS01    04/01/2008N"/>
    <n v="-351465"/>
    <n v="-41274.019999999997"/>
    <n v="0"/>
    <n v="-41274.019999999997"/>
    <n v="-12564.4"/>
    <n v="0"/>
    <n v="-5774.62"/>
    <n v="-367.63"/>
    <n v="-3.26"/>
    <n v="0"/>
    <n v="0"/>
    <n v="-1538.95"/>
    <n v="-3078.54"/>
    <n v="-2923.68"/>
    <n v="44.15"/>
    <n v="0"/>
    <n v="-2752.57"/>
    <n v="-9721.51"/>
    <n v="0"/>
    <n v="0"/>
    <n v="0"/>
    <n v="0"/>
    <n v="-571.86"/>
    <n v="57.58"/>
    <n v="0"/>
    <n v="0"/>
    <n v="-229.9"/>
    <n v="0"/>
    <n v="0"/>
    <n v="0"/>
    <n v="0"/>
    <n v="-745.88"/>
    <n v="0"/>
    <n v="0"/>
    <n v="0"/>
    <n v="-1102.95"/>
    <x v="17"/>
    <x v="3"/>
  </r>
  <r>
    <s v="CG&amp;E "/>
    <s v="E"/>
    <x v="3"/>
    <s v="DS01    04/01/2008N"/>
    <n v="-28910"/>
    <n v="-2938.66"/>
    <n v="0"/>
    <n v="-2938.66"/>
    <n v="-989.42"/>
    <n v="0"/>
    <n v="-327.41000000000003"/>
    <n v="-33.049999999999997"/>
    <n v="-0.28999999999999998"/>
    <n v="0"/>
    <n v="0"/>
    <n v="-124.22"/>
    <n v="-259.95"/>
    <n v="-183.37"/>
    <n v="-5.3"/>
    <n v="0"/>
    <n v="-153.91"/>
    <n v="-709.89"/>
    <n v="0"/>
    <n v="0"/>
    <n v="0"/>
    <n v="0"/>
    <n v="-37.93"/>
    <n v="-4.66"/>
    <n v="0"/>
    <n v="0"/>
    <n v="-18.91"/>
    <n v="0"/>
    <n v="0"/>
    <n v="0"/>
    <n v="0"/>
    <n v="-26.43"/>
    <n v="0"/>
    <n v="0"/>
    <n v="0"/>
    <n v="-63.92"/>
    <x v="17"/>
    <x v="3"/>
  </r>
  <r>
    <s v="CG&amp;E "/>
    <s v="E"/>
    <x v="4"/>
    <s v="DS01    04/01/2008N"/>
    <n v="-86588"/>
    <n v="-11040.43"/>
    <n v="0"/>
    <n v="-11040.43"/>
    <n v="-3947.56"/>
    <n v="0"/>
    <n v="-1528.7"/>
    <n v="-95.91"/>
    <n v="-0.28999999999999998"/>
    <n v="0"/>
    <n v="0"/>
    <n v="-334.43"/>
    <n v="-764.74"/>
    <n v="-745.62"/>
    <n v="-6.05"/>
    <n v="0"/>
    <n v="-768.35"/>
    <n v="-2240.29"/>
    <n v="0"/>
    <n v="0"/>
    <n v="0"/>
    <n v="0"/>
    <n v="-154.27000000000001"/>
    <n v="-48.39"/>
    <n v="0"/>
    <n v="0"/>
    <n v="-56.65"/>
    <n v="0"/>
    <n v="0"/>
    <n v="0"/>
    <n v="0"/>
    <n v="-117.64"/>
    <n v="0"/>
    <n v="0"/>
    <n v="0"/>
    <n v="-231.54"/>
    <x v="17"/>
    <x v="3"/>
  </r>
  <r>
    <s v="CG&amp;E "/>
    <s v="E"/>
    <x v="8"/>
    <s v="DS01    04/01/2008N"/>
    <n v="-6496"/>
    <n v="-2361.58"/>
    <n v="0"/>
    <n v="-2361.58"/>
    <n v="-1065.74"/>
    <n v="0"/>
    <n v="-501.84"/>
    <n v="-7.05"/>
    <n v="-0.05"/>
    <n v="0"/>
    <n v="0"/>
    <n v="-27.79"/>
    <n v="-58.42"/>
    <n v="-173.76"/>
    <n v="0"/>
    <n v="0"/>
    <n v="-249.79"/>
    <n v="-157.52000000000001"/>
    <n v="0"/>
    <n v="0"/>
    <n v="0"/>
    <n v="0"/>
    <n v="-37.43"/>
    <n v="-34.729999999999997"/>
    <n v="0"/>
    <n v="0"/>
    <n v="-4.25"/>
    <n v="0"/>
    <n v="0"/>
    <n v="0"/>
    <n v="0"/>
    <n v="-10.59"/>
    <n v="0"/>
    <n v="0"/>
    <n v="0"/>
    <n v="-32.619999999999997"/>
    <x v="17"/>
    <x v="3"/>
  </r>
  <r>
    <s v="CG&amp;E "/>
    <s v="E"/>
    <x v="5"/>
    <s v="DS01    04/01/2008N"/>
    <n v="-19976"/>
    <n v="-2999.14"/>
    <n v="0"/>
    <n v="-2999.14"/>
    <n v="-1069.5999999999999"/>
    <n v="0"/>
    <n v="-489.09"/>
    <n v="-20.55"/>
    <n v="-0.08"/>
    <n v="0"/>
    <n v="0"/>
    <n v="0"/>
    <n v="-186.92"/>
    <n v="-224.85"/>
    <n v="3.59"/>
    <n v="0"/>
    <n v="-251.15"/>
    <n v="-574.57000000000005"/>
    <n v="0"/>
    <n v="0"/>
    <n v="0"/>
    <n v="0"/>
    <n v="-44.96"/>
    <n v="9.9499999999999993"/>
    <n v="0"/>
    <n v="0"/>
    <n v="-13.06"/>
    <n v="0"/>
    <n v="0"/>
    <n v="0"/>
    <n v="0"/>
    <n v="-46.62"/>
    <n v="0"/>
    <n v="0"/>
    <n v="0"/>
    <n v="-91.23"/>
    <x v="17"/>
    <x v="3"/>
  </r>
  <r>
    <s v="CG&amp;E "/>
    <s v="E"/>
    <x v="14"/>
    <s v="DS01    04/01/2008N"/>
    <n v="-264850"/>
    <n v="-29937.8"/>
    <n v="0"/>
    <n v="-29937.8"/>
    <n v="-9779.9500000000007"/>
    <n v="0"/>
    <n v="-3680.68"/>
    <n v="-287.55"/>
    <n v="-0.08"/>
    <n v="0"/>
    <n v="0"/>
    <n v="-969.49"/>
    <n v="-2387.3000000000002"/>
    <n v="-2065.88"/>
    <n v="0"/>
    <n v="0"/>
    <n v="-1931.61"/>
    <n v="-7066.2"/>
    <n v="0"/>
    <n v="0"/>
    <n v="0"/>
    <n v="0"/>
    <n v="-414.14"/>
    <n v="-17.309999999999999"/>
    <n v="0"/>
    <n v="0"/>
    <n v="-173.21"/>
    <n v="0"/>
    <n v="0"/>
    <n v="0"/>
    <n v="0"/>
    <n v="-431.97"/>
    <n v="0"/>
    <n v="0"/>
    <n v="0"/>
    <n v="-732.43"/>
    <x v="17"/>
    <x v="3"/>
  </r>
  <r>
    <s v="CG&amp;E "/>
    <s v="E"/>
    <x v="6"/>
    <s v="DS01    04/01/2008N"/>
    <n v="9158"/>
    <n v="198.56"/>
    <n v="0"/>
    <n v="198.56"/>
    <n v="0"/>
    <n v="0"/>
    <n v="59.05"/>
    <n v="11.31"/>
    <n v="0.01"/>
    <n v="0"/>
    <n v="6.72"/>
    <n v="37.51"/>
    <n v="82.36"/>
    <n v="0"/>
    <n v="4.32"/>
    <n v="0"/>
    <n v="0"/>
    <n v="0"/>
    <n v="0"/>
    <n v="0"/>
    <n v="0"/>
    <n v="0"/>
    <n v="0"/>
    <n v="0"/>
    <n v="0"/>
    <n v="0"/>
    <n v="5.99"/>
    <n v="0"/>
    <n v="0"/>
    <n v="0"/>
    <n v="0"/>
    <n v="-1.99"/>
    <n v="0"/>
    <n v="0"/>
    <n v="0"/>
    <n v="-6.72"/>
    <x v="17"/>
    <x v="3"/>
  </r>
  <r>
    <s v="CG&amp;E "/>
    <s v="E"/>
    <x v="9"/>
    <s v="DS01    04/01/2008N"/>
    <n v="-6973"/>
    <n v="-408.17"/>
    <n v="0"/>
    <n v="-408.17"/>
    <n v="0"/>
    <n v="0"/>
    <n v="-291.81"/>
    <n v="-7.57"/>
    <n v="-0.08"/>
    <n v="0"/>
    <n v="42.02"/>
    <n v="-30.02"/>
    <n v="-62.71"/>
    <n v="0"/>
    <n v="0.01"/>
    <n v="0"/>
    <n v="0"/>
    <n v="0"/>
    <n v="0"/>
    <n v="0"/>
    <n v="0"/>
    <n v="0"/>
    <n v="0"/>
    <n v="0"/>
    <n v="0"/>
    <n v="0"/>
    <n v="-4.5599999999999996"/>
    <n v="0"/>
    <n v="0"/>
    <n v="0"/>
    <n v="0"/>
    <n v="-11.43"/>
    <n v="0"/>
    <n v="0"/>
    <n v="0"/>
    <n v="-42.02"/>
    <x v="17"/>
    <x v="3"/>
  </r>
  <r>
    <s v="CG&amp;E "/>
    <s v="E"/>
    <x v="2"/>
    <s v="DS01    04/01/2008Y"/>
    <n v="10237"/>
    <n v="576.01"/>
    <n v="0"/>
    <n v="57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3"/>
  </r>
  <r>
    <s v="CG&amp;E "/>
    <s v="E"/>
    <x v="1"/>
    <s v="DS02    01/02/2009N"/>
    <n v="22744"/>
    <n v="2132.1799999999998"/>
    <n v="0"/>
    <n v="2132.1799999999998"/>
    <n v="690.09"/>
    <n v="0"/>
    <n v="324.13"/>
    <n v="24.7"/>
    <n v="0.45"/>
    <n v="0"/>
    <n v="0"/>
    <n v="98.04"/>
    <n v="154.69999999999999"/>
    <n v="138.78"/>
    <n v="0"/>
    <n v="0"/>
    <n v="131.56"/>
    <n v="435.99"/>
    <n v="0"/>
    <n v="0"/>
    <n v="0"/>
    <n v="0"/>
    <n v="25.97"/>
    <n v="0"/>
    <n v="0"/>
    <n v="0"/>
    <n v="14.88"/>
    <n v="0"/>
    <n v="0"/>
    <n v="0"/>
    <n v="0"/>
    <n v="37.090000000000003"/>
    <n v="0"/>
    <n v="0"/>
    <n v="0"/>
    <n v="55.8"/>
    <x v="17"/>
    <x v="3"/>
  </r>
  <r>
    <s v="CG&amp;E "/>
    <s v="E"/>
    <x v="2"/>
    <s v="DS02    01/02/2009N"/>
    <n v="729909"/>
    <n v="65917.78"/>
    <n v="0"/>
    <n v="65917.78"/>
    <n v="22086.54"/>
    <n v="0"/>
    <n v="8377.6"/>
    <n v="792.46"/>
    <n v="2.4"/>
    <n v="0"/>
    <n v="0"/>
    <n v="2814.89"/>
    <n v="4837.8599999999997"/>
    <n v="4506.75"/>
    <n v="0"/>
    <n v="0"/>
    <n v="4220.45"/>
    <n v="13991.62"/>
    <n v="0"/>
    <n v="0"/>
    <n v="0"/>
    <n v="0"/>
    <n v="831.7"/>
    <n v="0"/>
    <n v="0"/>
    <n v="0"/>
    <n v="477.39"/>
    <n v="0"/>
    <n v="0"/>
    <n v="0"/>
    <n v="0"/>
    <n v="1190.48"/>
    <n v="0"/>
    <n v="0"/>
    <n v="0"/>
    <n v="1787.64"/>
    <x v="17"/>
    <x v="3"/>
  </r>
  <r>
    <s v="CG&amp;E "/>
    <s v="E"/>
    <x v="3"/>
    <s v="DS02    01/02/2009N"/>
    <n v="50590"/>
    <n v="5856.71"/>
    <n v="0"/>
    <n v="5856.71"/>
    <n v="2131.96"/>
    <n v="0"/>
    <n v="860.78"/>
    <n v="54.93"/>
    <n v="0.27"/>
    <n v="0"/>
    <n v="0"/>
    <n v="199.84"/>
    <n v="454.91"/>
    <n v="399.22"/>
    <n v="0"/>
    <n v="0"/>
    <n v="430.78"/>
    <n v="969.76"/>
    <n v="0"/>
    <n v="0"/>
    <n v="0"/>
    <n v="0"/>
    <n v="80.36"/>
    <n v="0"/>
    <n v="0"/>
    <n v="0"/>
    <n v="33.090000000000003"/>
    <n v="0"/>
    <n v="0"/>
    <n v="0"/>
    <n v="0"/>
    <n v="82.51"/>
    <n v="0"/>
    <n v="0"/>
    <n v="0"/>
    <n v="158.30000000000001"/>
    <x v="17"/>
    <x v="3"/>
  </r>
  <r>
    <s v="CG&amp;E "/>
    <s v="E"/>
    <x v="4"/>
    <s v="DS02    01/02/2009N"/>
    <n v="41015"/>
    <n v="4565.2299999999996"/>
    <n v="0"/>
    <n v="4565.2299999999996"/>
    <n v="1640.23"/>
    <n v="0"/>
    <n v="658.13"/>
    <n v="44.53"/>
    <n v="0.18"/>
    <n v="0"/>
    <n v="0"/>
    <n v="166.54"/>
    <n v="325.77999999999997"/>
    <n v="333.05"/>
    <n v="0"/>
    <n v="0"/>
    <n v="331.7"/>
    <n v="786.22"/>
    <n v="0"/>
    <n v="0"/>
    <n v="0"/>
    <n v="0"/>
    <n v="61.8"/>
    <n v="0"/>
    <n v="0"/>
    <n v="0"/>
    <n v="26.83"/>
    <n v="0"/>
    <n v="0"/>
    <n v="0"/>
    <n v="0"/>
    <n v="66.89"/>
    <n v="0"/>
    <n v="0"/>
    <n v="0"/>
    <n v="123.35"/>
    <x v="17"/>
    <x v="3"/>
  </r>
  <r>
    <s v="CG&amp;E "/>
    <s v="E"/>
    <x v="8"/>
    <s v="DS02    01/02/2009N"/>
    <n v="33411"/>
    <n v="5004.5"/>
    <n v="0"/>
    <n v="5004.5"/>
    <n v="1976.59"/>
    <n v="0"/>
    <n v="824.41"/>
    <n v="36.270000000000003"/>
    <n v="0.09"/>
    <n v="0"/>
    <n v="0"/>
    <n v="130.6"/>
    <n v="300.43"/>
    <n v="380.02"/>
    <n v="0"/>
    <n v="0"/>
    <n v="427.42"/>
    <n v="640.46"/>
    <n v="0"/>
    <n v="0"/>
    <n v="0"/>
    <n v="0"/>
    <n v="74.52"/>
    <n v="0"/>
    <n v="0"/>
    <n v="0"/>
    <n v="21.85"/>
    <n v="0"/>
    <n v="0"/>
    <n v="0"/>
    <n v="0"/>
    <n v="54.49"/>
    <n v="0"/>
    <n v="0"/>
    <n v="0"/>
    <n v="137.35"/>
    <x v="17"/>
    <x v="3"/>
  </r>
  <r>
    <s v="CG&amp;E "/>
    <s v="E"/>
    <x v="14"/>
    <s v="DS02    01/02/2009N"/>
    <n v="3192101"/>
    <n v="255432.64"/>
    <n v="0"/>
    <n v="255432.64"/>
    <n v="81531.23"/>
    <n v="0"/>
    <n v="28299.26"/>
    <n v="3465.66"/>
    <n v="1.53"/>
    <n v="0"/>
    <n v="0"/>
    <n v="11738.63"/>
    <n v="19876.96"/>
    <n v="17206.29"/>
    <n v="0"/>
    <n v="0"/>
    <n v="14809.27"/>
    <n v="61189.39"/>
    <n v="0"/>
    <n v="0"/>
    <n v="0"/>
    <n v="0"/>
    <n v="3068.7"/>
    <n v="0"/>
    <n v="0"/>
    <n v="0"/>
    <n v="2087.62"/>
    <n v="0"/>
    <n v="0"/>
    <n v="0"/>
    <n v="0"/>
    <n v="5206.3"/>
    <n v="0"/>
    <n v="0"/>
    <n v="0"/>
    <n v="6951.8"/>
    <x v="17"/>
    <x v="3"/>
  </r>
  <r>
    <s v="CG&amp;E "/>
    <s v="E"/>
    <x v="15"/>
    <s v="DS02    01/02/2009N"/>
    <n v="876476"/>
    <n v="69139.75"/>
    <n v="0"/>
    <n v="69139.75"/>
    <n v="21377.71"/>
    <n v="0"/>
    <n v="7668.19"/>
    <n v="951.59"/>
    <n v="0.18"/>
    <n v="0"/>
    <n v="0"/>
    <n v="3200.25"/>
    <n v="5462.68"/>
    <n v="4989.63"/>
    <n v="0"/>
    <n v="0"/>
    <n v="4033.48"/>
    <n v="16801.169999999998"/>
    <n v="0"/>
    <n v="0"/>
    <n v="0"/>
    <n v="0"/>
    <n v="801.51"/>
    <n v="0"/>
    <n v="0"/>
    <n v="0"/>
    <n v="573.22"/>
    <n v="0"/>
    <n v="0"/>
    <n v="0"/>
    <n v="0"/>
    <n v="1429.54"/>
    <n v="0"/>
    <n v="0"/>
    <n v="0"/>
    <n v="1850.6"/>
    <x v="17"/>
    <x v="3"/>
  </r>
  <r>
    <s v="CG&amp;E "/>
    <s v="E"/>
    <x v="12"/>
    <s v="DS02    01/02/2009N"/>
    <n v="58047"/>
    <n v="6987.2"/>
    <n v="0"/>
    <n v="6987.2"/>
    <n v="2610.75"/>
    <n v="0"/>
    <n v="1029.3399999999999"/>
    <n v="63.02"/>
    <n v="0.09"/>
    <n v="0"/>
    <n v="0"/>
    <n v="220.03"/>
    <n v="521.96"/>
    <n v="471.5"/>
    <n v="0"/>
    <n v="0"/>
    <n v="535.64"/>
    <n v="1112.7"/>
    <n v="0"/>
    <n v="0"/>
    <n v="0"/>
    <n v="0"/>
    <n v="98.4"/>
    <n v="0"/>
    <n v="0"/>
    <n v="0"/>
    <n v="37.96"/>
    <n v="0"/>
    <n v="0"/>
    <n v="0"/>
    <n v="0"/>
    <n v="94.67"/>
    <n v="0"/>
    <n v="0"/>
    <n v="0"/>
    <n v="191.14"/>
    <x v="17"/>
    <x v="3"/>
  </r>
  <r>
    <s v="CG&amp;E "/>
    <s v="E"/>
    <x v="6"/>
    <s v="DS02    01/02/2009N"/>
    <n v="7013"/>
    <n v="263.55"/>
    <n v="0"/>
    <n v="263.55"/>
    <n v="0"/>
    <n v="0"/>
    <n v="146.46"/>
    <n v="7.61"/>
    <n v="0.09"/>
    <n v="0"/>
    <n v="-24.17"/>
    <n v="30.3"/>
    <n v="63.06"/>
    <n v="0"/>
    <n v="0"/>
    <n v="0"/>
    <n v="0"/>
    <n v="0"/>
    <n v="0"/>
    <n v="0"/>
    <n v="0"/>
    <n v="0"/>
    <n v="0"/>
    <n v="0"/>
    <n v="0"/>
    <n v="0"/>
    <n v="4.59"/>
    <n v="0"/>
    <n v="0"/>
    <n v="0"/>
    <n v="0"/>
    <n v="11.44"/>
    <n v="0"/>
    <n v="0"/>
    <n v="0"/>
    <n v="24.17"/>
    <x v="17"/>
    <x v="3"/>
  </r>
  <r>
    <s v="CG&amp;E "/>
    <s v="E"/>
    <x v="15"/>
    <s v="DS03 ON 01/02/2009 "/>
    <n v="77631"/>
    <n v="9152.69"/>
    <n v="0"/>
    <n v="9152.69"/>
    <n v="2276.71"/>
    <n v="0"/>
    <n v="1151.6500000000001"/>
    <n v="182.59"/>
    <n v="0.09"/>
    <n v="0"/>
    <n v="0"/>
    <n v="619.80999999999995"/>
    <n v="1198.57"/>
    <n v="972.16"/>
    <n v="0"/>
    <n v="0"/>
    <n v="424.38"/>
    <n v="1488.11"/>
    <n v="0"/>
    <n v="0"/>
    <n v="0"/>
    <n v="0"/>
    <n v="180.14"/>
    <n v="0"/>
    <n v="0"/>
    <n v="0"/>
    <n v="109.99"/>
    <n v="0"/>
    <n v="0"/>
    <n v="0"/>
    <n v="0"/>
    <n v="274.3"/>
    <n v="0"/>
    <n v="0"/>
    <n v="0"/>
    <n v="274.19"/>
    <x v="17"/>
    <x v="3"/>
  </r>
  <r>
    <s v="CG&amp;E "/>
    <s v="E"/>
    <x v="12"/>
    <s v="DS03 ON 01/02/2009 "/>
    <n v="161257"/>
    <n v="19141.39"/>
    <n v="0"/>
    <n v="19141.39"/>
    <n v="6541.21"/>
    <n v="0"/>
    <n v="2827.18"/>
    <n v="214"/>
    <n v="0.09"/>
    <n v="0"/>
    <n v="0"/>
    <n v="724.83"/>
    <n v="1772.41"/>
    <n v="1398.6"/>
    <n v="0"/>
    <n v="0"/>
    <n v="1309.18"/>
    <n v="3091.14"/>
    <n v="0"/>
    <n v="0"/>
    <n v="0"/>
    <n v="0"/>
    <n v="280.47000000000003"/>
    <n v="0"/>
    <n v="0"/>
    <n v="0"/>
    <n v="128.91"/>
    <n v="0"/>
    <n v="0"/>
    <n v="0"/>
    <n v="0"/>
    <n v="321.49"/>
    <n v="0"/>
    <n v="0"/>
    <n v="0"/>
    <n v="531.88"/>
    <x v="17"/>
    <x v="3"/>
  </r>
  <r>
    <s v="CG&amp;E "/>
    <s v="E"/>
    <x v="2"/>
    <s v="DS03 ON 01/02/2009N"/>
    <n v="220920"/>
    <n v="21216.27"/>
    <n v="0"/>
    <n v="21216.27"/>
    <n v="6906.59"/>
    <n v="0"/>
    <n v="3306.83"/>
    <n v="239.85"/>
    <n v="0.45"/>
    <n v="0"/>
    <n v="0"/>
    <n v="842.82"/>
    <n v="1674.26"/>
    <n v="1381.76"/>
    <n v="0"/>
    <n v="0"/>
    <n v="1310.58"/>
    <n v="4234.82"/>
    <n v="0"/>
    <n v="0"/>
    <n v="0"/>
    <n v="0"/>
    <n v="260.14999999999998"/>
    <n v="0"/>
    <n v="0"/>
    <n v="0"/>
    <n v="144.47999999999999"/>
    <n v="0"/>
    <n v="0"/>
    <n v="0"/>
    <n v="0"/>
    <n v="360.31"/>
    <n v="0"/>
    <n v="0"/>
    <n v="0"/>
    <n v="553.37"/>
    <x v="17"/>
    <x v="3"/>
  </r>
  <r>
    <s v="CG&amp;E "/>
    <s v="E"/>
    <x v="14"/>
    <s v="DS03 ON 01/02/2009N"/>
    <n v="11083205"/>
    <n v="928834.45"/>
    <n v="0"/>
    <n v="928834.45"/>
    <n v="293447.76"/>
    <n v="0"/>
    <n v="115035.48"/>
    <n v="11276.77"/>
    <n v="2.52"/>
    <n v="0"/>
    <n v="0"/>
    <n v="40489.9"/>
    <n v="74518.98"/>
    <n v="62274"/>
    <n v="0"/>
    <n v="0"/>
    <n v="58306.87"/>
    <n v="212453.98"/>
    <n v="0"/>
    <n v="0"/>
    <n v="0"/>
    <n v="0"/>
    <n v="10980.43"/>
    <n v="0"/>
    <n v="0"/>
    <n v="0"/>
    <n v="7248.4"/>
    <n v="0"/>
    <n v="0"/>
    <n v="0"/>
    <n v="0"/>
    <n v="18076.740000000002"/>
    <n v="0"/>
    <n v="0"/>
    <n v="0"/>
    <n v="24722.62"/>
    <x v="17"/>
    <x v="3"/>
  </r>
  <r>
    <s v="CG&amp;E "/>
    <s v="E"/>
    <x v="15"/>
    <s v="DS03 ON 01/02/2009N"/>
    <n v="6653045"/>
    <n v="616317.89"/>
    <n v="0"/>
    <n v="616317.89"/>
    <n v="204179.98"/>
    <n v="0"/>
    <n v="81009.03"/>
    <n v="7039.3"/>
    <n v="2.25"/>
    <n v="0"/>
    <n v="0"/>
    <n v="24379.919999999998"/>
    <n v="48859.09"/>
    <n v="43402.38"/>
    <n v="0"/>
    <n v="0"/>
    <n v="40600"/>
    <n v="127532.22"/>
    <n v="0"/>
    <n v="0"/>
    <n v="0"/>
    <n v="0"/>
    <n v="7663.46"/>
    <n v="0"/>
    <n v="0"/>
    <n v="0"/>
    <n v="4351.05"/>
    <n v="0"/>
    <n v="0"/>
    <n v="0"/>
    <n v="0"/>
    <n v="10851.1"/>
    <n v="0"/>
    <n v="0"/>
    <n v="0"/>
    <n v="16448.11"/>
    <x v="17"/>
    <x v="3"/>
  </r>
  <r>
    <s v="CG&amp;E "/>
    <s v="E"/>
    <x v="12"/>
    <s v="DS03 ON 01/02/2009N"/>
    <n v="2473258"/>
    <n v="203417.98"/>
    <n v="0"/>
    <n v="203417.98"/>
    <n v="64545.89"/>
    <n v="0"/>
    <n v="24377.1"/>
    <n v="2685.21"/>
    <n v="0.9"/>
    <n v="0"/>
    <n v="0"/>
    <n v="9071.1200000000008"/>
    <n v="15854.56"/>
    <n v="13929.38"/>
    <n v="0"/>
    <n v="0"/>
    <n v="12001.45"/>
    <n v="47409.9"/>
    <n v="0"/>
    <n v="0"/>
    <n v="0"/>
    <n v="0"/>
    <n v="2426.4699999999998"/>
    <n v="0"/>
    <n v="0"/>
    <n v="0"/>
    <n v="1617.51"/>
    <n v="0"/>
    <n v="0"/>
    <n v="0"/>
    <n v="0"/>
    <n v="4033.88"/>
    <n v="0"/>
    <n v="0"/>
    <n v="0"/>
    <n v="5464.61"/>
    <x v="17"/>
    <x v="3"/>
  </r>
  <r>
    <s v="CG&amp;E "/>
    <s v="E"/>
    <x v="11"/>
    <s v="DS03 ON 01/02/2009N"/>
    <n v="876613"/>
    <n v="22865.759999999998"/>
    <n v="0"/>
    <n v="22865.759999999998"/>
    <n v="0"/>
    <n v="0"/>
    <n v="9374.35"/>
    <n v="951.74"/>
    <n v="0.27"/>
    <n v="0"/>
    <n v="-447.92"/>
    <n v="3210.07"/>
    <n v="5148.25"/>
    <n v="0"/>
    <n v="0"/>
    <n v="0"/>
    <n v="0"/>
    <n v="0"/>
    <n v="0"/>
    <n v="0"/>
    <n v="0"/>
    <n v="0"/>
    <n v="638.37"/>
    <n v="0"/>
    <n v="0"/>
    <n v="0"/>
    <n v="573.30999999999995"/>
    <n v="0"/>
    <n v="0"/>
    <n v="0"/>
    <n v="0"/>
    <n v="1429.75"/>
    <n v="0"/>
    <n v="0"/>
    <n v="0"/>
    <n v="1987.57"/>
    <x v="17"/>
    <x v="3"/>
  </r>
  <r>
    <s v="CG&amp;E "/>
    <s v="E"/>
    <x v="13"/>
    <s v="DS03 ON 01/02/2009N"/>
    <n v="720002"/>
    <n v="22380.46"/>
    <n v="0"/>
    <n v="22380.46"/>
    <n v="0"/>
    <n v="0"/>
    <n v="10828.03"/>
    <n v="781.72"/>
    <n v="0.36"/>
    <n v="0"/>
    <n v="-2077.69"/>
    <n v="2650.89"/>
    <n v="6474.26"/>
    <n v="0"/>
    <n v="0"/>
    <n v="0"/>
    <n v="0"/>
    <n v="0"/>
    <n v="0"/>
    <n v="0"/>
    <n v="0"/>
    <n v="0"/>
    <n v="0"/>
    <n v="0"/>
    <n v="0"/>
    <n v="0"/>
    <n v="470.88"/>
    <n v="0"/>
    <n v="0"/>
    <n v="0"/>
    <n v="0"/>
    <n v="1174.32"/>
    <n v="0"/>
    <n v="0"/>
    <n v="0"/>
    <n v="2077.69"/>
    <x v="17"/>
    <x v="3"/>
  </r>
  <r>
    <s v="CG&amp;E "/>
    <s v="E"/>
    <x v="2"/>
    <s v="DS07 ON 01/02/2007N"/>
    <n v="69840"/>
    <n v="7822.96"/>
    <n v="0"/>
    <n v="7822.96"/>
    <n v="2966.39"/>
    <n v="0"/>
    <n v="1166.32"/>
    <n v="65.73"/>
    <n v="0.69"/>
    <n v="0"/>
    <n v="0"/>
    <n v="299.72000000000003"/>
    <n v="628"/>
    <n v="290.49"/>
    <n v="22.87"/>
    <n v="523.45000000000005"/>
    <n v="457.52"/>
    <n v="1130.3599999999999"/>
    <n v="0"/>
    <n v="0"/>
    <n v="0"/>
    <n v="0"/>
    <n v="16.34"/>
    <n v="209.41"/>
    <n v="0"/>
    <n v="0"/>
    <n v="45.67"/>
    <n v="0"/>
    <n v="0"/>
    <n v="0"/>
    <n v="0"/>
    <n v="0"/>
    <n v="0"/>
    <n v="0"/>
    <n v="0"/>
    <n v="0"/>
    <x v="17"/>
    <x v="3"/>
  </r>
  <r>
    <s v="CG&amp;E "/>
    <s v="E"/>
    <x v="2"/>
    <s v="DS07 ON 01/02/2009N"/>
    <n v="5792858"/>
    <n v="614895.12"/>
    <n v="0"/>
    <n v="614895.12"/>
    <n v="216664.46"/>
    <n v="0"/>
    <n v="88563.6"/>
    <n v="6289.28"/>
    <n v="27.66"/>
    <n v="0"/>
    <n v="0"/>
    <n v="22783.11"/>
    <n v="43242.559999999998"/>
    <n v="43568.38"/>
    <n v="0"/>
    <n v="0"/>
    <n v="43375.53"/>
    <n v="112390.21"/>
    <n v="0"/>
    <n v="0"/>
    <n v="0"/>
    <n v="0"/>
    <n v="8190.52"/>
    <n v="0"/>
    <n v="0"/>
    <n v="0"/>
    <n v="3788.52"/>
    <n v="0"/>
    <n v="0"/>
    <n v="0"/>
    <n v="0"/>
    <n v="9448.19"/>
    <n v="0"/>
    <n v="0"/>
    <n v="0"/>
    <n v="16563.099999999999"/>
    <x v="17"/>
    <x v="3"/>
  </r>
  <r>
    <s v="CG&amp;E "/>
    <s v="E"/>
    <x v="3"/>
    <s v="DS07 ON 01/02/2009N"/>
    <n v="1370000"/>
    <n v="151810.28"/>
    <n v="0"/>
    <n v="151810.28"/>
    <n v="54453.77"/>
    <n v="0"/>
    <n v="21837.13"/>
    <n v="1487.39"/>
    <n v="4.28"/>
    <n v="0"/>
    <n v="0"/>
    <n v="5289.36"/>
    <n v="10978.99"/>
    <n v="10855.62"/>
    <n v="0"/>
    <n v="0"/>
    <n v="10985.09"/>
    <n v="26633.93"/>
    <n v="0"/>
    <n v="0"/>
    <n v="0"/>
    <n v="0"/>
    <n v="2053.4899999999998"/>
    <n v="0"/>
    <n v="0"/>
    <n v="0"/>
    <n v="895.97"/>
    <n v="0"/>
    <n v="0"/>
    <n v="0"/>
    <n v="0"/>
    <n v="2234.48"/>
    <n v="0"/>
    <n v="0"/>
    <n v="0"/>
    <n v="4100.78"/>
    <x v="17"/>
    <x v="3"/>
  </r>
  <r>
    <s v="CG&amp;E "/>
    <s v="E"/>
    <x v="4"/>
    <s v="DS07 ON 01/02/2009N"/>
    <n v="708332"/>
    <n v="74960.36"/>
    <n v="0"/>
    <n v="74960.36"/>
    <n v="26535.69"/>
    <n v="0"/>
    <n v="10865.81"/>
    <n v="769.01"/>
    <n v="3.13"/>
    <n v="0"/>
    <n v="0"/>
    <n v="2773.84"/>
    <n v="5164.6899999999996"/>
    <n v="5296.14"/>
    <n v="0"/>
    <n v="0"/>
    <n v="5327.74"/>
    <n v="13578.02"/>
    <n v="0"/>
    <n v="0"/>
    <n v="0"/>
    <n v="0"/>
    <n v="999.74"/>
    <n v="0"/>
    <n v="0"/>
    <n v="0"/>
    <n v="463.26"/>
    <n v="0"/>
    <n v="0"/>
    <n v="0"/>
    <n v="0"/>
    <n v="1155.28"/>
    <n v="0"/>
    <n v="0"/>
    <n v="0"/>
    <n v="2028.01"/>
    <x v="17"/>
    <x v="3"/>
  </r>
  <r>
    <s v="CG&amp;E "/>
    <s v="E"/>
    <x v="8"/>
    <s v="DS07 ON 01/02/2009N"/>
    <n v="174900"/>
    <n v="14986.31"/>
    <n v="0"/>
    <n v="14986.31"/>
    <n v="4934.1499999999996"/>
    <n v="0"/>
    <n v="1839.24"/>
    <n v="189.88"/>
    <n v="0.27"/>
    <n v="0"/>
    <n v="0"/>
    <n v="659.11"/>
    <n v="1025.6600000000001"/>
    <n v="1056.3499999999999"/>
    <n v="0"/>
    <n v="0"/>
    <n v="935.6"/>
    <n v="3352.67"/>
    <n v="0"/>
    <n v="0"/>
    <n v="0"/>
    <n v="0"/>
    <n v="185.74"/>
    <n v="0"/>
    <n v="0"/>
    <n v="0"/>
    <n v="114.39"/>
    <n v="0"/>
    <n v="0"/>
    <n v="0"/>
    <n v="0"/>
    <n v="285.26"/>
    <n v="0"/>
    <n v="0"/>
    <n v="0"/>
    <n v="407.99"/>
    <x v="17"/>
    <x v="3"/>
  </r>
  <r>
    <s v="CG&amp;E "/>
    <s v="E"/>
    <x v="14"/>
    <s v="DS07 ON 01/02/2009N"/>
    <n v="3397673"/>
    <n v="298452.33"/>
    <n v="0"/>
    <n v="298452.33"/>
    <n v="98150.96"/>
    <n v="0"/>
    <n v="37016.36"/>
    <n v="3512.71"/>
    <n v="4.3499999999999996"/>
    <n v="0"/>
    <n v="0"/>
    <n v="12773.24"/>
    <n v="22123.95"/>
    <n v="21270.22"/>
    <n v="0"/>
    <n v="0"/>
    <n v="18964.349999999999"/>
    <n v="65130.01"/>
    <n v="0"/>
    <n v="0"/>
    <n v="0"/>
    <n v="0"/>
    <n v="3689.39"/>
    <n v="0"/>
    <n v="0"/>
    <n v="0"/>
    <n v="2222.0700000000002"/>
    <n v="0"/>
    <n v="0"/>
    <n v="0"/>
    <n v="0"/>
    <n v="5541.57"/>
    <n v="0"/>
    <n v="0"/>
    <n v="0"/>
    <n v="8053.15"/>
    <x v="17"/>
    <x v="3"/>
  </r>
  <r>
    <s v="CG&amp;E "/>
    <s v="E"/>
    <x v="15"/>
    <s v="DS07 ON 01/02/2009N"/>
    <n v="30370"/>
    <n v="4783.09"/>
    <n v="0"/>
    <n v="4783.09"/>
    <n v="1909.88"/>
    <n v="0"/>
    <n v="812.12"/>
    <n v="32.97"/>
    <n v="0.09"/>
    <n v="0"/>
    <n v="0"/>
    <n v="119.56"/>
    <n v="273.08999999999997"/>
    <n v="363.49"/>
    <n v="0"/>
    <n v="0"/>
    <n v="416.97"/>
    <n v="582.16"/>
    <n v="0"/>
    <n v="0"/>
    <n v="0"/>
    <n v="0"/>
    <n v="72"/>
    <n v="0"/>
    <n v="0"/>
    <n v="0"/>
    <n v="19.86"/>
    <n v="0"/>
    <n v="0"/>
    <n v="0"/>
    <n v="0"/>
    <n v="49.53"/>
    <n v="0"/>
    <n v="0"/>
    <n v="0"/>
    <n v="131.37"/>
    <x v="17"/>
    <x v="3"/>
  </r>
  <r>
    <s v="CG&amp;E "/>
    <s v="E"/>
    <x v="12"/>
    <s v="DS07 ON 01/02/2009N"/>
    <n v="589469"/>
    <n v="61479.45"/>
    <n v="0"/>
    <n v="61479.45"/>
    <n v="21628.32"/>
    <n v="0"/>
    <n v="8240.2999999999993"/>
    <n v="639.99"/>
    <n v="0.72"/>
    <n v="0"/>
    <n v="0"/>
    <n v="2214.33"/>
    <n v="4922.34"/>
    <n v="4459.54"/>
    <n v="0"/>
    <n v="0"/>
    <n v="4252.42"/>
    <n v="11299.53"/>
    <n v="0"/>
    <n v="0"/>
    <n v="0"/>
    <n v="0"/>
    <n v="814.92"/>
    <n v="0"/>
    <n v="0"/>
    <n v="0"/>
    <n v="385.53"/>
    <n v="0"/>
    <n v="0"/>
    <n v="0"/>
    <n v="0"/>
    <n v="961.43"/>
    <n v="0"/>
    <n v="0"/>
    <n v="0"/>
    <n v="1660.08"/>
    <x v="17"/>
    <x v="3"/>
  </r>
  <r>
    <s v="CG&amp;E "/>
    <s v="E"/>
    <x v="6"/>
    <s v="DS07 ON 01/02/2009N"/>
    <n v="57149"/>
    <n v="2645.72"/>
    <n v="0"/>
    <n v="2645.72"/>
    <n v="0"/>
    <n v="0"/>
    <n v="1545.44"/>
    <n v="62.05"/>
    <n v="0.99"/>
    <n v="0"/>
    <n v="-95.82"/>
    <n v="248.23"/>
    <n v="455.08"/>
    <n v="0"/>
    <n v="0"/>
    <n v="0"/>
    <n v="0"/>
    <n v="0"/>
    <n v="0"/>
    <n v="0"/>
    <n v="0"/>
    <n v="0"/>
    <n v="69.67"/>
    <n v="0"/>
    <n v="0"/>
    <n v="0"/>
    <n v="37.369999999999997"/>
    <n v="0"/>
    <n v="0"/>
    <n v="0"/>
    <n v="0"/>
    <n v="93.21"/>
    <n v="0"/>
    <n v="0"/>
    <n v="0"/>
    <n v="229.5"/>
    <x v="17"/>
    <x v="3"/>
  </r>
  <r>
    <s v="CG&amp;E "/>
    <s v="E"/>
    <x v="10"/>
    <s v="DS07 ON 01/02/2009N"/>
    <n v="10560"/>
    <n v="275.68"/>
    <n v="0"/>
    <n v="275.68"/>
    <n v="0"/>
    <n v="0"/>
    <n v="123.03"/>
    <n v="11.46"/>
    <n v="0.09"/>
    <n v="0"/>
    <n v="-24.07"/>
    <n v="45.17"/>
    <n v="71.8"/>
    <n v="0"/>
    <n v="0"/>
    <n v="0"/>
    <n v="0"/>
    <n v="0"/>
    <n v="0"/>
    <n v="0"/>
    <n v="0"/>
    <n v="0"/>
    <n v="0"/>
    <n v="0"/>
    <n v="0"/>
    <n v="0"/>
    <n v="6.91"/>
    <n v="0"/>
    <n v="0"/>
    <n v="0"/>
    <n v="0"/>
    <n v="17.22"/>
    <n v="0"/>
    <n v="0"/>
    <n v="0"/>
    <n v="24.07"/>
    <x v="17"/>
    <x v="3"/>
  </r>
  <r>
    <s v="CG&amp;E "/>
    <s v="E"/>
    <x v="11"/>
    <s v="DS07 ON 01/02/2009N"/>
    <n v="115130"/>
    <n v="2929.59"/>
    <n v="0"/>
    <n v="2929.59"/>
    <n v="0"/>
    <n v="0"/>
    <n v="1373.43"/>
    <n v="124.99"/>
    <n v="0.27"/>
    <n v="0"/>
    <n v="-286.56"/>
    <n v="445.3"/>
    <n v="722.54"/>
    <n v="0"/>
    <n v="0"/>
    <n v="0"/>
    <n v="0"/>
    <n v="0"/>
    <n v="0"/>
    <n v="0"/>
    <n v="0"/>
    <n v="0"/>
    <n v="0"/>
    <n v="0"/>
    <n v="0"/>
    <n v="0"/>
    <n v="75.290000000000006"/>
    <n v="0"/>
    <n v="0"/>
    <n v="0"/>
    <n v="0"/>
    <n v="187.77"/>
    <n v="0"/>
    <n v="0"/>
    <n v="0"/>
    <n v="286.56"/>
    <x v="17"/>
    <x v="3"/>
  </r>
  <r>
    <s v="CG&amp;E "/>
    <s v="E"/>
    <x v="18"/>
    <s v="DS07 ON 01/02/2009N"/>
    <n v="79628"/>
    <n v="4799.0600000000004"/>
    <n v="0"/>
    <n v="4799.0600000000004"/>
    <n v="0"/>
    <n v="0"/>
    <n v="3506.76"/>
    <n v="86.45"/>
    <n v="0.18"/>
    <n v="0"/>
    <n v="-513.09"/>
    <n v="307.69"/>
    <n v="716.02"/>
    <n v="0"/>
    <n v="0"/>
    <n v="0"/>
    <n v="0"/>
    <n v="0"/>
    <n v="0"/>
    <n v="0"/>
    <n v="0"/>
    <n v="0"/>
    <n v="0"/>
    <n v="0"/>
    <n v="0"/>
    <n v="0"/>
    <n v="52.08"/>
    <n v="0"/>
    <n v="0"/>
    <n v="0"/>
    <n v="0"/>
    <n v="129.88"/>
    <n v="0"/>
    <n v="0"/>
    <n v="0"/>
    <n v="513.09"/>
    <x v="17"/>
    <x v="3"/>
  </r>
  <r>
    <s v="CG&amp;E "/>
    <s v="E"/>
    <x v="13"/>
    <s v="DS07 ON 01/02/2009N"/>
    <n v="186350"/>
    <n v="5543.91"/>
    <n v="0"/>
    <n v="5543.91"/>
    <n v="0"/>
    <n v="0"/>
    <n v="2554.2600000000002"/>
    <n v="202.32"/>
    <n v="0.09"/>
    <n v="0"/>
    <n v="-524.87"/>
    <n v="685.77"/>
    <n v="1675.66"/>
    <n v="0"/>
    <n v="0"/>
    <n v="0"/>
    <n v="0"/>
    <n v="0"/>
    <n v="0"/>
    <n v="0"/>
    <n v="0"/>
    <n v="0"/>
    <n v="0"/>
    <n v="0"/>
    <n v="0"/>
    <n v="0"/>
    <n v="121.87"/>
    <n v="0"/>
    <n v="0"/>
    <n v="0"/>
    <n v="0"/>
    <n v="303.94"/>
    <n v="0"/>
    <n v="0"/>
    <n v="0"/>
    <n v="524.87"/>
    <x v="17"/>
    <x v="3"/>
  </r>
  <r>
    <s v="CG&amp;E "/>
    <s v="E"/>
    <x v="2"/>
    <s v="DS07 ON 02/15/2008N"/>
    <n v="17160"/>
    <n v="1970.86"/>
    <n v="0"/>
    <n v="1970.86"/>
    <n v="754.18"/>
    <n v="0"/>
    <n v="302.94"/>
    <n v="20.9"/>
    <n v="0.18"/>
    <n v="0"/>
    <n v="0"/>
    <n v="73.739999999999995"/>
    <n v="154.30000000000001"/>
    <n v="133.08000000000001"/>
    <n v="7.16"/>
    <n v="133.08000000000001"/>
    <n v="139.06"/>
    <n v="157.04"/>
    <n v="0"/>
    <n v="0"/>
    <n v="0"/>
    <n v="0"/>
    <n v="30.74"/>
    <n v="53.24"/>
    <n v="0"/>
    <n v="0"/>
    <n v="11.22"/>
    <n v="0"/>
    <n v="0"/>
    <n v="0"/>
    <n v="0"/>
    <n v="0"/>
    <n v="0"/>
    <n v="0"/>
    <n v="0"/>
    <n v="0"/>
    <x v="17"/>
    <x v="3"/>
  </r>
  <r>
    <s v="CG&amp;E "/>
    <s v="E"/>
    <x v="2"/>
    <s v="DS07 ON 04/01/2008N"/>
    <n v="75750"/>
    <n v="10064.32"/>
    <n v="0"/>
    <n v="10064.32"/>
    <n v="4526.5600000000004"/>
    <n v="0"/>
    <n v="1564.68"/>
    <n v="94.42"/>
    <n v="0.87"/>
    <n v="0"/>
    <n v="0"/>
    <n v="325.83999999999997"/>
    <n v="683.4"/>
    <n v="619.5"/>
    <n v="38.51"/>
    <n v="0"/>
    <n v="697.3"/>
    <n v="1085.25"/>
    <n v="0"/>
    <n v="0"/>
    <n v="0"/>
    <n v="0"/>
    <n v="144.84"/>
    <n v="292.07"/>
    <n v="0"/>
    <n v="0"/>
    <n v="49.56"/>
    <n v="0"/>
    <n v="0"/>
    <n v="0"/>
    <n v="0"/>
    <n v="-27.04"/>
    <n v="0"/>
    <n v="0"/>
    <n v="0"/>
    <n v="-31.44"/>
    <x v="17"/>
    <x v="3"/>
  </r>
  <r>
    <s v="CG&amp;E "/>
    <s v="E"/>
    <x v="3"/>
    <s v="DS07 ON 04/01/2008N"/>
    <n v="-1503"/>
    <n v="-168.52"/>
    <n v="0"/>
    <n v="-168.52"/>
    <n v="-54.34"/>
    <n v="0"/>
    <n v="-25.92"/>
    <n v="-1.7"/>
    <n v="-0.03"/>
    <n v="0"/>
    <n v="0"/>
    <n v="-6.69"/>
    <n v="-13.51"/>
    <n v="-10.69"/>
    <n v="-0.21"/>
    <n v="0"/>
    <n v="-9.1199999999999992"/>
    <n v="-37.700000000000003"/>
    <n v="0"/>
    <n v="0"/>
    <n v="0"/>
    <n v="0"/>
    <n v="-2.12"/>
    <n v="-0.68"/>
    <n v="0"/>
    <n v="0"/>
    <n v="-0.99"/>
    <n v="0"/>
    <n v="0"/>
    <n v="0"/>
    <n v="0"/>
    <n v="-1.64"/>
    <n v="0"/>
    <n v="0"/>
    <n v="0"/>
    <n v="-3.18"/>
    <x v="17"/>
    <x v="3"/>
  </r>
  <r>
    <s v="CG&amp;E "/>
    <s v="E"/>
    <x v="2"/>
    <s v="DS08 ON 01/02/2009N"/>
    <n v="3425154"/>
    <n v="513406.78"/>
    <n v="0"/>
    <n v="513406.78"/>
    <n v="200319.59"/>
    <n v="0"/>
    <n v="90712.45"/>
    <n v="3718.73"/>
    <n v="36.72"/>
    <n v="0"/>
    <n v="0"/>
    <n v="14118.81"/>
    <n v="29061.5"/>
    <n v="36673.06"/>
    <n v="0"/>
    <n v="0"/>
    <n v="43423.37"/>
    <n v="66018.48"/>
    <n v="0"/>
    <n v="0"/>
    <n v="0"/>
    <n v="0"/>
    <n v="7546.49"/>
    <n v="0"/>
    <n v="0"/>
    <n v="0"/>
    <n v="2240.0700000000002"/>
    <n v="0"/>
    <n v="0"/>
    <n v="0"/>
    <n v="0"/>
    <n v="5586.48"/>
    <n v="0"/>
    <n v="0"/>
    <n v="0"/>
    <n v="13951.03"/>
    <x v="17"/>
    <x v="3"/>
  </r>
  <r>
    <s v="CG&amp;E "/>
    <s v="E"/>
    <x v="14"/>
    <s v="DS08 ON 01/02/2009N"/>
    <n v="641837"/>
    <n v="67493.02"/>
    <n v="0"/>
    <n v="67493.02"/>
    <n v="24042.1"/>
    <n v="0"/>
    <n v="9235.4599999999991"/>
    <n v="696.83"/>
    <n v="0.9"/>
    <n v="0"/>
    <n v="0"/>
    <n v="2423.0700000000002"/>
    <n v="5320.68"/>
    <n v="4677.91"/>
    <n v="0"/>
    <n v="0"/>
    <n v="4758.1400000000003"/>
    <n v="12303.4"/>
    <n v="0"/>
    <n v="0"/>
    <n v="0"/>
    <n v="0"/>
    <n v="905.9"/>
    <n v="0"/>
    <n v="0"/>
    <n v="0"/>
    <n v="419.76"/>
    <n v="0"/>
    <n v="0"/>
    <n v="0"/>
    <n v="0"/>
    <n v="1046.83"/>
    <n v="0"/>
    <n v="0"/>
    <n v="0"/>
    <n v="1836.04"/>
    <x v="17"/>
    <x v="3"/>
  </r>
  <r>
    <s v="CG&amp;E "/>
    <s v="E"/>
    <x v="6"/>
    <s v="DS08 ON 01/02/2009N"/>
    <n v="303010"/>
    <n v="14249.34"/>
    <n v="0"/>
    <n v="14249.34"/>
    <n v="0"/>
    <n v="0"/>
    <n v="8721.56"/>
    <n v="328.94"/>
    <n v="4.43"/>
    <n v="0"/>
    <n v="-974.72"/>
    <n v="1300.56"/>
    <n v="2723.24"/>
    <n v="0"/>
    <n v="0"/>
    <n v="0"/>
    <n v="0"/>
    <n v="0"/>
    <n v="0"/>
    <n v="0"/>
    <n v="0"/>
    <n v="0"/>
    <n v="168.56"/>
    <n v="0"/>
    <n v="0"/>
    <n v="0"/>
    <n v="198.17"/>
    <n v="0"/>
    <n v="0"/>
    <n v="0"/>
    <n v="0"/>
    <n v="494.2"/>
    <n v="0"/>
    <n v="0"/>
    <n v="0"/>
    <n v="1284.4000000000001"/>
    <x v="17"/>
    <x v="3"/>
  </r>
  <r>
    <s v="CG&amp;E "/>
    <s v="E"/>
    <x v="11"/>
    <s v="DS08 ON 01/02/2009N"/>
    <n v="332166"/>
    <n v="12442.03"/>
    <n v="0"/>
    <n v="12442.03"/>
    <n v="0"/>
    <n v="0"/>
    <n v="6986.08"/>
    <n v="360.64"/>
    <n v="1.35"/>
    <n v="0"/>
    <n v="-1139.46"/>
    <n v="1338.87"/>
    <n v="2910.48"/>
    <n v="0"/>
    <n v="0"/>
    <n v="0"/>
    <n v="0"/>
    <n v="0"/>
    <n v="0"/>
    <n v="0"/>
    <n v="0"/>
    <n v="0"/>
    <n v="30.77"/>
    <n v="0"/>
    <n v="0"/>
    <n v="0"/>
    <n v="217.24"/>
    <n v="0"/>
    <n v="0"/>
    <n v="0"/>
    <n v="0"/>
    <n v="541.75"/>
    <n v="0"/>
    <n v="0"/>
    <n v="0"/>
    <n v="1194.31"/>
    <x v="17"/>
    <x v="3"/>
  </r>
  <r>
    <s v="CG&amp;E "/>
    <s v="E"/>
    <x v="2"/>
    <s v="DS08 ON 04/01/2008N"/>
    <n v="-6686"/>
    <n v="-1358.12"/>
    <n v="0"/>
    <n v="-1358.12"/>
    <n v="-538.38"/>
    <n v="0"/>
    <n v="-258.73"/>
    <n v="-7.3"/>
    <n v="-0.13"/>
    <n v="0"/>
    <n v="0"/>
    <n v="-29.26"/>
    <n v="-60.13"/>
    <n v="-98.04"/>
    <n v="-0.16"/>
    <n v="0"/>
    <n v="-120.39"/>
    <n v="-175.82"/>
    <n v="0"/>
    <n v="0"/>
    <n v="0"/>
    <n v="0"/>
    <n v="-19.61"/>
    <n v="-0.43"/>
    <n v="0"/>
    <n v="0"/>
    <n v="-4.38"/>
    <n v="0"/>
    <n v="0"/>
    <n v="0"/>
    <n v="0"/>
    <n v="-10.31"/>
    <n v="0"/>
    <n v="0"/>
    <n v="0"/>
    <n v="-35.049999999999997"/>
    <x v="17"/>
    <x v="3"/>
  </r>
  <r>
    <s v="CG&amp;E "/>
    <s v="E"/>
    <x v="14"/>
    <s v="DS12    01/02/2009 "/>
    <n v="13144"/>
    <n v="590.91"/>
    <n v="0"/>
    <n v="59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3"/>
  </r>
  <r>
    <s v="CG&amp;E "/>
    <s v="E"/>
    <x v="15"/>
    <s v="DS12    01/02/2009 "/>
    <n v="-292578"/>
    <n v="-9368.01"/>
    <n v="0"/>
    <n v="-9368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3"/>
  </r>
  <r>
    <s v="CG&amp;E "/>
    <s v="E"/>
    <x v="12"/>
    <s v="DS12    01/02/2009 "/>
    <n v="28888"/>
    <n v="1336.55"/>
    <n v="0"/>
    <n v="1336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3"/>
  </r>
  <r>
    <s v="CG&amp;E "/>
    <s v="E"/>
    <x v="15"/>
    <s v="DS14    01/02/2009 "/>
    <n v="90548"/>
    <n v="4028.03"/>
    <n v="0"/>
    <n v="402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3"/>
  </r>
  <r>
    <s v="CG&amp;E "/>
    <s v="E"/>
    <x v="12"/>
    <s v="DS14    01/02/2009 "/>
    <n v="35853"/>
    <n v="1795.63"/>
    <n v="0"/>
    <n v="179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3"/>
  </r>
  <r>
    <s v="CG&amp;E "/>
    <s v="E"/>
    <x v="1"/>
    <s v="EH      01/02/2009N"/>
    <n v="2760"/>
    <n v="224.61"/>
    <n v="0"/>
    <n v="224.61"/>
    <n v="42.97"/>
    <n v="0"/>
    <n v="53.84"/>
    <n v="3"/>
    <n v="0.18"/>
    <n v="0"/>
    <n v="0"/>
    <n v="12.74"/>
    <n v="18.54"/>
    <n v="11.96"/>
    <n v="0"/>
    <n v="0"/>
    <n v="15.58"/>
    <n v="52.9"/>
    <n v="0"/>
    <n v="0"/>
    <n v="0"/>
    <n v="0"/>
    <n v="1.97"/>
    <n v="0"/>
    <n v="0"/>
    <n v="0"/>
    <n v="2.0099999999999998"/>
    <n v="0"/>
    <n v="0"/>
    <n v="0"/>
    <n v="0"/>
    <n v="4.5"/>
    <n v="0"/>
    <n v="0"/>
    <n v="0"/>
    <n v="4.42"/>
    <x v="17"/>
    <x v="4"/>
  </r>
  <r>
    <s v="CG&amp;E "/>
    <s v="E"/>
    <x v="2"/>
    <s v="EH      01/02/2009N"/>
    <n v="2651539"/>
    <n v="198796.73"/>
    <n v="0"/>
    <n v="198796.73"/>
    <n v="41281.800000000003"/>
    <n v="0"/>
    <n v="35094.980000000003"/>
    <n v="2878.75"/>
    <n v="40.700000000000003"/>
    <n v="0"/>
    <n v="0"/>
    <n v="11023.04"/>
    <n v="17815.810000000001"/>
    <n v="11206.29"/>
    <n v="0"/>
    <n v="0"/>
    <n v="14967.98"/>
    <n v="51983.96"/>
    <n v="0"/>
    <n v="0"/>
    <n v="0"/>
    <n v="0"/>
    <n v="2011.32"/>
    <n v="0"/>
    <n v="0"/>
    <n v="0"/>
    <n v="1922.25"/>
    <n v="0"/>
    <n v="0"/>
    <n v="0"/>
    <n v="0"/>
    <n v="4324.6899999999996"/>
    <n v="0"/>
    <n v="0"/>
    <n v="0"/>
    <n v="4245.16"/>
    <x v="17"/>
    <x v="4"/>
  </r>
  <r>
    <s v="CG&amp;E "/>
    <s v="E"/>
    <x v="3"/>
    <s v="EH      01/02/2009N"/>
    <n v="20288"/>
    <n v="1611.55"/>
    <n v="0"/>
    <n v="1611.55"/>
    <n v="315.88"/>
    <n v="0"/>
    <n v="321.27"/>
    <n v="22.02"/>
    <n v="0.59"/>
    <n v="0"/>
    <n v="0"/>
    <n v="88.91"/>
    <n v="136.32"/>
    <n v="84.55"/>
    <n v="0"/>
    <n v="0"/>
    <n v="114.53"/>
    <n v="428.7"/>
    <n v="0"/>
    <n v="0"/>
    <n v="0"/>
    <n v="0"/>
    <n v="18.48"/>
    <n v="0"/>
    <n v="0"/>
    <n v="0"/>
    <n v="14.72"/>
    <n v="0"/>
    <n v="0"/>
    <n v="0"/>
    <n v="0"/>
    <n v="33.1"/>
    <n v="0"/>
    <n v="0"/>
    <n v="0"/>
    <n v="32.479999999999997"/>
    <x v="17"/>
    <x v="4"/>
  </r>
  <r>
    <s v="CG&amp;E "/>
    <s v="E"/>
    <x v="4"/>
    <s v="EH      01/02/2009N"/>
    <n v="1369968"/>
    <n v="100976.47"/>
    <n v="0"/>
    <n v="100976.47"/>
    <n v="21329.02"/>
    <n v="0"/>
    <n v="16715.099999999999"/>
    <n v="1487.4"/>
    <n v="9.3000000000000007"/>
    <n v="0"/>
    <n v="0"/>
    <n v="5464.12"/>
    <n v="9204.77"/>
    <n v="5773.45"/>
    <n v="0"/>
    <n v="0"/>
    <n v="7733.44"/>
    <n v="26804.97"/>
    <n v="0"/>
    <n v="0"/>
    <n v="0"/>
    <n v="0"/>
    <n v="1033.8599999999999"/>
    <n v="0"/>
    <n v="0"/>
    <n v="0"/>
    <n v="993.27"/>
    <n v="0"/>
    <n v="0"/>
    <n v="0"/>
    <n v="0"/>
    <n v="2234.4299999999998"/>
    <n v="0"/>
    <n v="0"/>
    <n v="0"/>
    <n v="2193.34"/>
    <x v="17"/>
    <x v="4"/>
  </r>
  <r>
    <s v="CG&amp;E "/>
    <s v="E"/>
    <x v="5"/>
    <s v="EH      01/02/2009N"/>
    <n v="587"/>
    <n v="47.89"/>
    <n v="0"/>
    <n v="47.89"/>
    <n v="9.14"/>
    <n v="0"/>
    <n v="14.17"/>
    <n v="0.64"/>
    <n v="0.09"/>
    <n v="0"/>
    <n v="0"/>
    <n v="0"/>
    <n v="3.94"/>
    <n v="2.6"/>
    <n v="0"/>
    <n v="0"/>
    <n v="3.31"/>
    <n v="11.25"/>
    <n v="0"/>
    <n v="0"/>
    <n v="0"/>
    <n v="0"/>
    <n v="0.42"/>
    <n v="0"/>
    <n v="0"/>
    <n v="0"/>
    <n v="0.43"/>
    <n v="0"/>
    <n v="0"/>
    <n v="0"/>
    <n v="0"/>
    <n v="0.96"/>
    <n v="0"/>
    <n v="0"/>
    <n v="0"/>
    <n v="0.94"/>
    <x v="17"/>
    <x v="4"/>
  </r>
  <r>
    <s v="CG&amp;E "/>
    <s v="E"/>
    <x v="14"/>
    <s v="EH      01/02/2009N"/>
    <n v="707840"/>
    <n v="51229.120000000003"/>
    <n v="0"/>
    <n v="51229.120000000003"/>
    <n v="11020.34"/>
    <n v="0"/>
    <n v="8233.2199999999993"/>
    <n v="768.5"/>
    <n v="1.17"/>
    <n v="0"/>
    <n v="0"/>
    <n v="2679.22"/>
    <n v="4755.9799999999996"/>
    <n v="2899.32"/>
    <n v="0"/>
    <n v="0"/>
    <n v="3995.75"/>
    <n v="13568.57"/>
    <n v="0"/>
    <n v="0"/>
    <n v="0"/>
    <n v="0"/>
    <n v="506.1"/>
    <n v="0"/>
    <n v="0"/>
    <n v="0"/>
    <n v="513.17999999999995"/>
    <n v="0"/>
    <n v="0"/>
    <n v="0"/>
    <n v="0"/>
    <n v="1154.5"/>
    <n v="0"/>
    <n v="0"/>
    <n v="0"/>
    <n v="1133.27"/>
    <x v="17"/>
    <x v="4"/>
  </r>
  <r>
    <s v="CG&amp;E "/>
    <s v="E"/>
    <x v="12"/>
    <s v="EH      01/02/2009N"/>
    <n v="3551087"/>
    <n v="256803.26"/>
    <n v="0"/>
    <n v="256803.26"/>
    <n v="55286.86"/>
    <n v="0"/>
    <n v="40806.18"/>
    <n v="3855.42"/>
    <n v="2.88"/>
    <n v="0"/>
    <n v="0"/>
    <n v="13188.69"/>
    <n v="23859.75"/>
    <n v="15096.11"/>
    <n v="0"/>
    <n v="0"/>
    <n v="20045.900000000001"/>
    <n v="68070.789999999994"/>
    <n v="0"/>
    <n v="0"/>
    <n v="0"/>
    <n v="0"/>
    <n v="2539.02"/>
    <n v="0"/>
    <n v="0"/>
    <n v="0"/>
    <n v="2574.52"/>
    <n v="0"/>
    <n v="0"/>
    <n v="0"/>
    <n v="0"/>
    <n v="5791.84"/>
    <n v="0"/>
    <n v="0"/>
    <n v="0"/>
    <n v="5685.3"/>
    <x v="17"/>
    <x v="4"/>
  </r>
  <r>
    <s v="CG&amp;E "/>
    <s v="E"/>
    <x v="6"/>
    <s v="EH      01/02/2009N"/>
    <n v="8014"/>
    <n v="280.11"/>
    <n v="0"/>
    <n v="280.11"/>
    <n v="0"/>
    <n v="0"/>
    <n v="143.51"/>
    <n v="8.6999999999999993"/>
    <n v="0.36"/>
    <n v="0"/>
    <n v="0"/>
    <n v="36.26"/>
    <n v="53.84"/>
    <n v="0"/>
    <n v="0"/>
    <n v="0"/>
    <n v="0"/>
    <n v="0"/>
    <n v="0"/>
    <n v="0"/>
    <n v="0"/>
    <n v="0"/>
    <n v="5.72"/>
    <n v="0"/>
    <n v="0"/>
    <n v="0"/>
    <n v="5.81"/>
    <n v="0"/>
    <n v="0"/>
    <n v="0"/>
    <n v="0"/>
    <n v="13.07"/>
    <n v="0"/>
    <n v="0"/>
    <n v="0"/>
    <n v="12.84"/>
    <x v="17"/>
    <x v="4"/>
  </r>
  <r>
    <s v="CG&amp;E "/>
    <s v="E"/>
    <x v="10"/>
    <s v="EH      01/02/2009N"/>
    <n v="15183"/>
    <n v="430.97"/>
    <n v="0"/>
    <n v="430.97"/>
    <n v="0"/>
    <n v="0"/>
    <n v="209.92"/>
    <n v="16.489999999999998"/>
    <n v="0.36"/>
    <n v="0"/>
    <n v="-24.31"/>
    <n v="66.41"/>
    <n v="102.01"/>
    <n v="0"/>
    <n v="0"/>
    <n v="0"/>
    <n v="0"/>
    <n v="0"/>
    <n v="0"/>
    <n v="0"/>
    <n v="0"/>
    <n v="0"/>
    <n v="0"/>
    <n v="0"/>
    <n v="0"/>
    <n v="0"/>
    <n v="11.01"/>
    <n v="0"/>
    <n v="0"/>
    <n v="0"/>
    <n v="0"/>
    <n v="24.77"/>
    <n v="0"/>
    <n v="0"/>
    <n v="0"/>
    <n v="24.31"/>
    <x v="17"/>
    <x v="4"/>
  </r>
  <r>
    <s v="CG&amp;E "/>
    <s v="E"/>
    <x v="13"/>
    <s v="EH      01/02/2009N"/>
    <n v="460231"/>
    <n v="11670.93"/>
    <n v="0"/>
    <n v="11670.93"/>
    <n v="0"/>
    <n v="0"/>
    <n v="5286.39"/>
    <n v="499.67"/>
    <n v="0.36"/>
    <n v="0"/>
    <n v="-736.83"/>
    <n v="1707.92"/>
    <n v="3092.29"/>
    <n v="0"/>
    <n v="0"/>
    <n v="0"/>
    <n v="0"/>
    <n v="0"/>
    <n v="0"/>
    <n v="0"/>
    <n v="0"/>
    <n v="0"/>
    <n v="0"/>
    <n v="0"/>
    <n v="0"/>
    <n v="0"/>
    <n v="333.67"/>
    <n v="0"/>
    <n v="0"/>
    <n v="0"/>
    <n v="0"/>
    <n v="750.63"/>
    <n v="0"/>
    <n v="0"/>
    <n v="0"/>
    <n v="736.83"/>
    <x v="17"/>
    <x v="4"/>
  </r>
  <r>
    <s v="CG&amp;E "/>
    <s v="E"/>
    <x v="3"/>
    <s v="EH      04/01/2008N"/>
    <n v="-5299"/>
    <n v="-438.66"/>
    <n v="0"/>
    <n v="-438.66"/>
    <n v="-82.5"/>
    <n v="0"/>
    <n v="-68.56"/>
    <n v="-5.75"/>
    <n v="-0.05"/>
    <n v="0"/>
    <n v="0"/>
    <n v="-22.72"/>
    <n v="-35.6"/>
    <n v="-23.47"/>
    <n v="0"/>
    <n v="0"/>
    <n v="-29.91"/>
    <n v="-141.38"/>
    <n v="0"/>
    <n v="0"/>
    <n v="0"/>
    <n v="0"/>
    <n v="-7.76"/>
    <n v="0"/>
    <n v="0"/>
    <n v="0"/>
    <n v="-3.84"/>
    <n v="0"/>
    <n v="0"/>
    <n v="0"/>
    <n v="0"/>
    <n v="-8.64"/>
    <n v="0"/>
    <n v="0"/>
    <n v="0"/>
    <n v="-8.48"/>
    <x v="17"/>
    <x v="4"/>
  </r>
  <r>
    <s v="CG&amp;E "/>
    <s v="E"/>
    <x v="4"/>
    <s v="EH      04/01/2008N"/>
    <n v="-2990"/>
    <n v="-256.43"/>
    <n v="0"/>
    <n v="-256.43"/>
    <n v="-56.87"/>
    <n v="0"/>
    <n v="-40.96"/>
    <n v="-3.37"/>
    <n v="-0.08"/>
    <n v="0"/>
    <n v="0"/>
    <n v="-13.51"/>
    <n v="-20.100000000000001"/>
    <n v="-13.68"/>
    <n v="-0.4"/>
    <n v="0"/>
    <n v="-17.18"/>
    <n v="-75.28"/>
    <n v="0"/>
    <n v="0"/>
    <n v="0"/>
    <n v="0"/>
    <n v="-4.6900000000000004"/>
    <n v="-1.48"/>
    <n v="0"/>
    <n v="0"/>
    <n v="-2.17"/>
    <n v="0"/>
    <n v="0"/>
    <n v="0"/>
    <n v="0"/>
    <n v="-3.36"/>
    <n v="0"/>
    <n v="0"/>
    <n v="0"/>
    <n v="-3.3"/>
    <x v="17"/>
    <x v="4"/>
  </r>
  <r>
    <s v="CG&amp;E "/>
    <s v="E"/>
    <x v="2"/>
    <s v="GFL1    02/02/2009N"/>
    <n v="4693"/>
    <n v="653.15"/>
    <n v="0"/>
    <n v="653.15"/>
    <n v="307.74"/>
    <n v="0"/>
    <n v="82.56"/>
    <n v="4.97"/>
    <n v="0.27"/>
    <n v="0"/>
    <n v="0"/>
    <n v="21.66"/>
    <n v="31.6"/>
    <n v="52.26"/>
    <n v="0"/>
    <n v="0"/>
    <n v="23.91"/>
    <n v="89.83"/>
    <n v="0"/>
    <n v="0"/>
    <n v="0"/>
    <n v="0"/>
    <n v="5.39"/>
    <n v="0"/>
    <n v="0"/>
    <n v="0"/>
    <n v="4.08"/>
    <n v="0"/>
    <n v="0"/>
    <n v="0"/>
    <n v="0"/>
    <n v="7.69"/>
    <n v="0"/>
    <n v="0"/>
    <n v="0"/>
    <n v="21.19"/>
    <x v="17"/>
    <x v="5"/>
  </r>
  <r>
    <s v="CG&amp;E "/>
    <s v="E"/>
    <x v="4"/>
    <s v="GFL1    02/02/2009N"/>
    <n v="410"/>
    <n v="62.57"/>
    <n v="0"/>
    <n v="62.57"/>
    <n v="26.95"/>
    <n v="0"/>
    <n v="7.22"/>
    <n v="0.44"/>
    <n v="0.27"/>
    <n v="0"/>
    <n v="0"/>
    <n v="1.9"/>
    <n v="2.78"/>
    <n v="4.91"/>
    <n v="0"/>
    <n v="0"/>
    <n v="2.1"/>
    <n v="7.9"/>
    <n v="0"/>
    <n v="0"/>
    <n v="0"/>
    <n v="0"/>
    <n v="0.45"/>
    <n v="0"/>
    <n v="0"/>
    <n v="0"/>
    <n v="0.37"/>
    <n v="0"/>
    <n v="0"/>
    <n v="0"/>
    <n v="0"/>
    <n v="0.68"/>
    <n v="0"/>
    <n v="0"/>
    <n v="0"/>
    <n v="1.83"/>
    <x v="17"/>
    <x v="5"/>
  </r>
  <r>
    <s v="CG&amp;E "/>
    <s v="E"/>
    <x v="1"/>
    <s v="GFL2    02/02/2009N"/>
    <n v="3023"/>
    <n v="376.96"/>
    <n v="0"/>
    <n v="376.96"/>
    <n v="167.65"/>
    <n v="0"/>
    <n v="46.34"/>
    <n v="3.27"/>
    <n v="0"/>
    <n v="0"/>
    <n v="0"/>
    <n v="14.07"/>
    <n v="20.3"/>
    <n v="29.11"/>
    <n v="0"/>
    <n v="0"/>
    <n v="15.49"/>
    <n v="57.94"/>
    <n v="0"/>
    <n v="0"/>
    <n v="0"/>
    <n v="0"/>
    <n v="3.39"/>
    <n v="0"/>
    <n v="0"/>
    <n v="0"/>
    <n v="2.67"/>
    <n v="0"/>
    <n v="0"/>
    <n v="0"/>
    <n v="0"/>
    <n v="4.93"/>
    <n v="0"/>
    <n v="0"/>
    <n v="0"/>
    <n v="11.8"/>
    <x v="17"/>
    <x v="5"/>
  </r>
  <r>
    <s v="CG&amp;E "/>
    <s v="E"/>
    <x v="2"/>
    <s v="GFL2    02/02/2009N"/>
    <n v="2439183"/>
    <n v="304241.14"/>
    <n v="0"/>
    <n v="304241.14"/>
    <n v="135276.65"/>
    <n v="0"/>
    <n v="37393.129999999997"/>
    <n v="2647.93"/>
    <n v="3.06"/>
    <n v="0"/>
    <n v="0"/>
    <n v="11343.44"/>
    <n v="16390.439999999999"/>
    <n v="23481.63"/>
    <n v="0"/>
    <n v="0"/>
    <n v="12494.11"/>
    <n v="46757.84"/>
    <n v="0"/>
    <n v="0"/>
    <n v="0"/>
    <n v="0"/>
    <n v="2722.93"/>
    <n v="0"/>
    <n v="0"/>
    <n v="0"/>
    <n v="2153.7800000000002"/>
    <n v="0"/>
    <n v="0"/>
    <n v="0"/>
    <n v="0"/>
    <n v="3977.34"/>
    <n v="0"/>
    <n v="0"/>
    <n v="0"/>
    <n v="9519.43"/>
    <x v="17"/>
    <x v="5"/>
  </r>
  <r>
    <s v="CG&amp;E "/>
    <s v="E"/>
    <x v="3"/>
    <s v="GFL2    02/02/2009N"/>
    <n v="617"/>
    <n v="77.040000000000006"/>
    <n v="0"/>
    <n v="77.040000000000006"/>
    <n v="34.22"/>
    <n v="0"/>
    <n v="9.4600000000000009"/>
    <n v="0.67"/>
    <n v="0.09"/>
    <n v="0"/>
    <n v="0"/>
    <n v="2.87"/>
    <n v="4.1399999999999997"/>
    <n v="5.94"/>
    <n v="0"/>
    <n v="0"/>
    <n v="3.16"/>
    <n v="11.83"/>
    <n v="0"/>
    <n v="0"/>
    <n v="0"/>
    <n v="0"/>
    <n v="0.69"/>
    <n v="0"/>
    <n v="0"/>
    <n v="0"/>
    <n v="0.55000000000000004"/>
    <n v="0"/>
    <n v="0"/>
    <n v="0"/>
    <n v="0"/>
    <n v="1.01"/>
    <n v="0"/>
    <n v="0"/>
    <n v="0"/>
    <n v="2.41"/>
    <x v="17"/>
    <x v="5"/>
  </r>
  <r>
    <s v="CG&amp;E "/>
    <s v="E"/>
    <x v="7"/>
    <s v="GFL2    02/02/2009N"/>
    <n v="5876"/>
    <n v="758.95"/>
    <n v="0"/>
    <n v="758.95"/>
    <n v="326.17"/>
    <n v="0"/>
    <n v="90.21"/>
    <n v="6.31"/>
    <n v="1.44"/>
    <n v="0"/>
    <n v="0"/>
    <n v="27.41"/>
    <n v="39.6"/>
    <n v="56.45"/>
    <n v="0"/>
    <n v="0"/>
    <n v="30.22"/>
    <n v="112.86"/>
    <n v="0"/>
    <n v="0"/>
    <n v="0"/>
    <n v="0"/>
    <n v="6.64"/>
    <n v="0"/>
    <n v="0"/>
    <n v="0"/>
    <n v="5.12"/>
    <n v="0"/>
    <n v="0"/>
    <n v="0"/>
    <n v="0"/>
    <n v="9.44"/>
    <n v="0"/>
    <n v="0"/>
    <n v="0"/>
    <n v="23.09"/>
    <x v="17"/>
    <x v="5"/>
  </r>
  <r>
    <s v="CG&amp;E "/>
    <s v="E"/>
    <x v="4"/>
    <s v="GFL2    02/02/2009N"/>
    <n v="19880"/>
    <n v="3825.6"/>
    <n v="0"/>
    <n v="3825.6"/>
    <n v="1111.31"/>
    <n v="0"/>
    <n v="307.58"/>
    <n v="21.59"/>
    <n v="3.06"/>
    <n v="0"/>
    <n v="0"/>
    <n v="92.72"/>
    <n v="134.97"/>
    <n v="192.71"/>
    <n v="0"/>
    <n v="0"/>
    <n v="103.17"/>
    <n v="384.17"/>
    <n v="0"/>
    <n v="0"/>
    <n v="0"/>
    <n v="0"/>
    <n v="22.32"/>
    <n v="0"/>
    <n v="0"/>
    <n v="0"/>
    <n v="17.579999999999998"/>
    <n v="0"/>
    <n v="0"/>
    <n v="0"/>
    <n v="0"/>
    <n v="32.42"/>
    <n v="0"/>
    <n v="0"/>
    <n v="0"/>
    <n v="77.87"/>
    <x v="17"/>
    <x v="5"/>
  </r>
  <r>
    <s v="CG&amp;E "/>
    <s v="E"/>
    <x v="5"/>
    <s v="GFL2    02/02/2009N"/>
    <n v="0"/>
    <n v="5"/>
    <n v="0"/>
    <n v="5"/>
    <n v="0.06"/>
    <n v="0"/>
    <n v="0.02"/>
    <n v="0"/>
    <n v="0.09"/>
    <n v="0"/>
    <n v="0"/>
    <n v="0"/>
    <n v="0.01"/>
    <n v="0.01"/>
    <n v="0"/>
    <n v="0"/>
    <n v="0.01"/>
    <n v="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5"/>
  </r>
  <r>
    <s v="CG&amp;E "/>
    <s v="E"/>
    <x v="2"/>
    <s v="MCEF    07/31/1998 "/>
    <n v="0"/>
    <n v="760.46"/>
    <n v="0"/>
    <n v="76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14"/>
    <s v="MCEF    07/31/1998 "/>
    <n v="0"/>
    <n v="2607.33"/>
    <n v="0"/>
    <n v="260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15"/>
    <s v="MCEF    07/31/1998 "/>
    <n v="0"/>
    <n v="18599.62"/>
    <n v="0"/>
    <n v="185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2"/>
    <s v="MCMP    07/31/1998 "/>
    <n v="0"/>
    <n v="717"/>
    <n v="0"/>
    <n v="7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3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4"/>
    <s v="MCMP    07/31/1998 "/>
    <n v="0"/>
    <n v="319"/>
    <n v="0"/>
    <n v="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14"/>
    <s v="MCMP    07/31/1998 "/>
    <n v="0"/>
    <n v="1001"/>
    <n v="0"/>
    <n v="1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12"/>
    <s v="MCMP    07/31/1998 "/>
    <n v="0"/>
    <n v="481"/>
    <n v="0"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1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15"/>
    <s v="MCPC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14"/>
    <s v="MCRC     "/>
    <n v="0"/>
    <n v="-13216.5"/>
    <n v="0"/>
    <n v="-1321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6"/>
  </r>
  <r>
    <s v="CG&amp;E "/>
    <s v="E"/>
    <x v="19"/>
    <s v="NSOR    02/02/2009 "/>
    <n v="34820"/>
    <n v="7960"/>
    <n v="0"/>
    <n v="7960"/>
    <n v="609"/>
    <n v="0"/>
    <n v="6076.84"/>
    <n v="34.83"/>
    <n v="71.430000000000007"/>
    <n v="0"/>
    <n v="0"/>
    <n v="165.07"/>
    <n v="0"/>
    <n v="157.78"/>
    <n v="0"/>
    <n v="0"/>
    <n v="87.48"/>
    <n v="670.61"/>
    <n v="0"/>
    <n v="0"/>
    <n v="0"/>
    <n v="0"/>
    <n v="26.13"/>
    <n v="0"/>
    <n v="0"/>
    <n v="0"/>
    <n v="0"/>
    <n v="0"/>
    <n v="0"/>
    <n v="0"/>
    <n v="0"/>
    <n v="0"/>
    <n v="0"/>
    <n v="0"/>
    <n v="0"/>
    <n v="60.83"/>
    <x v="17"/>
    <x v="7"/>
  </r>
  <r>
    <s v="CG&amp;E "/>
    <s v="E"/>
    <x v="24"/>
    <s v="NSOR    02/02/2009 "/>
    <n v="560"/>
    <n v="100.57"/>
    <n v="0"/>
    <n v="100.57"/>
    <n v="0"/>
    <n v="0"/>
    <n v="94.78"/>
    <n v="0.56000000000000005"/>
    <n v="1.17"/>
    <n v="0"/>
    <n v="0"/>
    <n v="2.66"/>
    <n v="0"/>
    <n v="0"/>
    <n v="0"/>
    <n v="0"/>
    <n v="0"/>
    <n v="0"/>
    <n v="0"/>
    <n v="0"/>
    <n v="0"/>
    <n v="0"/>
    <n v="0.42"/>
    <n v="0"/>
    <n v="0"/>
    <n v="0"/>
    <n v="0"/>
    <n v="0"/>
    <n v="0"/>
    <n v="0"/>
    <n v="0"/>
    <n v="0"/>
    <n v="0"/>
    <n v="0"/>
    <n v="0"/>
    <n v="0.98"/>
    <x v="17"/>
    <x v="7"/>
  </r>
  <r>
    <s v="CG&amp;E "/>
    <s v="E"/>
    <x v="19"/>
    <s v="NSOR    02/02/2009N"/>
    <n v="0"/>
    <n v="-103.23"/>
    <n v="0"/>
    <n v="-10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7"/>
  </r>
  <r>
    <s v="CG&amp;E "/>
    <s v="E"/>
    <x v="2"/>
    <s v="NSPF    02/02/2009 "/>
    <n v="8786"/>
    <n v="703.17"/>
    <n v="0"/>
    <n v="703.17"/>
    <n v="154.56"/>
    <n v="0"/>
    <n v="206.65"/>
    <n v="9.43"/>
    <n v="0.9"/>
    <n v="0"/>
    <n v="0"/>
    <n v="37.380000000000003"/>
    <n v="20.010000000000002"/>
    <n v="38.49"/>
    <n v="0"/>
    <n v="0"/>
    <n v="22.54"/>
    <n v="168.36"/>
    <n v="0"/>
    <n v="0"/>
    <n v="0"/>
    <n v="0"/>
    <n v="7.36"/>
    <n v="0"/>
    <n v="0"/>
    <n v="0"/>
    <n v="22.31"/>
    <n v="0"/>
    <n v="0"/>
    <n v="0"/>
    <n v="0"/>
    <n v="0"/>
    <n v="0"/>
    <n v="0"/>
    <n v="0"/>
    <n v="15.18"/>
    <x v="17"/>
    <x v="7"/>
  </r>
  <r>
    <s v="CG&amp;E "/>
    <s v="E"/>
    <x v="3"/>
    <s v="NSPF    02/02/2009 "/>
    <n v="4584"/>
    <n v="351.16"/>
    <n v="0"/>
    <n v="351.16"/>
    <n v="80.64"/>
    <n v="0"/>
    <n v="94.04"/>
    <n v="4.92"/>
    <n v="0.36"/>
    <n v="0"/>
    <n v="0"/>
    <n v="17.8"/>
    <n v="10.44"/>
    <n v="19.96"/>
    <n v="0"/>
    <n v="0"/>
    <n v="11.76"/>
    <n v="87.84"/>
    <n v="0"/>
    <n v="0"/>
    <n v="0"/>
    <n v="0"/>
    <n v="3.84"/>
    <n v="0"/>
    <n v="0"/>
    <n v="0"/>
    <n v="11.64"/>
    <n v="0"/>
    <n v="0"/>
    <n v="0"/>
    <n v="0"/>
    <n v="0"/>
    <n v="0"/>
    <n v="0"/>
    <n v="0"/>
    <n v="7.92"/>
    <x v="17"/>
    <x v="7"/>
  </r>
  <r>
    <s v="CG&amp;E "/>
    <s v="E"/>
    <x v="4"/>
    <s v="NSPF    02/02/2009 "/>
    <n v="2292"/>
    <n v="182.62"/>
    <n v="0"/>
    <n v="182.62"/>
    <n v="40.32"/>
    <n v="0"/>
    <n v="51.68"/>
    <n v="2.46"/>
    <n v="0.18"/>
    <n v="0"/>
    <n v="0"/>
    <n v="10.68"/>
    <n v="5.22"/>
    <n v="10.58"/>
    <n v="0"/>
    <n v="0"/>
    <n v="5.88"/>
    <n v="43.92"/>
    <n v="0"/>
    <n v="0"/>
    <n v="0"/>
    <n v="0"/>
    <n v="1.92"/>
    <n v="0"/>
    <n v="0"/>
    <n v="0"/>
    <n v="5.82"/>
    <n v="0"/>
    <n v="0"/>
    <n v="0"/>
    <n v="0"/>
    <n v="0"/>
    <n v="0"/>
    <n v="0"/>
    <n v="0"/>
    <n v="3.96"/>
    <x v="17"/>
    <x v="7"/>
  </r>
  <r>
    <s v="CG&amp;E "/>
    <s v="E"/>
    <x v="5"/>
    <s v="NSPF    02/02/2009 "/>
    <n v="382"/>
    <n v="24.61"/>
    <n v="0"/>
    <n v="24.61"/>
    <n v="6.72"/>
    <n v="0"/>
    <n v="4.7300000000000004"/>
    <n v="0.41"/>
    <n v="0"/>
    <n v="0"/>
    <n v="0"/>
    <n v="0"/>
    <n v="0.87"/>
    <n v="1.63"/>
    <n v="0"/>
    <n v="0"/>
    <n v="0.98"/>
    <n v="7.32"/>
    <n v="0"/>
    <n v="0"/>
    <n v="0"/>
    <n v="0"/>
    <n v="0.32"/>
    <n v="0"/>
    <n v="0"/>
    <n v="0"/>
    <n v="0.97"/>
    <n v="0"/>
    <n v="0"/>
    <n v="0"/>
    <n v="0"/>
    <n v="0"/>
    <n v="0"/>
    <n v="0"/>
    <n v="0"/>
    <n v="0.66"/>
    <x v="17"/>
    <x v="7"/>
  </r>
  <r>
    <s v="CG&amp;E "/>
    <s v="E"/>
    <x v="6"/>
    <s v="NSPF    02/02/2009 "/>
    <n v="764"/>
    <n v="17.7"/>
    <n v="0"/>
    <n v="17.7"/>
    <n v="0"/>
    <n v="0"/>
    <n v="9.4600000000000009"/>
    <n v="0.82"/>
    <n v="0.18"/>
    <n v="0"/>
    <n v="-1.32"/>
    <n v="3.56"/>
    <n v="1.74"/>
    <n v="0"/>
    <n v="0"/>
    <n v="0"/>
    <n v="0"/>
    <n v="0"/>
    <n v="0"/>
    <n v="0"/>
    <n v="0"/>
    <n v="0"/>
    <n v="0"/>
    <n v="0"/>
    <n v="0"/>
    <n v="0"/>
    <n v="1.94"/>
    <n v="0"/>
    <n v="0"/>
    <n v="0"/>
    <n v="0"/>
    <n v="0"/>
    <n v="0"/>
    <n v="0"/>
    <n v="0"/>
    <n v="1.32"/>
    <x v="17"/>
    <x v="7"/>
  </r>
  <r>
    <s v="CG&amp;E "/>
    <s v="E"/>
    <x v="10"/>
    <s v="NSPF    02/02/2009 "/>
    <n v="382"/>
    <n v="8.85"/>
    <n v="0"/>
    <n v="8.85"/>
    <n v="0"/>
    <n v="0"/>
    <n v="4.7300000000000004"/>
    <n v="0.41"/>
    <n v="0.09"/>
    <n v="0"/>
    <n v="-0.66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n v="0"/>
    <n v="0"/>
    <n v="0"/>
    <n v="0.66"/>
    <x v="17"/>
    <x v="7"/>
  </r>
  <r>
    <s v="CG&amp;E "/>
    <s v="E"/>
    <x v="19"/>
    <s v="NSPO    02/02/2009 "/>
    <n v="320"/>
    <n v="83.75"/>
    <n v="0"/>
    <n v="83.75"/>
    <n v="5.6"/>
    <n v="0"/>
    <n v="65.36"/>
    <n v="0.32"/>
    <n v="0.27"/>
    <n v="0"/>
    <n v="0"/>
    <n v="1.52"/>
    <n v="0.72"/>
    <n v="1.4"/>
    <n v="0"/>
    <n v="0"/>
    <n v="0.8"/>
    <n v="6.16"/>
    <n v="0"/>
    <n v="0"/>
    <n v="0"/>
    <n v="0"/>
    <n v="0.24"/>
    <n v="0"/>
    <n v="0"/>
    <n v="0"/>
    <n v="0.8"/>
    <n v="0"/>
    <n v="0"/>
    <n v="0"/>
    <n v="0"/>
    <n v="0"/>
    <n v="0"/>
    <n v="0"/>
    <n v="0"/>
    <n v="0.56000000000000005"/>
    <x v="17"/>
    <x v="7"/>
  </r>
  <r>
    <s v="CG&amp;E "/>
    <s v="E"/>
    <x v="1"/>
    <s v="NSPO    02/02/2009 "/>
    <n v="6687"/>
    <n v="1766"/>
    <n v="0"/>
    <n v="1766"/>
    <n v="116.37"/>
    <n v="0"/>
    <n v="1382.66"/>
    <n v="6.6"/>
    <n v="4.59"/>
    <n v="0"/>
    <n v="0"/>
    <n v="31.35"/>
    <n v="14.85"/>
    <n v="30.42"/>
    <n v="0"/>
    <n v="0"/>
    <n v="17.37"/>
    <n v="128.79"/>
    <n v="0"/>
    <n v="0"/>
    <n v="0"/>
    <n v="0"/>
    <n v="4.95"/>
    <n v="0"/>
    <n v="0"/>
    <n v="0"/>
    <n v="16.5"/>
    <n v="0"/>
    <n v="0"/>
    <n v="0"/>
    <n v="0"/>
    <n v="0"/>
    <n v="0"/>
    <n v="0"/>
    <n v="0"/>
    <n v="11.55"/>
    <x v="17"/>
    <x v="7"/>
  </r>
  <r>
    <s v="CG&amp;E "/>
    <s v="E"/>
    <x v="2"/>
    <s v="NSPO    02/02/2009 "/>
    <n v="18698"/>
    <n v="4884.1000000000004"/>
    <n v="0"/>
    <n v="4884.1000000000004"/>
    <n v="325.88"/>
    <n v="0"/>
    <n v="3810.25"/>
    <n v="18.52"/>
    <n v="12.24"/>
    <n v="0"/>
    <n v="0"/>
    <n v="87.97"/>
    <n v="41.67"/>
    <n v="86.82"/>
    <n v="0"/>
    <n v="0"/>
    <n v="48.08"/>
    <n v="360.07"/>
    <n v="0"/>
    <n v="0"/>
    <n v="0"/>
    <n v="0"/>
    <n v="13.89"/>
    <n v="0"/>
    <n v="0"/>
    <n v="0"/>
    <n v="46.3"/>
    <n v="0"/>
    <n v="0"/>
    <n v="0"/>
    <n v="0"/>
    <n v="0"/>
    <n v="0"/>
    <n v="0"/>
    <n v="0"/>
    <n v="32.409999999999997"/>
    <x v="17"/>
    <x v="7"/>
  </r>
  <r>
    <s v="CG&amp;E "/>
    <s v="E"/>
    <x v="3"/>
    <s v="NSPO    02/02/2009 "/>
    <n v="760"/>
    <n v="197.8"/>
    <n v="0"/>
    <n v="197.8"/>
    <n v="13.3"/>
    <n v="0"/>
    <n v="153.83000000000001"/>
    <n v="0.76"/>
    <n v="0.81"/>
    <n v="0"/>
    <n v="0"/>
    <n v="3.61"/>
    <n v="1.71"/>
    <n v="3.45"/>
    <n v="0"/>
    <n v="0"/>
    <n v="1.9"/>
    <n v="14.63"/>
    <n v="0"/>
    <n v="0"/>
    <n v="0"/>
    <n v="0"/>
    <n v="0.56999999999999995"/>
    <n v="0"/>
    <n v="0"/>
    <n v="0"/>
    <n v="1.9"/>
    <n v="0"/>
    <n v="0"/>
    <n v="0"/>
    <n v="0"/>
    <n v="0"/>
    <n v="0"/>
    <n v="0"/>
    <n v="0"/>
    <n v="1.33"/>
    <x v="17"/>
    <x v="7"/>
  </r>
  <r>
    <s v="CG&amp;E "/>
    <s v="E"/>
    <x v="4"/>
    <s v="NSPO    02/02/2009 "/>
    <n v="680"/>
    <n v="179.73"/>
    <n v="0"/>
    <n v="179.73"/>
    <n v="11.9"/>
    <n v="0"/>
    <n v="140.29"/>
    <n v="0.68"/>
    <n v="0.9"/>
    <n v="0"/>
    <n v="0"/>
    <n v="3.23"/>
    <n v="1.53"/>
    <n v="3.01"/>
    <n v="0"/>
    <n v="0"/>
    <n v="1.7"/>
    <n v="13.09"/>
    <n v="0"/>
    <n v="0"/>
    <n v="0"/>
    <n v="0"/>
    <n v="0.51"/>
    <n v="0"/>
    <n v="0"/>
    <n v="0"/>
    <n v="1.7"/>
    <n v="0"/>
    <n v="0"/>
    <n v="0"/>
    <n v="0"/>
    <n v="0"/>
    <n v="0"/>
    <n v="0"/>
    <n v="0"/>
    <n v="1.19"/>
    <x v="17"/>
    <x v="7"/>
  </r>
  <r>
    <s v="CG&amp;E "/>
    <s v="E"/>
    <x v="24"/>
    <s v="NSPO    02/02/2009 "/>
    <n v="40"/>
    <n v="7.29"/>
    <n v="0"/>
    <n v="7.29"/>
    <n v="0"/>
    <n v="0"/>
    <n v="6.77"/>
    <n v="0.04"/>
    <n v="0"/>
    <n v="0"/>
    <n v="0"/>
    <n v="0.19"/>
    <n v="0.09"/>
    <n v="0"/>
    <n v="0"/>
    <n v="0"/>
    <n v="0"/>
    <n v="0"/>
    <n v="0"/>
    <n v="0"/>
    <n v="0"/>
    <n v="0"/>
    <n v="0.03"/>
    <n v="0"/>
    <n v="0"/>
    <n v="0"/>
    <n v="0.1"/>
    <n v="0"/>
    <n v="0"/>
    <n v="0"/>
    <n v="0"/>
    <n v="0"/>
    <n v="0"/>
    <n v="0"/>
    <n v="0"/>
    <n v="7.0000000000000007E-2"/>
    <x v="17"/>
    <x v="7"/>
  </r>
  <r>
    <s v="CG&amp;E "/>
    <s v="E"/>
    <x v="21"/>
    <s v="NSPO    02/02/2009 "/>
    <n v="240"/>
    <n v="60.72"/>
    <n v="0"/>
    <n v="60.72"/>
    <n v="0"/>
    <n v="0"/>
    <n v="57.42"/>
    <n v="0.24"/>
    <n v="0.18"/>
    <n v="0"/>
    <n v="0"/>
    <n v="1.1399999999999999"/>
    <n v="0.54"/>
    <n v="0"/>
    <n v="0"/>
    <n v="0"/>
    <n v="0"/>
    <n v="0"/>
    <n v="0"/>
    <n v="0"/>
    <n v="0"/>
    <n v="0"/>
    <n v="0.18"/>
    <n v="0"/>
    <n v="0"/>
    <n v="0"/>
    <n v="0.6"/>
    <n v="0"/>
    <n v="0"/>
    <n v="0"/>
    <n v="0"/>
    <n v="0"/>
    <n v="0"/>
    <n v="0"/>
    <n v="0"/>
    <n v="0.42"/>
    <x v="17"/>
    <x v="7"/>
  </r>
  <r>
    <s v="CG&amp;E "/>
    <s v="E"/>
    <x v="6"/>
    <s v="NSPO    02/02/2009 "/>
    <n v="200"/>
    <n v="41.93"/>
    <n v="0"/>
    <n v="41.93"/>
    <n v="0"/>
    <n v="0"/>
    <n v="39.450000000000003"/>
    <n v="0.2"/>
    <n v="0.18"/>
    <n v="0"/>
    <n v="-0.21"/>
    <n v="0.95"/>
    <n v="0.45"/>
    <n v="0"/>
    <n v="0"/>
    <n v="0"/>
    <n v="0"/>
    <n v="0"/>
    <n v="0"/>
    <n v="0"/>
    <n v="0"/>
    <n v="0"/>
    <n v="0.06"/>
    <n v="0"/>
    <n v="0"/>
    <n v="0"/>
    <n v="0.5"/>
    <n v="0"/>
    <n v="0"/>
    <n v="0"/>
    <n v="0"/>
    <n v="0"/>
    <n v="0"/>
    <n v="0"/>
    <n v="0"/>
    <n v="0.35"/>
    <x v="17"/>
    <x v="7"/>
  </r>
  <r>
    <s v="CG&amp;E "/>
    <s v="E"/>
    <x v="10"/>
    <s v="NSPO    02/02/2009 "/>
    <n v="120"/>
    <n v="24.64"/>
    <n v="0"/>
    <n v="24.64"/>
    <n v="0"/>
    <n v="0"/>
    <n v="23.11"/>
    <n v="0.12"/>
    <n v="0.27"/>
    <n v="0"/>
    <n v="-0.21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n v="0"/>
    <n v="0"/>
    <n v="0"/>
    <n v="0.21"/>
    <x v="17"/>
    <x v="7"/>
  </r>
  <r>
    <s v="CG&amp;E "/>
    <s v="E"/>
    <x v="19"/>
    <s v="NSPU    02/02/2009 "/>
    <n v="426"/>
    <n v="97.68"/>
    <n v="0"/>
    <n v="97.68"/>
    <n v="7.5"/>
    <n v="0"/>
    <n v="73.319999999999993"/>
    <n v="0.48"/>
    <n v="0"/>
    <n v="0"/>
    <n v="0"/>
    <n v="1.98"/>
    <n v="0.96"/>
    <n v="2.04"/>
    <n v="0"/>
    <n v="0"/>
    <n v="1.08"/>
    <n v="8.16"/>
    <n v="0"/>
    <n v="0"/>
    <n v="0"/>
    <n v="0"/>
    <n v="0.36"/>
    <n v="0"/>
    <n v="0"/>
    <n v="0"/>
    <n v="1.08"/>
    <n v="0"/>
    <n v="0"/>
    <n v="0"/>
    <n v="0"/>
    <n v="0"/>
    <n v="0"/>
    <n v="0"/>
    <n v="0"/>
    <n v="0.72"/>
    <x v="17"/>
    <x v="7"/>
  </r>
  <r>
    <s v="CG&amp;E "/>
    <s v="E"/>
    <x v="1"/>
    <s v="NSPU    02/02/2009 "/>
    <n v="8520"/>
    <n v="1942.23"/>
    <n v="0"/>
    <n v="1942.23"/>
    <n v="150"/>
    <n v="0"/>
    <n v="1454.2"/>
    <n v="9.6"/>
    <n v="1.71"/>
    <n v="0"/>
    <n v="0"/>
    <n v="39.6"/>
    <n v="19.2"/>
    <n v="39.92"/>
    <n v="0"/>
    <n v="0"/>
    <n v="21.6"/>
    <n v="163.19999999999999"/>
    <n v="0"/>
    <n v="0"/>
    <n v="0"/>
    <n v="0"/>
    <n v="7.2"/>
    <n v="0"/>
    <n v="0"/>
    <n v="0"/>
    <n v="21.6"/>
    <n v="0"/>
    <n v="0"/>
    <n v="0"/>
    <n v="0"/>
    <n v="0"/>
    <n v="0"/>
    <n v="0"/>
    <n v="0"/>
    <n v="14.4"/>
    <x v="17"/>
    <x v="7"/>
  </r>
  <r>
    <s v="CG&amp;E "/>
    <s v="E"/>
    <x v="2"/>
    <s v="NSPU    02/02/2009 "/>
    <n v="25844"/>
    <n v="5815.09"/>
    <n v="0"/>
    <n v="5815.09"/>
    <n v="455"/>
    <n v="0"/>
    <n v="4344.38"/>
    <n v="29.12"/>
    <n v="1.35"/>
    <n v="0"/>
    <n v="0"/>
    <n v="120.12"/>
    <n v="58.24"/>
    <n v="115.28"/>
    <n v="0"/>
    <n v="0"/>
    <n v="65.52"/>
    <n v="495.04"/>
    <n v="0"/>
    <n v="0"/>
    <n v="0"/>
    <n v="0"/>
    <n v="21.84"/>
    <n v="0"/>
    <n v="0"/>
    <n v="0"/>
    <n v="65.52"/>
    <n v="0"/>
    <n v="0"/>
    <n v="0"/>
    <n v="0"/>
    <n v="0"/>
    <n v="0"/>
    <n v="0"/>
    <n v="0"/>
    <n v="43.68"/>
    <x v="17"/>
    <x v="7"/>
  </r>
  <r>
    <s v="CG&amp;E "/>
    <s v="E"/>
    <x v="19"/>
    <s v="NSUR    02/02/2009 "/>
    <n v="7029"/>
    <n v="1500.65"/>
    <n v="0"/>
    <n v="1500.65"/>
    <n v="123.75"/>
    <n v="0"/>
    <n v="1132.55"/>
    <n v="7.92"/>
    <n v="0.9"/>
    <n v="0"/>
    <n v="0"/>
    <n v="32.67"/>
    <n v="0"/>
    <n v="32.58"/>
    <n v="0"/>
    <n v="0"/>
    <n v="17.82"/>
    <n v="134.63999999999999"/>
    <n v="0"/>
    <n v="0"/>
    <n v="0"/>
    <n v="0"/>
    <n v="5.94"/>
    <n v="0"/>
    <n v="0"/>
    <n v="0"/>
    <n v="0"/>
    <n v="0"/>
    <n v="0"/>
    <n v="0"/>
    <n v="0"/>
    <n v="0"/>
    <n v="0"/>
    <n v="0"/>
    <n v="0"/>
    <n v="11.88"/>
    <x v="17"/>
    <x v="7"/>
  </r>
  <r>
    <s v="CG&amp;E "/>
    <s v="E"/>
    <x v="7"/>
    <s v="NSU1    02/02/2009N"/>
    <n v="1146"/>
    <n v="170.32"/>
    <n v="0"/>
    <n v="170.32"/>
    <n v="20.170000000000002"/>
    <n v="0"/>
    <n v="105.01"/>
    <n v="1.24"/>
    <n v="0.27"/>
    <n v="0"/>
    <n v="0"/>
    <n v="5.33"/>
    <n v="2.62"/>
    <n v="4.8899999999999997"/>
    <n v="0"/>
    <n v="0"/>
    <n v="2.95"/>
    <n v="21.96"/>
    <n v="0"/>
    <n v="0"/>
    <n v="0"/>
    <n v="0"/>
    <n v="0.97"/>
    <n v="0"/>
    <n v="0"/>
    <n v="0"/>
    <n v="2.93"/>
    <n v="0"/>
    <n v="0"/>
    <n v="0"/>
    <n v="0"/>
    <n v="0"/>
    <n v="0"/>
    <n v="0"/>
    <n v="0"/>
    <n v="1.98"/>
    <x v="17"/>
    <x v="7"/>
  </r>
  <r>
    <s v="CG&amp;E "/>
    <s v="E"/>
    <x v="7"/>
    <s v="NSU2    02/02/2009N"/>
    <n v="67232"/>
    <n v="10425.52"/>
    <n v="0"/>
    <n v="10425.52"/>
    <n v="1182.4100000000001"/>
    <n v="0"/>
    <n v="6621.25"/>
    <n v="72.989999999999995"/>
    <n v="1.53"/>
    <n v="0"/>
    <n v="0"/>
    <n v="300.22000000000003"/>
    <n v="153.86000000000001"/>
    <n v="286.89999999999998"/>
    <n v="0"/>
    <n v="0"/>
    <n v="173.26"/>
    <n v="1288.8"/>
    <n v="0"/>
    <n v="0"/>
    <n v="0"/>
    <n v="0"/>
    <n v="56.74"/>
    <n v="0"/>
    <n v="0"/>
    <n v="0"/>
    <n v="171.36"/>
    <n v="0"/>
    <n v="0"/>
    <n v="0"/>
    <n v="0"/>
    <n v="0"/>
    <n v="0"/>
    <n v="0"/>
    <n v="0"/>
    <n v="116.2"/>
    <x v="17"/>
    <x v="7"/>
  </r>
  <r>
    <s v="CG&amp;E "/>
    <s v="E"/>
    <x v="7"/>
    <s v="NSU3    02/02/2009N"/>
    <n v="4146"/>
    <n v="237.59"/>
    <n v="0"/>
    <n v="237.59"/>
    <n v="72.959999999999994"/>
    <n v="0"/>
    <n v="3.3"/>
    <n v="4.5"/>
    <n v="0"/>
    <n v="0"/>
    <n v="0"/>
    <n v="18.29"/>
    <n v="9.49"/>
    <n v="17.670000000000002"/>
    <n v="0"/>
    <n v="0"/>
    <n v="10.68"/>
    <n v="79.47"/>
    <n v="0"/>
    <n v="0"/>
    <n v="0"/>
    <n v="0"/>
    <n v="3.5"/>
    <n v="0"/>
    <n v="0"/>
    <n v="0"/>
    <n v="10.57"/>
    <n v="0"/>
    <n v="0"/>
    <n v="0"/>
    <n v="0"/>
    <n v="0"/>
    <n v="0"/>
    <n v="0"/>
    <n v="0"/>
    <n v="7.16"/>
    <x v="17"/>
    <x v="7"/>
  </r>
  <r>
    <s v="CG&amp;E "/>
    <s v="E"/>
    <x v="7"/>
    <s v="NSU4    02/02/2009N"/>
    <n v="2232"/>
    <n v="128.55000000000001"/>
    <n v="0"/>
    <n v="128.55000000000001"/>
    <n v="39.28"/>
    <n v="0"/>
    <n v="1.78"/>
    <n v="2.42"/>
    <n v="0.09"/>
    <n v="0"/>
    <n v="0"/>
    <n v="10.38"/>
    <n v="5.12"/>
    <n v="9.52"/>
    <n v="0"/>
    <n v="0"/>
    <n v="5.76"/>
    <n v="42.78"/>
    <n v="0"/>
    <n v="0"/>
    <n v="0"/>
    <n v="0"/>
    <n v="1.88"/>
    <n v="0"/>
    <n v="0"/>
    <n v="0"/>
    <n v="5.68"/>
    <n v="0"/>
    <n v="0"/>
    <n v="0"/>
    <n v="0"/>
    <n v="0"/>
    <n v="0"/>
    <n v="0"/>
    <n v="0"/>
    <n v="3.86"/>
    <x v="17"/>
    <x v="7"/>
  </r>
  <r>
    <s v="CG&amp;E "/>
    <s v="E"/>
    <x v="7"/>
    <s v="NSU5    02/02/2009N"/>
    <n v="2711"/>
    <n v="324.76"/>
    <n v="0"/>
    <n v="324.76"/>
    <n v="47.7"/>
    <n v="0"/>
    <n v="171.14"/>
    <n v="2.94"/>
    <n v="0.09"/>
    <n v="0"/>
    <n v="0"/>
    <n v="12.28"/>
    <n v="6.21"/>
    <n v="11.56"/>
    <n v="0"/>
    <n v="0"/>
    <n v="6.99"/>
    <n v="51.97"/>
    <n v="0"/>
    <n v="0"/>
    <n v="0"/>
    <n v="0"/>
    <n v="2.29"/>
    <n v="0"/>
    <n v="0"/>
    <n v="0"/>
    <n v="6.91"/>
    <n v="0"/>
    <n v="0"/>
    <n v="0"/>
    <n v="0"/>
    <n v="0"/>
    <n v="0"/>
    <n v="0"/>
    <n v="0"/>
    <n v="4.68"/>
    <x v="17"/>
    <x v="7"/>
  </r>
  <r>
    <s v="CG&amp;E "/>
    <s v="E"/>
    <x v="19"/>
    <s v="OLF     02/02/2009 "/>
    <n v="9584"/>
    <n v="1067.8399999999999"/>
    <n v="0"/>
    <n v="1067.8399999999999"/>
    <n v="169.2"/>
    <n v="0"/>
    <n v="518.44000000000005"/>
    <n v="10.34"/>
    <n v="2.0699999999999998"/>
    <n v="0"/>
    <n v="0"/>
    <n v="44.55"/>
    <n v="21.84"/>
    <n v="43.85"/>
    <n v="0"/>
    <n v="0"/>
    <n v="24.8"/>
    <n v="183.67"/>
    <n v="0"/>
    <n v="0"/>
    <n v="0"/>
    <n v="0"/>
    <n v="8.01"/>
    <n v="0"/>
    <n v="0"/>
    <n v="0"/>
    <n v="24.41"/>
    <n v="0"/>
    <n v="0"/>
    <n v="0"/>
    <n v="0"/>
    <n v="0"/>
    <n v="0"/>
    <n v="0"/>
    <n v="0"/>
    <n v="16.66"/>
    <x v="17"/>
    <x v="8"/>
  </r>
  <r>
    <s v="CG&amp;E "/>
    <s v="E"/>
    <x v="1"/>
    <s v="OLF     02/02/2009 "/>
    <n v="33637"/>
    <n v="3855.56"/>
    <n v="0"/>
    <n v="3855.56"/>
    <n v="593.55999999999995"/>
    <n v="0"/>
    <n v="1925.22"/>
    <n v="36.22"/>
    <n v="8.1"/>
    <n v="0"/>
    <n v="0"/>
    <n v="156.49"/>
    <n v="76.55"/>
    <n v="155.25"/>
    <n v="0"/>
    <n v="0"/>
    <n v="87.14"/>
    <n v="644.62"/>
    <n v="0"/>
    <n v="0"/>
    <n v="0"/>
    <n v="0"/>
    <n v="28.12"/>
    <n v="0"/>
    <n v="0"/>
    <n v="0"/>
    <n v="85.55"/>
    <n v="0"/>
    <n v="0"/>
    <n v="0"/>
    <n v="0"/>
    <n v="0"/>
    <n v="0"/>
    <n v="0"/>
    <n v="0"/>
    <n v="58.74"/>
    <x v="17"/>
    <x v="8"/>
  </r>
  <r>
    <s v="CG&amp;E "/>
    <s v="E"/>
    <x v="2"/>
    <s v="OLF     02/02/2009 "/>
    <n v="624585"/>
    <n v="68937.649999999994"/>
    <n v="0"/>
    <n v="68937.649999999994"/>
    <n v="11023.18"/>
    <n v="0"/>
    <n v="33126.870000000003"/>
    <n v="674.92"/>
    <n v="141.09"/>
    <n v="0"/>
    <n v="0"/>
    <n v="2899.71"/>
    <n v="1424.99"/>
    <n v="2835.05"/>
    <n v="0"/>
    <n v="0"/>
    <n v="1616.92"/>
    <n v="11996.46"/>
    <n v="0"/>
    <n v="0"/>
    <n v="0"/>
    <n v="0"/>
    <n v="523.78"/>
    <n v="0"/>
    <n v="0"/>
    <n v="0"/>
    <n v="1586.99"/>
    <n v="0"/>
    <n v="0"/>
    <n v="0"/>
    <n v="0"/>
    <n v="0"/>
    <n v="0"/>
    <n v="0"/>
    <n v="0"/>
    <n v="1087.69"/>
    <x v="17"/>
    <x v="8"/>
  </r>
  <r>
    <s v="CG&amp;E "/>
    <s v="E"/>
    <x v="3"/>
    <s v="OLF     02/02/2009 "/>
    <n v="86384"/>
    <n v="9162.68"/>
    <n v="0"/>
    <n v="9162.68"/>
    <n v="1524.76"/>
    <n v="0"/>
    <n v="4221.3100000000004"/>
    <n v="93.57"/>
    <n v="11.45"/>
    <n v="0"/>
    <n v="0"/>
    <n v="400.88"/>
    <n v="197.56"/>
    <n v="392.1"/>
    <n v="0"/>
    <n v="0"/>
    <n v="223.73"/>
    <n v="1654.95"/>
    <n v="0"/>
    <n v="0"/>
    <n v="0"/>
    <n v="0"/>
    <n v="72.73"/>
    <n v="0"/>
    <n v="0"/>
    <n v="0"/>
    <n v="218.84"/>
    <n v="0"/>
    <n v="0"/>
    <n v="0"/>
    <n v="0"/>
    <n v="0"/>
    <n v="0"/>
    <n v="0"/>
    <n v="0"/>
    <n v="150.80000000000001"/>
    <x v="17"/>
    <x v="8"/>
  </r>
  <r>
    <s v="CG&amp;E "/>
    <s v="E"/>
    <x v="7"/>
    <s v="OLF     02/02/2009 "/>
    <n v="1660"/>
    <n v="173.91"/>
    <n v="0"/>
    <n v="173.91"/>
    <n v="29.3"/>
    <n v="0"/>
    <n v="78.7"/>
    <n v="1.8"/>
    <n v="0.27"/>
    <n v="0"/>
    <n v="0"/>
    <n v="7.7"/>
    <n v="3.8"/>
    <n v="7.74"/>
    <n v="0"/>
    <n v="0"/>
    <n v="4.3"/>
    <n v="31.8"/>
    <n v="0"/>
    <n v="0"/>
    <n v="0"/>
    <n v="0"/>
    <n v="1.4"/>
    <n v="0"/>
    <n v="0"/>
    <n v="0"/>
    <n v="4.2"/>
    <n v="0"/>
    <n v="0"/>
    <n v="0"/>
    <n v="0"/>
    <n v="0"/>
    <n v="0"/>
    <n v="0"/>
    <n v="0"/>
    <n v="2.9"/>
    <x v="17"/>
    <x v="8"/>
  </r>
  <r>
    <s v="CG&amp;E "/>
    <s v="E"/>
    <x v="4"/>
    <s v="OLF     02/02/2009 "/>
    <n v="66296"/>
    <n v="7511.38"/>
    <n v="0"/>
    <n v="7511.38"/>
    <n v="1170.1500000000001"/>
    <n v="0"/>
    <n v="3706.74"/>
    <n v="71.47"/>
    <n v="16.22"/>
    <n v="0"/>
    <n v="0"/>
    <n v="306.85000000000002"/>
    <n v="150.91"/>
    <n v="306"/>
    <n v="0"/>
    <n v="0"/>
    <n v="171.61"/>
    <n v="1271.78"/>
    <n v="0"/>
    <n v="0"/>
    <n v="0"/>
    <n v="0"/>
    <n v="55.41"/>
    <n v="0"/>
    <n v="0"/>
    <n v="0"/>
    <n v="168.81"/>
    <n v="0"/>
    <n v="0"/>
    <n v="0"/>
    <n v="0"/>
    <n v="0"/>
    <n v="0"/>
    <n v="0"/>
    <n v="0"/>
    <n v="115.43"/>
    <x v="17"/>
    <x v="8"/>
  </r>
  <r>
    <s v="CG&amp;E "/>
    <s v="E"/>
    <x v="5"/>
    <s v="OLF     02/02/2009 "/>
    <n v="410"/>
    <n v="46.25"/>
    <n v="0"/>
    <n v="46.25"/>
    <n v="7.24"/>
    <n v="0"/>
    <n v="24.69"/>
    <n v="0.44"/>
    <n v="0.18"/>
    <n v="0"/>
    <n v="0"/>
    <n v="0"/>
    <n v="0.93"/>
    <n v="1.75"/>
    <n v="0"/>
    <n v="0"/>
    <n v="1.06"/>
    <n v="7.86"/>
    <n v="0"/>
    <n v="0"/>
    <n v="0"/>
    <n v="0"/>
    <n v="0.34"/>
    <n v="0"/>
    <n v="0"/>
    <n v="0"/>
    <n v="1.05"/>
    <n v="0"/>
    <n v="0"/>
    <n v="0"/>
    <n v="0"/>
    <n v="0"/>
    <n v="0"/>
    <n v="0"/>
    <n v="0"/>
    <n v="0.71"/>
    <x v="17"/>
    <x v="8"/>
  </r>
  <r>
    <s v="CG&amp;E "/>
    <s v="E"/>
    <x v="24"/>
    <s v="OLF     02/02/2009 "/>
    <n v="41"/>
    <n v="7.36"/>
    <n v="0"/>
    <n v="7.36"/>
    <n v="0"/>
    <n v="0"/>
    <n v="6.75"/>
    <n v="0.04"/>
    <n v="0.09"/>
    <n v="0"/>
    <n v="0"/>
    <n v="0.19"/>
    <n v="0.09"/>
    <n v="0"/>
    <n v="0"/>
    <n v="0"/>
    <n v="0"/>
    <n v="0"/>
    <n v="0"/>
    <n v="0"/>
    <n v="0"/>
    <n v="0"/>
    <n v="0.03"/>
    <n v="0"/>
    <n v="0"/>
    <n v="0"/>
    <n v="0.1"/>
    <n v="0"/>
    <n v="0"/>
    <n v="0"/>
    <n v="0"/>
    <n v="0"/>
    <n v="0"/>
    <n v="0"/>
    <n v="0"/>
    <n v="7.0000000000000007E-2"/>
    <x v="17"/>
    <x v="8"/>
  </r>
  <r>
    <s v="CG&amp;E "/>
    <s v="E"/>
    <x v="21"/>
    <s v="OLF     02/02/2009 "/>
    <n v="1587"/>
    <n v="109.32"/>
    <n v="0"/>
    <n v="109.32"/>
    <n v="0"/>
    <n v="0"/>
    <n v="90.84"/>
    <n v="1.71"/>
    <n v="0.63"/>
    <n v="0"/>
    <n v="-2.0299999999999998"/>
    <n v="7.39"/>
    <n v="3.61"/>
    <n v="0"/>
    <n v="0"/>
    <n v="0"/>
    <n v="0"/>
    <n v="0"/>
    <n v="0"/>
    <n v="0"/>
    <n v="0"/>
    <n v="0"/>
    <n v="0.35"/>
    <n v="0"/>
    <n v="0"/>
    <n v="0"/>
    <n v="4.04"/>
    <n v="0"/>
    <n v="0"/>
    <n v="0"/>
    <n v="0"/>
    <n v="0"/>
    <n v="0"/>
    <n v="0"/>
    <n v="0"/>
    <n v="2.78"/>
    <x v="17"/>
    <x v="8"/>
  </r>
  <r>
    <s v="CG&amp;E "/>
    <s v="E"/>
    <x v="6"/>
    <s v="OLF     02/02/2009 "/>
    <n v="30866"/>
    <n v="2072.2199999999998"/>
    <n v="0"/>
    <n v="2072.2199999999998"/>
    <n v="0"/>
    <n v="0"/>
    <n v="1708.59"/>
    <n v="33.25"/>
    <n v="5.85"/>
    <n v="0"/>
    <n v="-31.66"/>
    <n v="143.4"/>
    <n v="70.28"/>
    <n v="0"/>
    <n v="0"/>
    <n v="0"/>
    <n v="0"/>
    <n v="0"/>
    <n v="0"/>
    <n v="0"/>
    <n v="0"/>
    <n v="0"/>
    <n v="10.45"/>
    <n v="0"/>
    <n v="0"/>
    <n v="0"/>
    <n v="78.69"/>
    <n v="0"/>
    <n v="0"/>
    <n v="0"/>
    <n v="0"/>
    <n v="0"/>
    <n v="0"/>
    <n v="0"/>
    <n v="0"/>
    <n v="53.37"/>
    <x v="17"/>
    <x v="8"/>
  </r>
  <r>
    <s v="CG&amp;E "/>
    <s v="E"/>
    <x v="9"/>
    <s v="OLF     02/02/2009 "/>
    <n v="742"/>
    <n v="48.53"/>
    <n v="0"/>
    <n v="48.53"/>
    <n v="0"/>
    <n v="0"/>
    <n v="40.43"/>
    <n v="0.8"/>
    <n v="0.27"/>
    <n v="0"/>
    <n v="-1.29"/>
    <n v="3.45"/>
    <n v="1.69"/>
    <n v="0"/>
    <n v="0"/>
    <n v="0"/>
    <n v="0"/>
    <n v="0"/>
    <n v="0"/>
    <n v="0"/>
    <n v="0"/>
    <n v="0"/>
    <n v="0"/>
    <n v="0"/>
    <n v="0"/>
    <n v="0"/>
    <n v="1.89"/>
    <n v="0"/>
    <n v="0"/>
    <n v="0"/>
    <n v="0"/>
    <n v="0"/>
    <n v="0"/>
    <n v="0"/>
    <n v="0"/>
    <n v="1.29"/>
    <x v="17"/>
    <x v="8"/>
  </r>
  <r>
    <s v="CG&amp;E "/>
    <s v="E"/>
    <x v="10"/>
    <s v="OLF     02/02/2009 "/>
    <n v="4377"/>
    <n v="274.58999999999997"/>
    <n v="0"/>
    <n v="274.58999999999997"/>
    <n v="0"/>
    <n v="0"/>
    <n v="225.4"/>
    <n v="4.7300000000000004"/>
    <n v="1.17"/>
    <n v="0"/>
    <n v="-6.37"/>
    <n v="20.329999999999998"/>
    <n v="9.99"/>
    <n v="0"/>
    <n v="0"/>
    <n v="0"/>
    <n v="0"/>
    <n v="0"/>
    <n v="0"/>
    <n v="0"/>
    <n v="0"/>
    <n v="0"/>
    <n v="0.6"/>
    <n v="0"/>
    <n v="0"/>
    <n v="0"/>
    <n v="11.12"/>
    <n v="0"/>
    <n v="0"/>
    <n v="0"/>
    <n v="0"/>
    <n v="0"/>
    <n v="0"/>
    <n v="0"/>
    <n v="0"/>
    <n v="7.62"/>
    <x v="17"/>
    <x v="8"/>
  </r>
  <r>
    <s v="CG&amp;E "/>
    <s v="E"/>
    <x v="19"/>
    <s v="OLFR    02/02/2009 "/>
    <n v="18515"/>
    <n v="2213.36"/>
    <n v="0"/>
    <n v="2213.36"/>
    <n v="326.41000000000003"/>
    <n v="0"/>
    <n v="1234"/>
    <n v="19.84"/>
    <n v="11.33"/>
    <n v="0"/>
    <n v="0"/>
    <n v="86.2"/>
    <n v="0"/>
    <n v="85.03"/>
    <n v="0"/>
    <n v="0"/>
    <n v="48.01"/>
    <n v="354.97"/>
    <n v="0"/>
    <n v="0"/>
    <n v="0"/>
    <n v="0"/>
    <n v="15.33"/>
    <n v="0"/>
    <n v="0"/>
    <n v="0"/>
    <n v="0"/>
    <n v="0"/>
    <n v="0"/>
    <n v="0"/>
    <n v="0"/>
    <n v="0"/>
    <n v="0"/>
    <n v="0"/>
    <n v="0"/>
    <n v="32.24"/>
    <x v="17"/>
    <x v="8"/>
  </r>
  <r>
    <s v="CG&amp;E "/>
    <s v="E"/>
    <x v="24"/>
    <s v="OLFR    02/02/2009 "/>
    <n v="329"/>
    <n v="26.88"/>
    <n v="0"/>
    <n v="26.88"/>
    <n v="0"/>
    <n v="0"/>
    <n v="23.97"/>
    <n v="0.35"/>
    <n v="0.18"/>
    <n v="0"/>
    <n v="0"/>
    <n v="1.54"/>
    <n v="0"/>
    <n v="0"/>
    <n v="0"/>
    <n v="0"/>
    <n v="0"/>
    <n v="0"/>
    <n v="0"/>
    <n v="0"/>
    <n v="0"/>
    <n v="0"/>
    <n v="0.27"/>
    <n v="0"/>
    <n v="0"/>
    <n v="0"/>
    <n v="0"/>
    <n v="0"/>
    <n v="0"/>
    <n v="0"/>
    <n v="0"/>
    <n v="0"/>
    <n v="0"/>
    <n v="0"/>
    <n v="0"/>
    <n v="0.56999999999999995"/>
    <x v="17"/>
    <x v="8"/>
  </r>
  <r>
    <s v="CG&amp;E "/>
    <s v="E"/>
    <x v="19"/>
    <s v="OLO     02/02/2009 "/>
    <n v="11890"/>
    <n v="1945.06"/>
    <n v="0"/>
    <n v="1945.06"/>
    <n v="208.41"/>
    <n v="0"/>
    <n v="1262.1199999999999"/>
    <n v="12.79"/>
    <n v="6.2"/>
    <n v="0"/>
    <n v="0"/>
    <n v="55.3"/>
    <n v="26.8"/>
    <n v="54.24"/>
    <n v="0"/>
    <n v="0"/>
    <n v="30.85"/>
    <n v="228.09"/>
    <n v="0"/>
    <n v="0"/>
    <n v="0"/>
    <n v="0"/>
    <n v="9.74"/>
    <n v="0"/>
    <n v="0"/>
    <n v="0"/>
    <n v="30.1"/>
    <n v="0"/>
    <n v="0"/>
    <n v="0"/>
    <n v="0"/>
    <n v="0"/>
    <n v="0"/>
    <n v="0"/>
    <n v="0"/>
    <n v="20.420000000000002"/>
    <x v="17"/>
    <x v="8"/>
  </r>
  <r>
    <s v="CG&amp;E "/>
    <s v="E"/>
    <x v="1"/>
    <s v="OLO     02/02/2009 "/>
    <n v="120754"/>
    <n v="17444.88"/>
    <n v="0"/>
    <n v="17444.88"/>
    <n v="2122.9699999999998"/>
    <n v="0"/>
    <n v="10517.88"/>
    <n v="132.07"/>
    <n v="32.97"/>
    <n v="0"/>
    <n v="0"/>
    <n v="562.34"/>
    <n v="274.27"/>
    <n v="556.41"/>
    <n v="0"/>
    <n v="0"/>
    <n v="310.99"/>
    <n v="2316.5700000000002"/>
    <n v="0"/>
    <n v="0"/>
    <n v="0"/>
    <n v="0"/>
    <n v="102.11"/>
    <n v="0"/>
    <n v="0"/>
    <n v="0"/>
    <n v="308.33999999999997"/>
    <n v="0"/>
    <n v="0"/>
    <n v="0"/>
    <n v="0"/>
    <n v="0"/>
    <n v="0"/>
    <n v="0"/>
    <n v="0"/>
    <n v="207.96"/>
    <x v="17"/>
    <x v="8"/>
  </r>
  <r>
    <s v="CG&amp;E "/>
    <s v="E"/>
    <x v="2"/>
    <s v="OLO     02/02/2009 "/>
    <n v="409101"/>
    <n v="58068.26"/>
    <n v="0"/>
    <n v="58068.26"/>
    <n v="7195.43"/>
    <n v="0"/>
    <n v="34560.839999999997"/>
    <n v="444.24"/>
    <n v="156.63"/>
    <n v="0"/>
    <n v="0"/>
    <n v="1904.51"/>
    <n v="926.49"/>
    <n v="1879.57"/>
    <n v="0"/>
    <n v="0"/>
    <n v="1055.32"/>
    <n v="7856.13"/>
    <n v="0"/>
    <n v="0"/>
    <n v="0"/>
    <n v="0"/>
    <n v="342.7"/>
    <n v="0"/>
    <n v="0"/>
    <n v="0"/>
    <n v="1044.54"/>
    <n v="0"/>
    <n v="0"/>
    <n v="0"/>
    <n v="0"/>
    <n v="0"/>
    <n v="0"/>
    <n v="0"/>
    <n v="0"/>
    <n v="701.86"/>
    <x v="17"/>
    <x v="8"/>
  </r>
  <r>
    <s v="CG&amp;E "/>
    <s v="E"/>
    <x v="3"/>
    <s v="OLO     02/02/2009 "/>
    <n v="67569"/>
    <n v="8321.91"/>
    <n v="0"/>
    <n v="8321.91"/>
    <n v="1191.3699999999999"/>
    <n v="0"/>
    <n v="4456.3"/>
    <n v="73.48"/>
    <n v="11.98"/>
    <n v="0"/>
    <n v="0"/>
    <n v="311.01"/>
    <n v="153.37"/>
    <n v="308.67"/>
    <n v="0"/>
    <n v="0"/>
    <n v="174.1"/>
    <n v="1295.3399999999999"/>
    <n v="0"/>
    <n v="0"/>
    <n v="0"/>
    <n v="0"/>
    <n v="56.66"/>
    <n v="0"/>
    <n v="0"/>
    <n v="0"/>
    <n v="173.93"/>
    <n v="0"/>
    <n v="0"/>
    <n v="0"/>
    <n v="0"/>
    <n v="0"/>
    <n v="0"/>
    <n v="0"/>
    <n v="0"/>
    <n v="115.7"/>
    <x v="17"/>
    <x v="8"/>
  </r>
  <r>
    <s v="CG&amp;E "/>
    <s v="E"/>
    <x v="7"/>
    <s v="OLO     02/02/2009 "/>
    <n v="327"/>
    <n v="55.12"/>
    <n v="0"/>
    <n v="55.12"/>
    <n v="5.71"/>
    <n v="0"/>
    <n v="36.369999999999997"/>
    <n v="0.34"/>
    <n v="0.27"/>
    <n v="0"/>
    <n v="0"/>
    <n v="1.52"/>
    <n v="0.73"/>
    <n v="1.4"/>
    <n v="0"/>
    <n v="0"/>
    <n v="0.86"/>
    <n v="6.28"/>
    <n v="0"/>
    <n v="0"/>
    <n v="0"/>
    <n v="0"/>
    <n v="0.26"/>
    <n v="0"/>
    <n v="0"/>
    <n v="0"/>
    <n v="0.82"/>
    <n v="0"/>
    <n v="0"/>
    <n v="0"/>
    <n v="0"/>
    <n v="0"/>
    <n v="0"/>
    <n v="0"/>
    <n v="0"/>
    <n v="0.56000000000000005"/>
    <x v="17"/>
    <x v="8"/>
  </r>
  <r>
    <s v="CG&amp;E "/>
    <s v="E"/>
    <x v="4"/>
    <s v="OLO     02/02/2009 "/>
    <n v="41202"/>
    <n v="5962.1"/>
    <n v="0"/>
    <n v="5962.1"/>
    <n v="724.87"/>
    <n v="0"/>
    <n v="3599.32"/>
    <n v="44.8"/>
    <n v="12.33"/>
    <n v="0"/>
    <n v="0"/>
    <n v="189.49"/>
    <n v="93.58"/>
    <n v="190.86"/>
    <n v="0"/>
    <n v="0"/>
    <n v="106.2"/>
    <n v="789.79"/>
    <n v="0"/>
    <n v="0"/>
    <n v="0"/>
    <n v="0"/>
    <n v="34.49"/>
    <n v="0"/>
    <n v="0"/>
    <n v="0"/>
    <n v="105.35"/>
    <n v="0"/>
    <n v="0"/>
    <n v="0"/>
    <n v="0"/>
    <n v="0"/>
    <n v="0"/>
    <n v="0"/>
    <n v="0"/>
    <n v="71.02"/>
    <x v="17"/>
    <x v="8"/>
  </r>
  <r>
    <s v="CG&amp;E "/>
    <s v="E"/>
    <x v="8"/>
    <s v="OLO     02/02/2009 "/>
    <n v="545"/>
    <n v="75.400000000000006"/>
    <n v="0"/>
    <n v="75.400000000000006"/>
    <n v="9.6"/>
    <n v="0"/>
    <n v="43.98"/>
    <n v="0.6"/>
    <n v="0.18"/>
    <n v="0"/>
    <n v="0"/>
    <n v="2.54"/>
    <n v="1.24"/>
    <n v="2.6"/>
    <n v="0"/>
    <n v="0"/>
    <n v="1.4"/>
    <n v="10.45"/>
    <n v="0"/>
    <n v="0"/>
    <n v="0"/>
    <n v="0"/>
    <n v="0.48"/>
    <n v="0"/>
    <n v="0"/>
    <n v="0"/>
    <n v="1.4"/>
    <n v="0"/>
    <n v="0"/>
    <n v="0"/>
    <n v="0"/>
    <n v="0"/>
    <n v="0"/>
    <n v="0"/>
    <n v="0"/>
    <n v="0.93"/>
    <x v="17"/>
    <x v="8"/>
  </r>
  <r>
    <s v="CG&amp;E "/>
    <s v="E"/>
    <x v="5"/>
    <s v="OLO     02/02/2009 "/>
    <n v="1805"/>
    <n v="232.59"/>
    <n v="0"/>
    <n v="232.59"/>
    <n v="31.85"/>
    <n v="0"/>
    <n v="137.55000000000001"/>
    <n v="1.95"/>
    <n v="0.54"/>
    <n v="0"/>
    <n v="0"/>
    <n v="0"/>
    <n v="4.0999999999999996"/>
    <n v="8.11"/>
    <n v="0"/>
    <n v="0"/>
    <n v="4.6500000000000004"/>
    <n v="34.619999999999997"/>
    <n v="0"/>
    <n v="0"/>
    <n v="0"/>
    <n v="0"/>
    <n v="1.49"/>
    <n v="0"/>
    <n v="0"/>
    <n v="0"/>
    <n v="4.6500000000000004"/>
    <n v="0"/>
    <n v="0"/>
    <n v="0"/>
    <n v="0"/>
    <n v="0"/>
    <n v="0"/>
    <n v="0"/>
    <n v="0"/>
    <n v="3.08"/>
    <x v="17"/>
    <x v="8"/>
  </r>
  <r>
    <s v="CG&amp;E "/>
    <s v="E"/>
    <x v="24"/>
    <s v="OLO     02/02/2009 "/>
    <n v="114"/>
    <n v="16.489999999999998"/>
    <n v="0"/>
    <n v="16.489999999999998"/>
    <n v="0"/>
    <n v="0"/>
    <n v="14.91"/>
    <n v="0.12"/>
    <n v="0.09"/>
    <n v="0"/>
    <n v="0"/>
    <n v="0.53"/>
    <n v="0.26"/>
    <n v="0"/>
    <n v="0"/>
    <n v="0"/>
    <n v="0"/>
    <n v="0"/>
    <n v="0"/>
    <n v="0"/>
    <n v="0"/>
    <n v="0"/>
    <n v="0.09"/>
    <n v="0"/>
    <n v="0"/>
    <n v="0"/>
    <n v="0.28999999999999998"/>
    <n v="0"/>
    <n v="0"/>
    <n v="0"/>
    <n v="0"/>
    <n v="0"/>
    <n v="0"/>
    <n v="0"/>
    <n v="0"/>
    <n v="0.2"/>
    <x v="17"/>
    <x v="8"/>
  </r>
  <r>
    <s v="CG&amp;E "/>
    <s v="E"/>
    <x v="21"/>
    <s v="OLO     02/02/2009 "/>
    <n v="2167"/>
    <n v="247.25"/>
    <n v="0"/>
    <n v="247.25"/>
    <n v="0"/>
    <n v="0"/>
    <n v="218.81"/>
    <n v="2.4"/>
    <n v="0.63"/>
    <n v="0"/>
    <n v="-0.48"/>
    <n v="10.1"/>
    <n v="4.92"/>
    <n v="0"/>
    <n v="0"/>
    <n v="0"/>
    <n v="0"/>
    <n v="0"/>
    <n v="0"/>
    <n v="0"/>
    <n v="0"/>
    <n v="0"/>
    <n v="1.61"/>
    <n v="0"/>
    <n v="0"/>
    <n v="0"/>
    <n v="5.51"/>
    <n v="0"/>
    <n v="0"/>
    <n v="0"/>
    <n v="0"/>
    <n v="0"/>
    <n v="0"/>
    <n v="0"/>
    <n v="0"/>
    <n v="3.75"/>
    <x v="17"/>
    <x v="8"/>
  </r>
  <r>
    <s v="CG&amp;E "/>
    <s v="E"/>
    <x v="6"/>
    <s v="OLO     02/02/2009 "/>
    <n v="21645"/>
    <n v="1959.76"/>
    <n v="0"/>
    <n v="1959.76"/>
    <n v="0"/>
    <n v="0"/>
    <n v="1703.05"/>
    <n v="23.67"/>
    <n v="6.9"/>
    <n v="0"/>
    <n v="-23.28"/>
    <n v="100.82"/>
    <n v="49.14"/>
    <n v="0"/>
    <n v="0"/>
    <n v="0"/>
    <n v="0"/>
    <n v="0"/>
    <n v="0"/>
    <n v="0"/>
    <n v="0"/>
    <n v="0"/>
    <n v="6.88"/>
    <n v="0"/>
    <n v="0"/>
    <n v="0"/>
    <n v="55.35"/>
    <n v="0"/>
    <n v="0"/>
    <n v="0"/>
    <n v="0"/>
    <n v="0"/>
    <n v="0"/>
    <n v="0"/>
    <n v="0"/>
    <n v="37.229999999999997"/>
    <x v="17"/>
    <x v="8"/>
  </r>
  <r>
    <s v="CG&amp;E "/>
    <s v="E"/>
    <x v="9"/>
    <s v="OLO     02/02/2009 "/>
    <n v="1945"/>
    <n v="178.1"/>
    <n v="0"/>
    <n v="178.1"/>
    <n v="0"/>
    <n v="0"/>
    <n v="156.37"/>
    <n v="2.11"/>
    <n v="0.72"/>
    <n v="0"/>
    <n v="-2.99"/>
    <n v="9.0500000000000007"/>
    <n v="4.4000000000000004"/>
    <n v="0"/>
    <n v="0"/>
    <n v="0"/>
    <n v="0"/>
    <n v="0"/>
    <n v="0"/>
    <n v="0"/>
    <n v="0"/>
    <n v="0"/>
    <n v="0.16"/>
    <n v="0"/>
    <n v="0"/>
    <n v="0"/>
    <n v="4.9800000000000004"/>
    <n v="0"/>
    <n v="0"/>
    <n v="0"/>
    <n v="0"/>
    <n v="0"/>
    <n v="0"/>
    <n v="0"/>
    <n v="0"/>
    <n v="3.3"/>
    <x v="17"/>
    <x v="8"/>
  </r>
  <r>
    <s v="CG&amp;E "/>
    <s v="E"/>
    <x v="10"/>
    <s v="OLO     02/02/2009 "/>
    <n v="3190"/>
    <n v="301.49"/>
    <n v="0"/>
    <n v="301.49"/>
    <n v="0"/>
    <n v="0"/>
    <n v="265.70999999999998"/>
    <n v="3.5"/>
    <n v="1.35"/>
    <n v="0"/>
    <n v="-5.09"/>
    <n v="14.87"/>
    <n v="7.25"/>
    <n v="0"/>
    <n v="0"/>
    <n v="0"/>
    <n v="0"/>
    <n v="0"/>
    <n v="0"/>
    <n v="0"/>
    <n v="0"/>
    <n v="0"/>
    <n v="0.22"/>
    <n v="0"/>
    <n v="0"/>
    <n v="0"/>
    <n v="8.16"/>
    <n v="0"/>
    <n v="0"/>
    <n v="0"/>
    <n v="0"/>
    <n v="0"/>
    <n v="0"/>
    <n v="0"/>
    <n v="0"/>
    <n v="5.52"/>
    <x v="17"/>
    <x v="8"/>
  </r>
  <r>
    <s v="CG&amp;E "/>
    <s v="E"/>
    <x v="1"/>
    <s v="OLO     02/02/2009N"/>
    <n v="-326"/>
    <n v="-33.35"/>
    <n v="0"/>
    <n v="-33.35"/>
    <n v="-5.74"/>
    <n v="0"/>
    <n v="-14.58"/>
    <n v="-0.36"/>
    <n v="-0.09"/>
    <n v="0"/>
    <n v="0"/>
    <n v="-1.52"/>
    <n v="-0.74"/>
    <n v="-1.56"/>
    <n v="0"/>
    <n v="0"/>
    <n v="-0.84"/>
    <n v="-6.24"/>
    <n v="0"/>
    <n v="0"/>
    <n v="0"/>
    <n v="0"/>
    <n v="-0.28000000000000003"/>
    <n v="0"/>
    <n v="0"/>
    <n v="0"/>
    <n v="-0.84"/>
    <n v="0"/>
    <n v="0"/>
    <n v="0"/>
    <n v="0"/>
    <n v="0"/>
    <n v="0"/>
    <n v="0"/>
    <n v="0"/>
    <n v="-0.56000000000000005"/>
    <x v="17"/>
    <x v="8"/>
  </r>
  <r>
    <s v="CG&amp;E "/>
    <s v="E"/>
    <x v="2"/>
    <s v="OLO     02/02/2009N"/>
    <n v="0"/>
    <n v="-40.56"/>
    <n v="0"/>
    <n v="-4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8"/>
  </r>
  <r>
    <s v="CG&amp;E "/>
    <s v="E"/>
    <x v="19"/>
    <s v="OLOR    02/02/2009 "/>
    <n v="270054"/>
    <n v="42983.28"/>
    <n v="0"/>
    <n v="42983.28"/>
    <n v="4723.9799999999996"/>
    <n v="0"/>
    <n v="28530.86"/>
    <n v="287.44"/>
    <n v="394.99"/>
    <n v="0"/>
    <n v="0"/>
    <n v="1253.9000000000001"/>
    <n v="0"/>
    <n v="1226.0899999999999"/>
    <n v="0"/>
    <n v="0"/>
    <n v="701.52"/>
    <n v="5188.09"/>
    <n v="0"/>
    <n v="0"/>
    <n v="0"/>
    <n v="0"/>
    <n v="216.56"/>
    <n v="0"/>
    <n v="0"/>
    <n v="0"/>
    <n v="0"/>
    <n v="0"/>
    <n v="0"/>
    <n v="0"/>
    <n v="0"/>
    <n v="0"/>
    <n v="0"/>
    <n v="0"/>
    <n v="0"/>
    <n v="459.85"/>
    <x v="17"/>
    <x v="8"/>
  </r>
  <r>
    <s v="CG&amp;E "/>
    <s v="E"/>
    <x v="24"/>
    <s v="OLOR    02/02/2009 "/>
    <n v="7045"/>
    <n v="759.54"/>
    <n v="0"/>
    <n v="759.54"/>
    <n v="0"/>
    <n v="0"/>
    <n v="690.81"/>
    <n v="7.59"/>
    <n v="10.72"/>
    <n v="0"/>
    <n v="0"/>
    <n v="32.729999999999997"/>
    <n v="0"/>
    <n v="0"/>
    <n v="0"/>
    <n v="0"/>
    <n v="0"/>
    <n v="0"/>
    <n v="0"/>
    <n v="0"/>
    <n v="0"/>
    <n v="0"/>
    <n v="5.72"/>
    <n v="0"/>
    <n v="0"/>
    <n v="0"/>
    <n v="0"/>
    <n v="0"/>
    <n v="0"/>
    <n v="0"/>
    <n v="0"/>
    <n v="0"/>
    <n v="0"/>
    <n v="0"/>
    <n v="0"/>
    <n v="11.97"/>
    <x v="17"/>
    <x v="8"/>
  </r>
  <r>
    <s v="CG&amp;E "/>
    <s v="E"/>
    <x v="19"/>
    <s v="OLOR    02/02/2009N"/>
    <n v="-41"/>
    <n v="-288.20999999999998"/>
    <n v="0"/>
    <n v="-288.20999999999998"/>
    <n v="-0.71"/>
    <n v="0"/>
    <n v="-5.6"/>
    <n v="-0.04"/>
    <n v="-0.09"/>
    <n v="0"/>
    <n v="0"/>
    <n v="-0.19"/>
    <n v="0"/>
    <n v="-0.2"/>
    <n v="0"/>
    <n v="0"/>
    <n v="-0.11"/>
    <n v="-1.0900000000000001"/>
    <n v="0"/>
    <n v="0"/>
    <n v="0"/>
    <n v="0"/>
    <n v="-0.04"/>
    <n v="0"/>
    <n v="0"/>
    <n v="0"/>
    <n v="0"/>
    <n v="0"/>
    <n v="0"/>
    <n v="0"/>
    <n v="0"/>
    <n v="0"/>
    <n v="0"/>
    <n v="0"/>
    <n v="0"/>
    <n v="-7.0000000000000007E-2"/>
    <x v="17"/>
    <x v="8"/>
  </r>
  <r>
    <s v="CG&amp;E "/>
    <s v="E"/>
    <x v="19"/>
    <s v="OLOR    04/01/2008 "/>
    <n v="140"/>
    <n v="29"/>
    <n v="0"/>
    <n v="29"/>
    <n v="3.99"/>
    <n v="0"/>
    <n v="19.12"/>
    <n v="0.17"/>
    <n v="0.31"/>
    <n v="0"/>
    <n v="0"/>
    <n v="0.65"/>
    <n v="0.31"/>
    <n v="0.63"/>
    <n v="0"/>
    <n v="0"/>
    <n v="0.37"/>
    <n v="3.07"/>
    <n v="0"/>
    <n v="0"/>
    <n v="0"/>
    <n v="0"/>
    <n v="0.14000000000000001"/>
    <n v="0.24"/>
    <n v="0"/>
    <n v="0"/>
    <n v="0"/>
    <n v="0"/>
    <n v="0"/>
    <n v="0"/>
    <n v="0"/>
    <n v="0"/>
    <n v="0"/>
    <n v="0"/>
    <n v="0"/>
    <n v="0"/>
    <x v="17"/>
    <x v="8"/>
  </r>
  <r>
    <s v="CG&amp;E "/>
    <s v="E"/>
    <x v="19"/>
    <s v="OLOR    04/01/2008N"/>
    <n v="-14"/>
    <n v="-2.81"/>
    <n v="0"/>
    <n v="-2.81"/>
    <n v="-0.25"/>
    <n v="0"/>
    <n v="-1.93"/>
    <n v="-0.02"/>
    <n v="-0.03"/>
    <n v="0"/>
    <n v="0"/>
    <n v="-7.0000000000000007E-2"/>
    <n v="0"/>
    <n v="-7.0000000000000007E-2"/>
    <n v="0"/>
    <n v="0"/>
    <n v="-0.04"/>
    <n v="-0.37"/>
    <n v="0"/>
    <n v="0"/>
    <n v="0"/>
    <n v="0"/>
    <n v="-0.01"/>
    <n v="0"/>
    <n v="0"/>
    <n v="0"/>
    <n v="0"/>
    <n v="0"/>
    <n v="0"/>
    <n v="0"/>
    <n v="0"/>
    <n v="0"/>
    <n v="0"/>
    <n v="0"/>
    <n v="0"/>
    <n v="-0.02"/>
    <x v="17"/>
    <x v="8"/>
  </r>
  <r>
    <s v="CG&amp;E "/>
    <s v="E"/>
    <x v="2"/>
    <s v="OLU     02/02/2009 "/>
    <n v="71"/>
    <n v="16.61"/>
    <n v="0"/>
    <n v="16.61"/>
    <n v="1.25"/>
    <n v="0"/>
    <n v="12.46"/>
    <n v="0.08"/>
    <n v="0.09"/>
    <n v="0"/>
    <n v="0"/>
    <n v="0.33"/>
    <n v="0.16"/>
    <n v="0.34"/>
    <n v="0"/>
    <n v="0"/>
    <n v="0.18"/>
    <n v="1.36"/>
    <n v="0"/>
    <n v="0"/>
    <n v="0"/>
    <n v="0"/>
    <n v="0.06"/>
    <n v="0"/>
    <n v="0"/>
    <n v="0"/>
    <n v="0.18"/>
    <n v="0"/>
    <n v="0"/>
    <n v="0"/>
    <n v="0"/>
    <n v="0"/>
    <n v="0"/>
    <n v="0"/>
    <n v="0"/>
    <n v="0.12"/>
    <x v="17"/>
    <x v="8"/>
  </r>
  <r>
    <s v="CG&amp;E "/>
    <s v="E"/>
    <x v="6"/>
    <s v="OLU     02/02/2009 "/>
    <n v="82"/>
    <n v="39.15"/>
    <n v="0"/>
    <n v="39.15"/>
    <n v="0"/>
    <n v="0"/>
    <n v="38.020000000000003"/>
    <n v="0.08"/>
    <n v="0.09"/>
    <n v="0"/>
    <n v="0"/>
    <n v="0.38"/>
    <n v="0.18"/>
    <n v="0"/>
    <n v="0"/>
    <n v="0"/>
    <n v="0"/>
    <n v="0"/>
    <n v="0"/>
    <n v="0"/>
    <n v="0"/>
    <n v="0"/>
    <n v="0.06"/>
    <n v="0"/>
    <n v="0"/>
    <n v="0"/>
    <n v="0.2"/>
    <n v="0"/>
    <n v="0"/>
    <n v="0"/>
    <n v="0"/>
    <n v="0"/>
    <n v="0"/>
    <n v="0"/>
    <n v="0"/>
    <n v="0.14000000000000001"/>
    <x v="17"/>
    <x v="8"/>
  </r>
  <r>
    <s v="CG&amp;E "/>
    <s v="E"/>
    <x v="19"/>
    <s v="OLUR    02/02/2009 "/>
    <n v="41"/>
    <n v="21.15"/>
    <n v="0"/>
    <n v="21.15"/>
    <n v="0.71"/>
    <n v="0"/>
    <n v="19.010000000000002"/>
    <n v="0.04"/>
    <n v="0"/>
    <n v="0"/>
    <n v="0"/>
    <n v="0.19"/>
    <n v="0"/>
    <n v="0.2"/>
    <n v="0"/>
    <n v="0"/>
    <n v="0.11"/>
    <n v="0.79"/>
    <n v="0"/>
    <n v="0"/>
    <n v="0"/>
    <n v="0"/>
    <n v="0.03"/>
    <n v="0"/>
    <n v="0"/>
    <n v="0"/>
    <n v="0"/>
    <n v="0"/>
    <n v="0"/>
    <n v="0"/>
    <n v="0"/>
    <n v="0"/>
    <n v="0"/>
    <n v="0"/>
    <n v="0"/>
    <n v="7.0000000000000007E-2"/>
    <x v="17"/>
    <x v="8"/>
  </r>
  <r>
    <s v="CG&amp;E "/>
    <s v="E"/>
    <x v="19"/>
    <s v="ORH S   01/02/2009N"/>
    <n v="-6277"/>
    <n v="-511.85"/>
    <n v="0"/>
    <n v="-511.85"/>
    <n v="-124.67"/>
    <n v="0"/>
    <n v="-108.1"/>
    <n v="-6.81"/>
    <n v="-0.18"/>
    <n v="0"/>
    <n v="0"/>
    <n v="-28.14"/>
    <n v="0"/>
    <n v="-26.67"/>
    <n v="0"/>
    <n v="0"/>
    <n v="-39.08"/>
    <n v="-148.66999999999999"/>
    <n v="0"/>
    <n v="0"/>
    <n v="0"/>
    <n v="0"/>
    <n v="-9.83"/>
    <n v="0"/>
    <n v="0"/>
    <n v="0"/>
    <n v="0"/>
    <n v="0"/>
    <n v="0"/>
    <n v="0"/>
    <n v="0"/>
    <n v="-10.06"/>
    <n v="0"/>
    <n v="0"/>
    <n v="0"/>
    <n v="-9.64"/>
    <x v="17"/>
    <x v="9"/>
  </r>
  <r>
    <s v="CG&amp;E "/>
    <s v="E"/>
    <x v="24"/>
    <s v="ORH S   01/02/2009N"/>
    <n v="0"/>
    <n v="-70"/>
    <n v="0"/>
    <n v="-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9"/>
  </r>
  <r>
    <s v="CG&amp;E "/>
    <s v="E"/>
    <x v="19"/>
    <s v="ORH W   01/02/2009N"/>
    <n v="490854"/>
    <n v="39271.53"/>
    <n v="0"/>
    <n v="39271.53"/>
    <n v="10441.42"/>
    <n v="0"/>
    <n v="8961.56"/>
    <n v="532.91"/>
    <n v="17.93"/>
    <n v="0"/>
    <n v="0"/>
    <n v="2210.9"/>
    <n v="0"/>
    <n v="2057.84"/>
    <n v="0"/>
    <n v="0"/>
    <n v="3055.62"/>
    <n v="9730.17"/>
    <n v="0"/>
    <n v="0"/>
    <n v="0"/>
    <n v="0"/>
    <n v="688.65"/>
    <n v="0"/>
    <n v="0"/>
    <n v="0"/>
    <n v="0"/>
    <n v="0"/>
    <n v="0"/>
    <n v="0"/>
    <n v="0"/>
    <n v="786.22"/>
    <n v="0"/>
    <n v="0"/>
    <n v="0"/>
    <n v="788.31"/>
    <x v="17"/>
    <x v="9"/>
  </r>
  <r>
    <s v="CG&amp;E "/>
    <s v="E"/>
    <x v="24"/>
    <s v="ORH W   01/02/2009N"/>
    <n v="7166"/>
    <n v="209.03"/>
    <n v="0"/>
    <n v="209.03"/>
    <n v="0"/>
    <n v="0"/>
    <n v="134.88999999999999"/>
    <n v="7.78"/>
    <n v="0.27"/>
    <n v="0"/>
    <n v="0"/>
    <n v="32.659999999999997"/>
    <n v="0"/>
    <n v="0"/>
    <n v="0"/>
    <n v="0"/>
    <n v="0"/>
    <n v="0"/>
    <n v="0"/>
    <n v="0"/>
    <n v="0"/>
    <n v="0"/>
    <n v="10.039999999999999"/>
    <n v="0"/>
    <n v="0"/>
    <n v="0"/>
    <n v="0"/>
    <n v="0"/>
    <n v="0"/>
    <n v="0"/>
    <n v="0"/>
    <n v="11.48"/>
    <n v="0"/>
    <n v="0"/>
    <n v="0"/>
    <n v="11.91"/>
    <x v="17"/>
    <x v="9"/>
  </r>
  <r>
    <s v="CG&amp;E "/>
    <s v="E"/>
    <x v="19"/>
    <s v="RS  S   01/02/2007N"/>
    <n v="-149067"/>
    <n v="-13110.98"/>
    <n v="0"/>
    <n v="-13110.98"/>
    <n v="-3667.88"/>
    <n v="0"/>
    <n v="-3618.65"/>
    <n v="-162.30000000000001"/>
    <n v="-12.91"/>
    <n v="0"/>
    <n v="0"/>
    <n v="-662.69"/>
    <n v="-751.33"/>
    <n v="-458.91"/>
    <n v="-263.45999999999998"/>
    <n v="-647.30999999999995"/>
    <n v="-915.25"/>
    <n v="-1563.74"/>
    <n v="0"/>
    <n v="0"/>
    <n v="0"/>
    <n v="0"/>
    <n v="-127.7"/>
    <n v="-258.85000000000002"/>
    <n v="0"/>
    <n v="0"/>
    <n v="0"/>
    <n v="0"/>
    <n v="0"/>
    <n v="0"/>
    <n v="0"/>
    <n v="0"/>
    <n v="0"/>
    <n v="0"/>
    <n v="0"/>
    <n v="0"/>
    <x v="17"/>
    <x v="10"/>
  </r>
  <r>
    <s v="CG&amp;E "/>
    <s v="E"/>
    <x v="19"/>
    <s v="RS  S   01/02/2009N"/>
    <n v="-11016990"/>
    <n v="-1096021.8"/>
    <n v="0"/>
    <n v="-1096021.8"/>
    <n v="-287680.21999999997"/>
    <n v="0"/>
    <n v="-264168.28999999998"/>
    <n v="-11948.91"/>
    <n v="-892.34"/>
    <n v="0"/>
    <n v="0"/>
    <n v="-49082.47"/>
    <n v="-4.6399999999999997"/>
    <n v="-58049.21"/>
    <n v="-1.31"/>
    <n v="0"/>
    <n v="-68510.44"/>
    <n v="-287838.17"/>
    <n v="0"/>
    <n v="0"/>
    <n v="0"/>
    <n v="0"/>
    <n v="-18371.62"/>
    <n v="-1.86"/>
    <n v="0"/>
    <n v="0"/>
    <n v="0"/>
    <n v="0"/>
    <n v="0"/>
    <n v="0"/>
    <n v="0"/>
    <n v="-17627.560000000001"/>
    <n v="0"/>
    <n v="0"/>
    <n v="0"/>
    <n v="-20994"/>
    <x v="17"/>
    <x v="10"/>
  </r>
  <r>
    <s v="CG&amp;E "/>
    <s v="E"/>
    <x v="1"/>
    <s v="RS  S   01/02/2009N"/>
    <n v="-393"/>
    <n v="-56.03"/>
    <n v="0"/>
    <n v="-56.03"/>
    <n v="-13.38"/>
    <n v="0"/>
    <n v="-19.170000000000002"/>
    <n v="-0.43"/>
    <n v="-0.23"/>
    <n v="0"/>
    <n v="0"/>
    <n v="-1.83"/>
    <n v="-2.4300000000000002"/>
    <n v="-2.88"/>
    <n v="0"/>
    <n v="0"/>
    <n v="-2.44"/>
    <n v="-10.49"/>
    <n v="0"/>
    <n v="0"/>
    <n v="0"/>
    <n v="0"/>
    <n v="-0.66"/>
    <n v="0"/>
    <n v="0"/>
    <n v="0"/>
    <n v="-0.41"/>
    <n v="0"/>
    <n v="0"/>
    <n v="0"/>
    <n v="0"/>
    <n v="-0.64"/>
    <n v="0"/>
    <n v="0"/>
    <n v="0"/>
    <n v="-1.04"/>
    <x v="17"/>
    <x v="10"/>
  </r>
  <r>
    <s v="CG&amp;E "/>
    <s v="E"/>
    <x v="2"/>
    <s v="RS  S   01/02/2009N"/>
    <n v="-3282"/>
    <n v="-417.21"/>
    <n v="0"/>
    <n v="-417.21"/>
    <n v="-113.47"/>
    <n v="0"/>
    <n v="-102.11"/>
    <n v="-3.56"/>
    <n v="-0.36"/>
    <n v="0"/>
    <n v="0"/>
    <n v="-15.26"/>
    <n v="-30.31"/>
    <n v="-24.45"/>
    <n v="0"/>
    <n v="0"/>
    <n v="-17.59"/>
    <n v="-87.56"/>
    <n v="0"/>
    <n v="0"/>
    <n v="0"/>
    <n v="0"/>
    <n v="-4.9400000000000004"/>
    <n v="0"/>
    <n v="0"/>
    <n v="0"/>
    <n v="-3.41"/>
    <n v="0"/>
    <n v="0"/>
    <n v="0"/>
    <n v="0"/>
    <n v="-5.36"/>
    <n v="0"/>
    <n v="0"/>
    <n v="0"/>
    <n v="-8.83"/>
    <x v="17"/>
    <x v="10"/>
  </r>
  <r>
    <s v="CG&amp;E "/>
    <s v="E"/>
    <x v="24"/>
    <s v="RS  S   01/02/2009N"/>
    <n v="-142097"/>
    <n v="-40564.49"/>
    <n v="0"/>
    <n v="-40564.49"/>
    <n v="0"/>
    <n v="0"/>
    <n v="-3298.2"/>
    <n v="-154.34"/>
    <n v="-9.27"/>
    <n v="0"/>
    <n v="0"/>
    <n v="-648.41"/>
    <n v="0"/>
    <n v="0"/>
    <n v="0"/>
    <n v="0"/>
    <n v="0"/>
    <n v="0"/>
    <n v="0"/>
    <n v="0"/>
    <n v="0"/>
    <n v="0"/>
    <n v="-231.28"/>
    <n v="0"/>
    <n v="0"/>
    <n v="0"/>
    <n v="0"/>
    <n v="0"/>
    <n v="0"/>
    <n v="0"/>
    <n v="0"/>
    <n v="-227.65"/>
    <n v="0"/>
    <n v="0"/>
    <n v="0"/>
    <n v="-275.33999999999997"/>
    <x v="17"/>
    <x v="10"/>
  </r>
  <r>
    <s v="CG&amp;E "/>
    <s v="E"/>
    <x v="19"/>
    <s v="RS  S   02/15/2008N"/>
    <n v="-67790"/>
    <n v="-6462.11"/>
    <n v="0"/>
    <n v="-6462.11"/>
    <n v="-1894.81"/>
    <n v="0"/>
    <n v="-1730.02"/>
    <n v="-82.51"/>
    <n v="-7.55"/>
    <n v="0"/>
    <n v="0"/>
    <n v="-306.31"/>
    <n v="-366.94"/>
    <n v="-364.58"/>
    <n v="-118.17"/>
    <n v="-334.41"/>
    <n v="-433.7"/>
    <n v="-592.47"/>
    <n v="0"/>
    <n v="0"/>
    <n v="0"/>
    <n v="0"/>
    <n v="-96.89"/>
    <n v="-133.75"/>
    <n v="0"/>
    <n v="0"/>
    <n v="0"/>
    <n v="0"/>
    <n v="0"/>
    <n v="0"/>
    <n v="0"/>
    <n v="0"/>
    <n v="0"/>
    <n v="0"/>
    <n v="0"/>
    <n v="0"/>
    <x v="17"/>
    <x v="10"/>
  </r>
  <r>
    <s v="CG&amp;E "/>
    <s v="E"/>
    <x v="24"/>
    <s v="RS  S   02/15/2008N"/>
    <n v="-2130"/>
    <n v="-80.900000000000006"/>
    <n v="0"/>
    <n v="-80.900000000000006"/>
    <n v="0"/>
    <n v="0"/>
    <n v="-46.99"/>
    <n v="-2.59"/>
    <n v="-0.09"/>
    <n v="0"/>
    <n v="0"/>
    <n v="-9.84"/>
    <n v="-10.86"/>
    <n v="0"/>
    <n v="-3.71"/>
    <n v="0"/>
    <n v="0"/>
    <n v="0"/>
    <n v="0"/>
    <n v="0"/>
    <n v="0"/>
    <n v="0"/>
    <n v="-3.04"/>
    <n v="-3.78"/>
    <n v="0"/>
    <n v="0"/>
    <n v="0"/>
    <n v="0"/>
    <n v="0"/>
    <n v="0"/>
    <n v="0"/>
    <n v="0"/>
    <n v="0"/>
    <n v="0"/>
    <n v="0"/>
    <n v="0"/>
    <x v="17"/>
    <x v="10"/>
  </r>
  <r>
    <s v="CG&amp;E "/>
    <s v="E"/>
    <x v="19"/>
    <s v="RS  S   04/01/2008 "/>
    <n v="29345"/>
    <n v="3499.35"/>
    <n v="0"/>
    <n v="3499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0"/>
  </r>
  <r>
    <s v="CG&amp;E "/>
    <s v="E"/>
    <x v="24"/>
    <s v="RS  S   04/01/2008 "/>
    <n v="3667"/>
    <n v="397.44"/>
    <n v="0"/>
    <n v="397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0"/>
  </r>
  <r>
    <s v="CG&amp;E "/>
    <s v="E"/>
    <x v="19"/>
    <s v="RS  S   04/01/2008N"/>
    <n v="-7795026"/>
    <n v="-801891.45"/>
    <n v="0"/>
    <n v="-801891.45"/>
    <n v="-237953.1"/>
    <n v="0"/>
    <n v="-187212.66"/>
    <n v="-9275.51"/>
    <n v="-635.12"/>
    <n v="0"/>
    <n v="0"/>
    <n v="-34091.980000000003"/>
    <n v="-32942.68"/>
    <n v="-39865.46"/>
    <n v="-10708.25"/>
    <n v="0"/>
    <n v="-45296.17"/>
    <n v="-174886.17"/>
    <n v="0"/>
    <n v="0"/>
    <n v="0"/>
    <n v="0"/>
    <n v="-11511.11"/>
    <n v="-11927.41"/>
    <n v="0"/>
    <n v="0"/>
    <n v="0"/>
    <n v="0"/>
    <n v="0"/>
    <n v="0"/>
    <n v="0"/>
    <n v="-2645.43"/>
    <n v="0"/>
    <n v="0"/>
    <n v="0"/>
    <n v="-2940.4"/>
    <x v="17"/>
    <x v="10"/>
  </r>
  <r>
    <s v="CG&amp;E "/>
    <s v="E"/>
    <x v="1"/>
    <s v="RS  S   04/01/2008N"/>
    <n v="-53"/>
    <n v="-24.41"/>
    <n v="0"/>
    <n v="-24.41"/>
    <n v="-2.31"/>
    <n v="0"/>
    <n v="-19.059999999999999"/>
    <n v="-0.05"/>
    <n v="-0.36"/>
    <n v="0"/>
    <n v="0"/>
    <n v="-0.26"/>
    <n v="-0.28999999999999998"/>
    <n v="-0.37"/>
    <n v="-0.08"/>
    <n v="0"/>
    <n v="-0.31"/>
    <n v="-1.0900000000000001"/>
    <n v="0"/>
    <n v="0"/>
    <n v="0"/>
    <n v="0"/>
    <n v="-0.09"/>
    <n v="-0.11"/>
    <n v="0"/>
    <n v="0"/>
    <n v="0"/>
    <n v="0"/>
    <n v="0"/>
    <n v="0"/>
    <n v="0"/>
    <n v="-0.01"/>
    <n v="0"/>
    <n v="0"/>
    <n v="0"/>
    <n v="-0.02"/>
    <x v="17"/>
    <x v="10"/>
  </r>
  <r>
    <s v="CG&amp;E "/>
    <s v="E"/>
    <x v="2"/>
    <s v="RS  S   04/01/2008N"/>
    <n v="-393"/>
    <n v="-44.7"/>
    <n v="0"/>
    <n v="-44.7"/>
    <n v="-11.29"/>
    <n v="0"/>
    <n v="-11.29"/>
    <n v="-0.43"/>
    <n v="-0.09"/>
    <n v="0"/>
    <n v="0"/>
    <n v="-1.83"/>
    <n v="-2.71"/>
    <n v="-2.5"/>
    <n v="-0.02"/>
    <n v="0"/>
    <n v="-1.99"/>
    <n v="-10.29"/>
    <n v="0"/>
    <n v="0"/>
    <n v="0"/>
    <n v="0"/>
    <n v="-0.51"/>
    <n v="-0.1"/>
    <n v="0"/>
    <n v="0"/>
    <n v="-0.26"/>
    <n v="0"/>
    <n v="0"/>
    <n v="0"/>
    <n v="0"/>
    <n v="-0.57999999999999996"/>
    <n v="0"/>
    <n v="0"/>
    <n v="0"/>
    <n v="-0.81"/>
    <x v="17"/>
    <x v="10"/>
  </r>
  <r>
    <s v="CG&amp;E "/>
    <s v="E"/>
    <x v="24"/>
    <s v="RS  S   04/01/2008N"/>
    <n v="-81422"/>
    <n v="-3124.91"/>
    <n v="0"/>
    <n v="-3124.91"/>
    <n v="0"/>
    <n v="0"/>
    <n v="-1840.29"/>
    <n v="-96.99"/>
    <n v="-4.32"/>
    <n v="0"/>
    <n v="0"/>
    <n v="-372.71"/>
    <n v="-377.19"/>
    <n v="0"/>
    <n v="-113.32"/>
    <n v="0"/>
    <n v="0"/>
    <n v="0"/>
    <n v="0"/>
    <n v="0"/>
    <n v="0"/>
    <n v="0"/>
    <n v="-119.43"/>
    <n v="-144.52000000000001"/>
    <n v="0"/>
    <n v="0"/>
    <n v="0"/>
    <n v="0"/>
    <n v="0"/>
    <n v="0"/>
    <n v="0"/>
    <n v="-26.28"/>
    <n v="0"/>
    <n v="0"/>
    <n v="0"/>
    <n v="-29.86"/>
    <x v="17"/>
    <x v="10"/>
  </r>
  <r>
    <s v="CG&amp;E "/>
    <s v="E"/>
    <x v="19"/>
    <s v="RS  W   01/02/2007N"/>
    <n v="124054"/>
    <n v="10990.5"/>
    <n v="0"/>
    <n v="10990.5"/>
    <n v="3055.26"/>
    <n v="0"/>
    <n v="3088.67"/>
    <n v="129.69999999999999"/>
    <n v="12.29"/>
    <n v="0"/>
    <n v="0"/>
    <n v="549.63"/>
    <n v="625.55999999999995"/>
    <n v="317.42"/>
    <n v="215.77"/>
    <n v="539.27"/>
    <n v="741.25"/>
    <n v="1417.78"/>
    <n v="0"/>
    <n v="0"/>
    <n v="0"/>
    <n v="0"/>
    <n v="82.27"/>
    <n v="215.63"/>
    <n v="0"/>
    <n v="0"/>
    <n v="0"/>
    <n v="0"/>
    <n v="0"/>
    <n v="0"/>
    <n v="0"/>
    <n v="0"/>
    <n v="0"/>
    <n v="0"/>
    <n v="0"/>
    <n v="0"/>
    <x v="17"/>
    <x v="10"/>
  </r>
  <r>
    <s v="CG&amp;E "/>
    <s v="E"/>
    <x v="19"/>
    <s v="RS  W   01/02/2009 "/>
    <n v="370382"/>
    <n v="40087.040000000001"/>
    <n v="1630.65"/>
    <n v="3845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0"/>
  </r>
  <r>
    <s v="CG&amp;E "/>
    <s v="E"/>
    <x v="2"/>
    <s v="RS  W   01/02/2009 "/>
    <n v="14273"/>
    <n v="1853.86"/>
    <n v="0"/>
    <n v="1853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0"/>
  </r>
  <r>
    <s v="CG&amp;E "/>
    <s v="E"/>
    <x v="24"/>
    <s v="RS  W   01/02/2009 "/>
    <n v="-2063"/>
    <n v="-226.37"/>
    <n v="0"/>
    <n v="-22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0"/>
  </r>
  <r>
    <s v="CG&amp;E "/>
    <s v="E"/>
    <x v="19"/>
    <s v="RS  W   01/02/2009N"/>
    <n v="469513057"/>
    <n v="48430585.93"/>
    <n v="0"/>
    <n v="48430585.93"/>
    <n v="15952987.529999999"/>
    <n v="0"/>
    <n v="12082562.08"/>
    <n v="509755.75"/>
    <n v="54326.51"/>
    <n v="0"/>
    <n v="0"/>
    <n v="2175002.2200000002"/>
    <n v="0"/>
    <n v="2887317.53"/>
    <n v="0"/>
    <n v="0"/>
    <n v="2922733.78"/>
    <n v="9343829.9199999999"/>
    <n v="0"/>
    <n v="0"/>
    <n v="0"/>
    <n v="0"/>
    <n v="660348.77"/>
    <n v="0"/>
    <n v="0"/>
    <n v="0"/>
    <n v="0"/>
    <n v="0"/>
    <n v="0"/>
    <n v="0"/>
    <n v="0"/>
    <n v="752067.12"/>
    <n v="0"/>
    <n v="0"/>
    <n v="0"/>
    <n v="1089654.72"/>
    <x v="17"/>
    <x v="10"/>
  </r>
  <r>
    <s v="CG&amp;E "/>
    <s v="E"/>
    <x v="1"/>
    <s v="RS  W   01/02/2009N"/>
    <n v="14812"/>
    <n v="1823.55"/>
    <n v="0"/>
    <n v="1823.55"/>
    <n v="589.89"/>
    <n v="0"/>
    <n v="572.76"/>
    <n v="16.059999999999999"/>
    <n v="5.54"/>
    <n v="0"/>
    <n v="0"/>
    <n v="68.83"/>
    <n v="0"/>
    <n v="102.06"/>
    <n v="0"/>
    <n v="0"/>
    <n v="92.23"/>
    <n v="292.77"/>
    <n v="0"/>
    <n v="0"/>
    <n v="0"/>
    <n v="0"/>
    <n v="20.78"/>
    <n v="0"/>
    <n v="0"/>
    <n v="0"/>
    <n v="0"/>
    <n v="0"/>
    <n v="0"/>
    <n v="0"/>
    <n v="0"/>
    <n v="23.7"/>
    <n v="0"/>
    <n v="0"/>
    <n v="0"/>
    <n v="38.93"/>
    <x v="17"/>
    <x v="10"/>
  </r>
  <r>
    <s v="CG&amp;E "/>
    <s v="E"/>
    <x v="4"/>
    <s v="RS  W   01/02/2009N"/>
    <n v="10090"/>
    <n v="927.67"/>
    <n v="0"/>
    <n v="927.67"/>
    <n v="251.57"/>
    <n v="0"/>
    <n v="259.79000000000002"/>
    <n v="10.95"/>
    <n v="1.17"/>
    <n v="0"/>
    <n v="0"/>
    <n v="45.79"/>
    <n v="0"/>
    <n v="47.33"/>
    <n v="0"/>
    <n v="0"/>
    <n v="62.81"/>
    <n v="199.38"/>
    <n v="0"/>
    <n v="0"/>
    <n v="0"/>
    <n v="0"/>
    <n v="14.13"/>
    <n v="0"/>
    <n v="0"/>
    <n v="0"/>
    <n v="0"/>
    <n v="0"/>
    <n v="0"/>
    <n v="0"/>
    <n v="0"/>
    <n v="16.16"/>
    <n v="0"/>
    <n v="0"/>
    <n v="0"/>
    <n v="18.59"/>
    <x v="17"/>
    <x v="10"/>
  </r>
  <r>
    <s v="CG&amp;E "/>
    <s v="E"/>
    <x v="24"/>
    <s v="RS  W   01/02/2009N"/>
    <n v="19961220"/>
    <n v="733390.24"/>
    <n v="0"/>
    <n v="733390.24"/>
    <n v="0"/>
    <n v="0"/>
    <n v="509547.85"/>
    <n v="21671.9"/>
    <n v="2226.81"/>
    <n v="0"/>
    <n v="0"/>
    <n v="92602.28"/>
    <n v="0"/>
    <n v="0"/>
    <n v="0"/>
    <n v="0"/>
    <n v="0"/>
    <n v="0"/>
    <n v="0"/>
    <n v="0"/>
    <n v="0"/>
    <n v="0"/>
    <n v="27988.86"/>
    <n v="0"/>
    <n v="0"/>
    <n v="0"/>
    <n v="0"/>
    <n v="0"/>
    <n v="0"/>
    <n v="0"/>
    <n v="0"/>
    <n v="31973"/>
    <n v="0"/>
    <n v="0"/>
    <n v="0"/>
    <n v="47317.61"/>
    <x v="17"/>
    <x v="10"/>
  </r>
  <r>
    <s v="CG&amp;E "/>
    <s v="E"/>
    <x v="19"/>
    <s v="RS  W   02/15/2008 "/>
    <n v="20119"/>
    <n v="1884.3"/>
    <n v="0"/>
    <n v="1884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0"/>
  </r>
  <r>
    <s v="CG&amp;E "/>
    <s v="E"/>
    <x v="19"/>
    <s v="RS  W   02/15/2008N"/>
    <n v="63324"/>
    <n v="6476.43"/>
    <n v="0"/>
    <n v="6476.43"/>
    <n v="1973.93"/>
    <n v="0"/>
    <n v="1733.25"/>
    <n v="77.12"/>
    <n v="9.4"/>
    <n v="0"/>
    <n v="0"/>
    <n v="289.13"/>
    <n v="365.45"/>
    <n v="380.9"/>
    <n v="110.38"/>
    <n v="348.37"/>
    <n v="405.14"/>
    <n v="553.48"/>
    <n v="0"/>
    <n v="0"/>
    <n v="0"/>
    <n v="0"/>
    <n v="90.5"/>
    <n v="139.38"/>
    <n v="0"/>
    <n v="0"/>
    <n v="0"/>
    <n v="0"/>
    <n v="0"/>
    <n v="0"/>
    <n v="0"/>
    <n v="0"/>
    <n v="0"/>
    <n v="0"/>
    <n v="0"/>
    <n v="0"/>
    <x v="17"/>
    <x v="10"/>
  </r>
  <r>
    <s v="CG&amp;E "/>
    <s v="E"/>
    <x v="24"/>
    <s v="RS  W   02/15/2008N"/>
    <n v="1323"/>
    <n v="53.64"/>
    <n v="0"/>
    <n v="53.64"/>
    <n v="0"/>
    <n v="0"/>
    <n v="30.89"/>
    <n v="1.61"/>
    <n v="0.09"/>
    <n v="0"/>
    <n v="0"/>
    <n v="6.15"/>
    <n v="7.73"/>
    <n v="0"/>
    <n v="2.31"/>
    <n v="0"/>
    <n v="0"/>
    <n v="0"/>
    <n v="0"/>
    <n v="0"/>
    <n v="0"/>
    <n v="0"/>
    <n v="1.89"/>
    <n v="2.97"/>
    <n v="0"/>
    <n v="0"/>
    <n v="0"/>
    <n v="0"/>
    <n v="0"/>
    <n v="0"/>
    <n v="0"/>
    <n v="0"/>
    <n v="0"/>
    <n v="0"/>
    <n v="0"/>
    <n v="0"/>
    <x v="17"/>
    <x v="10"/>
  </r>
  <r>
    <s v="CG&amp;E "/>
    <s v="E"/>
    <x v="19"/>
    <s v="RS  W   04/01/2008 "/>
    <n v="-3581"/>
    <n v="-510.61"/>
    <n v="0"/>
    <n v="-51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0"/>
  </r>
  <r>
    <s v="CG&amp;E "/>
    <s v="E"/>
    <x v="19"/>
    <s v="RS  W   04/01/2008N"/>
    <n v="5003715"/>
    <n v="555079.30000000005"/>
    <n v="0"/>
    <n v="555079.30000000005"/>
    <n v="179477.85"/>
    <n v="0"/>
    <n v="127148.58"/>
    <n v="6091.19"/>
    <n v="548.08000000000004"/>
    <n v="0"/>
    <n v="0"/>
    <n v="22680.73"/>
    <n v="28499.200000000001"/>
    <n v="28710.43"/>
    <n v="8721.6299999999992"/>
    <n v="0"/>
    <n v="28537.63"/>
    <n v="106796.91"/>
    <n v="0"/>
    <n v="0"/>
    <n v="0"/>
    <n v="0"/>
    <n v="7097.98"/>
    <n v="10769.09"/>
    <n v="0"/>
    <n v="0"/>
    <n v="0"/>
    <n v="0"/>
    <n v="0"/>
    <n v="0"/>
    <n v="0"/>
    <n v="0"/>
    <n v="0"/>
    <n v="0"/>
    <n v="0"/>
    <n v="0"/>
    <x v="17"/>
    <x v="10"/>
  </r>
  <r>
    <s v="CG&amp;E "/>
    <s v="E"/>
    <x v="1"/>
    <s v="RS  W   04/01/2008N"/>
    <n v="1"/>
    <n v="15.23"/>
    <n v="0"/>
    <n v="15.23"/>
    <n v="0.04"/>
    <n v="0"/>
    <n v="14.84"/>
    <n v="0"/>
    <n v="0.3"/>
    <n v="0"/>
    <n v="0"/>
    <n v="0"/>
    <n v="0.01"/>
    <n v="0.01"/>
    <n v="0"/>
    <n v="0"/>
    <n v="0.01"/>
    <n v="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0"/>
  </r>
  <r>
    <s v="CG&amp;E "/>
    <s v="E"/>
    <x v="24"/>
    <s v="RS  W   04/01/2008N"/>
    <n v="49562"/>
    <n v="1989.61"/>
    <n v="0"/>
    <n v="1989.61"/>
    <n v="0"/>
    <n v="0"/>
    <n v="1170.67"/>
    <n v="60.35"/>
    <n v="3.65"/>
    <n v="0"/>
    <n v="0"/>
    <n v="226.63"/>
    <n v="271.79000000000002"/>
    <n v="0"/>
    <n v="86.41"/>
    <n v="0"/>
    <n v="0"/>
    <n v="0"/>
    <n v="0"/>
    <n v="0"/>
    <n v="0"/>
    <n v="0"/>
    <n v="70.069999999999993"/>
    <n v="100.04"/>
    <n v="0"/>
    <n v="0"/>
    <n v="0"/>
    <n v="0"/>
    <n v="0"/>
    <n v="0"/>
    <n v="0"/>
    <n v="0"/>
    <n v="0"/>
    <n v="0"/>
    <n v="0"/>
    <n v="0"/>
    <x v="17"/>
    <x v="10"/>
  </r>
  <r>
    <s v="CG&amp;E "/>
    <s v="E"/>
    <x v="1"/>
    <s v="RS01S   01/02/2007N"/>
    <n v="-2007"/>
    <n v="-256.37"/>
    <n v="0"/>
    <n v="-256.37"/>
    <n v="-75.38"/>
    <n v="0"/>
    <n v="-89.55"/>
    <n v="-2.27"/>
    <n v="-0.99"/>
    <n v="0"/>
    <n v="0"/>
    <n v="-9.34"/>
    <n v="-13.02"/>
    <n v="-8.77"/>
    <n v="-0.84"/>
    <n v="-13.29"/>
    <n v="-12.49"/>
    <n v="-20.8"/>
    <n v="0"/>
    <n v="0"/>
    <n v="0"/>
    <n v="0"/>
    <n v="-2.13"/>
    <n v="-5.32"/>
    <n v="0"/>
    <n v="0"/>
    <n v="-2.1800000000000002"/>
    <n v="0"/>
    <n v="0"/>
    <n v="0"/>
    <n v="0"/>
    <n v="0"/>
    <n v="0"/>
    <n v="0"/>
    <n v="0"/>
    <n v="0"/>
    <x v="17"/>
    <x v="10"/>
  </r>
  <r>
    <s v="CG&amp;E "/>
    <s v="E"/>
    <x v="19"/>
    <s v="RS01S   01/02/2009N"/>
    <n v="-2615"/>
    <n v="-312.63"/>
    <n v="0"/>
    <n v="-312.63"/>
    <n v="-105.21"/>
    <n v="0"/>
    <n v="-71.239999999999995"/>
    <n v="-2.84"/>
    <n v="-0.38"/>
    <n v="0"/>
    <n v="0"/>
    <n v="-12.16"/>
    <n v="0"/>
    <n v="-19.18"/>
    <n v="0"/>
    <n v="0"/>
    <n v="-16.28"/>
    <n v="-69.78"/>
    <n v="0"/>
    <n v="0"/>
    <n v="0"/>
    <n v="0"/>
    <n v="-4.43"/>
    <n v="0"/>
    <n v="0"/>
    <n v="0"/>
    <n v="0"/>
    <n v="0"/>
    <n v="0"/>
    <n v="0"/>
    <n v="0"/>
    <n v="-4.1900000000000004"/>
    <n v="0"/>
    <n v="0"/>
    <n v="0"/>
    <n v="-6.94"/>
    <x v="17"/>
    <x v="10"/>
  </r>
  <r>
    <s v="CG&amp;E "/>
    <s v="E"/>
    <x v="1"/>
    <s v="RS01S   01/02/2009N"/>
    <n v="-173865"/>
    <n v="-19538.95"/>
    <n v="0"/>
    <n v="-19538.95"/>
    <n v="-4757.2700000000004"/>
    <n v="0"/>
    <n v="-4742.92"/>
    <n v="-186.9"/>
    <n v="-26.18"/>
    <n v="0"/>
    <n v="0"/>
    <n v="-792.43"/>
    <n v="-1020.48"/>
    <n v="-1094.47"/>
    <n v="0"/>
    <n v="0"/>
    <n v="-1071.55"/>
    <n v="-4479.82"/>
    <n v="0"/>
    <n v="0"/>
    <n v="0"/>
    <n v="0"/>
    <n v="-286.77999999999997"/>
    <n v="0"/>
    <n v="0"/>
    <n v="0"/>
    <n v="-186.97"/>
    <n v="0"/>
    <n v="0"/>
    <n v="0"/>
    <n v="0"/>
    <n v="-280.7"/>
    <n v="0"/>
    <n v="0"/>
    <n v="0"/>
    <n v="-395.79"/>
    <x v="17"/>
    <x v="10"/>
  </r>
  <r>
    <s v="CG&amp;E "/>
    <s v="E"/>
    <x v="21"/>
    <s v="RS01S   01/02/2009N"/>
    <n v="-570"/>
    <n v="-31.54"/>
    <n v="0"/>
    <n v="-31.54"/>
    <n v="0"/>
    <n v="0"/>
    <n v="-20.37"/>
    <n v="-0.62"/>
    <n v="-0.18"/>
    <n v="0"/>
    <n v="0"/>
    <n v="-2.65"/>
    <n v="-3.7"/>
    <n v="0"/>
    <n v="0"/>
    <n v="0"/>
    <n v="0"/>
    <n v="0"/>
    <n v="0"/>
    <n v="0"/>
    <n v="0"/>
    <n v="0"/>
    <n v="-0.96"/>
    <n v="0"/>
    <n v="0"/>
    <n v="0"/>
    <n v="-0.62"/>
    <n v="0"/>
    <n v="0"/>
    <n v="0"/>
    <n v="0"/>
    <n v="-0.93"/>
    <n v="0"/>
    <n v="0"/>
    <n v="0"/>
    <n v="-1.51"/>
    <x v="17"/>
    <x v="10"/>
  </r>
  <r>
    <s v="CG&amp;E "/>
    <s v="E"/>
    <x v="1"/>
    <s v="RS01S   02/15/2008N"/>
    <n v="-2367"/>
    <n v="-274.31"/>
    <n v="0"/>
    <n v="-274.31"/>
    <n v="-88.89"/>
    <n v="0"/>
    <n v="-74.23"/>
    <n v="-2.88"/>
    <n v="-0.54"/>
    <n v="0"/>
    <n v="0"/>
    <n v="-11.01"/>
    <n v="-15.35"/>
    <n v="-15.69"/>
    <n v="-0.99"/>
    <n v="-15.69"/>
    <n v="-15.15"/>
    <n v="-21.67"/>
    <n v="0"/>
    <n v="0"/>
    <n v="0"/>
    <n v="0"/>
    <n v="-3.38"/>
    <n v="-6.27"/>
    <n v="0"/>
    <n v="0"/>
    <n v="-2.57"/>
    <n v="0"/>
    <n v="0"/>
    <n v="0"/>
    <n v="0"/>
    <n v="0"/>
    <n v="0"/>
    <n v="0"/>
    <n v="0"/>
    <n v="0"/>
    <x v="17"/>
    <x v="10"/>
  </r>
  <r>
    <s v="CG&amp;E "/>
    <s v="E"/>
    <x v="19"/>
    <s v="RS01S   04/01/2008N"/>
    <n v="-11790"/>
    <n v="-1392.46"/>
    <n v="0"/>
    <n v="-1392.46"/>
    <n v="-531.22"/>
    <n v="0"/>
    <n v="-302.7"/>
    <n v="-14.23"/>
    <n v="-1.35"/>
    <n v="0"/>
    <n v="0"/>
    <n v="-54.82"/>
    <n v="-71.349999999999994"/>
    <n v="-82.89"/>
    <n v="-18.829999999999998"/>
    <n v="0"/>
    <n v="-67.430000000000007"/>
    <n v="-197.09"/>
    <n v="0"/>
    <n v="0"/>
    <n v="0"/>
    <n v="0"/>
    <n v="-16.88"/>
    <n v="-29.49"/>
    <n v="0"/>
    <n v="0"/>
    <n v="0"/>
    <n v="0"/>
    <n v="0"/>
    <n v="0"/>
    <n v="0"/>
    <n v="-1.58"/>
    <n v="0"/>
    <n v="0"/>
    <n v="0"/>
    <n v="-2.6"/>
    <x v="17"/>
    <x v="10"/>
  </r>
  <r>
    <s v="CG&amp;E "/>
    <s v="E"/>
    <x v="1"/>
    <s v="RS01S   04/01/2008N"/>
    <n v="-110893"/>
    <n v="-12982.21"/>
    <n v="0"/>
    <n v="-12982.21"/>
    <n v="-4003.06"/>
    <n v="0"/>
    <n v="-3207.16"/>
    <n v="-132.30000000000001"/>
    <n v="-19.920000000000002"/>
    <n v="0"/>
    <n v="0"/>
    <n v="-508.83"/>
    <n v="-655.35"/>
    <n v="-666.68"/>
    <n v="-37.57"/>
    <n v="0"/>
    <n v="-644.59"/>
    <n v="-2535.0100000000002"/>
    <n v="0"/>
    <n v="0"/>
    <n v="0"/>
    <n v="0"/>
    <n v="-163.21"/>
    <n v="-205.63"/>
    <n v="0"/>
    <n v="0"/>
    <n v="-120.49"/>
    <n v="0"/>
    <n v="0"/>
    <n v="0"/>
    <n v="0"/>
    <n v="-34.299999999999997"/>
    <n v="0"/>
    <n v="0"/>
    <n v="0"/>
    <n v="-48.11"/>
    <x v="17"/>
    <x v="10"/>
  </r>
  <r>
    <s v="CG&amp;E "/>
    <s v="E"/>
    <x v="21"/>
    <s v="RS01S   04/01/2008N"/>
    <n v="-1175"/>
    <n v="-62.94"/>
    <n v="0"/>
    <n v="-62.94"/>
    <n v="0"/>
    <n v="0"/>
    <n v="-41.46"/>
    <n v="-1.42"/>
    <n v="-0.36"/>
    <n v="0"/>
    <n v="0"/>
    <n v="-5.45"/>
    <n v="-7.61"/>
    <n v="0"/>
    <n v="-0.46"/>
    <n v="0"/>
    <n v="0"/>
    <n v="0"/>
    <n v="0"/>
    <n v="0"/>
    <n v="0"/>
    <n v="0"/>
    <n v="-1.69"/>
    <n v="-2.96"/>
    <n v="0"/>
    <n v="0"/>
    <n v="-1.27"/>
    <n v="0"/>
    <n v="0"/>
    <n v="0"/>
    <n v="0"/>
    <n v="-0.1"/>
    <n v="0"/>
    <n v="0"/>
    <n v="0"/>
    <n v="-0.16"/>
    <x v="17"/>
    <x v="10"/>
  </r>
  <r>
    <s v="CG&amp;E "/>
    <s v="E"/>
    <x v="1"/>
    <s v="RS01W   01/02/2007N"/>
    <n v="1796"/>
    <n v="226.41"/>
    <n v="0"/>
    <n v="226.41"/>
    <n v="67.45"/>
    <n v="0"/>
    <n v="77.489999999999995"/>
    <n v="2.12"/>
    <n v="0.83"/>
    <n v="0"/>
    <n v="0"/>
    <n v="8.36"/>
    <n v="11.65"/>
    <n v="8.0299999999999994"/>
    <n v="0.75"/>
    <n v="11.91"/>
    <n v="11.45"/>
    <n v="17.38"/>
    <n v="0"/>
    <n v="0"/>
    <n v="0"/>
    <n v="0"/>
    <n v="2.27"/>
    <n v="4.7699999999999996"/>
    <n v="0"/>
    <n v="0"/>
    <n v="1.95"/>
    <n v="0"/>
    <n v="0"/>
    <n v="0"/>
    <n v="0"/>
    <n v="0"/>
    <n v="0"/>
    <n v="0"/>
    <n v="0"/>
    <n v="0"/>
    <x v="17"/>
    <x v="10"/>
  </r>
  <r>
    <s v="CG&amp;E "/>
    <s v="E"/>
    <x v="1"/>
    <s v="RS01W   01/02/2009 "/>
    <n v="3282"/>
    <n v="362.59"/>
    <n v="0"/>
    <n v="36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10"/>
  </r>
  <r>
    <s v="CG&amp;E "/>
    <s v="E"/>
    <x v="1"/>
    <s v="RS01W   01/02/2009N"/>
    <n v="7584675"/>
    <n v="793984.47"/>
    <n v="0"/>
    <n v="793984.47"/>
    <n v="205538.37"/>
    <n v="0"/>
    <n v="211902.28"/>
    <n v="8234.0499999999993"/>
    <n v="1211.8900000000001"/>
    <n v="0"/>
    <n v="0"/>
    <n v="34798.25"/>
    <n v="44592.6"/>
    <n v="45477.17"/>
    <n v="0"/>
    <n v="0"/>
    <n v="47215.18"/>
    <n v="146534.29"/>
    <n v="0"/>
    <n v="0"/>
    <n v="0"/>
    <n v="0"/>
    <n v="10668.98"/>
    <n v="0"/>
    <n v="0"/>
    <n v="0"/>
    <n v="8236.2800000000007"/>
    <n v="0"/>
    <n v="0"/>
    <n v="0"/>
    <n v="0"/>
    <n v="12370.51"/>
    <n v="0"/>
    <n v="0"/>
    <n v="0"/>
    <n v="17204.62"/>
    <x v="17"/>
    <x v="10"/>
  </r>
  <r>
    <s v="CG&amp;E "/>
    <s v="E"/>
    <x v="4"/>
    <s v="RS01W   01/02/2009N"/>
    <n v="2028"/>
    <n v="240.63"/>
    <n v="0"/>
    <n v="240.63"/>
    <n v="68.44"/>
    <n v="0"/>
    <n v="67.47"/>
    <n v="2.2000000000000002"/>
    <n v="0.54"/>
    <n v="0"/>
    <n v="0"/>
    <n v="9.42"/>
    <n v="13.15"/>
    <n v="14.19"/>
    <n v="0"/>
    <n v="0"/>
    <n v="12.63"/>
    <n v="38.869999999999997"/>
    <n v="0"/>
    <n v="0"/>
    <n v="0"/>
    <n v="0"/>
    <n v="2.84"/>
    <n v="0"/>
    <n v="0"/>
    <n v="0"/>
    <n v="2.2000000000000002"/>
    <n v="0"/>
    <n v="0"/>
    <n v="0"/>
    <n v="0"/>
    <n v="3.3"/>
    <n v="0"/>
    <n v="0"/>
    <n v="0"/>
    <n v="5.38"/>
    <x v="17"/>
    <x v="10"/>
  </r>
  <r>
    <s v="CG&amp;E "/>
    <s v="E"/>
    <x v="21"/>
    <s v="RS01W   01/02/2009N"/>
    <n v="161376"/>
    <n v="7718.19"/>
    <n v="0"/>
    <n v="7718.19"/>
    <n v="0"/>
    <n v="0"/>
    <n v="4696.09"/>
    <n v="175.16"/>
    <n v="29.54"/>
    <n v="0"/>
    <n v="0"/>
    <n v="748.5"/>
    <n v="1003.48"/>
    <n v="0"/>
    <n v="0"/>
    <n v="0"/>
    <n v="0"/>
    <n v="0"/>
    <n v="0"/>
    <n v="0"/>
    <n v="0"/>
    <n v="0"/>
    <n v="226.48"/>
    <n v="0"/>
    <n v="0"/>
    <n v="0"/>
    <n v="175.2"/>
    <n v="0"/>
    <n v="0"/>
    <n v="0"/>
    <n v="0"/>
    <n v="263.17"/>
    <n v="0"/>
    <n v="0"/>
    <n v="0"/>
    <n v="400.57"/>
    <x v="17"/>
    <x v="10"/>
  </r>
  <r>
    <s v="CG&amp;E "/>
    <s v="E"/>
    <x v="1"/>
    <s v="RS01W   02/15/2008N"/>
    <n v="2745"/>
    <n v="322.87"/>
    <n v="0"/>
    <n v="322.87"/>
    <n v="103.09"/>
    <n v="0"/>
    <n v="90.75"/>
    <n v="3.35"/>
    <n v="0.72"/>
    <n v="0"/>
    <n v="0"/>
    <n v="12.76"/>
    <n v="17.8"/>
    <n v="18.190000000000001"/>
    <n v="1.1499999999999999"/>
    <n v="18.190000000000001"/>
    <n v="17.559999999999999"/>
    <n v="25.12"/>
    <n v="0"/>
    <n v="0"/>
    <n v="0"/>
    <n v="0"/>
    <n v="3.92"/>
    <n v="7.28"/>
    <n v="0"/>
    <n v="0"/>
    <n v="2.99"/>
    <n v="0"/>
    <n v="0"/>
    <n v="0"/>
    <n v="0"/>
    <n v="0"/>
    <n v="0"/>
    <n v="0"/>
    <n v="0"/>
    <n v="0"/>
    <x v="17"/>
    <x v="10"/>
  </r>
  <r>
    <s v="CG&amp;E "/>
    <s v="E"/>
    <x v="1"/>
    <s v="RS01W   04/01/2008N"/>
    <n v="87817"/>
    <n v="10925.78"/>
    <n v="0"/>
    <n v="10925.78"/>
    <n v="3689.39"/>
    <n v="0"/>
    <n v="2733.21"/>
    <n v="106.88"/>
    <n v="19.670000000000002"/>
    <n v="0"/>
    <n v="0"/>
    <n v="407.35"/>
    <n v="551.34"/>
    <n v="569.1"/>
    <n v="36.61"/>
    <n v="0"/>
    <n v="501.4"/>
    <n v="1869.44"/>
    <n v="0"/>
    <n v="0"/>
    <n v="0"/>
    <n v="0"/>
    <n v="124.57"/>
    <n v="221.38"/>
    <n v="0"/>
    <n v="0"/>
    <n v="95.44"/>
    <n v="0"/>
    <n v="0"/>
    <n v="0"/>
    <n v="0"/>
    <n v="0"/>
    <n v="0"/>
    <n v="0"/>
    <n v="0"/>
    <n v="0"/>
    <x v="17"/>
    <x v="10"/>
  </r>
  <r>
    <s v="CG&amp;E "/>
    <s v="E"/>
    <x v="21"/>
    <s v="RS01W   04/01/2008N"/>
    <n v="2167"/>
    <n v="99.62"/>
    <n v="0"/>
    <n v="99.62"/>
    <n v="0"/>
    <n v="0"/>
    <n v="60.44"/>
    <n v="2.64"/>
    <n v="0.34"/>
    <n v="0"/>
    <n v="0"/>
    <n v="10.08"/>
    <n v="14.05"/>
    <n v="0"/>
    <n v="0.89"/>
    <n v="0"/>
    <n v="0"/>
    <n v="0"/>
    <n v="0"/>
    <n v="0"/>
    <n v="0"/>
    <n v="0"/>
    <n v="3.08"/>
    <n v="5.75"/>
    <n v="0"/>
    <n v="0"/>
    <n v="2.35"/>
    <n v="0"/>
    <n v="0"/>
    <n v="0"/>
    <n v="0"/>
    <n v="0"/>
    <n v="0"/>
    <n v="0"/>
    <n v="0"/>
    <n v="0"/>
    <x v="17"/>
    <x v="10"/>
  </r>
  <r>
    <s v="CG&amp;E "/>
    <s v="E"/>
    <x v="19"/>
    <s v="RS3PS   01/02/2009N"/>
    <n v="-6131"/>
    <n v="-653.69000000000005"/>
    <n v="0"/>
    <n v="-653.69000000000005"/>
    <n v="-197.22"/>
    <n v="0"/>
    <n v="-154.81"/>
    <n v="-6.67"/>
    <n v="-0.45"/>
    <n v="0"/>
    <n v="0"/>
    <n v="-28.51"/>
    <n v="0"/>
    <n v="-37.049999999999997"/>
    <n v="0"/>
    <n v="0"/>
    <n v="-38.17"/>
    <n v="-157.22999999999999"/>
    <n v="0"/>
    <n v="0"/>
    <n v="0"/>
    <n v="0"/>
    <n v="-10.1"/>
    <n v="0"/>
    <n v="0"/>
    <n v="0"/>
    <n v="0"/>
    <n v="0"/>
    <n v="0"/>
    <n v="0"/>
    <n v="0"/>
    <n v="-9.83"/>
    <n v="0"/>
    <n v="0"/>
    <n v="0"/>
    <n v="-13.65"/>
    <x v="17"/>
    <x v="10"/>
  </r>
  <r>
    <s v="CG&amp;E "/>
    <s v="E"/>
    <x v="19"/>
    <s v="RS3PW   01/02/2009N"/>
    <n v="30633"/>
    <n v="3467.92"/>
    <n v="0"/>
    <n v="3467.92"/>
    <n v="1172.8599999999999"/>
    <n v="0"/>
    <n v="923.09"/>
    <n v="33.26"/>
    <n v="4.32"/>
    <n v="0"/>
    <n v="0"/>
    <n v="142.41999999999999"/>
    <n v="0"/>
    <n v="196.13"/>
    <n v="0"/>
    <n v="0"/>
    <n v="190.69"/>
    <n v="633.94000000000005"/>
    <n v="0"/>
    <n v="0"/>
    <n v="0"/>
    <n v="0"/>
    <n v="44.09"/>
    <n v="0"/>
    <n v="0"/>
    <n v="0"/>
    <n v="0"/>
    <n v="0"/>
    <n v="0"/>
    <n v="0"/>
    <n v="0"/>
    <n v="49.07"/>
    <n v="0"/>
    <n v="0"/>
    <n v="0"/>
    <n v="78.05"/>
    <x v="17"/>
    <x v="10"/>
  </r>
  <r>
    <s v="CG&amp;E "/>
    <s v="E"/>
    <x v="7"/>
    <s v="SC01    02/02/2009N"/>
    <n v="81"/>
    <n v="16.04"/>
    <n v="0"/>
    <n v="16.04"/>
    <n v="1.43"/>
    <n v="0"/>
    <n v="11.5"/>
    <n v="0.09"/>
    <n v="0"/>
    <n v="0"/>
    <n v="0"/>
    <n v="0.38"/>
    <n v="0.19"/>
    <n v="0.35"/>
    <n v="0"/>
    <n v="0"/>
    <n v="0.21"/>
    <n v="1.55"/>
    <n v="0"/>
    <n v="0"/>
    <n v="0"/>
    <n v="0"/>
    <n v="7.0000000000000007E-2"/>
    <n v="0"/>
    <n v="0"/>
    <n v="0"/>
    <n v="0.21"/>
    <n v="0"/>
    <n v="0"/>
    <n v="0"/>
    <n v="0"/>
    <n v="0"/>
    <n v="0"/>
    <n v="0"/>
    <n v="0"/>
    <n v="0.06"/>
    <x v="17"/>
    <x v="11"/>
  </r>
  <r>
    <s v="CG&amp;E "/>
    <s v="E"/>
    <x v="7"/>
    <s v="SC02    02/02/2009N"/>
    <n v="1160536"/>
    <n v="85224.65"/>
    <n v="0"/>
    <n v="85224.65"/>
    <n v="20419.45"/>
    <n v="0"/>
    <n v="22187.919999999998"/>
    <n v="1260"/>
    <n v="0.36"/>
    <n v="0"/>
    <n v="0"/>
    <n v="4296.58"/>
    <n v="2657.62"/>
    <n v="4950.12"/>
    <n v="0"/>
    <n v="0"/>
    <n v="2990.72"/>
    <n v="22246.25"/>
    <n v="0"/>
    <n v="0"/>
    <n v="0"/>
    <n v="0"/>
    <n v="980.68"/>
    <n v="0"/>
    <n v="0"/>
    <n v="0"/>
    <n v="2958.16"/>
    <n v="0"/>
    <n v="0"/>
    <n v="0"/>
    <n v="0"/>
    <n v="0"/>
    <n v="0"/>
    <n v="0"/>
    <n v="0"/>
    <n v="276.79000000000002"/>
    <x v="17"/>
    <x v="11"/>
  </r>
  <r>
    <s v="CG&amp;E "/>
    <s v="E"/>
    <x v="2"/>
    <s v="SC03    02/02/2009N"/>
    <n v="399"/>
    <n v="16.21"/>
    <n v="0"/>
    <n v="16.21"/>
    <n v="-0.17"/>
    <n v="0"/>
    <n v="1.71"/>
    <n v="0.44"/>
    <n v="0.09"/>
    <n v="0"/>
    <n v="0"/>
    <n v="1.85"/>
    <n v="0.91"/>
    <n v="0.68"/>
    <n v="0"/>
    <n v="0"/>
    <n v="1.02"/>
    <n v="7.65"/>
    <n v="0"/>
    <n v="0"/>
    <n v="0"/>
    <n v="0"/>
    <n v="0.33"/>
    <n v="0"/>
    <n v="0"/>
    <n v="0"/>
    <n v="1.01"/>
    <n v="0"/>
    <n v="0"/>
    <n v="0"/>
    <n v="0"/>
    <n v="0"/>
    <n v="0"/>
    <n v="0"/>
    <n v="0"/>
    <n v="0.69"/>
    <x v="17"/>
    <x v="11"/>
  </r>
  <r>
    <s v="CG&amp;E "/>
    <s v="E"/>
    <x v="7"/>
    <s v="SC03    02/02/2009N"/>
    <n v="1642024"/>
    <n v="65504.85"/>
    <n v="0"/>
    <n v="65504.85"/>
    <n v="-729.09"/>
    <n v="0"/>
    <n v="7044.36"/>
    <n v="1782.94"/>
    <n v="2.52"/>
    <n v="0"/>
    <n v="0"/>
    <n v="6699.21"/>
    <n v="3760.24"/>
    <n v="2792.65"/>
    <n v="0"/>
    <n v="0"/>
    <n v="4231.51"/>
    <n v="31508.05"/>
    <n v="0"/>
    <n v="0"/>
    <n v="0"/>
    <n v="0"/>
    <n v="1388.05"/>
    <n v="0"/>
    <n v="0"/>
    <n v="0"/>
    <n v="4185.49"/>
    <n v="0"/>
    <n v="0"/>
    <n v="0"/>
    <n v="0"/>
    <n v="0"/>
    <n v="0"/>
    <n v="0"/>
    <n v="0"/>
    <n v="2838.92"/>
    <x v="17"/>
    <x v="11"/>
  </r>
  <r>
    <s v="CG&amp;E "/>
    <s v="E"/>
    <x v="7"/>
    <s v="SC03    04/01/2008N"/>
    <n v="324"/>
    <n v="40.68"/>
    <n v="0"/>
    <n v="40.68"/>
    <n v="20.64"/>
    <n v="0"/>
    <n v="1.4"/>
    <n v="0.59"/>
    <n v="0"/>
    <n v="0"/>
    <n v="0"/>
    <n v="1.1100000000000001"/>
    <n v="0.74"/>
    <n v="13.82"/>
    <n v="0"/>
    <n v="0"/>
    <n v="0.94"/>
    <n v="0.19"/>
    <n v="0"/>
    <n v="0"/>
    <n v="0"/>
    <n v="0"/>
    <n v="0.21"/>
    <n v="1.2"/>
    <n v="0"/>
    <n v="0"/>
    <n v="0.82"/>
    <n v="0"/>
    <n v="0"/>
    <n v="0"/>
    <n v="0"/>
    <n v="0"/>
    <n v="0"/>
    <n v="0"/>
    <n v="0"/>
    <n v="-0.98"/>
    <x v="17"/>
    <x v="11"/>
  </r>
  <r>
    <s v="CG&amp;E "/>
    <s v="E"/>
    <x v="7"/>
    <s v="SC04    02/02/2009N"/>
    <n v="14245"/>
    <n v="573.22"/>
    <n v="0"/>
    <n v="573.22"/>
    <n v="-6.32"/>
    <n v="0"/>
    <n v="61.11"/>
    <n v="15.46"/>
    <n v="0.09"/>
    <n v="0"/>
    <n v="0"/>
    <n v="63.38"/>
    <n v="32.619999999999997"/>
    <n v="24.15"/>
    <n v="0"/>
    <n v="0"/>
    <n v="36.700000000000003"/>
    <n v="273.07"/>
    <n v="0"/>
    <n v="0"/>
    <n v="0"/>
    <n v="0"/>
    <n v="12.03"/>
    <n v="0"/>
    <n v="0"/>
    <n v="0"/>
    <n v="36.32"/>
    <n v="0"/>
    <n v="0"/>
    <n v="0"/>
    <n v="0"/>
    <n v="0"/>
    <n v="0"/>
    <n v="0"/>
    <n v="0"/>
    <n v="24.61"/>
    <x v="17"/>
    <x v="11"/>
  </r>
  <r>
    <s v="CG&amp;E "/>
    <s v="E"/>
    <x v="7"/>
    <s v="SC05    02/02/2009N"/>
    <n v="5883"/>
    <n v="236.99"/>
    <n v="0"/>
    <n v="236.99"/>
    <n v="-2.62"/>
    <n v="0"/>
    <n v="25.24"/>
    <n v="6.38"/>
    <n v="0"/>
    <n v="0"/>
    <n v="0"/>
    <n v="26.49"/>
    <n v="13.47"/>
    <n v="9.98"/>
    <n v="0"/>
    <n v="0"/>
    <n v="15.16"/>
    <n v="112.77"/>
    <n v="0"/>
    <n v="0"/>
    <n v="0"/>
    <n v="0"/>
    <n v="4.97"/>
    <n v="0"/>
    <n v="0"/>
    <n v="0"/>
    <n v="14.99"/>
    <n v="0"/>
    <n v="0"/>
    <n v="0"/>
    <n v="0"/>
    <n v="0"/>
    <n v="0"/>
    <n v="0"/>
    <n v="0"/>
    <n v="10.16"/>
    <x v="17"/>
    <x v="11"/>
  </r>
  <r>
    <s v="CG&amp;E "/>
    <s v="E"/>
    <x v="7"/>
    <s v="SC06    02/02/2009N"/>
    <n v="774"/>
    <n v="31.29"/>
    <n v="0"/>
    <n v="31.29"/>
    <n v="-0.34"/>
    <n v="0"/>
    <n v="3.32"/>
    <n v="0.84"/>
    <n v="0"/>
    <n v="0"/>
    <n v="0"/>
    <n v="3.6"/>
    <n v="1.77"/>
    <n v="1.31"/>
    <n v="0"/>
    <n v="0"/>
    <n v="1.99"/>
    <n v="14.84"/>
    <n v="0"/>
    <n v="0"/>
    <n v="0"/>
    <n v="0"/>
    <n v="0.65"/>
    <n v="0"/>
    <n v="0"/>
    <n v="0"/>
    <n v="1.97"/>
    <n v="0"/>
    <n v="0"/>
    <n v="0"/>
    <n v="0"/>
    <n v="0"/>
    <n v="0"/>
    <n v="0"/>
    <n v="0"/>
    <n v="1.34"/>
    <x v="17"/>
    <x v="11"/>
  </r>
  <r>
    <s v="CG&amp;E "/>
    <s v="E"/>
    <x v="2"/>
    <s v="SC07    02/02/2009N"/>
    <n v="980"/>
    <n v="106.37"/>
    <n v="0"/>
    <n v="106.37"/>
    <n v="17.23"/>
    <n v="0"/>
    <n v="51.41"/>
    <n v="1.06"/>
    <n v="0.36"/>
    <n v="0"/>
    <n v="0"/>
    <n v="4.57"/>
    <n v="2.2400000000000002"/>
    <n v="4.18"/>
    <n v="0"/>
    <n v="0"/>
    <n v="2.5299999999999998"/>
    <n v="18.78"/>
    <n v="0"/>
    <n v="0"/>
    <n v="0"/>
    <n v="0"/>
    <n v="0.83"/>
    <n v="0"/>
    <n v="0"/>
    <n v="0"/>
    <n v="2.5"/>
    <n v="0"/>
    <n v="0"/>
    <n v="0"/>
    <n v="0"/>
    <n v="0"/>
    <n v="0"/>
    <n v="0"/>
    <n v="0"/>
    <n v="0.68"/>
    <x v="17"/>
    <x v="11"/>
  </r>
  <r>
    <s v="CG&amp;E "/>
    <s v="E"/>
    <x v="7"/>
    <s v="SC07    02/02/2009N"/>
    <n v="328"/>
    <n v="32.520000000000003"/>
    <n v="0"/>
    <n v="32.520000000000003"/>
    <n v="5.76"/>
    <n v="0"/>
    <n v="14.15"/>
    <n v="0.35"/>
    <n v="0.09"/>
    <n v="0"/>
    <n v="0"/>
    <n v="1.53"/>
    <n v="0.75"/>
    <n v="1.4"/>
    <n v="0"/>
    <n v="0"/>
    <n v="0.85"/>
    <n v="6.29"/>
    <n v="0"/>
    <n v="0"/>
    <n v="0"/>
    <n v="0"/>
    <n v="0.28000000000000003"/>
    <n v="0"/>
    <n v="0"/>
    <n v="0"/>
    <n v="0.84"/>
    <n v="0"/>
    <n v="0"/>
    <n v="0"/>
    <n v="0"/>
    <n v="0"/>
    <n v="0"/>
    <n v="0"/>
    <n v="0"/>
    <n v="0.23"/>
    <x v="17"/>
    <x v="11"/>
  </r>
  <r>
    <s v="CG&amp;E "/>
    <s v="E"/>
    <x v="7"/>
    <s v="SC08    02/02/2009N"/>
    <n v="6596"/>
    <n v="386.38"/>
    <n v="0"/>
    <n v="386.38"/>
    <n v="116"/>
    <n v="0"/>
    <n v="49.64"/>
    <n v="7.16"/>
    <n v="0"/>
    <n v="0"/>
    <n v="0"/>
    <n v="0"/>
    <n v="15.1"/>
    <n v="28.12"/>
    <n v="0"/>
    <n v="0"/>
    <n v="17"/>
    <n v="126.44"/>
    <n v="0"/>
    <n v="0"/>
    <n v="0"/>
    <n v="0"/>
    <n v="5.57"/>
    <n v="0"/>
    <n v="0"/>
    <n v="0"/>
    <n v="16.809999999999999"/>
    <n v="0"/>
    <n v="0"/>
    <n v="0"/>
    <n v="0"/>
    <n v="0"/>
    <n v="0"/>
    <n v="0"/>
    <n v="0"/>
    <n v="4.54"/>
    <x v="17"/>
    <x v="11"/>
  </r>
  <r>
    <s v="CG&amp;E "/>
    <s v="E"/>
    <x v="7"/>
    <s v="SC09    02/02/2009N"/>
    <n v="296"/>
    <n v="19.989999999999998"/>
    <n v="0"/>
    <n v="19.989999999999998"/>
    <n v="5.22"/>
    <n v="0"/>
    <n v="3.41"/>
    <n v="0.32"/>
    <n v="0.09"/>
    <n v="0"/>
    <n v="0"/>
    <n v="1.38"/>
    <n v="0.68"/>
    <n v="1.26"/>
    <n v="0"/>
    <n v="0"/>
    <n v="0.76"/>
    <n v="5.67"/>
    <n v="0"/>
    <n v="0"/>
    <n v="0"/>
    <n v="0"/>
    <n v="0.25"/>
    <n v="0"/>
    <n v="0"/>
    <n v="0"/>
    <n v="0.75"/>
    <n v="0"/>
    <n v="0"/>
    <n v="0"/>
    <n v="0"/>
    <n v="0"/>
    <n v="0"/>
    <n v="0"/>
    <n v="0"/>
    <n v="0.2"/>
    <x v="17"/>
    <x v="11"/>
  </r>
  <r>
    <s v="CG&amp;E "/>
    <s v="E"/>
    <x v="7"/>
    <s v="SC10    02/02/2009N"/>
    <n v="6126"/>
    <n v="383.34"/>
    <n v="0"/>
    <n v="383.34"/>
    <n v="107.82"/>
    <n v="0"/>
    <n v="70.489999999999995"/>
    <n v="6.65"/>
    <n v="0"/>
    <n v="0"/>
    <n v="0"/>
    <n v="0"/>
    <n v="14.03"/>
    <n v="26.12"/>
    <n v="0"/>
    <n v="0"/>
    <n v="15.79"/>
    <n v="117.43"/>
    <n v="0"/>
    <n v="0"/>
    <n v="0"/>
    <n v="0"/>
    <n v="5.18"/>
    <n v="0"/>
    <n v="0"/>
    <n v="0"/>
    <n v="15.62"/>
    <n v="0"/>
    <n v="0"/>
    <n v="0"/>
    <n v="0"/>
    <n v="0"/>
    <n v="0"/>
    <n v="0"/>
    <n v="0"/>
    <n v="4.21"/>
    <x v="17"/>
    <x v="11"/>
  </r>
  <r>
    <s v="CG&amp;E "/>
    <s v="E"/>
    <x v="2"/>
    <s v="SE      02/02/2009N"/>
    <n v="40054"/>
    <n v="5103.72"/>
    <n v="0"/>
    <n v="5103.72"/>
    <n v="705.06"/>
    <n v="0"/>
    <n v="2818.14"/>
    <n v="43.51"/>
    <n v="6.12"/>
    <n v="0"/>
    <n v="0"/>
    <n v="185.46"/>
    <n v="91.74"/>
    <n v="177.63"/>
    <n v="0"/>
    <n v="0"/>
    <n v="103.19"/>
    <n v="767.77"/>
    <n v="0"/>
    <n v="0"/>
    <n v="0"/>
    <n v="0"/>
    <n v="33.840000000000003"/>
    <n v="0"/>
    <n v="0"/>
    <n v="0"/>
    <n v="102.05"/>
    <n v="0"/>
    <n v="0"/>
    <n v="0"/>
    <n v="0"/>
    <n v="0"/>
    <n v="0"/>
    <n v="0"/>
    <n v="0"/>
    <n v="69.209999999999994"/>
    <x v="17"/>
    <x v="12"/>
  </r>
  <r>
    <s v="CG&amp;E "/>
    <s v="E"/>
    <x v="7"/>
    <s v="SE      02/02/2009N"/>
    <n v="363785"/>
    <n v="46090.38"/>
    <n v="0"/>
    <n v="46090.38"/>
    <n v="6402.76"/>
    <n v="0"/>
    <n v="25382.57"/>
    <n v="394.98"/>
    <n v="29.61"/>
    <n v="0"/>
    <n v="0"/>
    <n v="1657.61"/>
    <n v="833.22"/>
    <n v="1615.93"/>
    <n v="0"/>
    <n v="0"/>
    <n v="937.31"/>
    <n v="6973.29"/>
    <n v="0"/>
    <n v="0"/>
    <n v="0"/>
    <n v="0"/>
    <n v="307.36"/>
    <n v="0"/>
    <n v="0"/>
    <n v="0"/>
    <n v="927.11"/>
    <n v="0"/>
    <n v="0"/>
    <n v="0"/>
    <n v="0"/>
    <n v="0"/>
    <n v="0"/>
    <n v="0"/>
    <n v="0"/>
    <n v="628.63"/>
    <x v="17"/>
    <x v="12"/>
  </r>
  <r>
    <s v="CG&amp;E "/>
    <s v="E"/>
    <x v="1"/>
    <s v="SFL2    02/02/2009N"/>
    <n v="45"/>
    <n v="5.76"/>
    <n v="0"/>
    <n v="5.76"/>
    <n v="2.52"/>
    <n v="0"/>
    <n v="0.72"/>
    <n v="0.09"/>
    <n v="0"/>
    <n v="0"/>
    <n v="0"/>
    <n v="0.18"/>
    <n v="0.27"/>
    <n v="0.45"/>
    <n v="0"/>
    <n v="0"/>
    <n v="0.27"/>
    <n v="0.9"/>
    <n v="0"/>
    <n v="0"/>
    <n v="0"/>
    <n v="0"/>
    <n v="0.09"/>
    <n v="0"/>
    <n v="0"/>
    <n v="0"/>
    <n v="0"/>
    <n v="0"/>
    <n v="0"/>
    <n v="0"/>
    <n v="0"/>
    <n v="0.09"/>
    <n v="0"/>
    <n v="0"/>
    <n v="0"/>
    <n v="0.18"/>
    <x v="17"/>
    <x v="13"/>
  </r>
  <r>
    <s v="CG&amp;E "/>
    <s v="E"/>
    <x v="2"/>
    <s v="SFL2    02/02/2009N"/>
    <n v="46547"/>
    <n v="5963.87"/>
    <n v="0"/>
    <n v="5963.87"/>
    <n v="2608.52"/>
    <n v="0"/>
    <n v="746.64"/>
    <n v="92.15"/>
    <n v="0.19"/>
    <n v="0"/>
    <n v="0"/>
    <n v="184.3"/>
    <n v="281.17"/>
    <n v="465.47"/>
    <n v="0"/>
    <n v="0"/>
    <n v="281.17"/>
    <n v="935.66"/>
    <n v="0"/>
    <n v="0"/>
    <n v="0"/>
    <n v="0"/>
    <n v="92.15"/>
    <n v="0"/>
    <n v="0"/>
    <n v="0"/>
    <n v="0"/>
    <n v="0"/>
    <n v="0"/>
    <n v="0"/>
    <n v="0"/>
    <n v="92.15"/>
    <n v="0"/>
    <n v="0"/>
    <n v="0"/>
    <n v="184.3"/>
    <x v="17"/>
    <x v="13"/>
  </r>
  <r>
    <s v="CG&amp;E "/>
    <s v="E"/>
    <x v="7"/>
    <s v="SL01    02/02/2009N"/>
    <n v="2879"/>
    <n v="599.41"/>
    <n v="0"/>
    <n v="599.41"/>
    <n v="50.55"/>
    <n v="0"/>
    <n v="436.08"/>
    <n v="3.13"/>
    <n v="0.09"/>
    <n v="0"/>
    <n v="0"/>
    <n v="13.37"/>
    <n v="6.57"/>
    <n v="12.27"/>
    <n v="0"/>
    <n v="0"/>
    <n v="7.42"/>
    <n v="55.19"/>
    <n v="0"/>
    <n v="0"/>
    <n v="0"/>
    <n v="0"/>
    <n v="2.4300000000000002"/>
    <n v="0"/>
    <n v="0"/>
    <n v="0"/>
    <n v="7.32"/>
    <n v="0"/>
    <n v="0"/>
    <n v="0"/>
    <n v="0"/>
    <n v="0"/>
    <n v="0"/>
    <n v="0"/>
    <n v="0"/>
    <n v="4.99"/>
    <x v="17"/>
    <x v="14"/>
  </r>
  <r>
    <s v="CG&amp;E "/>
    <s v="E"/>
    <x v="2"/>
    <s v="SL02    02/02/2009N"/>
    <n v="41"/>
    <n v="8.08"/>
    <n v="0"/>
    <n v="8.08"/>
    <n v="0.71"/>
    <n v="0"/>
    <n v="5.69"/>
    <n v="0.04"/>
    <n v="0.09"/>
    <n v="0"/>
    <n v="0"/>
    <n v="0.19"/>
    <n v="0.09"/>
    <n v="0.17"/>
    <n v="0"/>
    <n v="0"/>
    <n v="0.11"/>
    <n v="0.79"/>
    <n v="0"/>
    <n v="0"/>
    <n v="0"/>
    <n v="0"/>
    <n v="0.03"/>
    <n v="0"/>
    <n v="0"/>
    <n v="0"/>
    <n v="0.1"/>
    <n v="0"/>
    <n v="0"/>
    <n v="0"/>
    <n v="0"/>
    <n v="0"/>
    <n v="0"/>
    <n v="0"/>
    <n v="0"/>
    <n v="7.0000000000000007E-2"/>
    <x v="17"/>
    <x v="14"/>
  </r>
  <r>
    <s v="CG&amp;E "/>
    <s v="E"/>
    <x v="7"/>
    <s v="SL02    02/02/2009N"/>
    <n v="13354"/>
    <n v="1748.23"/>
    <n v="0"/>
    <n v="1748.23"/>
    <n v="234.81"/>
    <n v="0"/>
    <n v="989.23"/>
    <n v="14.53"/>
    <n v="0.63"/>
    <n v="0"/>
    <n v="0"/>
    <n v="62.15"/>
    <n v="30.48"/>
    <n v="57.7"/>
    <n v="0"/>
    <n v="0"/>
    <n v="34.35"/>
    <n v="255.89"/>
    <n v="0"/>
    <n v="0"/>
    <n v="0"/>
    <n v="0"/>
    <n v="11.33"/>
    <n v="0"/>
    <n v="0"/>
    <n v="0"/>
    <n v="33.97"/>
    <n v="0"/>
    <n v="0"/>
    <n v="0"/>
    <n v="0"/>
    <n v="0"/>
    <n v="0"/>
    <n v="0"/>
    <n v="0"/>
    <n v="23.16"/>
    <x v="17"/>
    <x v="14"/>
  </r>
  <r>
    <s v="CG&amp;E "/>
    <s v="E"/>
    <x v="2"/>
    <s v="SL03    02/02/2009N"/>
    <n v="449"/>
    <n v="78.78"/>
    <n v="0"/>
    <n v="78.78"/>
    <n v="7.88"/>
    <n v="0"/>
    <n v="53.23"/>
    <n v="0.49"/>
    <n v="0.09"/>
    <n v="0"/>
    <n v="0"/>
    <n v="2.09"/>
    <n v="1.03"/>
    <n v="1.91"/>
    <n v="0"/>
    <n v="0"/>
    <n v="1.1499999999999999"/>
    <n v="8.61"/>
    <n v="0"/>
    <n v="0"/>
    <n v="0"/>
    <n v="0"/>
    <n v="0.38"/>
    <n v="0"/>
    <n v="0"/>
    <n v="0"/>
    <n v="1.1399999999999999"/>
    <n v="0"/>
    <n v="0"/>
    <n v="0"/>
    <n v="0"/>
    <n v="0"/>
    <n v="0"/>
    <n v="0"/>
    <n v="0"/>
    <n v="0.78"/>
    <x v="17"/>
    <x v="14"/>
  </r>
  <r>
    <s v="CG&amp;E "/>
    <s v="E"/>
    <x v="7"/>
    <s v="SL03    02/02/2009N"/>
    <n v="46483"/>
    <n v="7525.6"/>
    <n v="0"/>
    <n v="7525.6"/>
    <n v="817.55"/>
    <n v="0"/>
    <n v="4888.58"/>
    <n v="50.43"/>
    <n v="0.81"/>
    <n v="0"/>
    <n v="0"/>
    <n v="214"/>
    <n v="106.21"/>
    <n v="199.27"/>
    <n v="0"/>
    <n v="0"/>
    <n v="119.76"/>
    <n v="890.94"/>
    <n v="0"/>
    <n v="0"/>
    <n v="0"/>
    <n v="0"/>
    <n v="39.33"/>
    <n v="0"/>
    <n v="0"/>
    <n v="0"/>
    <n v="118.36"/>
    <n v="0"/>
    <n v="0"/>
    <n v="0"/>
    <n v="0"/>
    <n v="0"/>
    <n v="0"/>
    <n v="0"/>
    <n v="0"/>
    <n v="80.36"/>
    <x v="17"/>
    <x v="14"/>
  </r>
  <r>
    <s v="CG&amp;E "/>
    <s v="E"/>
    <x v="2"/>
    <s v="SL04    02/02/2009N"/>
    <n v="1644"/>
    <n v="222.45"/>
    <n v="0"/>
    <n v="222.45"/>
    <n v="28.84"/>
    <n v="0"/>
    <n v="128.52000000000001"/>
    <n v="1.76"/>
    <n v="0.72"/>
    <n v="0"/>
    <n v="0"/>
    <n v="7.64"/>
    <n v="3.74"/>
    <n v="7.1"/>
    <n v="0"/>
    <n v="0"/>
    <n v="4.24"/>
    <n v="31.52"/>
    <n v="0"/>
    <n v="0"/>
    <n v="0"/>
    <n v="0"/>
    <n v="1.37"/>
    <n v="0"/>
    <n v="0"/>
    <n v="0"/>
    <n v="4.16"/>
    <n v="0"/>
    <n v="0"/>
    <n v="0"/>
    <n v="0"/>
    <n v="0"/>
    <n v="0"/>
    <n v="0"/>
    <n v="0"/>
    <n v="2.84"/>
    <x v="17"/>
    <x v="14"/>
  </r>
  <r>
    <s v="CG&amp;E "/>
    <s v="E"/>
    <x v="7"/>
    <s v="SL04    02/02/2009N"/>
    <n v="2212492"/>
    <n v="226139.77"/>
    <n v="0"/>
    <n v="226139.77"/>
    <n v="38924.97"/>
    <n v="0"/>
    <n v="101421.3"/>
    <n v="2401.9499999999998"/>
    <n v="23.22"/>
    <n v="0"/>
    <n v="0"/>
    <n v="9348.5400000000009"/>
    <n v="5065.67"/>
    <n v="9510.15"/>
    <n v="0"/>
    <n v="0"/>
    <n v="5701.19"/>
    <n v="42410.89"/>
    <n v="0"/>
    <n v="0"/>
    <n v="0"/>
    <n v="0"/>
    <n v="1869.81"/>
    <n v="0"/>
    <n v="0"/>
    <n v="0"/>
    <n v="5638.87"/>
    <n v="0"/>
    <n v="0"/>
    <n v="0"/>
    <n v="0"/>
    <n v="0"/>
    <n v="0"/>
    <n v="0"/>
    <n v="0"/>
    <n v="3823.21"/>
    <x v="17"/>
    <x v="14"/>
  </r>
  <r>
    <s v="CG&amp;E "/>
    <s v="E"/>
    <x v="2"/>
    <s v="SL05    02/02/2009N"/>
    <n v="51775"/>
    <n v="21574.32"/>
    <n v="0"/>
    <n v="21574.32"/>
    <n v="911.12"/>
    <n v="0"/>
    <n v="19146.669999999998"/>
    <n v="56.26"/>
    <n v="6.21"/>
    <n v="0"/>
    <n v="0"/>
    <n v="238.81"/>
    <n v="118.55"/>
    <n v="231.92"/>
    <n v="0"/>
    <n v="0"/>
    <n v="133.38999999999999"/>
    <n v="989.67"/>
    <n v="0"/>
    <n v="0"/>
    <n v="0"/>
    <n v="0"/>
    <n v="43.75"/>
    <n v="0"/>
    <n v="0"/>
    <n v="0"/>
    <n v="131.88"/>
    <n v="0"/>
    <n v="0"/>
    <n v="0"/>
    <n v="0"/>
    <n v="0"/>
    <n v="0"/>
    <n v="0"/>
    <n v="0"/>
    <n v="89.52"/>
    <x v="17"/>
    <x v="14"/>
  </r>
  <r>
    <s v="CG&amp;E "/>
    <s v="E"/>
    <x v="7"/>
    <s v="SL05    02/02/2009N"/>
    <n v="139286"/>
    <n v="63362.49"/>
    <n v="0"/>
    <n v="63362.49"/>
    <n v="2450.73"/>
    <n v="0"/>
    <n v="55378.8"/>
    <n v="151.44999999999999"/>
    <n v="12.96"/>
    <n v="0"/>
    <n v="0"/>
    <n v="641.71"/>
    <n v="318.61"/>
    <n v="616.98"/>
    <n v="0"/>
    <n v="0"/>
    <n v="359.01"/>
    <n v="2717.86"/>
    <n v="0"/>
    <n v="0"/>
    <n v="0"/>
    <n v="0"/>
    <n v="118.58"/>
    <n v="0"/>
    <n v="0"/>
    <n v="0"/>
    <n v="355.01"/>
    <n v="0"/>
    <n v="0"/>
    <n v="0"/>
    <n v="0"/>
    <n v="0"/>
    <n v="0"/>
    <n v="0"/>
    <n v="0"/>
    <n v="240.79"/>
    <x v="17"/>
    <x v="14"/>
  </r>
  <r>
    <s v="CG&amp;E "/>
    <s v="E"/>
    <x v="2"/>
    <s v="SL05    04/01/2008N"/>
    <n v="-3590"/>
    <n v="-1742.64"/>
    <n v="0"/>
    <n v="-1742.64"/>
    <n v="-99.37"/>
    <n v="0"/>
    <n v="-1507.9"/>
    <n v="-4.3499999999999996"/>
    <n v="0"/>
    <n v="0"/>
    <n v="0"/>
    <n v="-16.7"/>
    <n v="-8.1999999999999993"/>
    <n v="-15.1"/>
    <n v="0"/>
    <n v="0"/>
    <n v="-9.86"/>
    <n v="-62.38"/>
    <n v="0"/>
    <n v="0"/>
    <n v="0"/>
    <n v="0"/>
    <n v="-3.38"/>
    <n v="-5.58"/>
    <n v="0"/>
    <n v="0"/>
    <n v="-9.1999999999999993"/>
    <n v="0"/>
    <n v="0"/>
    <n v="0"/>
    <n v="0"/>
    <n v="0"/>
    <n v="0"/>
    <n v="0"/>
    <n v="0"/>
    <n v="-0.62"/>
    <x v="17"/>
    <x v="14"/>
  </r>
  <r>
    <s v="CG&amp;E "/>
    <s v="E"/>
    <x v="7"/>
    <s v="SL05    04/01/2008N"/>
    <n v="16622"/>
    <n v="6133.24"/>
    <n v="0"/>
    <n v="6133.24"/>
    <n v="504.96"/>
    <n v="0"/>
    <n v="5052.46"/>
    <n v="20.57"/>
    <n v="0"/>
    <n v="0"/>
    <n v="0"/>
    <n v="72.709999999999994"/>
    <n v="38.020000000000003"/>
    <n v="67.069999999999993"/>
    <n v="0"/>
    <n v="0"/>
    <n v="47.21"/>
    <n v="243.74"/>
    <n v="0"/>
    <n v="0"/>
    <n v="0"/>
    <n v="0"/>
    <n v="15.38"/>
    <n v="32.69"/>
    <n v="0"/>
    <n v="0"/>
    <n v="42.45"/>
    <n v="0"/>
    <n v="0"/>
    <n v="0"/>
    <n v="0"/>
    <n v="0"/>
    <n v="0"/>
    <n v="0"/>
    <n v="0"/>
    <n v="-4.0199999999999996"/>
    <x v="17"/>
    <x v="14"/>
  </r>
  <r>
    <s v="CG&amp;E "/>
    <s v="E"/>
    <x v="7"/>
    <s v="SL06    02/02/2009N"/>
    <n v="112"/>
    <n v="23.15"/>
    <n v="0"/>
    <n v="23.15"/>
    <n v="1.96"/>
    <n v="0"/>
    <n v="16.829999999999998"/>
    <n v="0.12"/>
    <n v="0"/>
    <n v="0"/>
    <n v="0"/>
    <n v="0.52"/>
    <n v="0.25"/>
    <n v="0.47"/>
    <n v="0"/>
    <n v="0"/>
    <n v="0.28999999999999998"/>
    <n v="2.15"/>
    <n v="0"/>
    <n v="0"/>
    <n v="0"/>
    <n v="0"/>
    <n v="0.09"/>
    <n v="0"/>
    <n v="0"/>
    <n v="0"/>
    <n v="0.28000000000000003"/>
    <n v="0"/>
    <n v="0"/>
    <n v="0"/>
    <n v="0"/>
    <n v="0"/>
    <n v="0"/>
    <n v="0"/>
    <n v="0"/>
    <n v="0.19"/>
    <x v="17"/>
    <x v="14"/>
  </r>
  <r>
    <s v="CG&amp;E "/>
    <s v="E"/>
    <x v="2"/>
    <s v="SL07    02/02/2009N"/>
    <n v="78484"/>
    <n v="31623.07"/>
    <n v="0"/>
    <n v="31623.07"/>
    <n v="1381.12"/>
    <n v="0"/>
    <n v="27145.74"/>
    <n v="85.25"/>
    <n v="12.6"/>
    <n v="0"/>
    <n v="0"/>
    <n v="363.63"/>
    <n v="179.71"/>
    <n v="346.25"/>
    <n v="0"/>
    <n v="0"/>
    <n v="202.23"/>
    <n v="1504.48"/>
    <n v="0"/>
    <n v="0"/>
    <n v="0"/>
    <n v="0"/>
    <n v="66.33"/>
    <n v="0"/>
    <n v="0"/>
    <n v="0"/>
    <n v="200.13"/>
    <n v="0"/>
    <n v="0"/>
    <n v="0"/>
    <n v="0"/>
    <n v="0"/>
    <n v="0"/>
    <n v="0"/>
    <n v="0"/>
    <n v="135.6"/>
    <x v="17"/>
    <x v="14"/>
  </r>
  <r>
    <s v="CG&amp;E "/>
    <s v="E"/>
    <x v="7"/>
    <s v="SL07    02/02/2009N"/>
    <n v="399781"/>
    <n v="138905.44"/>
    <n v="0"/>
    <n v="138905.44"/>
    <n v="7035.68"/>
    <n v="0"/>
    <n v="116119.43"/>
    <n v="434.25"/>
    <n v="45.27"/>
    <n v="0"/>
    <n v="0"/>
    <n v="1835.64"/>
    <n v="915.39"/>
    <n v="1775.8"/>
    <n v="0"/>
    <n v="0"/>
    <n v="1030.04"/>
    <n v="7666.18"/>
    <n v="0"/>
    <n v="0"/>
    <n v="0"/>
    <n v="0"/>
    <n v="337.85"/>
    <n v="0"/>
    <n v="0"/>
    <n v="0"/>
    <n v="1019.07"/>
    <n v="0"/>
    <n v="0"/>
    <n v="0"/>
    <n v="0"/>
    <n v="0"/>
    <n v="0"/>
    <n v="0"/>
    <n v="0"/>
    <n v="690.84"/>
    <x v="17"/>
    <x v="14"/>
  </r>
  <r>
    <s v="CG&amp;E "/>
    <s v="E"/>
    <x v="7"/>
    <s v="SL07    04/01/2008N"/>
    <n v="1319"/>
    <n v="450.14"/>
    <n v="0"/>
    <n v="450.14"/>
    <n v="38.9"/>
    <n v="0"/>
    <n v="363.89"/>
    <n v="1.58"/>
    <n v="0"/>
    <n v="0"/>
    <n v="0"/>
    <n v="6.18"/>
    <n v="3.05"/>
    <n v="5.44"/>
    <n v="0"/>
    <n v="0"/>
    <n v="3.77"/>
    <n v="20.37"/>
    <n v="0"/>
    <n v="0"/>
    <n v="0"/>
    <n v="0"/>
    <n v="1.23"/>
    <n v="2.4300000000000002"/>
    <n v="0"/>
    <n v="0"/>
    <n v="3.42"/>
    <n v="0"/>
    <n v="0"/>
    <n v="0"/>
    <n v="0"/>
    <n v="0"/>
    <n v="0"/>
    <n v="0"/>
    <n v="0"/>
    <n v="-0.12"/>
    <x v="17"/>
    <x v="14"/>
  </r>
  <r>
    <s v="CG&amp;E "/>
    <s v="E"/>
    <x v="2"/>
    <s v="SL08    02/02/2009N"/>
    <n v="3375"/>
    <n v="541.95000000000005"/>
    <n v="0"/>
    <n v="541.95000000000005"/>
    <n v="59.39"/>
    <n v="0"/>
    <n v="349.37"/>
    <n v="3.66"/>
    <n v="0.54"/>
    <n v="0"/>
    <n v="0"/>
    <n v="15.68"/>
    <n v="7.71"/>
    <n v="14.94"/>
    <n v="0"/>
    <n v="0"/>
    <n v="8.69"/>
    <n v="64.7"/>
    <n v="0"/>
    <n v="0"/>
    <n v="0"/>
    <n v="0"/>
    <n v="2.84"/>
    <n v="0"/>
    <n v="0"/>
    <n v="0"/>
    <n v="8.6"/>
    <n v="0"/>
    <n v="0"/>
    <n v="0"/>
    <n v="0"/>
    <n v="0"/>
    <n v="0"/>
    <n v="0"/>
    <n v="0"/>
    <n v="5.83"/>
    <x v="17"/>
    <x v="14"/>
  </r>
  <r>
    <s v="CG&amp;E "/>
    <s v="E"/>
    <x v="7"/>
    <s v="SL08    02/02/2009N"/>
    <n v="203283"/>
    <n v="26825.279999999999"/>
    <n v="0"/>
    <n v="26825.279999999999"/>
    <n v="3577.62"/>
    <n v="0"/>
    <n v="15308.76"/>
    <n v="220.69"/>
    <n v="1.62"/>
    <n v="0"/>
    <n v="0"/>
    <n v="906.03"/>
    <n v="465.49"/>
    <n v="883.26"/>
    <n v="0"/>
    <n v="0"/>
    <n v="523.9"/>
    <n v="3896.77"/>
    <n v="0"/>
    <n v="0"/>
    <n v="0"/>
    <n v="0"/>
    <n v="171.74"/>
    <n v="0"/>
    <n v="0"/>
    <n v="0"/>
    <n v="518.16999999999996"/>
    <n v="0"/>
    <n v="0"/>
    <n v="0"/>
    <n v="0"/>
    <n v="0"/>
    <n v="0"/>
    <n v="0"/>
    <n v="0"/>
    <n v="351.23"/>
    <x v="17"/>
    <x v="14"/>
  </r>
  <r>
    <s v="CG&amp;E "/>
    <s v="E"/>
    <x v="19"/>
    <s v="SOLU    02/02/2009 "/>
    <n v="158"/>
    <n v="13.25"/>
    <n v="0"/>
    <n v="13.25"/>
    <n v="0"/>
    <n v="0"/>
    <n v="0.67"/>
    <n v="0.18"/>
    <n v="0.2"/>
    <n v="0"/>
    <n v="0"/>
    <n v="0.73"/>
    <n v="0.37"/>
    <n v="0.28000000000000003"/>
    <n v="0"/>
    <n v="0"/>
    <n v="0.41"/>
    <n v="3.08"/>
    <n v="0"/>
    <n v="0"/>
    <n v="0"/>
    <n v="0"/>
    <n v="0.14000000000000001"/>
    <n v="0"/>
    <n v="0"/>
    <n v="0"/>
    <n v="0.41"/>
    <n v="0"/>
    <n v="0"/>
    <n v="0"/>
    <n v="0"/>
    <n v="0"/>
    <n v="0"/>
    <n v="0"/>
    <n v="0"/>
    <n v="0.11"/>
    <x v="17"/>
    <x v="15"/>
  </r>
  <r>
    <s v="CG&amp;E "/>
    <s v="E"/>
    <x v="2"/>
    <s v="SOLU    02/02/2009 "/>
    <n v="430"/>
    <n v="30.15"/>
    <n v="0"/>
    <n v="30.15"/>
    <n v="0"/>
    <n v="0"/>
    <n v="1.86"/>
    <n v="0.48"/>
    <n v="0.18"/>
    <n v="0"/>
    <n v="0"/>
    <n v="1.99"/>
    <n v="0.98"/>
    <n v="0.75"/>
    <n v="0"/>
    <n v="0"/>
    <n v="1.1100000000000001"/>
    <n v="8.25"/>
    <n v="0"/>
    <n v="0"/>
    <n v="0"/>
    <n v="0"/>
    <n v="0.37"/>
    <n v="0"/>
    <n v="0"/>
    <n v="0"/>
    <n v="1.0900000000000001"/>
    <n v="0"/>
    <n v="0"/>
    <n v="0"/>
    <n v="0"/>
    <n v="0"/>
    <n v="0"/>
    <n v="0"/>
    <n v="0"/>
    <n v="0.32"/>
    <x v="17"/>
    <x v="15"/>
  </r>
  <r>
    <s v="CG&amp;E "/>
    <s v="E"/>
    <x v="3"/>
    <s v="SOLU    02/02/2009 "/>
    <n v="810"/>
    <n v="48.49"/>
    <n v="0"/>
    <n v="48.49"/>
    <n v="0"/>
    <n v="0"/>
    <n v="3.5"/>
    <n v="0.9"/>
    <n v="0.09"/>
    <n v="0"/>
    <n v="0"/>
    <n v="3.75"/>
    <n v="1.85"/>
    <n v="1.4"/>
    <n v="0"/>
    <n v="0"/>
    <n v="2.1"/>
    <n v="15.55"/>
    <n v="0"/>
    <n v="0"/>
    <n v="0"/>
    <n v="0"/>
    <n v="0.7"/>
    <n v="0"/>
    <n v="0"/>
    <n v="0"/>
    <n v="2.0499999999999998"/>
    <n v="0"/>
    <n v="0"/>
    <n v="0"/>
    <n v="0"/>
    <n v="0"/>
    <n v="0"/>
    <n v="0"/>
    <n v="0"/>
    <n v="0.6"/>
    <x v="17"/>
    <x v="15"/>
  </r>
  <r>
    <s v="CG&amp;E "/>
    <s v="E"/>
    <x v="7"/>
    <s v="SSLU    02/02/2009N"/>
    <n v="665"/>
    <n v="70.31"/>
    <n v="0"/>
    <n v="70.31"/>
    <n v="0"/>
    <n v="0"/>
    <n v="2.81"/>
    <n v="0.75"/>
    <n v="0"/>
    <n v="0"/>
    <n v="0"/>
    <n v="3.1"/>
    <n v="1.53"/>
    <n v="1.2"/>
    <n v="0"/>
    <n v="0"/>
    <n v="1.71"/>
    <n v="12.71"/>
    <n v="0"/>
    <n v="0"/>
    <n v="0"/>
    <n v="0"/>
    <n v="0.59"/>
    <n v="0"/>
    <n v="0"/>
    <n v="0"/>
    <n v="1.71"/>
    <n v="0"/>
    <n v="0"/>
    <n v="0"/>
    <n v="0"/>
    <n v="0"/>
    <n v="0"/>
    <n v="0"/>
    <n v="0"/>
    <n v="0.47"/>
    <x v="17"/>
    <x v="16"/>
  </r>
  <r>
    <s v="CG&amp;E "/>
    <s v="E"/>
    <x v="7"/>
    <s v="SXLU    02/02/2009N"/>
    <n v="364"/>
    <n v="39.479999999999997"/>
    <n v="0"/>
    <n v="39.479999999999997"/>
    <n v="0"/>
    <n v="0"/>
    <n v="1.54"/>
    <n v="0.41"/>
    <n v="0"/>
    <n v="0"/>
    <n v="0"/>
    <n v="1.69"/>
    <n v="0.84"/>
    <n v="0.66"/>
    <n v="0"/>
    <n v="0"/>
    <n v="0.94"/>
    <n v="7.05"/>
    <n v="0"/>
    <n v="0"/>
    <n v="0"/>
    <n v="0"/>
    <n v="0.32"/>
    <n v="0"/>
    <n v="0"/>
    <n v="0"/>
    <n v="0.93"/>
    <n v="0"/>
    <n v="0"/>
    <n v="0"/>
    <n v="0"/>
    <n v="0"/>
    <n v="0"/>
    <n v="0"/>
    <n v="0"/>
    <n v="0.26"/>
    <x v="17"/>
    <x v="17"/>
  </r>
  <r>
    <s v="CG&amp;E "/>
    <s v="E"/>
    <x v="19"/>
    <s v="TD  WOFF01/02/2009N"/>
    <n v="26274"/>
    <n v="413.59"/>
    <n v="0"/>
    <n v="413.59"/>
    <n v="130.22"/>
    <n v="0"/>
    <n v="170.1"/>
    <n v="0"/>
    <n v="0"/>
    <n v="0"/>
    <n v="0"/>
    <n v="0"/>
    <n v="0"/>
    <n v="54.88"/>
    <n v="0"/>
    <n v="0"/>
    <n v="0"/>
    <n v="0"/>
    <n v="0"/>
    <n v="0"/>
    <n v="0"/>
    <n v="0"/>
    <n v="37.64"/>
    <n v="0"/>
    <n v="0"/>
    <n v="0"/>
    <n v="0"/>
    <n v="0"/>
    <n v="0"/>
    <n v="0"/>
    <n v="0"/>
    <n v="0"/>
    <n v="0"/>
    <n v="0"/>
    <n v="0"/>
    <n v="20.75"/>
    <x v="17"/>
    <x v="18"/>
  </r>
  <r>
    <s v="CG&amp;E "/>
    <s v="E"/>
    <x v="19"/>
    <s v="TD  WON 01/02/2009N"/>
    <n v="7336"/>
    <n v="2336.81"/>
    <n v="0"/>
    <n v="2336.81"/>
    <n v="550.05999999999995"/>
    <n v="0"/>
    <n v="515.5"/>
    <n v="36.5"/>
    <n v="2.0699999999999998"/>
    <n v="0"/>
    <n v="0"/>
    <n v="154.85"/>
    <n v="0"/>
    <n v="83.2"/>
    <n v="0"/>
    <n v="0"/>
    <n v="209.22"/>
    <n v="689.86"/>
    <n v="0"/>
    <n v="0"/>
    <n v="0"/>
    <n v="0"/>
    <n v="10.52"/>
    <n v="0"/>
    <n v="0"/>
    <n v="0"/>
    <n v="0"/>
    <n v="0"/>
    <n v="0"/>
    <n v="0"/>
    <n v="0"/>
    <n v="53.85"/>
    <n v="0"/>
    <n v="0"/>
    <n v="0"/>
    <n v="31.18"/>
    <x v="17"/>
    <x v="18"/>
  </r>
  <r>
    <s v="CG&amp;E "/>
    <s v="E"/>
    <x v="2"/>
    <s v="TL01    02/02/2009N"/>
    <n v="5469"/>
    <n v="-485.27"/>
    <n v="0"/>
    <n v="-485.27"/>
    <n v="28.38"/>
    <n v="0"/>
    <n v="19.93"/>
    <n v="5.96"/>
    <n v="0.56000000000000005"/>
    <n v="0"/>
    <n v="0"/>
    <n v="25.37"/>
    <n v="12.33"/>
    <n v="13.38"/>
    <n v="0"/>
    <n v="0"/>
    <n v="14.09"/>
    <n v="105.14"/>
    <n v="0"/>
    <n v="0"/>
    <n v="0"/>
    <n v="0"/>
    <n v="4.62"/>
    <n v="0"/>
    <n v="0"/>
    <n v="0"/>
    <n v="14.07"/>
    <n v="0"/>
    <n v="0"/>
    <n v="0"/>
    <n v="0"/>
    <n v="0"/>
    <n v="0"/>
    <n v="0"/>
    <n v="0"/>
    <n v="5.54"/>
    <x v="17"/>
    <x v="19"/>
  </r>
  <r>
    <s v="CG&amp;E "/>
    <s v="E"/>
    <x v="7"/>
    <s v="TL01    02/02/2009N"/>
    <n v="1232626"/>
    <n v="56051.09"/>
    <n v="0"/>
    <n v="56051.09"/>
    <n v="6396.53"/>
    <n v="0"/>
    <n v="4483.2"/>
    <n v="1360.87"/>
    <n v="4.68"/>
    <n v="0"/>
    <n v="0"/>
    <n v="5728.01"/>
    <n v="2794.93"/>
    <n v="3022.67"/>
    <n v="0"/>
    <n v="0"/>
    <n v="3172.34"/>
    <n v="23635.06"/>
    <n v="0"/>
    <n v="0"/>
    <n v="0"/>
    <n v="0"/>
    <n v="1066.04"/>
    <n v="0"/>
    <n v="0"/>
    <n v="0"/>
    <n v="3130.07"/>
    <n v="0"/>
    <n v="0"/>
    <n v="0"/>
    <n v="0"/>
    <n v="0"/>
    <n v="0"/>
    <n v="0"/>
    <n v="0"/>
    <n v="1256.69"/>
    <x v="17"/>
    <x v="19"/>
  </r>
  <r>
    <s v="CG&amp;E "/>
    <s v="E"/>
    <x v="4"/>
    <s v="TL01    02/02/2009N"/>
    <n v="425"/>
    <n v="19.440000000000001"/>
    <n v="0"/>
    <n v="19.440000000000001"/>
    <n v="2.25"/>
    <n v="0"/>
    <n v="1.51"/>
    <n v="0.47"/>
    <n v="0.27"/>
    <n v="0"/>
    <n v="0"/>
    <n v="1.94"/>
    <n v="0.96"/>
    <n v="1.03"/>
    <n v="0"/>
    <n v="0"/>
    <n v="1.04"/>
    <n v="8.11"/>
    <n v="0"/>
    <n v="0"/>
    <n v="0"/>
    <n v="0"/>
    <n v="0.39"/>
    <n v="0"/>
    <n v="0"/>
    <n v="0"/>
    <n v="1.04"/>
    <n v="0"/>
    <n v="0"/>
    <n v="0"/>
    <n v="0"/>
    <n v="0"/>
    <n v="0"/>
    <n v="0"/>
    <n v="0"/>
    <n v="0.43"/>
    <x v="17"/>
    <x v="19"/>
  </r>
  <r>
    <s v="CG&amp;E "/>
    <s v="E"/>
    <x v="2"/>
    <s v="TL03    02/02/2009N"/>
    <n v="253"/>
    <n v="17.309999999999999"/>
    <n v="0"/>
    <n v="17.309999999999999"/>
    <n v="1.33"/>
    <n v="0"/>
    <n v="6.51"/>
    <n v="0.3"/>
    <n v="0.09"/>
    <n v="0"/>
    <n v="0"/>
    <n v="1.2"/>
    <n v="0.6"/>
    <n v="0.6"/>
    <n v="0"/>
    <n v="0"/>
    <n v="0.66"/>
    <n v="4.88"/>
    <n v="0"/>
    <n v="0"/>
    <n v="0"/>
    <n v="0"/>
    <n v="0.24"/>
    <n v="0"/>
    <n v="0"/>
    <n v="0"/>
    <n v="0.66"/>
    <n v="0"/>
    <n v="0"/>
    <n v="0"/>
    <n v="0"/>
    <n v="0"/>
    <n v="0"/>
    <n v="0"/>
    <n v="0"/>
    <n v="0.24"/>
    <x v="17"/>
    <x v="19"/>
  </r>
  <r>
    <s v="CG&amp;E "/>
    <s v="E"/>
    <x v="7"/>
    <s v="TL03    02/02/2009N"/>
    <n v="303279"/>
    <n v="20438.34"/>
    <n v="0"/>
    <n v="20438.34"/>
    <n v="1570.83"/>
    <n v="0"/>
    <n v="7769.45"/>
    <n v="325.22000000000003"/>
    <n v="2.97"/>
    <n v="0"/>
    <n v="0"/>
    <n v="1409.12"/>
    <n v="684.19"/>
    <n v="739.66"/>
    <n v="0"/>
    <n v="0"/>
    <n v="780.54"/>
    <n v="5816.64"/>
    <n v="0"/>
    <n v="0"/>
    <n v="0"/>
    <n v="0"/>
    <n v="253.27"/>
    <n v="0"/>
    <n v="0"/>
    <n v="0"/>
    <n v="778.89"/>
    <n v="0"/>
    <n v="0"/>
    <n v="0"/>
    <n v="0"/>
    <n v="0"/>
    <n v="0"/>
    <n v="0"/>
    <n v="0"/>
    <n v="307.56"/>
    <x v="17"/>
    <x v="19"/>
  </r>
  <r>
    <s v="CG&amp;E "/>
    <s v="E"/>
    <x v="15"/>
    <s v="TSGE    01/02/2009 "/>
    <n v="12134199"/>
    <n v="795460.66"/>
    <n v="0"/>
    <n v="795460.66"/>
    <n v="257756.19"/>
    <n v="0"/>
    <n v="5149.82"/>
    <n v="6204.65"/>
    <n v="0.09"/>
    <n v="0"/>
    <n v="0"/>
    <n v="0"/>
    <n v="41966.79"/>
    <n v="57940.89"/>
    <n v="0"/>
    <n v="0"/>
    <n v="68303.34"/>
    <n v="319542"/>
    <n v="0"/>
    <n v="0"/>
    <n v="0"/>
    <n v="0"/>
    <n v="14511.53"/>
    <n v="0"/>
    <n v="0"/>
    <n v="0"/>
    <n v="0"/>
    <n v="0"/>
    <n v="0"/>
    <n v="0"/>
    <n v="0"/>
    <n v="594.58000000000004"/>
    <n v="0"/>
    <n v="0"/>
    <n v="0"/>
    <n v="23490.78"/>
    <x v="17"/>
    <x v="20"/>
  </r>
  <r>
    <s v="CG&amp;E "/>
    <s v="E"/>
    <x v="12"/>
    <s v="TSGS    01/02/2009 "/>
    <n v="7257276"/>
    <n v="365513.48"/>
    <n v="0"/>
    <n v="365513.48"/>
    <n v="123987.4"/>
    <n v="0"/>
    <n v="3256.2"/>
    <n v="3917.38"/>
    <n v="0.09"/>
    <n v="0"/>
    <n v="0"/>
    <n v="0"/>
    <n v="15528.8"/>
    <n v="27482.23"/>
    <n v="0"/>
    <n v="0"/>
    <n v="24843.599999999999"/>
    <n v="149397.49"/>
    <n v="0"/>
    <n v="0"/>
    <n v="0"/>
    <n v="0"/>
    <n v="5600.93"/>
    <n v="0"/>
    <n v="0"/>
    <n v="0"/>
    <n v="0"/>
    <n v="0"/>
    <n v="0"/>
    <n v="0"/>
    <n v="0"/>
    <n v="355.61"/>
    <n v="0"/>
    <n v="0"/>
    <n v="0"/>
    <n v="11143.75"/>
    <x v="17"/>
    <x v="20"/>
  </r>
  <r>
    <s v="CG&amp;E "/>
    <s v="E"/>
    <x v="15"/>
    <s v="TS01    01/02/2009 "/>
    <n v="861058"/>
    <n v="58110.5"/>
    <n v="0"/>
    <n v="58110.5"/>
    <n v="19500.59"/>
    <n v="0"/>
    <n v="706.18"/>
    <n v="630.41"/>
    <n v="0.09"/>
    <n v="0"/>
    <n v="0"/>
    <n v="2117.09"/>
    <n v="3245.85"/>
    <n v="5504.4"/>
    <n v="0"/>
    <n v="0"/>
    <n v="5255.8"/>
    <n v="18226.009999999998"/>
    <n v="0"/>
    <n v="0"/>
    <n v="0"/>
    <n v="0"/>
    <n v="1435.11"/>
    <n v="0"/>
    <n v="0"/>
    <n v="0"/>
    <n v="0"/>
    <n v="0"/>
    <n v="0"/>
    <n v="0"/>
    <n v="0"/>
    <n v="28.45"/>
    <n v="0"/>
    <n v="0"/>
    <n v="0"/>
    <n v="1460.52"/>
    <x v="17"/>
    <x v="20"/>
  </r>
  <r>
    <s v="CG&amp;E "/>
    <s v="E"/>
    <x v="15"/>
    <s v="TS01    01/02/2009N"/>
    <n v="6812412"/>
    <n v="431312.96"/>
    <n v="0"/>
    <n v="431312.96"/>
    <n v="141472.85999999999"/>
    <n v="0"/>
    <n v="3095.11"/>
    <n v="4498.74"/>
    <n v="0.27"/>
    <n v="0"/>
    <n v="0"/>
    <n v="24757.01"/>
    <n v="22908.3"/>
    <n v="32344.33"/>
    <n v="0"/>
    <n v="0"/>
    <n v="37252.92"/>
    <n v="144198.32"/>
    <n v="0"/>
    <n v="0"/>
    <n v="0"/>
    <n v="0"/>
    <n v="7448.26"/>
    <n v="0"/>
    <n v="0"/>
    <n v="0"/>
    <n v="0"/>
    <n v="0"/>
    <n v="0"/>
    <n v="0"/>
    <n v="0"/>
    <n v="333.8"/>
    <n v="0"/>
    <n v="0"/>
    <n v="0"/>
    <n v="13003.04"/>
    <x v="17"/>
    <x v="20"/>
  </r>
  <r>
    <s v="CG&amp;E "/>
    <s v="E"/>
    <x v="12"/>
    <s v="TS01    01/02/2009N"/>
    <n v="636471"/>
    <n v="41213.61"/>
    <n v="0"/>
    <n v="41213.61"/>
    <n v="13322.68"/>
    <n v="0"/>
    <n v="399.65"/>
    <n v="691.02"/>
    <n v="0.09"/>
    <n v="0"/>
    <n v="0"/>
    <n v="2319.71"/>
    <n v="2161.4899999999998"/>
    <n v="3377.38"/>
    <n v="0"/>
    <n v="0"/>
    <n v="3516"/>
    <n v="13472.18"/>
    <n v="0"/>
    <n v="0"/>
    <n v="0"/>
    <n v="0"/>
    <n v="701.35"/>
    <n v="0"/>
    <n v="0"/>
    <n v="0"/>
    <n v="0"/>
    <n v="0"/>
    <n v="0"/>
    <n v="0"/>
    <n v="0"/>
    <n v="31.19"/>
    <n v="0"/>
    <n v="0"/>
    <n v="0"/>
    <n v="1220.8699999999999"/>
    <x v="17"/>
    <x v="20"/>
  </r>
  <r>
    <s v="CG&amp;E "/>
    <s v="E"/>
    <x v="14"/>
    <s v="TS02    01/02/2009N"/>
    <n v="1387536"/>
    <n v="91243.96"/>
    <n v="0"/>
    <n v="91243.96"/>
    <n v="30096.11"/>
    <n v="0"/>
    <n v="719.5"/>
    <n v="1164.47"/>
    <n v="0.09"/>
    <n v="0"/>
    <n v="0"/>
    <n v="5046.08"/>
    <n v="4924.28"/>
    <n v="7529.43"/>
    <n v="0"/>
    <n v="0"/>
    <n v="8020.62"/>
    <n v="29369.97"/>
    <n v="0"/>
    <n v="0"/>
    <n v="0"/>
    <n v="0"/>
    <n v="1583.68"/>
    <n v="0"/>
    <n v="0"/>
    <n v="0"/>
    <n v="0"/>
    <n v="0"/>
    <n v="0"/>
    <n v="0"/>
    <n v="0"/>
    <n v="67.989999999999995"/>
    <n v="0"/>
    <n v="0"/>
    <n v="0"/>
    <n v="2721.74"/>
    <x v="17"/>
    <x v="20"/>
  </r>
  <r>
    <s v="CG&amp;E "/>
    <s v="E"/>
    <x v="15"/>
    <s v="TS04    01/02/2009N"/>
    <n v="469480"/>
    <n v="45055.62"/>
    <n v="0"/>
    <n v="45055.62"/>
    <n v="18464.849999999999"/>
    <n v="0"/>
    <n v="536.08000000000004"/>
    <n v="509.71"/>
    <n v="0.09"/>
    <n v="0"/>
    <n v="0"/>
    <n v="1713.53"/>
    <n v="2624.39"/>
    <n v="3444.86"/>
    <n v="0"/>
    <n v="0"/>
    <n v="5437.44"/>
    <n v="9937.48"/>
    <n v="0"/>
    <n v="0"/>
    <n v="0"/>
    <n v="0"/>
    <n v="967.75"/>
    <n v="0"/>
    <n v="0"/>
    <n v="0"/>
    <n v="0"/>
    <n v="0"/>
    <n v="0"/>
    <n v="0"/>
    <n v="0"/>
    <n v="23"/>
    <n v="0"/>
    <n v="0"/>
    <n v="0"/>
    <n v="1396.44"/>
    <x v="17"/>
    <x v="20"/>
  </r>
  <r>
    <s v="CG&amp;E "/>
    <s v="E"/>
    <x v="15"/>
    <s v="TS05    01/02/2009 "/>
    <n v="-280405"/>
    <n v="-6050.49"/>
    <n v="0"/>
    <n v="-6050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20"/>
  </r>
  <r>
    <s v="CG&amp;E "/>
    <s v="E"/>
    <x v="15"/>
    <s v="TS07    01/02/2009 "/>
    <n v="5060802"/>
    <n v="353055.56"/>
    <n v="0"/>
    <n v="353055.56"/>
    <n v="84762.36"/>
    <n v="0"/>
    <n v="2407.98"/>
    <n v="4859.32"/>
    <n v="0.18"/>
    <n v="0"/>
    <n v="0"/>
    <n v="29677.01"/>
    <n v="34707.35"/>
    <n v="46543.39"/>
    <n v="0"/>
    <n v="0"/>
    <n v="20308.259999999998"/>
    <n v="107122"/>
    <n v="0"/>
    <n v="0"/>
    <n v="0"/>
    <n v="0"/>
    <n v="10797.98"/>
    <n v="0"/>
    <n v="0"/>
    <n v="0"/>
    <n v="0"/>
    <n v="0"/>
    <n v="0"/>
    <n v="0"/>
    <n v="0"/>
    <n v="400.34"/>
    <n v="0"/>
    <n v="0"/>
    <n v="0"/>
    <n v="11469.39"/>
    <x v="17"/>
    <x v="20"/>
  </r>
  <r>
    <s v="CG&amp;E "/>
    <s v="E"/>
    <x v="14"/>
    <s v="TS07    01/02/2009N"/>
    <n v="154188"/>
    <n v="19953.21"/>
    <n v="0"/>
    <n v="19953.21"/>
    <n v="9142.4699999999993"/>
    <n v="0"/>
    <n v="496"/>
    <n v="167.4"/>
    <n v="0.09"/>
    <n v="0"/>
    <n v="0"/>
    <n v="569.02"/>
    <n v="861.91"/>
    <n v="1569.43"/>
    <n v="0"/>
    <n v="0"/>
    <n v="2760.4"/>
    <n v="3263.7"/>
    <n v="0"/>
    <n v="0"/>
    <n v="0"/>
    <n v="0"/>
    <n v="479.01"/>
    <n v="0"/>
    <n v="0"/>
    <n v="0"/>
    <n v="0"/>
    <n v="0"/>
    <n v="0"/>
    <n v="0"/>
    <n v="0"/>
    <n v="7.56"/>
    <n v="0"/>
    <n v="0"/>
    <n v="0"/>
    <n v="636.22"/>
    <x v="17"/>
    <x v="20"/>
  </r>
  <r>
    <s v="CG&amp;E "/>
    <s v="E"/>
    <x v="15"/>
    <s v="TS07    01/02/2009N"/>
    <n v="19721217"/>
    <n v="1312777.57"/>
    <n v="0"/>
    <n v="1312777.57"/>
    <n v="462496"/>
    <n v="0"/>
    <n v="10862.36"/>
    <n v="12379.53"/>
    <n v="0.59"/>
    <n v="0"/>
    <n v="0"/>
    <n v="44991.12"/>
    <n v="74922.48"/>
    <n v="100429.7"/>
    <n v="0"/>
    <n v="0"/>
    <n v="125518.61"/>
    <n v="415185.78"/>
    <n v="0"/>
    <n v="0"/>
    <n v="0"/>
    <n v="0"/>
    <n v="24348.35"/>
    <n v="0"/>
    <n v="0"/>
    <n v="0"/>
    <n v="0"/>
    <n v="0"/>
    <n v="0"/>
    <n v="0"/>
    <n v="0"/>
    <n v="966.35"/>
    <n v="0"/>
    <n v="0"/>
    <n v="0"/>
    <n v="40676.699999999997"/>
    <x v="17"/>
    <x v="20"/>
  </r>
  <r>
    <s v="CG&amp;E "/>
    <s v="E"/>
    <x v="18"/>
    <s v="TS07    01/02/2009N"/>
    <n v="105521"/>
    <n v="1632.28"/>
    <n v="0"/>
    <n v="1632.28"/>
    <n v="0"/>
    <n v="0"/>
    <n v="530.24"/>
    <n v="114.56"/>
    <n v="0.09"/>
    <n v="0"/>
    <n v="-682.04"/>
    <n v="392.36"/>
    <n v="58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17"/>
    <n v="0"/>
    <n v="0"/>
    <n v="0"/>
    <n v="682.04"/>
    <x v="17"/>
    <x v="20"/>
  </r>
  <r>
    <s v="CG&amp;E "/>
    <s v="E"/>
    <x v="15"/>
    <s v="TS08    01/02/2009 "/>
    <n v="0"/>
    <n v="196233.32"/>
    <n v="0"/>
    <n v="196233.32"/>
    <n v="53181.63"/>
    <n v="0"/>
    <n v="1678.6"/>
    <n v="1406.27"/>
    <n v="0.09"/>
    <n v="0"/>
    <n v="0"/>
    <n v="0"/>
    <n v="10638.4"/>
    <n v="79536.44"/>
    <n v="0"/>
    <n v="0"/>
    <n v="16838.439999999999"/>
    <n v="0"/>
    <n v="0"/>
    <n v="0"/>
    <n v="0"/>
    <n v="0"/>
    <n v="28138.91"/>
    <n v="0"/>
    <n v="0"/>
    <n v="0"/>
    <n v="0"/>
    <n v="0"/>
    <n v="0"/>
    <n v="0"/>
    <n v="0"/>
    <n v="93.25"/>
    <n v="0"/>
    <n v="0"/>
    <n v="0"/>
    <n v="4721.29"/>
    <x v="17"/>
    <x v="20"/>
  </r>
  <r>
    <s v="CG&amp;E "/>
    <s v="E"/>
    <x v="15"/>
    <s v="TS08    01/02/2009N"/>
    <n v="36305201"/>
    <n v="2250023"/>
    <n v="0"/>
    <n v="2250023"/>
    <n v="786262.65"/>
    <n v="0"/>
    <n v="15772.03"/>
    <n v="18568.27"/>
    <n v="0.27"/>
    <n v="0"/>
    <n v="0"/>
    <n v="28614.560000000001"/>
    <n v="128601"/>
    <n v="179980.63"/>
    <n v="0"/>
    <n v="0"/>
    <n v="209452.66"/>
    <n v="768472.19"/>
    <n v="0"/>
    <n v="0"/>
    <n v="0"/>
    <n v="0"/>
    <n v="41374.15"/>
    <n v="0"/>
    <n v="0"/>
    <n v="0"/>
    <n v="0"/>
    <n v="0"/>
    <n v="0"/>
    <n v="0"/>
    <n v="0"/>
    <n v="1778.95"/>
    <n v="0"/>
    <n v="0"/>
    <n v="0"/>
    <n v="71145.64"/>
    <x v="17"/>
    <x v="20"/>
  </r>
  <r>
    <s v="CG&amp;E "/>
    <s v="E"/>
    <x v="17"/>
    <s v="TS08    01/02/2009N"/>
    <n v="2972788"/>
    <n v="173116.64"/>
    <n v="0"/>
    <n v="173116.64"/>
    <n v="53452.74"/>
    <n v="0"/>
    <n v="1255.5"/>
    <n v="1907.95"/>
    <n v="0.09"/>
    <n v="0"/>
    <n v="0"/>
    <n v="10800.54"/>
    <n v="8326.41"/>
    <n v="12825.89"/>
    <n v="0"/>
    <n v="0"/>
    <n v="13456.95"/>
    <n v="62925"/>
    <n v="0"/>
    <n v="0"/>
    <n v="0"/>
    <n v="0"/>
    <n v="2819.56"/>
    <n v="0"/>
    <n v="0"/>
    <n v="0"/>
    <n v="0"/>
    <n v="0"/>
    <n v="0"/>
    <n v="0"/>
    <n v="0"/>
    <n v="145.66999999999999"/>
    <n v="0"/>
    <n v="0"/>
    <n v="0"/>
    <n v="5200.34"/>
    <x v="17"/>
    <x v="20"/>
  </r>
  <r>
    <s v="CG&amp;E "/>
    <s v="E"/>
    <x v="15"/>
    <s v="TS09    01/02/2009N"/>
    <n v="22721834"/>
    <n v="1229302.93"/>
    <n v="0"/>
    <n v="1229302.93"/>
    <n v="404468.72"/>
    <n v="0"/>
    <n v="8105.11"/>
    <n v="12063.81"/>
    <n v="0.27"/>
    <n v="0"/>
    <n v="0"/>
    <n v="0"/>
    <n v="62817.19"/>
    <n v="97454.88"/>
    <n v="0"/>
    <n v="0"/>
    <n v="101474.46"/>
    <n v="480953.06"/>
    <n v="0"/>
    <n v="0"/>
    <n v="0"/>
    <n v="0"/>
    <n v="21338.18"/>
    <n v="0"/>
    <n v="0"/>
    <n v="0"/>
    <n v="0"/>
    <n v="0"/>
    <n v="0"/>
    <n v="0"/>
    <n v="0"/>
    <n v="1113.3699999999999"/>
    <n v="0"/>
    <n v="0"/>
    <n v="0"/>
    <n v="39513.879999999997"/>
    <x v="17"/>
    <x v="20"/>
  </r>
  <r>
    <s v="CG&amp;E "/>
    <s v="E"/>
    <x v="12"/>
    <s v="TS09    01/02/2009N"/>
    <n v="4581844"/>
    <n v="273228.98"/>
    <n v="0"/>
    <n v="273228.98"/>
    <n v="95337.9"/>
    <n v="0"/>
    <n v="2083.52"/>
    <n v="2662.6"/>
    <n v="0.09"/>
    <n v="0"/>
    <n v="0"/>
    <n v="0"/>
    <n v="15445.23"/>
    <n v="21597.279999999999"/>
    <n v="0"/>
    <n v="0"/>
    <n v="25118.54"/>
    <n v="96983.89"/>
    <n v="0"/>
    <n v="0"/>
    <n v="0"/>
    <n v="0"/>
    <n v="5019.22"/>
    <n v="0"/>
    <n v="0"/>
    <n v="0"/>
    <n v="0"/>
    <n v="0"/>
    <n v="0"/>
    <n v="0"/>
    <n v="0"/>
    <n v="224.51"/>
    <n v="0"/>
    <n v="0"/>
    <n v="0"/>
    <n v="8756.2000000000007"/>
    <x v="17"/>
    <x v="20"/>
  </r>
  <r>
    <s v="CG&amp;E "/>
    <s v="E"/>
    <x v="15"/>
    <s v="TS10    01/02/2009N"/>
    <n v="70272864"/>
    <n v="4383754.8"/>
    <n v="0"/>
    <n v="4383754.8"/>
    <n v="1476688.48"/>
    <n v="0"/>
    <n v="35599.31"/>
    <n v="33471.69"/>
    <n v="0.09"/>
    <n v="0"/>
    <n v="0"/>
    <n v="0"/>
    <n v="303649.53000000003"/>
    <n v="332930.65000000002"/>
    <n v="0"/>
    <n v="0"/>
    <n v="497143.93"/>
    <n v="1487465.71"/>
    <n v="0"/>
    <n v="0"/>
    <n v="0"/>
    <n v="0"/>
    <n v="78389.62"/>
    <n v="0"/>
    <n v="0"/>
    <n v="0"/>
    <n v="0"/>
    <n v="0"/>
    <n v="0"/>
    <n v="0"/>
    <n v="0"/>
    <n v="3443.37"/>
    <n v="0"/>
    <n v="0"/>
    <n v="0"/>
    <n v="134972.42000000001"/>
    <x v="17"/>
    <x v="20"/>
  </r>
  <r>
    <s v="CG&amp;E "/>
    <s v="E"/>
    <x v="15"/>
    <s v="TS12    01/02/2009 "/>
    <n v="3109550"/>
    <n v="112991.76"/>
    <n v="0"/>
    <n v="11299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20"/>
  </r>
  <r>
    <s v="CG&amp;E "/>
    <s v="E"/>
    <x v="15"/>
    <s v="TS13    01/02/2009 "/>
    <n v="1903112"/>
    <n v="62334.99"/>
    <n v="0"/>
    <n v="6233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20"/>
  </r>
  <r>
    <s v="CG&amp;E "/>
    <s v="E"/>
    <x v="7"/>
    <s v="UOLC    02/02/2009N"/>
    <n v="23603"/>
    <n v="933.88"/>
    <n v="0"/>
    <n v="933.88"/>
    <n v="-0.69"/>
    <n v="0"/>
    <n v="101.33"/>
    <n v="25.62"/>
    <n v="0.09"/>
    <n v="0"/>
    <n v="0"/>
    <n v="101.85"/>
    <n v="54.05"/>
    <n v="41.45"/>
    <n v="0"/>
    <n v="0"/>
    <n v="60.82"/>
    <n v="452.45"/>
    <n v="0"/>
    <n v="0"/>
    <n v="0"/>
    <n v="0"/>
    <n v="19.95"/>
    <n v="0"/>
    <n v="0"/>
    <n v="0"/>
    <n v="60.16"/>
    <n v="0"/>
    <n v="0"/>
    <n v="0"/>
    <n v="0"/>
    <n v="0"/>
    <n v="0"/>
    <n v="0"/>
    <n v="0"/>
    <n v="16.8"/>
    <x v="17"/>
    <x v="21"/>
  </r>
  <r>
    <s v="CG&amp;E "/>
    <s v="E"/>
    <x v="19"/>
    <s v="UOLP    02/02/2009 "/>
    <n v="3208"/>
    <n v="133.91999999999999"/>
    <n v="0"/>
    <n v="133.91999999999999"/>
    <n v="0"/>
    <n v="0"/>
    <n v="13.57"/>
    <n v="3.66"/>
    <n v="4.78"/>
    <n v="0"/>
    <n v="0"/>
    <n v="14.88"/>
    <n v="7.39"/>
    <n v="6.01"/>
    <n v="0"/>
    <n v="0"/>
    <n v="8.24"/>
    <n v="62.07"/>
    <n v="0"/>
    <n v="0"/>
    <n v="0"/>
    <n v="0"/>
    <n v="2.88"/>
    <n v="0"/>
    <n v="0"/>
    <n v="0"/>
    <n v="8.17"/>
    <n v="0"/>
    <n v="0"/>
    <n v="0"/>
    <n v="0"/>
    <n v="0"/>
    <n v="0"/>
    <n v="0"/>
    <n v="0"/>
    <n v="2.27"/>
    <x v="17"/>
    <x v="21"/>
  </r>
  <r>
    <s v="CG&amp;E "/>
    <s v="E"/>
    <x v="2"/>
    <s v="UOLP    02/02/2009 "/>
    <n v="32441"/>
    <n v="1307.17"/>
    <n v="0"/>
    <n v="1307.17"/>
    <n v="-7.0000000000000007E-2"/>
    <n v="0"/>
    <n v="139.6"/>
    <n v="35.33"/>
    <n v="7.53"/>
    <n v="0"/>
    <n v="0"/>
    <n v="150.08000000000001"/>
    <n v="74.08"/>
    <n v="62.1"/>
    <n v="0"/>
    <n v="0"/>
    <n v="83.98"/>
    <n v="622.11"/>
    <n v="0"/>
    <n v="0"/>
    <n v="0"/>
    <n v="0"/>
    <n v="27.13"/>
    <n v="0"/>
    <n v="0"/>
    <n v="0"/>
    <n v="82.25"/>
    <n v="0"/>
    <n v="0"/>
    <n v="0"/>
    <n v="0"/>
    <n v="0"/>
    <n v="0"/>
    <n v="0"/>
    <n v="0"/>
    <n v="23.05"/>
    <x v="17"/>
    <x v="21"/>
  </r>
  <r>
    <s v="CG&amp;E "/>
    <s v="E"/>
    <x v="3"/>
    <s v="UOLP    02/02/2009 "/>
    <n v="910"/>
    <n v="36.880000000000003"/>
    <n v="0"/>
    <n v="36.880000000000003"/>
    <n v="0"/>
    <n v="0"/>
    <n v="3.92"/>
    <n v="1"/>
    <n v="0.36"/>
    <n v="0"/>
    <n v="0"/>
    <n v="4.21"/>
    <n v="2.08"/>
    <n v="1.75"/>
    <n v="0"/>
    <n v="0"/>
    <n v="2.36"/>
    <n v="17.46"/>
    <n v="0"/>
    <n v="0"/>
    <n v="0"/>
    <n v="0"/>
    <n v="0.77"/>
    <n v="0"/>
    <n v="0"/>
    <n v="0"/>
    <n v="2.31"/>
    <n v="0"/>
    <n v="0"/>
    <n v="0"/>
    <n v="0"/>
    <n v="0"/>
    <n v="0"/>
    <n v="0"/>
    <n v="0"/>
    <n v="0.66"/>
    <x v="17"/>
    <x v="21"/>
  </r>
  <r>
    <s v="CG&amp;E "/>
    <s v="E"/>
    <x v="7"/>
    <s v="UOLP    02/02/2009 "/>
    <n v="210"/>
    <n v="8.5299999999999994"/>
    <n v="0"/>
    <n v="8.5299999999999994"/>
    <n v="0"/>
    <n v="0"/>
    <n v="0.9"/>
    <n v="0.24"/>
    <n v="0.13"/>
    <n v="0"/>
    <n v="0"/>
    <n v="0.97"/>
    <n v="0.48"/>
    <n v="0.39"/>
    <n v="0"/>
    <n v="0"/>
    <n v="0.53"/>
    <n v="4.03"/>
    <n v="0"/>
    <n v="0"/>
    <n v="0"/>
    <n v="0"/>
    <n v="0.17"/>
    <n v="0"/>
    <n v="0"/>
    <n v="0"/>
    <n v="0.53"/>
    <n v="0"/>
    <n v="0"/>
    <n v="0"/>
    <n v="0"/>
    <n v="0"/>
    <n v="0"/>
    <n v="0"/>
    <n v="0"/>
    <n v="0.16"/>
    <x v="17"/>
    <x v="21"/>
  </r>
  <r>
    <s v="CG&amp;E "/>
    <s v="E"/>
    <x v="4"/>
    <s v="UOLP    02/02/2009 "/>
    <n v="1446"/>
    <n v="58.47"/>
    <n v="0"/>
    <n v="58.47"/>
    <n v="0"/>
    <n v="0"/>
    <n v="6.22"/>
    <n v="1.59"/>
    <n v="0.63"/>
    <n v="0"/>
    <n v="0"/>
    <n v="6.69"/>
    <n v="3.31"/>
    <n v="2.59"/>
    <n v="0"/>
    <n v="0"/>
    <n v="3.75"/>
    <n v="27.74"/>
    <n v="0"/>
    <n v="0"/>
    <n v="0"/>
    <n v="0"/>
    <n v="1.22"/>
    <n v="0"/>
    <n v="0"/>
    <n v="0"/>
    <n v="3.68"/>
    <n v="0"/>
    <n v="0"/>
    <n v="0"/>
    <n v="0"/>
    <n v="0"/>
    <n v="0"/>
    <n v="0"/>
    <n v="0"/>
    <n v="1.05"/>
    <x v="17"/>
    <x v="21"/>
  </r>
  <r>
    <s v="CG&amp;E "/>
    <s v="E"/>
    <x v="6"/>
    <s v="UOLP    02/02/2009 "/>
    <n v="810"/>
    <n v="12.84"/>
    <n v="0"/>
    <n v="12.84"/>
    <n v="0"/>
    <n v="0"/>
    <n v="3.48"/>
    <n v="0.9"/>
    <n v="0.27"/>
    <n v="0"/>
    <n v="-0.36"/>
    <n v="3.75"/>
    <n v="1.86"/>
    <n v="0"/>
    <n v="0"/>
    <n v="0"/>
    <n v="0"/>
    <n v="0"/>
    <n v="0"/>
    <n v="0"/>
    <n v="0"/>
    <n v="0"/>
    <n v="0.27"/>
    <n v="0"/>
    <n v="0"/>
    <n v="0"/>
    <n v="2.0699999999999998"/>
    <n v="0"/>
    <n v="0"/>
    <n v="0"/>
    <n v="0"/>
    <n v="0"/>
    <n v="0"/>
    <n v="0"/>
    <n v="0"/>
    <n v="0.6"/>
    <x v="17"/>
    <x v="21"/>
  </r>
  <r>
    <s v="CG&amp;E "/>
    <s v="E"/>
    <x v="2"/>
    <s v="UOLP    02/02/2009N"/>
    <n v="11767"/>
    <n v="473.23"/>
    <n v="0"/>
    <n v="473.23"/>
    <n v="-0.28000000000000003"/>
    <n v="0"/>
    <n v="50.46"/>
    <n v="12.82"/>
    <n v="2.97"/>
    <n v="0"/>
    <n v="0"/>
    <n v="54.69"/>
    <n v="26.95"/>
    <n v="21.45"/>
    <n v="0"/>
    <n v="0"/>
    <n v="30.32"/>
    <n v="225.52"/>
    <n v="0"/>
    <n v="0"/>
    <n v="0"/>
    <n v="0"/>
    <n v="9.9600000000000009"/>
    <n v="0"/>
    <n v="0"/>
    <n v="0"/>
    <n v="30.03"/>
    <n v="0"/>
    <n v="0"/>
    <n v="0"/>
    <n v="0"/>
    <n v="0"/>
    <n v="0"/>
    <n v="0"/>
    <n v="0"/>
    <n v="8.34"/>
    <x v="17"/>
    <x v="21"/>
  </r>
  <r>
    <s v="CG&amp;E "/>
    <s v="E"/>
    <x v="7"/>
    <s v="UOLP    02/02/2009N"/>
    <n v="27075"/>
    <n v="1087.46"/>
    <n v="0"/>
    <n v="1087.46"/>
    <n v="-0.65"/>
    <n v="0"/>
    <n v="116.09"/>
    <n v="29.47"/>
    <n v="3.03"/>
    <n v="0"/>
    <n v="0"/>
    <n v="125.9"/>
    <n v="61.93"/>
    <n v="48.99"/>
    <n v="0"/>
    <n v="0"/>
    <n v="69.8"/>
    <n v="521.66"/>
    <n v="0"/>
    <n v="0"/>
    <n v="0"/>
    <n v="0"/>
    <n v="22.92"/>
    <n v="0"/>
    <n v="0"/>
    <n v="0"/>
    <n v="69.11"/>
    <n v="0"/>
    <n v="0"/>
    <n v="0"/>
    <n v="0"/>
    <n v="0"/>
    <n v="0"/>
    <n v="0"/>
    <n v="0"/>
    <n v="19.21"/>
    <x v="17"/>
    <x v="21"/>
  </r>
  <r>
    <s v="CG&amp;E "/>
    <s v="E"/>
    <x v="7"/>
    <s v="UOLP    04/01/2008N"/>
    <n v="-298"/>
    <n v="-14.23"/>
    <n v="0"/>
    <n v="-14.23"/>
    <n v="0.01"/>
    <n v="0"/>
    <n v="-1.28"/>
    <n v="-0.32"/>
    <n v="0"/>
    <n v="0"/>
    <n v="0"/>
    <n v="-1.39"/>
    <n v="-0.68"/>
    <n v="-0.59"/>
    <n v="0"/>
    <n v="0"/>
    <n v="-0.77"/>
    <n v="-7.95"/>
    <n v="0"/>
    <n v="0"/>
    <n v="0"/>
    <n v="0"/>
    <n v="-0.28999999999999998"/>
    <n v="0"/>
    <n v="0"/>
    <n v="0"/>
    <n v="-0.76"/>
    <n v="0"/>
    <n v="0"/>
    <n v="0"/>
    <n v="0"/>
    <n v="0"/>
    <n v="0"/>
    <n v="0"/>
    <n v="0"/>
    <n v="-0.21"/>
    <x v="17"/>
    <x v="21"/>
  </r>
  <r>
    <s v="CG&amp;E "/>
    <s v="E"/>
    <x v="19"/>
    <s v="UORP    02/02/2009 "/>
    <n v="86"/>
    <n v="3.2"/>
    <n v="0"/>
    <n v="3.2"/>
    <n v="0"/>
    <n v="0"/>
    <n v="0.36"/>
    <n v="0.1"/>
    <n v="0.18"/>
    <n v="0"/>
    <n v="0"/>
    <n v="0.4"/>
    <n v="0"/>
    <n v="0.16"/>
    <n v="0"/>
    <n v="0"/>
    <n v="0.22"/>
    <n v="1.64"/>
    <n v="0"/>
    <n v="0"/>
    <n v="0"/>
    <n v="0"/>
    <n v="0.08"/>
    <n v="0"/>
    <n v="0"/>
    <n v="0"/>
    <n v="0"/>
    <n v="0"/>
    <n v="0"/>
    <n v="0"/>
    <n v="0"/>
    <n v="0"/>
    <n v="0"/>
    <n v="0"/>
    <n v="0"/>
    <n v="0.06"/>
    <x v="17"/>
    <x v="21"/>
  </r>
  <r>
    <s v="CG&amp;E "/>
    <s v="E"/>
    <x v="12"/>
    <s v="WS02    08/31/1993N"/>
    <n v="36960"/>
    <n v="1472.64"/>
    <n v="472.64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472.64"/>
    <n v="0"/>
    <n v="0"/>
    <n v="0"/>
    <n v="0"/>
    <n v="0"/>
    <n v="0"/>
    <n v="0"/>
    <n v="0"/>
    <n v="0"/>
    <n v="0"/>
    <n v="0"/>
    <n v="0"/>
    <n v="0"/>
    <n v="0"/>
    <x v="17"/>
    <x v="22"/>
  </r>
  <r>
    <s v="CG&amp;E "/>
    <s v="E"/>
    <x v="4"/>
    <s v="WS04    08/31/1993N"/>
    <n v="600"/>
    <n v="117.57"/>
    <n v="7.67"/>
    <n v="10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  <x v="22"/>
  </r>
  <r>
    <s v="CG&amp;E "/>
    <s v="E"/>
    <x v="0"/>
    <s v="ID        01/01/2001 "/>
    <n v="159252"/>
    <n v="11365.65"/>
    <n v="0"/>
    <n v="11365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0"/>
  </r>
  <r>
    <s v="CG&amp;E "/>
    <s v="E"/>
    <x v="2"/>
    <s v="DM01S   01/02/2007N"/>
    <n v="990"/>
    <n v="199.6"/>
    <n v="0"/>
    <n v="199.6"/>
    <n v="49.28"/>
    <n v="0"/>
    <n v="90.13"/>
    <n v="0.89"/>
    <n v="0.33"/>
    <n v="0"/>
    <n v="0"/>
    <n v="4.6100000000000003"/>
    <n v="12.05"/>
    <n v="4.6399999999999997"/>
    <n v="0.16"/>
    <n v="8.6999999999999993"/>
    <n v="4.5"/>
    <n v="19.690000000000001"/>
    <n v="0"/>
    <n v="0"/>
    <n v="0"/>
    <n v="0"/>
    <n v="0"/>
    <n v="3.48"/>
    <n v="0"/>
    <n v="0"/>
    <n v="1.1399999999999999"/>
    <n v="0"/>
    <n v="0"/>
    <n v="0"/>
    <n v="0"/>
    <n v="0"/>
    <n v="0"/>
    <n v="0"/>
    <n v="0"/>
    <n v="0"/>
    <x v="18"/>
    <x v="1"/>
  </r>
  <r>
    <s v="CG&amp;E "/>
    <s v="E"/>
    <x v="3"/>
    <s v="DM01S   01/02/2007N"/>
    <n v="-40"/>
    <n v="-57.18"/>
    <n v="0"/>
    <n v="-57.18"/>
    <n v="-1.58"/>
    <n v="0"/>
    <n v="-53.27"/>
    <n v="-0.04"/>
    <n v="-0.31"/>
    <n v="0"/>
    <n v="0"/>
    <n v="-0.19"/>
    <n v="-0.39"/>
    <n v="-0.15"/>
    <n v="-0.02"/>
    <n v="-0.28000000000000003"/>
    <n v="-0.24"/>
    <n v="-0.55000000000000004"/>
    <n v="0"/>
    <n v="0"/>
    <n v="0"/>
    <n v="0"/>
    <n v="0"/>
    <n v="-0.11"/>
    <n v="0"/>
    <n v="0"/>
    <n v="-0.05"/>
    <n v="0"/>
    <n v="0"/>
    <n v="0"/>
    <n v="0"/>
    <n v="0"/>
    <n v="0"/>
    <n v="0"/>
    <n v="0"/>
    <n v="0"/>
    <x v="18"/>
    <x v="1"/>
  </r>
  <r>
    <s v="CG&amp;E "/>
    <s v="E"/>
    <x v="1"/>
    <s v="DM01S   01/02/2009N"/>
    <n v="-14573"/>
    <n v="-1895.55"/>
    <n v="0"/>
    <n v="-1895.55"/>
    <n v="-510.2"/>
    <n v="0"/>
    <n v="-527.9"/>
    <n v="-15.82"/>
    <n v="-1.67"/>
    <n v="0"/>
    <n v="0"/>
    <n v="-66.72"/>
    <n v="-139.41999999999999"/>
    <n v="-105.83"/>
    <n v="0"/>
    <n v="0"/>
    <n v="-78.16"/>
    <n v="-348.16"/>
    <n v="0"/>
    <n v="0"/>
    <n v="0"/>
    <n v="0"/>
    <n v="-21.5"/>
    <n v="0"/>
    <n v="0"/>
    <n v="0"/>
    <n v="-16.809999999999999"/>
    <n v="0"/>
    <n v="0"/>
    <n v="0"/>
    <n v="0"/>
    <n v="-23.77"/>
    <n v="0"/>
    <n v="0"/>
    <n v="0"/>
    <n v="-39.590000000000003"/>
    <x v="18"/>
    <x v="1"/>
  </r>
  <r>
    <s v="CG&amp;E "/>
    <s v="E"/>
    <x v="2"/>
    <s v="DM01S   01/02/2009N"/>
    <n v="-950903"/>
    <n v="-87027"/>
    <n v="0"/>
    <n v="-87027"/>
    <n v="-18272.91"/>
    <n v="0"/>
    <n v="-20646.669999999998"/>
    <n v="-1032.43"/>
    <n v="-55.87"/>
    <n v="0"/>
    <n v="0"/>
    <n v="-4083.82"/>
    <n v="-6416.12"/>
    <n v="-4662.76"/>
    <n v="0"/>
    <n v="0"/>
    <n v="-5099.79"/>
    <n v="-21038.12"/>
    <n v="0"/>
    <n v="0"/>
    <n v="0"/>
    <n v="0"/>
    <n v="-1347.72"/>
    <n v="0"/>
    <n v="0"/>
    <n v="0"/>
    <n v="-1097.43"/>
    <n v="0"/>
    <n v="0"/>
    <n v="0"/>
    <n v="0"/>
    <n v="-1550.88"/>
    <n v="0"/>
    <n v="0"/>
    <n v="0"/>
    <n v="-1722.48"/>
    <x v="18"/>
    <x v="1"/>
  </r>
  <r>
    <s v="CG&amp;E "/>
    <s v="E"/>
    <x v="3"/>
    <s v="DM01S   01/02/2009N"/>
    <n v="-71396"/>
    <n v="-5127.3599999999997"/>
    <n v="0"/>
    <n v="-5127.3599999999997"/>
    <n v="-695.71"/>
    <n v="0"/>
    <n v="-1057.56"/>
    <n v="-77.5"/>
    <n v="-2.88"/>
    <n v="0"/>
    <n v="0"/>
    <n v="-298"/>
    <n v="-363.36"/>
    <n v="-242.57"/>
    <n v="0"/>
    <n v="0"/>
    <n v="-383.13"/>
    <n v="-1614.86"/>
    <n v="0"/>
    <n v="0"/>
    <n v="0"/>
    <n v="0"/>
    <n v="-102.39"/>
    <n v="0"/>
    <n v="0"/>
    <n v="0"/>
    <n v="-82.41"/>
    <n v="0"/>
    <n v="0"/>
    <n v="0"/>
    <n v="0"/>
    <n v="-116.43"/>
    <n v="0"/>
    <n v="0"/>
    <n v="0"/>
    <n v="-90.56"/>
    <x v="18"/>
    <x v="1"/>
  </r>
  <r>
    <s v="CG&amp;E "/>
    <s v="E"/>
    <x v="4"/>
    <s v="DM01S   01/02/2009N"/>
    <n v="-27117"/>
    <n v="-2800.25"/>
    <n v="0"/>
    <n v="-2800.25"/>
    <n v="-648.52"/>
    <n v="0"/>
    <n v="-780.23"/>
    <n v="-29.42"/>
    <n v="-3"/>
    <n v="0"/>
    <n v="0"/>
    <n v="-120.83"/>
    <n v="-203.75"/>
    <n v="-147.84"/>
    <n v="0"/>
    <n v="0"/>
    <n v="-145.41999999999999"/>
    <n v="-552.41"/>
    <n v="0"/>
    <n v="0"/>
    <n v="0"/>
    <n v="0"/>
    <n v="-36.869999999999997"/>
    <n v="0"/>
    <n v="0"/>
    <n v="0"/>
    <n v="-31.3"/>
    <n v="0"/>
    <n v="0"/>
    <n v="0"/>
    <n v="0"/>
    <n v="-44.25"/>
    <n v="0"/>
    <n v="0"/>
    <n v="0"/>
    <n v="-56.41"/>
    <x v="18"/>
    <x v="1"/>
  </r>
  <r>
    <s v="CG&amp;E "/>
    <s v="E"/>
    <x v="24"/>
    <s v="DM01S   01/02/2009N"/>
    <n v="0"/>
    <n v="-25"/>
    <n v="0"/>
    <n v="-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"/>
  </r>
  <r>
    <s v="CG&amp;E "/>
    <s v="E"/>
    <x v="6"/>
    <s v="DM01S   01/02/2009N"/>
    <n v="-1874"/>
    <n v="-97.63"/>
    <n v="0"/>
    <n v="-97.63"/>
    <n v="0"/>
    <n v="0"/>
    <n v="-65.260000000000005"/>
    <n v="-2.0499999999999998"/>
    <n v="-0.34"/>
    <n v="0"/>
    <n v="0"/>
    <n v="-8.76"/>
    <n v="-10.06"/>
    <n v="0"/>
    <n v="0"/>
    <n v="0"/>
    <n v="0"/>
    <n v="0"/>
    <n v="0"/>
    <n v="0"/>
    <n v="0"/>
    <n v="0"/>
    <n v="-3.29"/>
    <n v="0"/>
    <n v="0"/>
    <n v="0"/>
    <n v="-2.17"/>
    <n v="0"/>
    <n v="0"/>
    <n v="0"/>
    <n v="0"/>
    <n v="-3.07"/>
    <n v="0"/>
    <n v="0"/>
    <n v="0"/>
    <n v="-2.63"/>
    <x v="18"/>
    <x v="1"/>
  </r>
  <r>
    <s v="CG&amp;E "/>
    <s v="E"/>
    <x v="9"/>
    <s v="DM01S   01/02/2009N"/>
    <n v="-686"/>
    <n v="-40.46"/>
    <n v="0"/>
    <n v="-40.46"/>
    <n v="0"/>
    <n v="0"/>
    <n v="-24.97"/>
    <n v="-0.74"/>
    <n v="-0.09"/>
    <n v="0"/>
    <n v="0"/>
    <n v="-3.19"/>
    <n v="-6.74"/>
    <n v="0"/>
    <n v="0"/>
    <n v="0"/>
    <n v="0"/>
    <n v="0"/>
    <n v="0"/>
    <n v="0"/>
    <n v="0"/>
    <n v="0"/>
    <n v="-0.91"/>
    <n v="0"/>
    <n v="0"/>
    <n v="0"/>
    <n v="-0.79"/>
    <n v="0"/>
    <n v="0"/>
    <n v="0"/>
    <n v="0"/>
    <n v="-1.1200000000000001"/>
    <n v="0"/>
    <n v="0"/>
    <n v="0"/>
    <n v="-1.91"/>
    <x v="18"/>
    <x v="1"/>
  </r>
  <r>
    <s v="CG&amp;E "/>
    <s v="E"/>
    <x v="10"/>
    <s v="DM01S   01/02/2009N"/>
    <n v="-22"/>
    <n v="-8.65"/>
    <n v="0"/>
    <n v="-8.65"/>
    <n v="0"/>
    <n v="0"/>
    <n v="-8.06"/>
    <n v="-0.02"/>
    <n v="-0.09"/>
    <n v="0"/>
    <n v="0"/>
    <n v="-0.1"/>
    <n v="-0.22"/>
    <n v="0"/>
    <n v="0"/>
    <n v="0"/>
    <n v="0"/>
    <n v="0"/>
    <n v="0"/>
    <n v="0"/>
    <n v="0"/>
    <n v="0"/>
    <n v="-0.03"/>
    <n v="0"/>
    <n v="0"/>
    <n v="0"/>
    <n v="-0.03"/>
    <n v="0"/>
    <n v="0"/>
    <n v="0"/>
    <n v="0"/>
    <n v="-0.04"/>
    <n v="0"/>
    <n v="0"/>
    <n v="0"/>
    <n v="-0.06"/>
    <x v="18"/>
    <x v="1"/>
  </r>
  <r>
    <s v="CG&amp;E "/>
    <s v="E"/>
    <x v="2"/>
    <s v="DM01S   02/15/2008N"/>
    <n v="-1294"/>
    <n v="-172.03"/>
    <n v="0"/>
    <n v="-172.03"/>
    <n v="-51.12"/>
    <n v="0"/>
    <n v="-55.45"/>
    <n v="-1.58"/>
    <n v="-0.18"/>
    <n v="0"/>
    <n v="0"/>
    <n v="-6.02"/>
    <n v="-12.71"/>
    <n v="-9.02"/>
    <n v="-0.54"/>
    <n v="-9.02"/>
    <n v="-7.67"/>
    <n v="-11.85"/>
    <n v="0"/>
    <n v="0"/>
    <n v="0"/>
    <n v="0"/>
    <n v="-1.77"/>
    <n v="-3.61"/>
    <n v="0"/>
    <n v="0"/>
    <n v="-1.49"/>
    <n v="0"/>
    <n v="0"/>
    <n v="0"/>
    <n v="0"/>
    <n v="0"/>
    <n v="0"/>
    <n v="0"/>
    <n v="0"/>
    <n v="0"/>
    <x v="18"/>
    <x v="1"/>
  </r>
  <r>
    <s v="CG&amp;E "/>
    <s v="E"/>
    <x v="1"/>
    <s v="DM01S   04/01/2008N"/>
    <n v="-14559"/>
    <n v="-1749.03"/>
    <n v="0"/>
    <n v="-1749.03"/>
    <n v="-574.91"/>
    <n v="0"/>
    <n v="-364.98"/>
    <n v="-17.21"/>
    <n v="-0.45"/>
    <n v="0"/>
    <n v="0"/>
    <n v="-65.39"/>
    <n v="-130.29"/>
    <n v="-94.89"/>
    <n v="-4.43"/>
    <n v="0"/>
    <n v="-78.7"/>
    <n v="-336.75"/>
    <n v="0"/>
    <n v="0"/>
    <n v="0"/>
    <n v="0"/>
    <n v="-20.82"/>
    <n v="-27.21"/>
    <n v="0"/>
    <n v="0"/>
    <n v="-16.79"/>
    <n v="0"/>
    <n v="0"/>
    <n v="0"/>
    <n v="0"/>
    <n v="-6.44"/>
    <n v="0"/>
    <n v="0"/>
    <n v="0"/>
    <n v="-9.77"/>
    <x v="18"/>
    <x v="1"/>
  </r>
  <r>
    <s v="CG&amp;E "/>
    <s v="E"/>
    <x v="2"/>
    <s v="DM01S   04/01/2008N"/>
    <n v="-183349"/>
    <n v="-22950.080000000002"/>
    <n v="0"/>
    <n v="-22950.080000000002"/>
    <n v="-7014.83"/>
    <n v="0"/>
    <n v="-5804.61"/>
    <n v="-218.58"/>
    <n v="-17.57"/>
    <n v="0"/>
    <n v="0"/>
    <n v="-831.75"/>
    <n v="-1568.4"/>
    <n v="-1175.05"/>
    <n v="-61.75"/>
    <n v="0"/>
    <n v="-993.27"/>
    <n v="-4292.01"/>
    <n v="0"/>
    <n v="0"/>
    <n v="0"/>
    <n v="0"/>
    <n v="-259.98"/>
    <n v="-350.29"/>
    <n v="0"/>
    <n v="0"/>
    <n v="-211.61"/>
    <n v="0"/>
    <n v="0"/>
    <n v="0"/>
    <n v="0"/>
    <n v="-57.75"/>
    <n v="0"/>
    <n v="0"/>
    <n v="0"/>
    <n v="-92.63"/>
    <x v="18"/>
    <x v="1"/>
  </r>
  <r>
    <s v="CG&amp;E "/>
    <s v="E"/>
    <x v="3"/>
    <s v="DM01S   04/01/2008N"/>
    <n v="-895"/>
    <n v="-231.34"/>
    <n v="0"/>
    <n v="-231.34"/>
    <n v="-40.24"/>
    <n v="0"/>
    <n v="-138.96"/>
    <n v="-1.08"/>
    <n v="-1.03"/>
    <n v="0"/>
    <n v="0"/>
    <n v="-4.16"/>
    <n v="-8.94"/>
    <n v="-6.71"/>
    <n v="-0.3"/>
    <n v="0"/>
    <n v="-4.84"/>
    <n v="-19.87"/>
    <n v="0"/>
    <n v="0"/>
    <n v="0"/>
    <n v="0"/>
    <n v="-1.27"/>
    <n v="-1.97"/>
    <n v="0"/>
    <n v="0"/>
    <n v="-1.06"/>
    <n v="0"/>
    <n v="0"/>
    <n v="0"/>
    <n v="0"/>
    <n v="-0.34"/>
    <n v="0"/>
    <n v="0"/>
    <n v="0"/>
    <n v="-0.56999999999999995"/>
    <x v="18"/>
    <x v="1"/>
  </r>
  <r>
    <s v="CG&amp;E "/>
    <s v="E"/>
    <x v="4"/>
    <s v="DM01S   04/01/2008N"/>
    <n v="-11885"/>
    <n v="-1799.13"/>
    <n v="0"/>
    <n v="-1799.13"/>
    <n v="-607.45000000000005"/>
    <n v="0"/>
    <n v="-553.21"/>
    <n v="-14.32"/>
    <n v="-2.16"/>
    <n v="0"/>
    <n v="0"/>
    <n v="-55.19"/>
    <n v="-129.75"/>
    <n v="-89.7"/>
    <n v="-4.5"/>
    <n v="0"/>
    <n v="-64.45"/>
    <n v="-209.02"/>
    <n v="0"/>
    <n v="0"/>
    <n v="0"/>
    <n v="0"/>
    <n v="-16.55"/>
    <n v="-33.869999999999997"/>
    <n v="0"/>
    <n v="0"/>
    <n v="-13.75"/>
    <n v="0"/>
    <n v="0"/>
    <n v="0"/>
    <n v="0"/>
    <n v="-1.92"/>
    <n v="0"/>
    <n v="0"/>
    <n v="0"/>
    <n v="-3.29"/>
    <x v="18"/>
    <x v="1"/>
  </r>
  <r>
    <s v="CG&amp;E "/>
    <s v="E"/>
    <x v="6"/>
    <s v="DM01S   04/01/2008N"/>
    <n v="-3948"/>
    <n v="-231.76"/>
    <n v="0"/>
    <n v="-231.76"/>
    <n v="0"/>
    <n v="0"/>
    <n v="-145.52000000000001"/>
    <n v="-4.67"/>
    <n v="-0.27"/>
    <n v="0"/>
    <n v="0"/>
    <n v="-18.329999999999998"/>
    <n v="-38.78"/>
    <n v="0"/>
    <n v="-1.2"/>
    <n v="0"/>
    <n v="0"/>
    <n v="0"/>
    <n v="0"/>
    <n v="0"/>
    <n v="0"/>
    <n v="0"/>
    <n v="-5.65"/>
    <n v="-7.96"/>
    <n v="0"/>
    <n v="0"/>
    <n v="-4.55"/>
    <n v="0"/>
    <n v="0"/>
    <n v="0"/>
    <n v="0"/>
    <n v="-1.78"/>
    <n v="0"/>
    <n v="0"/>
    <n v="0"/>
    <n v="-3.05"/>
    <x v="18"/>
    <x v="1"/>
  </r>
  <r>
    <s v="CG&amp;E "/>
    <s v="E"/>
    <x v="2"/>
    <s v="DM01W   01/02/2007N"/>
    <n v="492"/>
    <n v="121.96"/>
    <n v="0"/>
    <n v="121.96"/>
    <n v="19.43"/>
    <n v="0"/>
    <n v="78.209999999999994"/>
    <n v="0.55000000000000004"/>
    <n v="0.43"/>
    <n v="0"/>
    <n v="0"/>
    <n v="2.29"/>
    <n v="4.82"/>
    <n v="2.21"/>
    <n v="0.21"/>
    <n v="3.44"/>
    <n v="2.79"/>
    <n v="5.17"/>
    <n v="0"/>
    <n v="0"/>
    <n v="0"/>
    <n v="0"/>
    <n v="0.48"/>
    <n v="1.37"/>
    <n v="0"/>
    <n v="0"/>
    <n v="0.56000000000000005"/>
    <n v="0"/>
    <n v="0"/>
    <n v="0"/>
    <n v="0"/>
    <n v="0"/>
    <n v="0"/>
    <n v="0"/>
    <n v="0"/>
    <n v="0"/>
    <x v="18"/>
    <x v="1"/>
  </r>
  <r>
    <s v="CG&amp;E "/>
    <s v="E"/>
    <x v="3"/>
    <s v="DM01W   01/02/2007N"/>
    <n v="0"/>
    <n v="52.56"/>
    <n v="0"/>
    <n v="52.56"/>
    <n v="0"/>
    <n v="0"/>
    <n v="52.25"/>
    <n v="0"/>
    <n v="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"/>
  </r>
  <r>
    <s v="CG&amp;E "/>
    <s v="E"/>
    <x v="2"/>
    <s v="DM01W   01/02/2009 "/>
    <n v="4021"/>
    <n v="468.81"/>
    <n v="0"/>
    <n v="46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"/>
  </r>
  <r>
    <s v="CG&amp;E "/>
    <s v="E"/>
    <x v="1"/>
    <s v="DM01W   01/02/2009N"/>
    <n v="425387"/>
    <n v="51109.04"/>
    <n v="0"/>
    <n v="51109.04"/>
    <n v="13992.27"/>
    <n v="0"/>
    <n v="14645.52"/>
    <n v="461.8"/>
    <n v="46.59"/>
    <n v="0"/>
    <n v="0"/>
    <n v="1944.6"/>
    <n v="3897.84"/>
    <n v="2735.11"/>
    <n v="0"/>
    <n v="0"/>
    <n v="2281.33"/>
    <n v="8249.4599999999991"/>
    <n v="0"/>
    <n v="0"/>
    <n v="0"/>
    <n v="0"/>
    <n v="564.79"/>
    <n v="0"/>
    <n v="0"/>
    <n v="0"/>
    <n v="490.84"/>
    <n v="0"/>
    <n v="0"/>
    <n v="0"/>
    <n v="0"/>
    <n v="693.9"/>
    <n v="0"/>
    <n v="0"/>
    <n v="0"/>
    <n v="1104.99"/>
    <x v="18"/>
    <x v="1"/>
  </r>
  <r>
    <s v="CG&amp;E "/>
    <s v="E"/>
    <x v="2"/>
    <s v="DM01W   01/02/2009N"/>
    <n v="34409069"/>
    <n v="4015915.06"/>
    <n v="0"/>
    <n v="4015915.06"/>
    <n v="1098235.9099999999"/>
    <n v="0"/>
    <n v="1120276.73"/>
    <n v="37357.93"/>
    <n v="3199.84"/>
    <n v="0"/>
    <n v="0"/>
    <n v="156358.45000000001"/>
    <n v="308844.84999999998"/>
    <n v="215920.37"/>
    <n v="0"/>
    <n v="0"/>
    <n v="184538.18"/>
    <n v="662445.04"/>
    <n v="0"/>
    <n v="0"/>
    <n v="0"/>
    <n v="0"/>
    <n v="45525.42"/>
    <n v="0"/>
    <n v="0"/>
    <n v="0"/>
    <n v="39707.85"/>
    <n v="0"/>
    <n v="0"/>
    <n v="0"/>
    <n v="0"/>
    <n v="56120.2"/>
    <n v="0"/>
    <n v="0"/>
    <n v="0"/>
    <n v="87384.29"/>
    <x v="18"/>
    <x v="1"/>
  </r>
  <r>
    <s v="CG&amp;E "/>
    <s v="E"/>
    <x v="3"/>
    <s v="DM01W   01/02/2009N"/>
    <n v="731308"/>
    <n v="87789.74"/>
    <n v="0"/>
    <n v="87789.74"/>
    <n v="23788.35"/>
    <n v="0"/>
    <n v="25581.87"/>
    <n v="793.92"/>
    <n v="70.59"/>
    <n v="0"/>
    <n v="0"/>
    <n v="3334.49"/>
    <n v="6662.96"/>
    <n v="4654.7299999999996"/>
    <n v="0"/>
    <n v="0"/>
    <n v="3921.87"/>
    <n v="14093.68"/>
    <n v="0"/>
    <n v="0"/>
    <n v="0"/>
    <n v="0"/>
    <n v="968.12"/>
    <n v="0"/>
    <n v="0"/>
    <n v="0"/>
    <n v="843.79"/>
    <n v="0"/>
    <n v="0"/>
    <n v="0"/>
    <n v="0"/>
    <n v="1192.77"/>
    <n v="0"/>
    <n v="0"/>
    <n v="0"/>
    <n v="1882.6"/>
    <x v="18"/>
    <x v="1"/>
  </r>
  <r>
    <s v="CG&amp;E "/>
    <s v="E"/>
    <x v="7"/>
    <s v="DM01W   01/02/2009N"/>
    <n v="7310"/>
    <n v="973.29"/>
    <n v="0"/>
    <n v="973.29"/>
    <n v="265.2"/>
    <n v="0"/>
    <n v="313.63"/>
    <n v="7.94"/>
    <n v="0.99"/>
    <n v="0"/>
    <n v="0"/>
    <n v="33.700000000000003"/>
    <n v="71.81"/>
    <n v="50.27"/>
    <n v="0"/>
    <n v="0"/>
    <n v="39.200000000000003"/>
    <n v="140.13"/>
    <n v="0"/>
    <n v="0"/>
    <n v="0"/>
    <n v="0"/>
    <n v="9.67"/>
    <n v="0"/>
    <n v="0"/>
    <n v="0"/>
    <n v="8.44"/>
    <n v="0"/>
    <n v="0"/>
    <n v="0"/>
    <n v="0"/>
    <n v="11.93"/>
    <n v="0"/>
    <n v="0"/>
    <n v="0"/>
    <n v="20.38"/>
    <x v="18"/>
    <x v="1"/>
  </r>
  <r>
    <s v="CG&amp;E "/>
    <s v="E"/>
    <x v="4"/>
    <s v="DM01W   01/02/2009N"/>
    <n v="1494897"/>
    <n v="176689.46"/>
    <n v="0"/>
    <n v="176689.46"/>
    <n v="48031.29"/>
    <n v="0"/>
    <n v="50543.08"/>
    <n v="1623"/>
    <n v="159.21"/>
    <n v="0"/>
    <n v="0"/>
    <n v="6797.03"/>
    <n v="13476.54"/>
    <n v="9414.9599999999991"/>
    <n v="0"/>
    <n v="0"/>
    <n v="8017.28"/>
    <n v="28675.85"/>
    <n v="0"/>
    <n v="0"/>
    <n v="0"/>
    <n v="0"/>
    <n v="1974.2"/>
    <n v="0"/>
    <n v="0"/>
    <n v="0"/>
    <n v="1724.95"/>
    <n v="0"/>
    <n v="0"/>
    <n v="0"/>
    <n v="0"/>
    <n v="2437.96"/>
    <n v="0"/>
    <n v="0"/>
    <n v="0"/>
    <n v="3814.11"/>
    <x v="18"/>
    <x v="1"/>
  </r>
  <r>
    <s v="CG&amp;E "/>
    <s v="E"/>
    <x v="8"/>
    <s v="DM01W   01/02/2009N"/>
    <n v="34881"/>
    <n v="3518.67"/>
    <n v="0"/>
    <n v="3518.67"/>
    <n v="818.82"/>
    <n v="0"/>
    <n v="998.04"/>
    <n v="37.869999999999997"/>
    <n v="3.37"/>
    <n v="0"/>
    <n v="0"/>
    <n v="155.12"/>
    <n v="257.97000000000003"/>
    <n v="176.89"/>
    <n v="0"/>
    <n v="0"/>
    <n v="187.08"/>
    <n v="668.64"/>
    <n v="0"/>
    <n v="0"/>
    <n v="0"/>
    <n v="0"/>
    <n v="46.04"/>
    <n v="0"/>
    <n v="0"/>
    <n v="0"/>
    <n v="40.26"/>
    <n v="0"/>
    <n v="0"/>
    <n v="0"/>
    <n v="0"/>
    <n v="56.89"/>
    <n v="0"/>
    <n v="0"/>
    <n v="0"/>
    <n v="71.680000000000007"/>
    <x v="18"/>
    <x v="1"/>
  </r>
  <r>
    <s v="CG&amp;E "/>
    <s v="E"/>
    <x v="5"/>
    <s v="DM01W   01/02/2009N"/>
    <n v="96543"/>
    <n v="10718.97"/>
    <n v="0"/>
    <n v="10718.97"/>
    <n v="3183.29"/>
    <n v="0"/>
    <n v="2885.64"/>
    <n v="104.81"/>
    <n v="6.39"/>
    <n v="0"/>
    <n v="0"/>
    <n v="19.66"/>
    <n v="884.33"/>
    <n v="619.04999999999995"/>
    <n v="0"/>
    <n v="0"/>
    <n v="517.76"/>
    <n v="1850.63"/>
    <n v="0"/>
    <n v="0"/>
    <n v="0"/>
    <n v="0"/>
    <n v="127.48"/>
    <n v="0"/>
    <n v="0"/>
    <n v="0"/>
    <n v="111.45"/>
    <n v="0"/>
    <n v="0"/>
    <n v="0"/>
    <n v="0"/>
    <n v="157.46"/>
    <n v="0"/>
    <n v="0"/>
    <n v="0"/>
    <n v="251.02"/>
    <x v="18"/>
    <x v="1"/>
  </r>
  <r>
    <s v="CG&amp;E "/>
    <s v="E"/>
    <x v="14"/>
    <s v="DM01W   01/02/2009N"/>
    <n v="4095"/>
    <n v="503.53"/>
    <n v="0"/>
    <n v="503.53"/>
    <n v="148.57"/>
    <n v="0"/>
    <n v="134.27000000000001"/>
    <n v="4.45"/>
    <n v="0.18"/>
    <n v="0"/>
    <n v="0"/>
    <n v="18.98"/>
    <n v="40.22"/>
    <n v="28.17"/>
    <n v="0"/>
    <n v="0"/>
    <n v="21.96"/>
    <n v="78.5"/>
    <n v="0"/>
    <n v="0"/>
    <n v="0"/>
    <n v="0"/>
    <n v="5.41"/>
    <n v="0"/>
    <n v="0"/>
    <n v="0"/>
    <n v="4.72"/>
    <n v="0"/>
    <n v="0"/>
    <n v="0"/>
    <n v="0"/>
    <n v="6.68"/>
    <n v="0"/>
    <n v="0"/>
    <n v="0"/>
    <n v="11.42"/>
    <x v="18"/>
    <x v="1"/>
  </r>
  <r>
    <s v="CG&amp;E "/>
    <s v="E"/>
    <x v="21"/>
    <s v="DM01W   01/02/2009N"/>
    <n v="8542"/>
    <n v="499.72"/>
    <n v="0"/>
    <n v="499.72"/>
    <n v="0"/>
    <n v="0"/>
    <n v="307.5"/>
    <n v="9.27"/>
    <n v="0.72"/>
    <n v="0"/>
    <n v="0"/>
    <n v="39.450000000000003"/>
    <n v="83.9"/>
    <n v="0"/>
    <n v="0"/>
    <n v="0"/>
    <n v="0"/>
    <n v="0"/>
    <n v="0"/>
    <n v="0"/>
    <n v="0"/>
    <n v="0"/>
    <n v="11.28"/>
    <n v="0"/>
    <n v="0"/>
    <n v="0"/>
    <n v="9.86"/>
    <n v="0"/>
    <n v="0"/>
    <n v="0"/>
    <n v="0"/>
    <n v="13.93"/>
    <n v="0"/>
    <n v="0"/>
    <n v="0"/>
    <n v="23.81"/>
    <x v="18"/>
    <x v="1"/>
  </r>
  <r>
    <s v="CG&amp;E "/>
    <s v="E"/>
    <x v="6"/>
    <s v="DM01W   01/02/2009N"/>
    <n v="949608"/>
    <n v="50528.32"/>
    <n v="0"/>
    <n v="50528.32"/>
    <n v="0"/>
    <n v="0"/>
    <n v="30464.47"/>
    <n v="1031.04"/>
    <n v="76.52"/>
    <n v="0"/>
    <n v="-332.62"/>
    <n v="4340.3599999999997"/>
    <n v="8748.5300000000007"/>
    <n v="0"/>
    <n v="0"/>
    <n v="0"/>
    <n v="0"/>
    <n v="0"/>
    <n v="0"/>
    <n v="0"/>
    <n v="0"/>
    <n v="0"/>
    <n v="1074.52"/>
    <n v="0"/>
    <n v="0"/>
    <n v="0"/>
    <n v="1095.8699999999999"/>
    <n v="0"/>
    <n v="0"/>
    <n v="0"/>
    <n v="0"/>
    <n v="1548.76"/>
    <n v="0"/>
    <n v="0"/>
    <n v="0"/>
    <n v="2480.87"/>
    <x v="18"/>
    <x v="1"/>
  </r>
  <r>
    <s v="CG&amp;E "/>
    <s v="E"/>
    <x v="9"/>
    <s v="DM01W   01/02/2009N"/>
    <n v="21848"/>
    <n v="1150.48"/>
    <n v="0"/>
    <n v="1150.48"/>
    <n v="0"/>
    <n v="0"/>
    <n v="722.24"/>
    <n v="23.71"/>
    <n v="1.8"/>
    <n v="0"/>
    <n v="-34.21"/>
    <n v="99.9"/>
    <n v="206.03"/>
    <n v="0"/>
    <n v="0"/>
    <n v="0"/>
    <n v="0"/>
    <n v="0"/>
    <n v="0"/>
    <n v="0"/>
    <n v="0"/>
    <n v="0"/>
    <n v="11.66"/>
    <n v="0"/>
    <n v="0"/>
    <n v="0"/>
    <n v="25.22"/>
    <n v="0"/>
    <n v="0"/>
    <n v="0"/>
    <n v="0"/>
    <n v="35.619999999999997"/>
    <n v="0"/>
    <n v="0"/>
    <n v="0"/>
    <n v="58.51"/>
    <x v="18"/>
    <x v="1"/>
  </r>
  <r>
    <s v="CG&amp;E "/>
    <s v="E"/>
    <x v="10"/>
    <s v="DM01W   01/02/2009N"/>
    <n v="92596"/>
    <n v="4236.78"/>
    <n v="0"/>
    <n v="4236.78"/>
    <n v="0"/>
    <n v="0"/>
    <n v="2499.1"/>
    <n v="100.55"/>
    <n v="6.03"/>
    <n v="0"/>
    <n v="-83.19"/>
    <n v="414.64"/>
    <n v="751.73"/>
    <n v="0"/>
    <n v="0"/>
    <n v="0"/>
    <n v="0"/>
    <n v="0"/>
    <n v="0"/>
    <n v="0"/>
    <n v="0"/>
    <n v="0"/>
    <n v="80.58"/>
    <n v="0"/>
    <n v="0"/>
    <n v="0"/>
    <n v="106.86"/>
    <n v="0"/>
    <n v="0"/>
    <n v="0"/>
    <n v="0"/>
    <n v="151.03"/>
    <n v="0"/>
    <n v="0"/>
    <n v="0"/>
    <n v="209.45"/>
    <x v="18"/>
    <x v="1"/>
  </r>
  <r>
    <s v="CG&amp;E "/>
    <s v="E"/>
    <x v="22"/>
    <s v="DM01W   01/02/2009N"/>
    <n v="4396"/>
    <n v="220.36"/>
    <n v="0"/>
    <n v="220.36"/>
    <n v="0"/>
    <n v="0"/>
    <n v="141.93"/>
    <n v="4.7699999999999996"/>
    <n v="0.18"/>
    <n v="0"/>
    <n v="0"/>
    <n v="0"/>
    <n v="43.17"/>
    <n v="0"/>
    <n v="0"/>
    <n v="0"/>
    <n v="0"/>
    <n v="0"/>
    <n v="0"/>
    <n v="0"/>
    <n v="0"/>
    <n v="0"/>
    <n v="5.8"/>
    <n v="0"/>
    <n v="0"/>
    <n v="0"/>
    <n v="5.08"/>
    <n v="0"/>
    <n v="0"/>
    <n v="0"/>
    <n v="0"/>
    <n v="7.17"/>
    <n v="0"/>
    <n v="0"/>
    <n v="0"/>
    <n v="12.26"/>
    <x v="18"/>
    <x v="1"/>
  </r>
  <r>
    <s v="CG&amp;E "/>
    <s v="E"/>
    <x v="11"/>
    <s v="DM01W   01/02/2009N"/>
    <n v="16070"/>
    <n v="300.62"/>
    <n v="0"/>
    <n v="300.62"/>
    <n v="0"/>
    <n v="0"/>
    <n v="108.34"/>
    <n v="17.45"/>
    <n v="0.09"/>
    <n v="0"/>
    <n v="-14.42"/>
    <n v="67.650000000000006"/>
    <n v="62.34"/>
    <n v="0"/>
    <n v="0"/>
    <n v="0"/>
    <n v="0"/>
    <n v="0"/>
    <n v="0"/>
    <n v="0"/>
    <n v="0"/>
    <n v="0"/>
    <n v="0"/>
    <n v="0"/>
    <n v="0"/>
    <n v="0"/>
    <n v="18.54"/>
    <n v="0"/>
    <n v="0"/>
    <n v="0"/>
    <n v="0"/>
    <n v="26.21"/>
    <n v="0"/>
    <n v="0"/>
    <n v="0"/>
    <n v="14.42"/>
    <x v="18"/>
    <x v="1"/>
  </r>
  <r>
    <s v="CG&amp;E "/>
    <s v="E"/>
    <x v="2"/>
    <s v="DM01W   02/15/2008N"/>
    <n v="1143"/>
    <n v="184.77"/>
    <n v="0"/>
    <n v="184.77"/>
    <n v="45.16"/>
    <n v="0"/>
    <n v="81.599999999999994"/>
    <n v="1.39"/>
    <n v="0.36"/>
    <n v="0"/>
    <n v="0"/>
    <n v="5.32"/>
    <n v="11.22"/>
    <n v="7.97"/>
    <n v="0.48"/>
    <n v="7.98"/>
    <n v="6.77"/>
    <n v="10.46"/>
    <n v="0"/>
    <n v="0"/>
    <n v="0"/>
    <n v="0"/>
    <n v="1.56"/>
    <n v="3.18"/>
    <n v="0"/>
    <n v="0"/>
    <n v="1.32"/>
    <n v="0"/>
    <n v="0"/>
    <n v="0"/>
    <n v="0"/>
    <n v="0"/>
    <n v="0"/>
    <n v="0"/>
    <n v="0"/>
    <n v="0"/>
    <x v="18"/>
    <x v="1"/>
  </r>
  <r>
    <s v="CG&amp;E "/>
    <s v="E"/>
    <x v="1"/>
    <s v="DM01W   04/01/2008N"/>
    <n v="13159"/>
    <n v="1466.33"/>
    <n v="0"/>
    <n v="1466.33"/>
    <n v="498.58"/>
    <n v="0"/>
    <n v="285.57"/>
    <n v="16.03"/>
    <n v="0.38"/>
    <n v="0"/>
    <n v="0"/>
    <n v="58.31"/>
    <n v="105.5"/>
    <n v="74.39"/>
    <n v="5.48"/>
    <n v="0"/>
    <n v="71.36"/>
    <n v="287.49"/>
    <n v="0"/>
    <n v="0"/>
    <n v="0"/>
    <n v="0"/>
    <n v="18.149999999999999"/>
    <n v="29.91"/>
    <n v="0"/>
    <n v="0"/>
    <n v="15.18"/>
    <n v="0"/>
    <n v="0"/>
    <n v="0"/>
    <n v="0"/>
    <n v="0"/>
    <n v="0"/>
    <n v="0"/>
    <n v="0"/>
    <n v="0"/>
    <x v="18"/>
    <x v="1"/>
  </r>
  <r>
    <s v="CG&amp;E "/>
    <s v="E"/>
    <x v="2"/>
    <s v="DM01W   04/01/2008N"/>
    <n v="201485"/>
    <n v="25682.43"/>
    <n v="0"/>
    <n v="25682.43"/>
    <n v="8515.56"/>
    <n v="0"/>
    <n v="6399.54"/>
    <n v="245.28"/>
    <n v="17.02"/>
    <n v="0"/>
    <n v="0"/>
    <n v="911.11"/>
    <n v="1800.59"/>
    <n v="1299.95"/>
    <n v="84.05"/>
    <n v="0"/>
    <n v="1098.3399999999999"/>
    <n v="4290.43"/>
    <n v="0"/>
    <n v="0"/>
    <n v="0"/>
    <n v="0"/>
    <n v="277.02"/>
    <n v="511.04"/>
    <n v="0"/>
    <n v="0"/>
    <n v="232.5"/>
    <n v="0"/>
    <n v="0"/>
    <n v="0"/>
    <n v="0"/>
    <n v="0"/>
    <n v="0"/>
    <n v="0"/>
    <n v="0"/>
    <n v="0"/>
    <x v="18"/>
    <x v="1"/>
  </r>
  <r>
    <s v="CG&amp;E "/>
    <s v="E"/>
    <x v="3"/>
    <s v="DM01W   04/01/2008N"/>
    <n v="1541"/>
    <n v="246.18"/>
    <n v="0"/>
    <n v="246.18"/>
    <n v="71.62"/>
    <n v="0"/>
    <n v="87.52"/>
    <n v="1.87"/>
    <n v="0.59"/>
    <n v="0"/>
    <n v="0"/>
    <n v="7.17"/>
    <n v="15.13"/>
    <n v="11.42"/>
    <n v="0.64"/>
    <n v="0"/>
    <n v="8.35"/>
    <n v="33.67"/>
    <n v="0"/>
    <n v="0"/>
    <n v="0"/>
    <n v="0"/>
    <n v="2.13"/>
    <n v="4.29"/>
    <n v="0"/>
    <n v="0"/>
    <n v="1.78"/>
    <n v="0"/>
    <n v="0"/>
    <n v="0"/>
    <n v="0"/>
    <n v="0"/>
    <n v="0"/>
    <n v="0"/>
    <n v="0"/>
    <n v="0"/>
    <x v="18"/>
    <x v="1"/>
  </r>
  <r>
    <s v="CG&amp;E "/>
    <s v="E"/>
    <x v="4"/>
    <s v="DM01W   04/01/2008N"/>
    <n v="1187"/>
    <n v="364.05"/>
    <n v="0"/>
    <n v="364.05"/>
    <n v="55.17"/>
    <n v="0"/>
    <n v="241.25"/>
    <n v="1.43"/>
    <n v="2.09"/>
    <n v="0"/>
    <n v="0"/>
    <n v="5.5"/>
    <n v="11.67"/>
    <n v="8.33"/>
    <n v="0.5"/>
    <n v="0"/>
    <n v="6.46"/>
    <n v="25.33"/>
    <n v="0"/>
    <n v="0"/>
    <n v="0"/>
    <n v="0"/>
    <n v="1.62"/>
    <n v="3.33"/>
    <n v="0"/>
    <n v="0"/>
    <n v="1.37"/>
    <n v="0"/>
    <n v="0"/>
    <n v="0"/>
    <n v="0"/>
    <n v="0"/>
    <n v="0"/>
    <n v="0"/>
    <n v="0"/>
    <n v="0"/>
    <x v="18"/>
    <x v="1"/>
  </r>
  <r>
    <s v="CG&amp;E "/>
    <s v="E"/>
    <x v="2"/>
    <s v="DM02S   01/02/2009N"/>
    <n v="-907"/>
    <n v="-156.25"/>
    <n v="0"/>
    <n v="-156.25"/>
    <n v="-32.799999999999997"/>
    <n v="0"/>
    <n v="-72.260000000000005"/>
    <n v="-0.99"/>
    <n v="-0.26"/>
    <n v="0"/>
    <n v="0"/>
    <n v="-4.21"/>
    <n v="-8.9"/>
    <n v="-6.88"/>
    <n v="0"/>
    <n v="0"/>
    <n v="-4.87"/>
    <n v="-18.8"/>
    <n v="0"/>
    <n v="0"/>
    <n v="0"/>
    <n v="0"/>
    <n v="-1.22"/>
    <n v="0"/>
    <n v="0"/>
    <n v="0"/>
    <n v="-1.06"/>
    <n v="0"/>
    <n v="0"/>
    <n v="0"/>
    <n v="0"/>
    <n v="-1.47"/>
    <n v="0"/>
    <n v="0"/>
    <n v="0"/>
    <n v="-2.5299999999999998"/>
    <x v="18"/>
    <x v="1"/>
  </r>
  <r>
    <s v="CG&amp;E "/>
    <s v="E"/>
    <x v="4"/>
    <s v="DM02S   01/02/2009N"/>
    <n v="-2002"/>
    <n v="-209.06"/>
    <n v="0"/>
    <n v="-209.06"/>
    <n v="-56.48"/>
    <n v="0"/>
    <n v="-51.17"/>
    <n v="-2.17"/>
    <n v="-0.15"/>
    <n v="0"/>
    <n v="0"/>
    <n v="-9"/>
    <n v="-16.600000000000001"/>
    <n v="-11.5"/>
    <n v="0"/>
    <n v="0"/>
    <n v="-10.73"/>
    <n v="-38.380000000000003"/>
    <n v="0"/>
    <n v="0"/>
    <n v="0"/>
    <n v="0"/>
    <n v="-2.65"/>
    <n v="0"/>
    <n v="0"/>
    <n v="0"/>
    <n v="-2.31"/>
    <n v="0"/>
    <n v="0"/>
    <n v="0"/>
    <n v="0"/>
    <n v="-3.26"/>
    <n v="0"/>
    <n v="0"/>
    <n v="0"/>
    <n v="-4.66"/>
    <x v="18"/>
    <x v="1"/>
  </r>
  <r>
    <s v="CG&amp;E "/>
    <s v="E"/>
    <x v="1"/>
    <s v="DM02S   04/01/2008N"/>
    <n v="0"/>
    <n v="-2.68"/>
    <n v="0"/>
    <n v="-2.68"/>
    <n v="0"/>
    <n v="0"/>
    <n v="-2.65"/>
    <n v="0"/>
    <n v="-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"/>
  </r>
  <r>
    <s v="CG&amp;E "/>
    <s v="E"/>
    <x v="2"/>
    <s v="DM02S   04/01/2008N"/>
    <n v="-118"/>
    <n v="-30.2"/>
    <n v="0"/>
    <n v="-30.2"/>
    <n v="-5.38"/>
    <n v="0"/>
    <n v="-18"/>
    <n v="-0.14000000000000001"/>
    <n v="-0.09"/>
    <n v="0"/>
    <n v="0"/>
    <n v="-0.55000000000000004"/>
    <n v="-1.1599999999999999"/>
    <n v="-0.91"/>
    <n v="-0.05"/>
    <n v="0"/>
    <n v="-0.64"/>
    <n v="-2.63"/>
    <n v="0"/>
    <n v="0"/>
    <n v="0"/>
    <n v="0"/>
    <n v="-0.17"/>
    <n v="-0.3"/>
    <n v="0"/>
    <n v="0"/>
    <n v="-0.13"/>
    <n v="0"/>
    <n v="0"/>
    <n v="0"/>
    <n v="0"/>
    <n v="-0.02"/>
    <n v="0"/>
    <n v="0"/>
    <n v="0"/>
    <n v="-0.03"/>
    <x v="18"/>
    <x v="1"/>
  </r>
  <r>
    <s v="CG&amp;E "/>
    <s v="E"/>
    <x v="1"/>
    <s v="DM02W   01/02/2009N"/>
    <n v="983"/>
    <n v="166.68"/>
    <n v="0"/>
    <n v="166.68"/>
    <n v="35.659999999999997"/>
    <n v="0"/>
    <n v="77.540000000000006"/>
    <n v="1.07"/>
    <n v="0.54"/>
    <n v="0"/>
    <n v="0"/>
    <n v="4.57"/>
    <n v="9.65"/>
    <n v="6.75"/>
    <n v="0"/>
    <n v="0"/>
    <n v="5.27"/>
    <n v="18.850000000000001"/>
    <n v="0"/>
    <n v="0"/>
    <n v="0"/>
    <n v="0"/>
    <n v="1.3"/>
    <n v="0"/>
    <n v="0"/>
    <n v="0"/>
    <n v="1.1399999999999999"/>
    <n v="0"/>
    <n v="0"/>
    <n v="0"/>
    <n v="0"/>
    <n v="1.61"/>
    <n v="0"/>
    <n v="0"/>
    <n v="0"/>
    <n v="2.73"/>
    <x v="18"/>
    <x v="1"/>
  </r>
  <r>
    <s v="CG&amp;E "/>
    <s v="E"/>
    <x v="2"/>
    <s v="DM02W   01/02/2009N"/>
    <n v="278271"/>
    <n v="25783.83"/>
    <n v="0"/>
    <n v="25783.83"/>
    <n v="6149.91"/>
    <n v="0"/>
    <n v="6216.79"/>
    <n v="302.08999999999997"/>
    <n v="13.22"/>
    <n v="0"/>
    <n v="0"/>
    <n v="1228"/>
    <n v="1997.53"/>
    <n v="1357.11"/>
    <n v="0"/>
    <n v="0"/>
    <n v="1492.31"/>
    <n v="5334.35"/>
    <n v="0"/>
    <n v="0"/>
    <n v="0"/>
    <n v="0"/>
    <n v="367.42"/>
    <n v="0"/>
    <n v="0"/>
    <n v="0"/>
    <n v="321.10000000000002"/>
    <n v="0"/>
    <n v="0"/>
    <n v="0"/>
    <n v="0"/>
    <n v="453.93"/>
    <n v="0"/>
    <n v="0"/>
    <n v="0"/>
    <n v="550.07000000000005"/>
    <x v="18"/>
    <x v="1"/>
  </r>
  <r>
    <s v="CG&amp;E "/>
    <s v="E"/>
    <x v="7"/>
    <s v="DM02W   01/02/2009N"/>
    <n v="1040"/>
    <n v="127.82"/>
    <n v="0"/>
    <n v="127.82"/>
    <n v="37.729999999999997"/>
    <n v="0"/>
    <n v="33.979999999999997"/>
    <n v="1.1299999999999999"/>
    <n v="0.09"/>
    <n v="0"/>
    <n v="0"/>
    <n v="4.84"/>
    <n v="10.210000000000001"/>
    <n v="7.15"/>
    <n v="0"/>
    <n v="0"/>
    <n v="5.58"/>
    <n v="19.940000000000001"/>
    <n v="0"/>
    <n v="0"/>
    <n v="0"/>
    <n v="0"/>
    <n v="1.37"/>
    <n v="0"/>
    <n v="0"/>
    <n v="0"/>
    <n v="1.2"/>
    <n v="0"/>
    <n v="0"/>
    <n v="0"/>
    <n v="0"/>
    <n v="1.7"/>
    <n v="0"/>
    <n v="0"/>
    <n v="0"/>
    <n v="2.9"/>
    <x v="18"/>
    <x v="1"/>
  </r>
  <r>
    <s v="CG&amp;E "/>
    <s v="E"/>
    <x v="4"/>
    <s v="DM02W   01/02/2009N"/>
    <n v="253371"/>
    <n v="21390.33"/>
    <n v="0"/>
    <n v="21390.33"/>
    <n v="4604.6400000000003"/>
    <n v="0"/>
    <n v="4960.62"/>
    <n v="275.10000000000002"/>
    <n v="11.67"/>
    <n v="0"/>
    <n v="0"/>
    <n v="1105.57"/>
    <n v="1638.05"/>
    <n v="1095.02"/>
    <n v="0"/>
    <n v="0"/>
    <n v="1358.86"/>
    <n v="4856.8900000000003"/>
    <n v="0"/>
    <n v="0"/>
    <n v="0"/>
    <n v="0"/>
    <n v="334.47"/>
    <n v="0"/>
    <n v="0"/>
    <n v="0"/>
    <n v="292.35000000000002"/>
    <n v="0"/>
    <n v="0"/>
    <n v="0"/>
    <n v="0"/>
    <n v="413.23"/>
    <n v="0"/>
    <n v="0"/>
    <n v="0"/>
    <n v="443.86"/>
    <x v="18"/>
    <x v="1"/>
  </r>
  <r>
    <s v="CG&amp;E "/>
    <s v="E"/>
    <x v="12"/>
    <s v="DM02W   01/02/2009N"/>
    <n v="11104"/>
    <n v="1054.5899999999999"/>
    <n v="0"/>
    <n v="1054.5899999999999"/>
    <n v="275.75"/>
    <n v="0"/>
    <n v="233.63"/>
    <n v="12.06"/>
    <n v="0.27"/>
    <n v="0"/>
    <n v="0"/>
    <n v="49.13"/>
    <n v="83.6"/>
    <n v="58.45"/>
    <n v="0"/>
    <n v="0"/>
    <n v="59.56"/>
    <n v="212.85"/>
    <n v="0"/>
    <n v="0"/>
    <n v="0"/>
    <n v="0"/>
    <n v="14.67"/>
    <n v="0"/>
    <n v="0"/>
    <n v="0"/>
    <n v="12.81"/>
    <n v="0"/>
    <n v="0"/>
    <n v="0"/>
    <n v="0"/>
    <n v="18.11"/>
    <n v="0"/>
    <n v="0"/>
    <n v="0"/>
    <n v="23.7"/>
    <x v="18"/>
    <x v="1"/>
  </r>
  <r>
    <s v="CG&amp;E "/>
    <s v="E"/>
    <x v="21"/>
    <s v="DM02W   01/02/2009N"/>
    <n v="4996"/>
    <n v="250.58"/>
    <n v="0"/>
    <n v="250.58"/>
    <n v="0"/>
    <n v="0"/>
    <n v="143.83000000000001"/>
    <n v="5.42"/>
    <n v="0.27"/>
    <n v="0"/>
    <n v="0"/>
    <n v="22.59"/>
    <n v="45.14"/>
    <n v="0"/>
    <n v="0"/>
    <n v="0"/>
    <n v="0"/>
    <n v="0"/>
    <n v="0"/>
    <n v="0"/>
    <n v="0"/>
    <n v="0"/>
    <n v="6.6"/>
    <n v="0"/>
    <n v="0"/>
    <n v="0"/>
    <n v="5.77"/>
    <n v="0"/>
    <n v="0"/>
    <n v="0"/>
    <n v="0"/>
    <n v="8.15"/>
    <n v="0"/>
    <n v="0"/>
    <n v="0"/>
    <n v="12.81"/>
    <x v="18"/>
    <x v="1"/>
  </r>
  <r>
    <s v="CG&amp;E "/>
    <s v="E"/>
    <x v="6"/>
    <s v="DM02W   01/02/2009N"/>
    <n v="13138"/>
    <n v="480.17"/>
    <n v="0"/>
    <n v="480.17"/>
    <n v="0"/>
    <n v="0"/>
    <n v="264.16000000000003"/>
    <n v="14.27"/>
    <n v="0.54"/>
    <n v="0"/>
    <n v="-15.79"/>
    <n v="57.7"/>
    <n v="90.61"/>
    <n v="0"/>
    <n v="0"/>
    <n v="0"/>
    <n v="0"/>
    <n v="0"/>
    <n v="0"/>
    <n v="0"/>
    <n v="0"/>
    <n v="0"/>
    <n v="6.55"/>
    <n v="0"/>
    <n v="0"/>
    <n v="0"/>
    <n v="15.16"/>
    <n v="0"/>
    <n v="0"/>
    <n v="0"/>
    <n v="0"/>
    <n v="21.43"/>
    <n v="0"/>
    <n v="0"/>
    <n v="0"/>
    <n v="25.54"/>
    <x v="18"/>
    <x v="1"/>
  </r>
  <r>
    <s v="CG&amp;E "/>
    <s v="E"/>
    <x v="10"/>
    <s v="DM02W   01/02/2009N"/>
    <n v="8580"/>
    <n v="447.74"/>
    <n v="0"/>
    <n v="447.74"/>
    <n v="0"/>
    <n v="0"/>
    <n v="280.83999999999997"/>
    <n v="9.32"/>
    <n v="0.63"/>
    <n v="0"/>
    <n v="-13.89"/>
    <n v="39.270000000000003"/>
    <n v="80.56"/>
    <n v="0"/>
    <n v="0"/>
    <n v="0"/>
    <n v="0"/>
    <n v="0"/>
    <n v="0"/>
    <n v="0"/>
    <n v="0"/>
    <n v="0"/>
    <n v="4.25"/>
    <n v="0"/>
    <n v="0"/>
    <n v="0"/>
    <n v="9.9"/>
    <n v="0"/>
    <n v="0"/>
    <n v="0"/>
    <n v="0"/>
    <n v="13.99"/>
    <n v="0"/>
    <n v="0"/>
    <n v="0"/>
    <n v="22.87"/>
    <x v="18"/>
    <x v="1"/>
  </r>
  <r>
    <s v="CG&amp;E "/>
    <s v="E"/>
    <x v="11"/>
    <s v="DM02W   01/02/2009N"/>
    <n v="3399"/>
    <n v="158.72"/>
    <n v="0"/>
    <n v="158.72"/>
    <n v="0"/>
    <n v="0"/>
    <n v="88.06"/>
    <n v="3.69"/>
    <n v="0.09"/>
    <n v="0"/>
    <n v="0"/>
    <n v="15.16"/>
    <n v="29.42"/>
    <n v="0"/>
    <n v="0"/>
    <n v="0"/>
    <n v="0"/>
    <n v="0"/>
    <n v="0"/>
    <n v="0"/>
    <n v="0"/>
    <n v="0"/>
    <n v="4.49"/>
    <n v="0"/>
    <n v="0"/>
    <n v="0"/>
    <n v="3.92"/>
    <n v="0"/>
    <n v="0"/>
    <n v="0"/>
    <n v="0"/>
    <n v="5.54"/>
    <n v="0"/>
    <n v="0"/>
    <n v="0"/>
    <n v="8.35"/>
    <x v="18"/>
    <x v="1"/>
  </r>
  <r>
    <s v="CG&amp;E "/>
    <s v="E"/>
    <x v="13"/>
    <s v="DM02W   01/02/2009N"/>
    <n v="24856"/>
    <n v="786.09"/>
    <n v="0"/>
    <n v="786.09"/>
    <n v="0"/>
    <n v="0"/>
    <n v="418.45"/>
    <n v="26.99"/>
    <n v="0.45"/>
    <n v="0"/>
    <n v="-44.63"/>
    <n v="108.65"/>
    <n v="162.33000000000001"/>
    <n v="0"/>
    <n v="0"/>
    <n v="0"/>
    <n v="0"/>
    <n v="0"/>
    <n v="0"/>
    <n v="0"/>
    <n v="0"/>
    <n v="0"/>
    <n v="0"/>
    <n v="0"/>
    <n v="0"/>
    <n v="0"/>
    <n v="28.68"/>
    <n v="0"/>
    <n v="0"/>
    <n v="0"/>
    <n v="0"/>
    <n v="40.54"/>
    <n v="0"/>
    <n v="0"/>
    <n v="0"/>
    <n v="44.63"/>
    <x v="18"/>
    <x v="1"/>
  </r>
  <r>
    <s v="CG&amp;E "/>
    <s v="E"/>
    <x v="1"/>
    <s v="DM02W   04/01/2008N"/>
    <n v="3670"/>
    <n v="268.02"/>
    <n v="0"/>
    <n v="268.02"/>
    <n v="72.44"/>
    <n v="0"/>
    <n v="33.08"/>
    <n v="4.47"/>
    <n v="0.03"/>
    <n v="0"/>
    <n v="0"/>
    <n v="15.7"/>
    <n v="17.11"/>
    <n v="9.93"/>
    <n v="1.53"/>
    <n v="0"/>
    <n v="19.899999999999999"/>
    <n v="80.180000000000007"/>
    <n v="0"/>
    <n v="0"/>
    <n v="0"/>
    <n v="0"/>
    <n v="5.0599999999999996"/>
    <n v="4.3499999999999996"/>
    <n v="0"/>
    <n v="0"/>
    <n v="4.24"/>
    <n v="0"/>
    <n v="0"/>
    <n v="0"/>
    <n v="0"/>
    <n v="0"/>
    <n v="0"/>
    <n v="0"/>
    <n v="0"/>
    <n v="0"/>
    <x v="18"/>
    <x v="1"/>
  </r>
  <r>
    <s v="CG&amp;E "/>
    <s v="E"/>
    <x v="2"/>
    <s v="DM02W   04/01/2008N"/>
    <n v="11"/>
    <n v="15.16"/>
    <n v="0"/>
    <n v="15.16"/>
    <n v="0.51"/>
    <n v="0"/>
    <n v="13.96"/>
    <n v="0.01"/>
    <n v="0.08"/>
    <n v="0"/>
    <n v="0"/>
    <n v="0.05"/>
    <n v="0.11"/>
    <n v="0.08"/>
    <n v="0"/>
    <n v="0"/>
    <n v="0.06"/>
    <n v="0.24"/>
    <n v="0"/>
    <n v="0"/>
    <n v="0"/>
    <n v="0"/>
    <n v="0.02"/>
    <n v="0.03"/>
    <n v="0"/>
    <n v="0"/>
    <n v="0.01"/>
    <n v="0"/>
    <n v="0"/>
    <n v="0"/>
    <n v="0"/>
    <n v="0"/>
    <n v="0"/>
    <n v="0"/>
    <n v="0"/>
    <n v="0"/>
    <x v="18"/>
    <x v="1"/>
  </r>
  <r>
    <s v="CG&amp;E "/>
    <s v="E"/>
    <x v="2"/>
    <s v="DP01    01/02/2009N"/>
    <n v="140460"/>
    <n v="13724.02"/>
    <n v="0"/>
    <n v="13724.02"/>
    <n v="4785.82"/>
    <n v="0"/>
    <n v="1817.58"/>
    <n v="152.5"/>
    <n v="0.27"/>
    <n v="0"/>
    <n v="0"/>
    <n v="527.80999999999995"/>
    <n v="859.78"/>
    <n v="925.29"/>
    <n v="0"/>
    <n v="0"/>
    <n v="1079.07"/>
    <n v="2692.48"/>
    <n v="0"/>
    <n v="0"/>
    <n v="0"/>
    <n v="0"/>
    <n v="210.46"/>
    <n v="0"/>
    <n v="0"/>
    <n v="0"/>
    <n v="68.83"/>
    <n v="0"/>
    <n v="0"/>
    <n v="0"/>
    <n v="0"/>
    <n v="229.09"/>
    <n v="0"/>
    <n v="0"/>
    <n v="0"/>
    <n v="375.04"/>
    <x v="18"/>
    <x v="2"/>
  </r>
  <r>
    <s v="CG&amp;E "/>
    <s v="E"/>
    <x v="5"/>
    <s v="DP01    01/02/2009N"/>
    <n v="0"/>
    <n v="221.11"/>
    <n v="0"/>
    <n v="221.11"/>
    <n v="35.96"/>
    <n v="0"/>
    <n v="164.69"/>
    <n v="0"/>
    <n v="0.09"/>
    <n v="0"/>
    <n v="0"/>
    <n v="0"/>
    <n v="0"/>
    <n v="5.12"/>
    <n v="0"/>
    <n v="0"/>
    <n v="11.59"/>
    <n v="0"/>
    <n v="0"/>
    <n v="0"/>
    <n v="0"/>
    <n v="0"/>
    <n v="1.59"/>
    <n v="0"/>
    <n v="0"/>
    <n v="0"/>
    <n v="0"/>
    <n v="0"/>
    <n v="0"/>
    <n v="0"/>
    <n v="0"/>
    <n v="0"/>
    <n v="0"/>
    <n v="0"/>
    <n v="0"/>
    <n v="2.0699999999999998"/>
    <x v="18"/>
    <x v="2"/>
  </r>
  <r>
    <s v="CG&amp;E "/>
    <s v="E"/>
    <x v="14"/>
    <s v="DP01    01/02/2009N"/>
    <n v="7963074"/>
    <n v="598436.69999999995"/>
    <n v="0"/>
    <n v="598436.69999999995"/>
    <n v="194197.64"/>
    <n v="0"/>
    <n v="55450.84"/>
    <n v="8645.52"/>
    <n v="3.24"/>
    <n v="0"/>
    <n v="0"/>
    <n v="29241.48"/>
    <n v="34948.269999999997"/>
    <n v="41559.47"/>
    <n v="0"/>
    <n v="0"/>
    <n v="39491.919999999998"/>
    <n v="152644.16"/>
    <n v="0"/>
    <n v="0"/>
    <n v="0"/>
    <n v="0"/>
    <n v="8519.59"/>
    <n v="0"/>
    <n v="0"/>
    <n v="0"/>
    <n v="3901.88"/>
    <n v="0"/>
    <n v="0"/>
    <n v="0"/>
    <n v="0"/>
    <n v="12987.77"/>
    <n v="0"/>
    <n v="0"/>
    <n v="0"/>
    <n v="16844.919999999998"/>
    <x v="18"/>
    <x v="2"/>
  </r>
  <r>
    <s v="CG&amp;E "/>
    <s v="E"/>
    <x v="15"/>
    <s v="DP01    01/02/2009N"/>
    <n v="1484608"/>
    <n v="120012.45"/>
    <n v="0"/>
    <n v="120012.45"/>
    <n v="39657.69"/>
    <n v="0"/>
    <n v="12274.09"/>
    <n v="1370.15"/>
    <n v="0.27"/>
    <n v="0"/>
    <n v="0"/>
    <n v="5409.35"/>
    <n v="7064.87"/>
    <n v="8236.0400000000009"/>
    <n v="0"/>
    <n v="0"/>
    <n v="9329.65"/>
    <n v="28458.45"/>
    <n v="0"/>
    <n v="0"/>
    <n v="0"/>
    <n v="0"/>
    <n v="1724.62"/>
    <n v="0"/>
    <n v="0"/>
    <n v="0"/>
    <n v="727.45"/>
    <n v="0"/>
    <n v="0"/>
    <n v="0"/>
    <n v="0"/>
    <n v="2421.4"/>
    <n v="0"/>
    <n v="0"/>
    <n v="0"/>
    <n v="3338.42"/>
    <x v="18"/>
    <x v="2"/>
  </r>
  <r>
    <s v="CG&amp;E "/>
    <s v="E"/>
    <x v="12"/>
    <s v="DP01    01/02/2009N"/>
    <n v="105503"/>
    <n v="9306.27"/>
    <n v="0"/>
    <n v="9306.27"/>
    <n v="3192.64"/>
    <n v="0"/>
    <n v="1022.76"/>
    <n v="114.54"/>
    <n v="0.09"/>
    <n v="0"/>
    <n v="0"/>
    <n v="392.3"/>
    <n v="612.29999999999995"/>
    <n v="637.97"/>
    <n v="0"/>
    <n v="0"/>
    <n v="688.64"/>
    <n v="2022.39"/>
    <n v="0"/>
    <n v="0"/>
    <n v="0"/>
    <n v="0"/>
    <n v="140.28"/>
    <n v="0"/>
    <n v="0"/>
    <n v="0"/>
    <n v="51.7"/>
    <n v="0"/>
    <n v="0"/>
    <n v="0"/>
    <n v="0"/>
    <n v="172.08"/>
    <n v="0"/>
    <n v="0"/>
    <n v="0"/>
    <n v="258.58"/>
    <x v="18"/>
    <x v="2"/>
  </r>
  <r>
    <s v="CG&amp;E "/>
    <s v="E"/>
    <x v="16"/>
    <s v="DP01    01/02/2009N"/>
    <n v="1857171"/>
    <n v="127347.29"/>
    <n v="0"/>
    <n v="127347.29"/>
    <n v="42456.63"/>
    <n v="0"/>
    <n v="11757.8"/>
    <n v="2000.37"/>
    <n v="0.36"/>
    <n v="0"/>
    <n v="0"/>
    <n v="0"/>
    <n v="7878.79"/>
    <n v="9290.5400000000009"/>
    <n v="0"/>
    <n v="0"/>
    <n v="8803.91"/>
    <n v="35600.120000000003"/>
    <n v="0"/>
    <n v="0"/>
    <n v="0"/>
    <n v="0"/>
    <n v="1854"/>
    <n v="0"/>
    <n v="0"/>
    <n v="0"/>
    <n v="910"/>
    <n v="0"/>
    <n v="0"/>
    <n v="0"/>
    <n v="0"/>
    <n v="3029.05"/>
    <n v="0"/>
    <n v="0"/>
    <n v="0"/>
    <n v="3765.72"/>
    <x v="18"/>
    <x v="2"/>
  </r>
  <r>
    <s v="CG&amp;E "/>
    <s v="E"/>
    <x v="14"/>
    <s v="DP02    01/02/2009 "/>
    <n v="990836"/>
    <n v="92776.92"/>
    <n v="0"/>
    <n v="92776.92"/>
    <n v="23183.16"/>
    <n v="0"/>
    <n v="6584.06"/>
    <n v="1990.79"/>
    <n v="0.18"/>
    <n v="0"/>
    <n v="0"/>
    <n v="8275.59"/>
    <n v="8436.82"/>
    <n v="10446.08"/>
    <n v="0"/>
    <n v="0"/>
    <n v="4669.57"/>
    <n v="18993.330000000002"/>
    <n v="0"/>
    <n v="0"/>
    <n v="0"/>
    <n v="0"/>
    <n v="1970.9"/>
    <n v="0"/>
    <n v="0"/>
    <n v="0"/>
    <n v="1114.57"/>
    <n v="0"/>
    <n v="0"/>
    <n v="0"/>
    <n v="0"/>
    <n v="3709.94"/>
    <n v="0"/>
    <n v="0"/>
    <n v="0"/>
    <n v="3401.93"/>
    <x v="18"/>
    <x v="2"/>
  </r>
  <r>
    <s v="CG&amp;E "/>
    <s v="E"/>
    <x v="15"/>
    <s v="DP02    01/02/2009 "/>
    <n v="4104533"/>
    <n v="276475.65999999997"/>
    <n v="0"/>
    <n v="276475.65999999997"/>
    <n v="88989.98"/>
    <n v="0"/>
    <n v="26429.37"/>
    <n v="2398.39"/>
    <n v="0.18"/>
    <n v="0"/>
    <n v="0"/>
    <n v="582.4"/>
    <n v="19363.93"/>
    <n v="19872.59"/>
    <n v="0"/>
    <n v="0"/>
    <n v="20328.23"/>
    <n v="78679.789999999994"/>
    <n v="0"/>
    <n v="0"/>
    <n v="0"/>
    <n v="0"/>
    <n v="4011.8"/>
    <n v="0"/>
    <n v="0"/>
    <n v="0"/>
    <n v="1867.35"/>
    <n v="0"/>
    <n v="0"/>
    <n v="0"/>
    <n v="0"/>
    <n v="6215.6"/>
    <n v="0"/>
    <n v="0"/>
    <n v="0"/>
    <n v="7736.05"/>
    <x v="18"/>
    <x v="2"/>
  </r>
  <r>
    <s v="CG&amp;E "/>
    <s v="E"/>
    <x v="12"/>
    <s v="DP02    01/02/2009 "/>
    <n v="602679"/>
    <n v="63389.94"/>
    <n v="0"/>
    <n v="63389.94"/>
    <n v="18330.28"/>
    <n v="0"/>
    <n v="6018.33"/>
    <n v="1311.94"/>
    <n v="0.27"/>
    <n v="0"/>
    <n v="0"/>
    <n v="4414.3900000000003"/>
    <n v="5505.31"/>
    <n v="6315.18"/>
    <n v="0"/>
    <n v="0"/>
    <n v="3960.44"/>
    <n v="11552.75"/>
    <n v="0"/>
    <n v="0"/>
    <n v="0"/>
    <n v="0"/>
    <n v="1292.58"/>
    <n v="0"/>
    <n v="0"/>
    <n v="0"/>
    <n v="592.11"/>
    <n v="0"/>
    <n v="0"/>
    <n v="0"/>
    <n v="0"/>
    <n v="1970.89"/>
    <n v="0"/>
    <n v="0"/>
    <n v="0"/>
    <n v="2125.4699999999998"/>
    <x v="18"/>
    <x v="2"/>
  </r>
  <r>
    <s v="CG&amp;E "/>
    <s v="E"/>
    <x v="2"/>
    <s v="DP02    01/02/2009N"/>
    <n v="62941"/>
    <n v="10825.45"/>
    <n v="0"/>
    <n v="10825.45"/>
    <n v="4365.97"/>
    <n v="0"/>
    <n v="1956.69"/>
    <n v="68.33"/>
    <n v="0.27"/>
    <n v="0"/>
    <n v="0"/>
    <n v="254.82"/>
    <n v="431.15"/>
    <n v="730.54"/>
    <n v="0"/>
    <n v="0"/>
    <n v="1188.8399999999999"/>
    <n v="1206.52"/>
    <n v="0"/>
    <n v="0"/>
    <n v="0"/>
    <n v="0"/>
    <n v="192.7"/>
    <n v="0"/>
    <n v="0"/>
    <n v="0"/>
    <n v="30.84"/>
    <n v="0"/>
    <n v="0"/>
    <n v="0"/>
    <n v="0"/>
    <n v="102.66"/>
    <n v="0"/>
    <n v="0"/>
    <n v="0"/>
    <n v="296.12"/>
    <x v="18"/>
    <x v="2"/>
  </r>
  <r>
    <s v="CG&amp;E "/>
    <s v="E"/>
    <x v="3"/>
    <s v="DP02    01/02/2009N"/>
    <n v="468308"/>
    <n v="35390.370000000003"/>
    <n v="0"/>
    <n v="35390.370000000003"/>
    <n v="11290.58"/>
    <n v="0"/>
    <n v="3644.12"/>
    <n v="508.45"/>
    <n v="0.45"/>
    <n v="0"/>
    <n v="0"/>
    <n v="1746.56"/>
    <n v="2042.27"/>
    <n v="2425.66"/>
    <n v="0"/>
    <n v="0"/>
    <n v="2283.5700000000002"/>
    <n v="8977"/>
    <n v="0"/>
    <n v="0"/>
    <n v="0"/>
    <n v="0"/>
    <n v="495.27"/>
    <n v="0"/>
    <n v="0"/>
    <n v="0"/>
    <n v="229.47"/>
    <n v="0"/>
    <n v="0"/>
    <n v="0"/>
    <n v="0"/>
    <n v="763.81"/>
    <n v="0"/>
    <n v="0"/>
    <n v="0"/>
    <n v="983.16"/>
    <x v="18"/>
    <x v="2"/>
  </r>
  <r>
    <s v="CG&amp;E "/>
    <s v="E"/>
    <x v="4"/>
    <s v="DP02    01/02/2009N"/>
    <n v="81558"/>
    <n v="6659.19"/>
    <n v="0"/>
    <n v="6659.19"/>
    <n v="2194.17"/>
    <n v="0"/>
    <n v="731.53"/>
    <n v="88.55"/>
    <n v="0.09"/>
    <n v="0"/>
    <n v="0"/>
    <n v="305.38"/>
    <n v="409.11"/>
    <n v="454.56"/>
    <n v="0"/>
    <n v="0"/>
    <n v="458.85"/>
    <n v="1563.39"/>
    <n v="0"/>
    <n v="0"/>
    <n v="0"/>
    <n v="0"/>
    <n v="96.33"/>
    <n v="0"/>
    <n v="0"/>
    <n v="0"/>
    <n v="39.96"/>
    <n v="0"/>
    <n v="0"/>
    <n v="0"/>
    <n v="0"/>
    <n v="133.02000000000001"/>
    <n v="0"/>
    <n v="0"/>
    <n v="0"/>
    <n v="184.25"/>
    <x v="18"/>
    <x v="2"/>
  </r>
  <r>
    <s v="CG&amp;E "/>
    <s v="E"/>
    <x v="14"/>
    <s v="DP02    01/02/2009N"/>
    <n v="48447792"/>
    <n v="3467456.36"/>
    <n v="0"/>
    <n v="3467456.36"/>
    <n v="1104975.8999999999"/>
    <n v="0"/>
    <n v="318326.15999999997"/>
    <n v="40330.71"/>
    <n v="5.67"/>
    <n v="0"/>
    <n v="0"/>
    <n v="130731.66"/>
    <n v="209897.78"/>
    <n v="241962.31"/>
    <n v="0"/>
    <n v="0"/>
    <n v="243714.55"/>
    <n v="928695.75"/>
    <n v="0"/>
    <n v="0"/>
    <n v="0"/>
    <n v="0"/>
    <n v="47981.71"/>
    <n v="0"/>
    <n v="0"/>
    <n v="0"/>
    <n v="23739.39"/>
    <n v="0"/>
    <n v="0"/>
    <n v="0"/>
    <n v="0"/>
    <n v="79018.34"/>
    <n v="0"/>
    <n v="0"/>
    <n v="0"/>
    <n v="98076.43"/>
    <x v="18"/>
    <x v="2"/>
  </r>
  <r>
    <s v="CG&amp;E "/>
    <s v="E"/>
    <x v="15"/>
    <s v="DP02    01/02/2009N"/>
    <n v="42958674"/>
    <n v="3268260.58"/>
    <n v="0"/>
    <n v="3268260.58"/>
    <n v="1045251.2"/>
    <n v="0"/>
    <n v="310652.64"/>
    <n v="35650.910000000003"/>
    <n v="4.68"/>
    <n v="0"/>
    <n v="0"/>
    <n v="156408.82"/>
    <n v="206973.96"/>
    <n v="223744.15"/>
    <n v="0"/>
    <n v="0"/>
    <n v="238961.73"/>
    <n v="823474.82"/>
    <n v="0"/>
    <n v="0"/>
    <n v="0"/>
    <n v="0"/>
    <n v="45328.92"/>
    <n v="0"/>
    <n v="0"/>
    <n v="0"/>
    <n v="21049.77"/>
    <n v="0"/>
    <n v="0"/>
    <n v="0"/>
    <n v="0"/>
    <n v="70065.62"/>
    <n v="0"/>
    <n v="0"/>
    <n v="0"/>
    <n v="90693.36"/>
    <x v="18"/>
    <x v="2"/>
  </r>
  <r>
    <s v="CG&amp;E "/>
    <s v="E"/>
    <x v="12"/>
    <s v="DP02    01/02/2009N"/>
    <n v="7768758"/>
    <n v="608212.86"/>
    <n v="0"/>
    <n v="608212.86"/>
    <n v="199349.9"/>
    <n v="0"/>
    <n v="57799.43"/>
    <n v="7994.44"/>
    <n v="1.62"/>
    <n v="0"/>
    <n v="0"/>
    <n v="28367.200000000001"/>
    <n v="38201.230000000003"/>
    <n v="41928.57"/>
    <n v="0"/>
    <n v="0"/>
    <n v="43475.46"/>
    <n v="148919.32"/>
    <n v="0"/>
    <n v="0"/>
    <n v="0"/>
    <n v="0"/>
    <n v="8703.1"/>
    <n v="0"/>
    <n v="0"/>
    <n v="0"/>
    <n v="3806.68"/>
    <n v="0"/>
    <n v="0"/>
    <n v="0"/>
    <n v="0"/>
    <n v="12670.84"/>
    <n v="0"/>
    <n v="0"/>
    <n v="0"/>
    <n v="16995.07"/>
    <x v="18"/>
    <x v="2"/>
  </r>
  <r>
    <s v="CG&amp;E "/>
    <s v="E"/>
    <x v="17"/>
    <s v="DP02    01/02/2009N"/>
    <n v="15129"/>
    <n v="21107.96"/>
    <n v="0"/>
    <n v="21107.96"/>
    <n v="10124.76"/>
    <n v="0"/>
    <n v="4521.28"/>
    <n v="16.43"/>
    <n v="0.09"/>
    <n v="0"/>
    <n v="0"/>
    <n v="64.239999999999995"/>
    <n v="103.63"/>
    <n v="1467.22"/>
    <n v="0"/>
    <n v="0"/>
    <n v="3449.1"/>
    <n v="290.01"/>
    <n v="0"/>
    <n v="0"/>
    <n v="0"/>
    <n v="0"/>
    <n v="444.35"/>
    <n v="0"/>
    <n v="0"/>
    <n v="0"/>
    <n v="7.41"/>
    <n v="0"/>
    <n v="0"/>
    <n v="0"/>
    <n v="0"/>
    <n v="24.68"/>
    <n v="0"/>
    <n v="0"/>
    <n v="0"/>
    <n v="594.76"/>
    <x v="18"/>
    <x v="2"/>
  </r>
  <r>
    <s v="CG&amp;E "/>
    <s v="E"/>
    <x v="16"/>
    <s v="DP02    01/02/2009N"/>
    <n v="2775285"/>
    <n v="190846.49"/>
    <n v="0"/>
    <n v="190846.49"/>
    <n v="62663.71"/>
    <n v="0"/>
    <n v="18104.71"/>
    <n v="2329.0300000000002"/>
    <n v="0.18"/>
    <n v="0"/>
    <n v="0"/>
    <n v="0"/>
    <n v="12553.5"/>
    <n v="13767.18"/>
    <n v="0"/>
    <n v="0"/>
    <n v="14048.56"/>
    <n v="53199.44"/>
    <n v="0"/>
    <n v="0"/>
    <n v="0"/>
    <n v="0"/>
    <n v="2713.38"/>
    <n v="0"/>
    <n v="0"/>
    <n v="0"/>
    <n v="1359.89"/>
    <n v="0"/>
    <n v="0"/>
    <n v="0"/>
    <n v="0"/>
    <n v="4526.49"/>
    <n v="0"/>
    <n v="0"/>
    <n v="0"/>
    <n v="5580.42"/>
    <x v="18"/>
    <x v="2"/>
  </r>
  <r>
    <s v="CG&amp;E "/>
    <s v="E"/>
    <x v="11"/>
    <s v="DP02    01/02/2009N"/>
    <n v="2931"/>
    <n v="219.37"/>
    <n v="0"/>
    <n v="219.37"/>
    <n v="0"/>
    <n v="0"/>
    <n v="177.46"/>
    <n v="3.18"/>
    <n v="0.09"/>
    <n v="0"/>
    <n v="-7.72"/>
    <n v="13.2"/>
    <n v="19.22"/>
    <n v="0"/>
    <n v="0"/>
    <n v="0"/>
    <n v="0"/>
    <n v="0"/>
    <n v="0"/>
    <n v="0"/>
    <n v="0"/>
    <n v="0"/>
    <n v="0"/>
    <n v="0"/>
    <n v="0"/>
    <n v="0"/>
    <n v="1.44"/>
    <n v="0"/>
    <n v="0"/>
    <n v="0"/>
    <n v="0"/>
    <n v="4.78"/>
    <n v="0"/>
    <n v="0"/>
    <n v="0"/>
    <n v="7.72"/>
    <x v="18"/>
    <x v="2"/>
  </r>
  <r>
    <s v="CG&amp;E "/>
    <s v="E"/>
    <x v="18"/>
    <s v="DP02    01/02/2009N"/>
    <n v="393489"/>
    <n v="15744.63"/>
    <n v="0"/>
    <n v="15744.63"/>
    <n v="0"/>
    <n v="0"/>
    <n v="10332.120000000001"/>
    <n v="427.21"/>
    <n v="0.27"/>
    <n v="0"/>
    <n v="-1798.84"/>
    <n v="1455.04"/>
    <n v="2695.4"/>
    <n v="0"/>
    <n v="0"/>
    <n v="0"/>
    <n v="0"/>
    <n v="0"/>
    <n v="0"/>
    <n v="0"/>
    <n v="0"/>
    <n v="0"/>
    <n v="0"/>
    <n v="0"/>
    <n v="0"/>
    <n v="0"/>
    <n v="192.81"/>
    <n v="0"/>
    <n v="0"/>
    <n v="0"/>
    <n v="0"/>
    <n v="641.78"/>
    <n v="0"/>
    <n v="0"/>
    <n v="0"/>
    <n v="1798.84"/>
    <x v="18"/>
    <x v="2"/>
  </r>
  <r>
    <s v="CG&amp;E "/>
    <s v="E"/>
    <x v="13"/>
    <s v="DP02    01/02/2009N"/>
    <n v="178863"/>
    <n v="5319.62"/>
    <n v="0"/>
    <n v="5319.62"/>
    <n v="0"/>
    <n v="0"/>
    <n v="2064.2800000000002"/>
    <n v="194.19"/>
    <n v="0.09"/>
    <n v="0"/>
    <n v="0"/>
    <n v="658.59"/>
    <n v="1225.21"/>
    <n v="0"/>
    <n v="0"/>
    <n v="0"/>
    <n v="0"/>
    <n v="0"/>
    <n v="0"/>
    <n v="0"/>
    <n v="0"/>
    <n v="0"/>
    <n v="290.83"/>
    <n v="0"/>
    <n v="0"/>
    <n v="0"/>
    <n v="87.64"/>
    <n v="0"/>
    <n v="0"/>
    <n v="0"/>
    <n v="0"/>
    <n v="291.73"/>
    <n v="0"/>
    <n v="0"/>
    <n v="0"/>
    <n v="507.06"/>
    <x v="18"/>
    <x v="2"/>
  </r>
  <r>
    <s v="CG&amp;E "/>
    <s v="E"/>
    <x v="2"/>
    <s v="DP03    01/02/2009N"/>
    <n v="19680"/>
    <n v="2412.35"/>
    <n v="0"/>
    <n v="2412.35"/>
    <n v="867.45"/>
    <n v="0"/>
    <n v="417.85"/>
    <n v="21.37"/>
    <n v="0.09"/>
    <n v="0"/>
    <n v="0"/>
    <n v="80.760000000000005"/>
    <n v="134.81"/>
    <n v="157.59"/>
    <n v="0"/>
    <n v="0"/>
    <n v="211.35"/>
    <n v="377.25"/>
    <n v="0"/>
    <n v="0"/>
    <n v="0"/>
    <n v="0"/>
    <n v="38.21"/>
    <n v="0"/>
    <n v="0"/>
    <n v="0"/>
    <n v="9.64"/>
    <n v="0"/>
    <n v="0"/>
    <n v="0"/>
    <n v="0"/>
    <n v="32.1"/>
    <n v="0"/>
    <n v="0"/>
    <n v="0"/>
    <n v="63.88"/>
    <x v="18"/>
    <x v="2"/>
  </r>
  <r>
    <s v="CG&amp;E "/>
    <s v="E"/>
    <x v="3"/>
    <s v="DP03    01/02/2009N"/>
    <n v="28800"/>
    <n v="2348.04"/>
    <n v="0"/>
    <n v="2348.04"/>
    <n v="723.7"/>
    <n v="0"/>
    <n v="337.97"/>
    <n v="31.27"/>
    <n v="0.09"/>
    <n v="0"/>
    <n v="0"/>
    <n v="113.86"/>
    <n v="132.47999999999999"/>
    <n v="153.31"/>
    <n v="0"/>
    <n v="0"/>
    <n v="148.31"/>
    <n v="552.07000000000005"/>
    <n v="0"/>
    <n v="0"/>
    <n v="0"/>
    <n v="0"/>
    <n v="31.76"/>
    <n v="0"/>
    <n v="0"/>
    <n v="0"/>
    <n v="14.11"/>
    <n v="0"/>
    <n v="0"/>
    <n v="0"/>
    <n v="0"/>
    <n v="46.97"/>
    <n v="0"/>
    <n v="0"/>
    <n v="0"/>
    <n v="62.14"/>
    <x v="18"/>
    <x v="2"/>
  </r>
  <r>
    <s v="CG&amp;E "/>
    <s v="E"/>
    <x v="14"/>
    <s v="DP03    01/02/2009N"/>
    <n v="4369395"/>
    <n v="316484.73"/>
    <n v="0"/>
    <n v="316484.73"/>
    <n v="99675.48"/>
    <n v="0"/>
    <n v="28429.9"/>
    <n v="3926.28"/>
    <n v="0.81"/>
    <n v="0"/>
    <n v="0"/>
    <n v="15944.79"/>
    <n v="19107.98"/>
    <n v="21824.080000000002"/>
    <n v="0"/>
    <n v="0"/>
    <n v="21367.03"/>
    <n v="83756.94"/>
    <n v="0"/>
    <n v="0"/>
    <n v="0"/>
    <n v="0"/>
    <n v="4337.93"/>
    <n v="0"/>
    <n v="0"/>
    <n v="0"/>
    <n v="2140.98"/>
    <n v="0"/>
    <n v="0"/>
    <n v="0"/>
    <n v="0"/>
    <n v="7126.49"/>
    <n v="0"/>
    <n v="0"/>
    <n v="0"/>
    <n v="8846.0400000000009"/>
    <x v="18"/>
    <x v="2"/>
  </r>
  <r>
    <s v="CG&amp;E "/>
    <s v="E"/>
    <x v="15"/>
    <s v="DP03    01/02/2009N"/>
    <n v="3207330"/>
    <n v="234607.56"/>
    <n v="0"/>
    <n v="234607.56"/>
    <n v="74065.2"/>
    <n v="0"/>
    <n v="21104.76"/>
    <n v="2927.69"/>
    <n v="0.36"/>
    <n v="0"/>
    <n v="0"/>
    <n v="11679.88"/>
    <n v="14458.32"/>
    <n v="16145.2"/>
    <n v="0"/>
    <n v="0"/>
    <n v="16179"/>
    <n v="61481.31"/>
    <n v="0"/>
    <n v="0"/>
    <n v="0"/>
    <n v="0"/>
    <n v="3218.82"/>
    <n v="0"/>
    <n v="0"/>
    <n v="0"/>
    <n v="1571.6"/>
    <n v="0"/>
    <n v="0"/>
    <n v="0"/>
    <n v="0"/>
    <n v="5231.16"/>
    <n v="0"/>
    <n v="0"/>
    <n v="0"/>
    <n v="6544.26"/>
    <x v="18"/>
    <x v="2"/>
  </r>
  <r>
    <s v="CG&amp;E "/>
    <s v="E"/>
    <x v="12"/>
    <s v="DP03    01/02/2009N"/>
    <n v="33343"/>
    <n v="4054.33"/>
    <n v="0"/>
    <n v="4054.33"/>
    <n v="1509.13"/>
    <n v="0"/>
    <n v="619.91999999999996"/>
    <n v="36.200000000000003"/>
    <n v="0.09"/>
    <n v="0"/>
    <n v="0"/>
    <n v="130.36000000000001"/>
    <n v="228.4"/>
    <n v="272.61"/>
    <n v="0"/>
    <n v="0"/>
    <n v="370.78"/>
    <n v="639.15"/>
    <n v="0"/>
    <n v="0"/>
    <n v="0"/>
    <n v="0"/>
    <n v="66.48"/>
    <n v="0"/>
    <n v="0"/>
    <n v="0"/>
    <n v="16.34"/>
    <n v="0"/>
    <n v="0"/>
    <n v="0"/>
    <n v="0"/>
    <n v="54.38"/>
    <n v="0"/>
    <n v="0"/>
    <n v="0"/>
    <n v="110.49"/>
    <x v="18"/>
    <x v="2"/>
  </r>
  <r>
    <s v="CG&amp;E "/>
    <s v="E"/>
    <x v="17"/>
    <s v="DP03    01/02/2009N"/>
    <n v="3251"/>
    <n v="1756.88"/>
    <n v="0"/>
    <n v="1756.88"/>
    <n v="767.05"/>
    <n v="0"/>
    <n v="448.99"/>
    <n v="3.53"/>
    <n v="0.09"/>
    <n v="0"/>
    <n v="0"/>
    <n v="14.54"/>
    <n v="22.27"/>
    <n v="114.81"/>
    <n v="0"/>
    <n v="0"/>
    <n v="235.91"/>
    <n v="62.32"/>
    <n v="0"/>
    <n v="0"/>
    <n v="0"/>
    <n v="0"/>
    <n v="33.94"/>
    <n v="0"/>
    <n v="0"/>
    <n v="0"/>
    <n v="1.59"/>
    <n v="0"/>
    <n v="0"/>
    <n v="0"/>
    <n v="0"/>
    <n v="5.3"/>
    <n v="0"/>
    <n v="0"/>
    <n v="0"/>
    <n v="46.54"/>
    <x v="18"/>
    <x v="2"/>
  </r>
  <r>
    <s v="CG&amp;E "/>
    <s v="E"/>
    <x v="14"/>
    <s v="DP04    01/02/2009 "/>
    <n v="360957"/>
    <n v="56122.35"/>
    <n v="0"/>
    <n v="56122.35"/>
    <n v="13517.4"/>
    <n v="0"/>
    <n v="4535.8500000000004"/>
    <n v="1097.4100000000001"/>
    <n v="0.09"/>
    <n v="0"/>
    <n v="0"/>
    <n v="4527.05"/>
    <n v="8382.41"/>
    <n v="7557.03"/>
    <n v="0"/>
    <n v="0"/>
    <n v="3316.2"/>
    <n v="6919.18"/>
    <n v="0"/>
    <n v="0"/>
    <n v="0"/>
    <n v="0"/>
    <n v="1641.11"/>
    <n v="0"/>
    <n v="0"/>
    <n v="0"/>
    <n v="609.83000000000004"/>
    <n v="0"/>
    <n v="0"/>
    <n v="0"/>
    <n v="0"/>
    <n v="2029.87"/>
    <n v="0"/>
    <n v="0"/>
    <n v="0"/>
    <n v="1988.92"/>
    <x v="18"/>
    <x v="2"/>
  </r>
  <r>
    <s v="CG&amp;E "/>
    <s v="E"/>
    <x v="14"/>
    <s v="DP04    01/02/2009N"/>
    <n v="193351"/>
    <n v="30277.08"/>
    <n v="0"/>
    <n v="30277.08"/>
    <n v="12408.02"/>
    <n v="0"/>
    <n v="4668.42"/>
    <n v="209.92"/>
    <n v="0.27"/>
    <n v="0"/>
    <n v="0"/>
    <n v="720.53"/>
    <n v="1324.46"/>
    <n v="2101.29"/>
    <n v="0"/>
    <n v="0"/>
    <n v="3328.49"/>
    <n v="3706.35"/>
    <n v="0"/>
    <n v="0"/>
    <n v="0"/>
    <n v="0"/>
    <n v="547.5"/>
    <n v="0"/>
    <n v="0"/>
    <n v="0"/>
    <n v="94.74"/>
    <n v="0"/>
    <n v="0"/>
    <n v="0"/>
    <n v="0"/>
    <n v="315.36"/>
    <n v="0"/>
    <n v="0"/>
    <n v="0"/>
    <n v="851.73"/>
    <x v="18"/>
    <x v="2"/>
  </r>
  <r>
    <s v="CG&amp;E "/>
    <s v="E"/>
    <x v="15"/>
    <s v="DP04    01/02/2009N"/>
    <n v="7056863"/>
    <n v="556354.92000000004"/>
    <n v="0"/>
    <n v="556354.92000000004"/>
    <n v="179810.91"/>
    <n v="0"/>
    <n v="54352.06"/>
    <n v="5934.52"/>
    <n v="0.72"/>
    <n v="0"/>
    <n v="0"/>
    <n v="25690.98"/>
    <n v="37348.85"/>
    <n v="37888.949999999997"/>
    <n v="0"/>
    <n v="0"/>
    <n v="41938.92"/>
    <n v="135273.01999999999"/>
    <n v="0"/>
    <n v="0"/>
    <n v="0"/>
    <n v="0"/>
    <n v="7790.14"/>
    <n v="0"/>
    <n v="0"/>
    <n v="0"/>
    <n v="3457.86"/>
    <n v="0"/>
    <n v="0"/>
    <n v="0"/>
    <n v="0"/>
    <n v="11509.75"/>
    <n v="0"/>
    <n v="0"/>
    <n v="0"/>
    <n v="15358.24"/>
    <x v="18"/>
    <x v="2"/>
  </r>
  <r>
    <s v="CG&amp;E "/>
    <s v="E"/>
    <x v="11"/>
    <s v="DP04    01/02/2009N"/>
    <n v="82529"/>
    <n v="3480.78"/>
    <n v="0"/>
    <n v="3480.78"/>
    <n v="0"/>
    <n v="0"/>
    <n v="2332.4"/>
    <n v="89.61"/>
    <n v="0.18"/>
    <n v="0"/>
    <n v="-396.3"/>
    <n v="318.22000000000003"/>
    <n v="565.32000000000005"/>
    <n v="0"/>
    <n v="0"/>
    <n v="0"/>
    <n v="0"/>
    <n v="0"/>
    <n v="0"/>
    <n v="0"/>
    <n v="0"/>
    <n v="0"/>
    <n v="0"/>
    <n v="0"/>
    <n v="0"/>
    <n v="0"/>
    <n v="40.44"/>
    <n v="0"/>
    <n v="0"/>
    <n v="0"/>
    <n v="0"/>
    <n v="134.61000000000001"/>
    <n v="0"/>
    <n v="0"/>
    <n v="0"/>
    <n v="396.3"/>
    <x v="18"/>
    <x v="2"/>
  </r>
  <r>
    <s v="CG&amp;E "/>
    <s v="E"/>
    <x v="14"/>
    <s v="DP06    01/02/2009 "/>
    <n v="1283805"/>
    <n v="46800.95"/>
    <n v="0"/>
    <n v="46800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2"/>
  </r>
  <r>
    <s v="CG&amp;E "/>
    <s v="E"/>
    <x v="15"/>
    <s v="DP06    01/02/2009 "/>
    <n v="-293616"/>
    <n v="-7985.61"/>
    <n v="0"/>
    <n v="-7985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2"/>
  </r>
  <r>
    <s v="CG&amp;E "/>
    <s v="E"/>
    <x v="12"/>
    <s v="DP06    01/02/2009 "/>
    <n v="605706"/>
    <n v="22303.32"/>
    <n v="0"/>
    <n v="2230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2"/>
  </r>
  <r>
    <s v="CG&amp;E "/>
    <s v="E"/>
    <x v="14"/>
    <s v="DP08    01/02/2009 "/>
    <n v="883598"/>
    <n v="32033.69"/>
    <n v="0"/>
    <n v="32033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2"/>
  </r>
  <r>
    <s v="CG&amp;E "/>
    <s v="E"/>
    <x v="14"/>
    <s v="DP10    01/02/2009 "/>
    <n v="1371120"/>
    <n v="92764"/>
    <n v="0"/>
    <n v="92764"/>
    <n v="23895.85"/>
    <n v="0"/>
    <n v="6357"/>
    <n v="1187.6300000000001"/>
    <n v="0.09"/>
    <n v="0"/>
    <n v="0"/>
    <n v="5225.37"/>
    <n v="9347.32"/>
    <n v="8528.17"/>
    <n v="0"/>
    <n v="0"/>
    <n v="4634.8"/>
    <n v="26283"/>
    <n v="0"/>
    <n v="0"/>
    <n v="0"/>
    <n v="0"/>
    <n v="1833.07"/>
    <n v="0"/>
    <n v="0"/>
    <n v="0"/>
    <n v="704.09"/>
    <n v="0"/>
    <n v="0"/>
    <n v="0"/>
    <n v="0"/>
    <n v="2343.63"/>
    <n v="0"/>
    <n v="0"/>
    <n v="0"/>
    <n v="2423.98"/>
    <x v="18"/>
    <x v="2"/>
  </r>
  <r>
    <s v="CG&amp;E "/>
    <s v="E"/>
    <x v="15"/>
    <s v="DP10    01/02/2009 "/>
    <n v="4936217"/>
    <n v="287801.71000000002"/>
    <n v="0"/>
    <n v="287801.71000000002"/>
    <n v="80928.039999999994"/>
    <n v="0"/>
    <n v="21011.02"/>
    <n v="2827.78"/>
    <n v="0.18"/>
    <n v="0"/>
    <n v="0"/>
    <n v="13953.12"/>
    <n v="19063.88"/>
    <n v="20292.990000000002"/>
    <n v="0"/>
    <n v="0"/>
    <n v="15816.26"/>
    <n v="94622.34"/>
    <n v="0"/>
    <n v="0"/>
    <n v="0"/>
    <n v="0"/>
    <n v="4125.8900000000003"/>
    <n v="0"/>
    <n v="0"/>
    <n v="0"/>
    <n v="1880.97"/>
    <n v="0"/>
    <n v="0"/>
    <n v="0"/>
    <n v="0"/>
    <n v="6260.92"/>
    <n v="0"/>
    <n v="0"/>
    <n v="0"/>
    <n v="7018.32"/>
    <x v="18"/>
    <x v="2"/>
  </r>
  <r>
    <s v="CG&amp;E "/>
    <s v="E"/>
    <x v="12"/>
    <s v="DP10    01/02/2009 "/>
    <n v="23057474"/>
    <n v="1230024.72"/>
    <n v="0"/>
    <n v="1230024.72"/>
    <n v="312542.27"/>
    <n v="0"/>
    <n v="72319.08"/>
    <n v="13009.43"/>
    <n v="0.09"/>
    <n v="0"/>
    <n v="0"/>
    <n v="0"/>
    <n v="99410.73"/>
    <n v="117797.07"/>
    <n v="0"/>
    <n v="0"/>
    <n v="56681.29"/>
    <n v="441988.72"/>
    <n v="0"/>
    <n v="0"/>
    <n v="0"/>
    <n v="0"/>
    <n v="21481.47"/>
    <n v="0"/>
    <n v="0"/>
    <n v="0"/>
    <n v="13055.23"/>
    <n v="0"/>
    <n v="0"/>
    <n v="0"/>
    <n v="0"/>
    <n v="43455.26"/>
    <n v="0"/>
    <n v="0"/>
    <n v="0"/>
    <n v="38284.080000000002"/>
    <x v="18"/>
    <x v="2"/>
  </r>
  <r>
    <s v="CG&amp;E "/>
    <s v="E"/>
    <x v="2"/>
    <s v="DP10    01/02/2009N"/>
    <n v="33096"/>
    <n v="3444.94"/>
    <n v="0"/>
    <n v="3444.94"/>
    <n v="1129.1500000000001"/>
    <n v="0"/>
    <n v="617.20000000000005"/>
    <n v="35.93"/>
    <n v="0.09"/>
    <n v="0"/>
    <n v="0"/>
    <n v="129.46"/>
    <n v="222.01"/>
    <n v="218.12"/>
    <n v="0"/>
    <n v="0"/>
    <n v="250.28"/>
    <n v="634.41999999999996"/>
    <n v="0"/>
    <n v="0"/>
    <n v="0"/>
    <n v="0"/>
    <n v="49.66"/>
    <n v="0"/>
    <n v="0"/>
    <n v="0"/>
    <n v="16.22"/>
    <n v="0"/>
    <n v="0"/>
    <n v="0"/>
    <n v="0"/>
    <n v="53.98"/>
    <n v="0"/>
    <n v="0"/>
    <n v="0"/>
    <n v="88.42"/>
    <x v="18"/>
    <x v="2"/>
  </r>
  <r>
    <s v="CG&amp;E "/>
    <s v="E"/>
    <x v="3"/>
    <s v="DP10    01/02/2009N"/>
    <n v="49644"/>
    <n v="5792.91"/>
    <n v="0"/>
    <n v="5792.91"/>
    <n v="2087.11"/>
    <n v="0"/>
    <n v="934.39"/>
    <n v="53.9"/>
    <n v="0.09"/>
    <n v="0"/>
    <n v="0"/>
    <n v="189.53"/>
    <n v="340.06"/>
    <n v="383.14"/>
    <n v="0"/>
    <n v="0"/>
    <n v="500.56"/>
    <n v="951.63"/>
    <n v="0"/>
    <n v="0"/>
    <n v="0"/>
    <n v="0"/>
    <n v="91.9"/>
    <n v="0"/>
    <n v="0"/>
    <n v="0"/>
    <n v="24.33"/>
    <n v="0"/>
    <n v="0"/>
    <n v="0"/>
    <n v="0"/>
    <n v="80.97"/>
    <n v="0"/>
    <n v="0"/>
    <n v="0"/>
    <n v="155.30000000000001"/>
    <x v="18"/>
    <x v="2"/>
  </r>
  <r>
    <s v="CG&amp;E "/>
    <s v="E"/>
    <x v="14"/>
    <s v="DP10    01/02/2009N"/>
    <n v="10251950"/>
    <n v="691195.62"/>
    <n v="0"/>
    <n v="691195.62"/>
    <n v="208213.39"/>
    <n v="0"/>
    <n v="59085.07"/>
    <n v="7683.93"/>
    <n v="0.72"/>
    <n v="0"/>
    <n v="0"/>
    <n v="37289.14"/>
    <n v="40051.730000000003"/>
    <n v="47581.21"/>
    <n v="0"/>
    <n v="0"/>
    <n v="44726.58"/>
    <n v="196519.62"/>
    <n v="0"/>
    <n v="0"/>
    <n v="0"/>
    <n v="0"/>
    <n v="9013.41"/>
    <n v="0"/>
    <n v="0"/>
    <n v="0"/>
    <n v="5023.46"/>
    <n v="0"/>
    <n v="0"/>
    <n v="0"/>
    <n v="0"/>
    <n v="16720.939999999999"/>
    <n v="0"/>
    <n v="0"/>
    <n v="0"/>
    <n v="19286.419999999998"/>
    <x v="18"/>
    <x v="2"/>
  </r>
  <r>
    <s v="CG&amp;E "/>
    <s v="E"/>
    <x v="15"/>
    <s v="DP10    01/02/2009N"/>
    <n v="11746334"/>
    <n v="929889.71"/>
    <n v="0"/>
    <n v="929889.71"/>
    <n v="302818.75"/>
    <n v="0"/>
    <n v="93330.3"/>
    <n v="10961.71"/>
    <n v="1.62"/>
    <n v="0"/>
    <n v="0"/>
    <n v="42806.94"/>
    <n v="57974.25"/>
    <n v="63593.01"/>
    <n v="0"/>
    <n v="0"/>
    <n v="69380.22"/>
    <n v="225165.47"/>
    <n v="0"/>
    <n v="0"/>
    <n v="0"/>
    <n v="0"/>
    <n v="13166.58"/>
    <n v="0"/>
    <n v="0"/>
    <n v="0"/>
    <n v="5755.71"/>
    <n v="0"/>
    <n v="0"/>
    <n v="0"/>
    <n v="0"/>
    <n v="19158.28"/>
    <n v="0"/>
    <n v="0"/>
    <n v="0"/>
    <n v="25776.87"/>
    <x v="18"/>
    <x v="2"/>
  </r>
  <r>
    <s v="CG&amp;E "/>
    <s v="E"/>
    <x v="12"/>
    <s v="DP10    01/02/2009N"/>
    <n v="10933195"/>
    <n v="750178.37"/>
    <n v="0"/>
    <n v="750178.37"/>
    <n v="228913.77"/>
    <n v="0"/>
    <n v="64779.78"/>
    <n v="9318.81"/>
    <n v="0.99"/>
    <n v="0"/>
    <n v="0"/>
    <n v="39790.019999999997"/>
    <n v="43482.35"/>
    <n v="51716.05"/>
    <n v="0"/>
    <n v="0"/>
    <n v="48509.79"/>
    <n v="209578.42"/>
    <n v="0"/>
    <n v="0"/>
    <n v="0"/>
    <n v="0"/>
    <n v="9936.84"/>
    <n v="0"/>
    <n v="0"/>
    <n v="0"/>
    <n v="5357.25"/>
    <n v="0"/>
    <n v="0"/>
    <n v="0"/>
    <n v="0"/>
    <n v="17832.05"/>
    <n v="0"/>
    <n v="0"/>
    <n v="0"/>
    <n v="20962.25"/>
    <x v="18"/>
    <x v="2"/>
  </r>
  <r>
    <s v="CG&amp;E "/>
    <s v="E"/>
    <x v="17"/>
    <s v="DP10    01/02/2009N"/>
    <n v="736832"/>
    <n v="46158.99"/>
    <n v="0"/>
    <n v="46158.99"/>
    <n v="13600.21"/>
    <n v="0"/>
    <n v="3479.89"/>
    <n v="799.98"/>
    <n v="0.09"/>
    <n v="0"/>
    <n v="0"/>
    <n v="2684.02"/>
    <n v="2266.15"/>
    <n v="3229.21"/>
    <n v="0"/>
    <n v="0"/>
    <n v="2509.0500000000002"/>
    <n v="14124.33"/>
    <n v="0"/>
    <n v="0"/>
    <n v="0"/>
    <n v="0"/>
    <n v="594.39"/>
    <n v="0"/>
    <n v="0"/>
    <n v="0"/>
    <n v="361.05"/>
    <n v="0"/>
    <n v="0"/>
    <n v="0"/>
    <n v="0"/>
    <n v="1201.77"/>
    <n v="0"/>
    <n v="0"/>
    <n v="0"/>
    <n v="1308.8499999999999"/>
    <x v="18"/>
    <x v="2"/>
  </r>
  <r>
    <s v="CG&amp;E "/>
    <s v="E"/>
    <x v="16"/>
    <s v="DP10    01/02/2009N"/>
    <n v="1324626"/>
    <n v="88677.93"/>
    <n v="0"/>
    <n v="88677.93"/>
    <n v="28794.799999999999"/>
    <n v="0"/>
    <n v="8309.7900000000009"/>
    <n v="1134.96"/>
    <n v="0.09"/>
    <n v="0"/>
    <n v="0"/>
    <n v="0"/>
    <n v="5655.05"/>
    <n v="6414.37"/>
    <n v="0"/>
    <n v="0"/>
    <n v="6320.01"/>
    <n v="25391.759999999998"/>
    <n v="0"/>
    <n v="0"/>
    <n v="0"/>
    <n v="0"/>
    <n v="1247.56"/>
    <n v="0"/>
    <n v="0"/>
    <n v="0"/>
    <n v="649.07000000000005"/>
    <n v="0"/>
    <n v="0"/>
    <n v="0"/>
    <n v="0"/>
    <n v="2160.4699999999998"/>
    <n v="0"/>
    <n v="0"/>
    <n v="0"/>
    <n v="2600"/>
    <x v="18"/>
    <x v="2"/>
  </r>
  <r>
    <s v="CG&amp;E "/>
    <s v="E"/>
    <x v="11"/>
    <s v="DP10    01/02/2009N"/>
    <n v="1318045"/>
    <n v="41246.129999999997"/>
    <n v="0"/>
    <n v="41246.129999999997"/>
    <n v="0"/>
    <n v="0"/>
    <n v="23323.64"/>
    <n v="1294.9000000000001"/>
    <n v="0.27"/>
    <n v="0"/>
    <n v="-4418.3"/>
    <n v="4803.1400000000003"/>
    <n v="9028.61"/>
    <n v="0"/>
    <n v="0"/>
    <n v="0"/>
    <n v="0"/>
    <n v="0"/>
    <n v="0"/>
    <n v="0"/>
    <n v="0"/>
    <n v="0"/>
    <n v="0"/>
    <n v="0"/>
    <n v="0"/>
    <n v="0"/>
    <n v="645.84"/>
    <n v="0"/>
    <n v="0"/>
    <n v="0"/>
    <n v="0"/>
    <n v="2149.73"/>
    <n v="0"/>
    <n v="0"/>
    <n v="0"/>
    <n v="4418.3"/>
    <x v="18"/>
    <x v="2"/>
  </r>
  <r>
    <s v="CG&amp;E "/>
    <s v="E"/>
    <x v="18"/>
    <s v="DP10    01/02/2009N"/>
    <n v="230861"/>
    <n v="9663.1299999999992"/>
    <n v="0"/>
    <n v="9663.1299999999992"/>
    <n v="0"/>
    <n v="0"/>
    <n v="6484.58"/>
    <n v="250.65"/>
    <n v="0.18"/>
    <n v="0"/>
    <n v="-1092.0999999999999"/>
    <n v="856.66"/>
    <n v="1581.4"/>
    <n v="0"/>
    <n v="0"/>
    <n v="0"/>
    <n v="0"/>
    <n v="0"/>
    <n v="0"/>
    <n v="0"/>
    <n v="0"/>
    <n v="0"/>
    <n v="0"/>
    <n v="0"/>
    <n v="0"/>
    <n v="0"/>
    <n v="113.12"/>
    <n v="0"/>
    <n v="0"/>
    <n v="0"/>
    <n v="0"/>
    <n v="376.54"/>
    <n v="0"/>
    <n v="0"/>
    <n v="0"/>
    <n v="1092.0999999999999"/>
    <x v="18"/>
    <x v="2"/>
  </r>
  <r>
    <s v="CG&amp;E "/>
    <s v="E"/>
    <x v="14"/>
    <s v="DP11    01/02/2009 "/>
    <n v="660711"/>
    <n v="51272.91"/>
    <n v="0"/>
    <n v="51272.91"/>
    <n v="16096.42"/>
    <n v="0"/>
    <n v="4879.6899999999996"/>
    <n v="738.88"/>
    <n v="0.09"/>
    <n v="0"/>
    <n v="0"/>
    <n v="2479.75"/>
    <n v="3573.34"/>
    <n v="3730.91"/>
    <n v="0"/>
    <n v="0"/>
    <n v="3469.15"/>
    <n v="12665.17"/>
    <n v="0"/>
    <n v="0"/>
    <n v="0"/>
    <n v="0"/>
    <n v="778.74"/>
    <n v="0"/>
    <n v="0"/>
    <n v="0"/>
    <n v="333.47"/>
    <n v="0"/>
    <n v="0"/>
    <n v="0"/>
    <n v="0"/>
    <n v="1109.99"/>
    <n v="0"/>
    <n v="0"/>
    <n v="0"/>
    <n v="1417.31"/>
    <x v="18"/>
    <x v="2"/>
  </r>
  <r>
    <s v="CG&amp;E "/>
    <s v="E"/>
    <x v="15"/>
    <s v="DP11    01/02/2009N"/>
    <n v="27934"/>
    <n v="6544.86"/>
    <n v="0"/>
    <n v="6544.86"/>
    <n v="2769.34"/>
    <n v="0"/>
    <n v="1308.33"/>
    <n v="30.33"/>
    <n v="0.09"/>
    <n v="0"/>
    <n v="0"/>
    <n v="110.72"/>
    <n v="191.35"/>
    <n v="442.6"/>
    <n v="0"/>
    <n v="0"/>
    <n v="795.61"/>
    <n v="535.47"/>
    <n v="0"/>
    <n v="0"/>
    <n v="0"/>
    <n v="0"/>
    <n v="122.37"/>
    <n v="0"/>
    <n v="0"/>
    <n v="0"/>
    <n v="13.69"/>
    <n v="0"/>
    <n v="0"/>
    <n v="0"/>
    <n v="0"/>
    <n v="45.56"/>
    <n v="0"/>
    <n v="0"/>
    <n v="0"/>
    <n v="179.4"/>
    <x v="18"/>
    <x v="2"/>
  </r>
  <r>
    <s v="CG&amp;E "/>
    <s v="E"/>
    <x v="17"/>
    <s v="DP11    01/02/2009N"/>
    <n v="1420257"/>
    <n v="84563.38"/>
    <n v="0"/>
    <n v="84563.38"/>
    <n v="23923"/>
    <n v="0"/>
    <n v="6064.74"/>
    <n v="1179.81"/>
    <n v="0.09"/>
    <n v="0"/>
    <n v="0"/>
    <n v="5164.8500000000004"/>
    <n v="4116.6899999999996"/>
    <n v="5899.49"/>
    <n v="0"/>
    <n v="0"/>
    <n v="4548.59"/>
    <n v="27224.91"/>
    <n v="0"/>
    <n v="0"/>
    <n v="0"/>
    <n v="0"/>
    <n v="1037.6500000000001"/>
    <n v="0"/>
    <n v="0"/>
    <n v="0"/>
    <n v="695.93"/>
    <n v="0"/>
    <n v="0"/>
    <n v="0"/>
    <n v="0"/>
    <n v="2316.44"/>
    <n v="0"/>
    <n v="0"/>
    <n v="0"/>
    <n v="2391.19"/>
    <x v="18"/>
    <x v="2"/>
  </r>
  <r>
    <s v="CG&amp;E "/>
    <s v="E"/>
    <x v="14"/>
    <s v="DP12    01/02/2009N"/>
    <n v="923182"/>
    <n v="70146.47"/>
    <n v="0"/>
    <n v="70146.47"/>
    <n v="22366.62"/>
    <n v="0"/>
    <n v="6640.98"/>
    <n v="946.69"/>
    <n v="0.09"/>
    <n v="0"/>
    <n v="0"/>
    <n v="3360.47"/>
    <n v="4464.3"/>
    <n v="4794.5600000000004"/>
    <n v="0"/>
    <n v="0"/>
    <n v="5003.2700000000004"/>
    <n v="17696.48"/>
    <n v="0"/>
    <n v="0"/>
    <n v="0"/>
    <n v="0"/>
    <n v="971.5"/>
    <n v="0"/>
    <n v="0"/>
    <n v="0"/>
    <n v="452.36"/>
    <n v="0"/>
    <n v="0"/>
    <n v="0"/>
    <n v="0"/>
    <n v="1505.71"/>
    <n v="0"/>
    <n v="0"/>
    <n v="0"/>
    <n v="1943.44"/>
    <x v="18"/>
    <x v="2"/>
  </r>
  <r>
    <s v="CG&amp;E "/>
    <s v="E"/>
    <x v="15"/>
    <s v="DP12    01/02/2009N"/>
    <n v="1296363"/>
    <n v="89250.18"/>
    <n v="0"/>
    <n v="89250.18"/>
    <n v="27146.37"/>
    <n v="0"/>
    <n v="7936.13"/>
    <n v="1139.8900000000001"/>
    <n v="0.18"/>
    <n v="0"/>
    <n v="0"/>
    <n v="4724.4399999999996"/>
    <n v="5118.5600000000004"/>
    <n v="6132.79"/>
    <n v="0"/>
    <n v="0"/>
    <n v="5788.47"/>
    <n v="24849.98"/>
    <n v="0"/>
    <n v="0"/>
    <n v="0"/>
    <n v="0"/>
    <n v="1177.95"/>
    <n v="0"/>
    <n v="0"/>
    <n v="0"/>
    <n v="635.21"/>
    <n v="0"/>
    <n v="0"/>
    <n v="0"/>
    <n v="0"/>
    <n v="2114.37"/>
    <n v="0"/>
    <n v="0"/>
    <n v="0"/>
    <n v="2485.84"/>
    <x v="18"/>
    <x v="2"/>
  </r>
  <r>
    <s v="CG&amp;E "/>
    <s v="E"/>
    <x v="14"/>
    <s v="DP14    01/02/2009 "/>
    <n v="65807"/>
    <n v="3865.69"/>
    <n v="0"/>
    <n v="386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2"/>
  </r>
  <r>
    <s v="CG&amp;E "/>
    <s v="E"/>
    <x v="15"/>
    <s v="DP14    01/02/2009 "/>
    <n v="-1097519"/>
    <n v="-34388.75"/>
    <n v="0"/>
    <n v="-343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2"/>
  </r>
  <r>
    <s v="CG&amp;E "/>
    <s v="E"/>
    <x v="12"/>
    <s v="DP14    01/02/2009 "/>
    <n v="3585851"/>
    <n v="176035.68"/>
    <n v="0"/>
    <n v="17603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2"/>
  </r>
  <r>
    <s v="CG&amp;E "/>
    <s v="E"/>
    <x v="14"/>
    <s v="DP15    01/02/2009 "/>
    <n v="19847"/>
    <n v="920.07"/>
    <n v="0"/>
    <n v="920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2"/>
  </r>
  <r>
    <s v="CG&amp;E "/>
    <s v="E"/>
    <x v="14"/>
    <s v="DS01    01/02/2009 "/>
    <n v="38981"/>
    <n v="4153.7"/>
    <n v="0"/>
    <n v="4153.7"/>
    <n v="929.72"/>
    <n v="0"/>
    <n v="512.64"/>
    <n v="74.02"/>
    <n v="0.09"/>
    <n v="0"/>
    <n v="0"/>
    <n v="256.79000000000002"/>
    <n v="613.01"/>
    <n v="489.99"/>
    <n v="0"/>
    <n v="0"/>
    <n v="166.15"/>
    <n v="747.23"/>
    <n v="0"/>
    <n v="0"/>
    <n v="0"/>
    <n v="0"/>
    <n v="98.66"/>
    <n v="0"/>
    <n v="0"/>
    <n v="0"/>
    <n v="44.59"/>
    <n v="0"/>
    <n v="0"/>
    <n v="0"/>
    <n v="0"/>
    <n v="111.19"/>
    <n v="0"/>
    <n v="0"/>
    <n v="0"/>
    <n v="109.62"/>
    <x v="18"/>
    <x v="3"/>
  </r>
  <r>
    <s v="CG&amp;E "/>
    <s v="E"/>
    <x v="15"/>
    <s v="DS01    01/02/2009 "/>
    <n v="1547238"/>
    <n v="119762.69"/>
    <n v="0"/>
    <n v="119762.69"/>
    <n v="38590.019999999997"/>
    <n v="0"/>
    <n v="14326.04"/>
    <n v="1344.58"/>
    <n v="0.45"/>
    <n v="0"/>
    <n v="0"/>
    <n v="4542.2"/>
    <n v="9341.7900000000009"/>
    <n v="7658.27"/>
    <n v="0"/>
    <n v="0"/>
    <n v="7042.34"/>
    <n v="29659"/>
    <n v="0"/>
    <n v="0"/>
    <n v="0"/>
    <n v="0"/>
    <n v="1456.94"/>
    <n v="0"/>
    <n v="0"/>
    <n v="0"/>
    <n v="809.95"/>
    <n v="0"/>
    <n v="0"/>
    <n v="0"/>
    <n v="0"/>
    <n v="2019.91"/>
    <n v="0"/>
    <n v="0"/>
    <n v="0"/>
    <n v="2971.2"/>
    <x v="18"/>
    <x v="3"/>
  </r>
  <r>
    <s v="CG&amp;E "/>
    <s v="E"/>
    <x v="12"/>
    <s v="DS01    01/02/2009 "/>
    <n v="343538"/>
    <n v="29446.83"/>
    <n v="0"/>
    <n v="29446.83"/>
    <n v="8995.91"/>
    <n v="0"/>
    <n v="3576.48"/>
    <n v="436.99"/>
    <n v="0.18"/>
    <n v="0"/>
    <n v="0"/>
    <n v="1479.7"/>
    <n v="2319.5300000000002"/>
    <n v="2228.0700000000002"/>
    <n v="0"/>
    <n v="0"/>
    <n v="1679.51"/>
    <n v="6585.28"/>
    <n v="0"/>
    <n v="0"/>
    <n v="0"/>
    <n v="0"/>
    <n v="404.08"/>
    <n v="0"/>
    <n v="0"/>
    <n v="0"/>
    <n v="263.23"/>
    <n v="0"/>
    <n v="0"/>
    <n v="0"/>
    <n v="0"/>
    <n v="656.47"/>
    <n v="0"/>
    <n v="0"/>
    <n v="0"/>
    <n v="821.4"/>
    <x v="18"/>
    <x v="3"/>
  </r>
  <r>
    <s v="CG&amp;E "/>
    <s v="E"/>
    <x v="1"/>
    <s v="DS01    01/02/2009N"/>
    <n v="997096"/>
    <n v="108414.88"/>
    <n v="0"/>
    <n v="108414.88"/>
    <n v="38395.89"/>
    <n v="0"/>
    <n v="16005.2"/>
    <n v="1082.56"/>
    <n v="11.29"/>
    <n v="0"/>
    <n v="0"/>
    <n v="4253.9799999999996"/>
    <n v="8045.98"/>
    <n v="7192.91"/>
    <n v="0"/>
    <n v="0"/>
    <n v="7685.48"/>
    <n v="19100.490000000002"/>
    <n v="0"/>
    <n v="0"/>
    <n v="0"/>
    <n v="0"/>
    <n v="1447.81"/>
    <n v="0"/>
    <n v="0"/>
    <n v="0"/>
    <n v="652.15"/>
    <n v="0"/>
    <n v="0"/>
    <n v="0"/>
    <n v="0"/>
    <n v="1626.27"/>
    <n v="0"/>
    <n v="0"/>
    <n v="0"/>
    <n v="2914.87"/>
    <x v="18"/>
    <x v="3"/>
  </r>
  <r>
    <s v="CG&amp;E "/>
    <s v="E"/>
    <x v="2"/>
    <s v="DS01    01/02/2009N"/>
    <n v="182415069"/>
    <n v="18904629.640000001"/>
    <n v="0"/>
    <n v="18904629.640000001"/>
    <n v="6632315.3099999996"/>
    <n v="0"/>
    <n v="2676333.7400000002"/>
    <n v="198077.1"/>
    <n v="1301.71"/>
    <n v="0"/>
    <n v="0"/>
    <n v="737127.91"/>
    <n v="1414208.97"/>
    <n v="1259512.6599999999"/>
    <n v="0"/>
    <n v="0"/>
    <n v="1312358.72"/>
    <n v="3497283.16"/>
    <n v="0"/>
    <n v="0"/>
    <n v="0"/>
    <n v="0"/>
    <n v="249856.05"/>
    <n v="0"/>
    <n v="0"/>
    <n v="0"/>
    <n v="119316.67"/>
    <n v="0"/>
    <n v="0"/>
    <n v="0"/>
    <n v="0"/>
    <n v="297561.78999999998"/>
    <n v="0"/>
    <n v="0"/>
    <n v="0"/>
    <n v="510489.06"/>
    <x v="18"/>
    <x v="3"/>
  </r>
  <r>
    <s v="CG&amp;E "/>
    <s v="E"/>
    <x v="3"/>
    <s v="DS01    01/02/2009N"/>
    <n v="17775160"/>
    <n v="2059013.15"/>
    <n v="0"/>
    <n v="2059013.15"/>
    <n v="756792.19"/>
    <n v="0"/>
    <n v="306547.8"/>
    <n v="19298.43"/>
    <n v="87.42"/>
    <n v="0"/>
    <n v="0"/>
    <n v="70245.929999999993"/>
    <n v="147171.09"/>
    <n v="138368.45000000001"/>
    <n v="0"/>
    <n v="0"/>
    <n v="154658.13"/>
    <n v="340612.79"/>
    <n v="0"/>
    <n v="0"/>
    <n v="0"/>
    <n v="0"/>
    <n v="28519.21"/>
    <n v="0"/>
    <n v="0"/>
    <n v="0"/>
    <n v="11624.82"/>
    <n v="0"/>
    <n v="0"/>
    <n v="0"/>
    <n v="0"/>
    <n v="28991.200000000001"/>
    <n v="0"/>
    <n v="0"/>
    <n v="0"/>
    <n v="56095.69"/>
    <x v="18"/>
    <x v="3"/>
  </r>
  <r>
    <s v="CG&amp;E "/>
    <s v="E"/>
    <x v="7"/>
    <s v="DS01    01/02/2009N"/>
    <n v="108000"/>
    <n v="7889.41"/>
    <n v="0"/>
    <n v="7889.41"/>
    <n v="2405.11"/>
    <n v="0"/>
    <n v="815.62"/>
    <n v="117.26"/>
    <n v="0.09"/>
    <n v="0"/>
    <n v="0"/>
    <n v="401.36"/>
    <n v="574.19000000000005"/>
    <n v="530.44000000000005"/>
    <n v="0"/>
    <n v="0"/>
    <n v="422.78"/>
    <n v="2070.25"/>
    <n v="0"/>
    <n v="0"/>
    <n v="0"/>
    <n v="0"/>
    <n v="90.48"/>
    <n v="0"/>
    <n v="0"/>
    <n v="0"/>
    <n v="70.63"/>
    <n v="0"/>
    <n v="0"/>
    <n v="0"/>
    <n v="0"/>
    <n v="176.15"/>
    <n v="0"/>
    <n v="0"/>
    <n v="0"/>
    <n v="215.05"/>
    <x v="18"/>
    <x v="3"/>
  </r>
  <r>
    <s v="CG&amp;E "/>
    <s v="E"/>
    <x v="4"/>
    <s v="DS01    01/02/2009N"/>
    <n v="16024769"/>
    <n v="1681228.41"/>
    <n v="0"/>
    <n v="1681228.41"/>
    <n v="593823.44999999995"/>
    <n v="0"/>
    <n v="235088.83"/>
    <n v="17397.990000000002"/>
    <n v="81.150000000000006"/>
    <n v="0"/>
    <n v="0"/>
    <n v="63570.13"/>
    <n v="127153.78"/>
    <n v="112158.52"/>
    <n v="0"/>
    <n v="0"/>
    <n v="117789.64"/>
    <n v="306886.33"/>
    <n v="0"/>
    <n v="0"/>
    <n v="0"/>
    <n v="0"/>
    <n v="22371.279999999999"/>
    <n v="0"/>
    <n v="0"/>
    <n v="0"/>
    <n v="10480.209999999999"/>
    <n v="0"/>
    <n v="0"/>
    <n v="0"/>
    <n v="0"/>
    <n v="26136.400000000001"/>
    <n v="0"/>
    <n v="0"/>
    <n v="0"/>
    <n v="45481.99"/>
    <x v="18"/>
    <x v="3"/>
  </r>
  <r>
    <s v="CG&amp;E "/>
    <s v="E"/>
    <x v="8"/>
    <s v="DS01    01/02/2009N"/>
    <n v="786252"/>
    <n v="76781.45"/>
    <n v="0"/>
    <n v="76781.45"/>
    <n v="26507.21"/>
    <n v="0"/>
    <n v="10259.25"/>
    <n v="853.63"/>
    <n v="3.06"/>
    <n v="0"/>
    <n v="0"/>
    <n v="3033.56"/>
    <n v="5888.33"/>
    <n v="5132.7"/>
    <n v="0"/>
    <n v="0"/>
    <n v="5156.21"/>
    <n v="15071.65"/>
    <n v="0"/>
    <n v="0"/>
    <n v="0"/>
    <n v="0"/>
    <n v="998.54"/>
    <n v="0"/>
    <n v="0"/>
    <n v="0"/>
    <n v="514.19000000000005"/>
    <n v="0"/>
    <n v="0"/>
    <n v="0"/>
    <n v="0"/>
    <n v="1282.3800000000001"/>
    <n v="0"/>
    <n v="0"/>
    <n v="0"/>
    <n v="2080.7399999999998"/>
    <x v="18"/>
    <x v="3"/>
  </r>
  <r>
    <s v="CG&amp;E "/>
    <s v="E"/>
    <x v="5"/>
    <s v="DS01    01/02/2009N"/>
    <n v="993473"/>
    <n v="96615.16"/>
    <n v="0"/>
    <n v="96615.16"/>
    <n v="34777.25"/>
    <n v="0"/>
    <n v="13691.05"/>
    <n v="1078.6099999999999"/>
    <n v="5.4"/>
    <n v="0"/>
    <n v="0"/>
    <n v="331.07"/>
    <n v="7958.22"/>
    <n v="6665.25"/>
    <n v="0"/>
    <n v="0"/>
    <n v="6782.24"/>
    <n v="19043.849999999999"/>
    <n v="0"/>
    <n v="0"/>
    <n v="0"/>
    <n v="0"/>
    <n v="1310.1400000000001"/>
    <n v="0"/>
    <n v="0"/>
    <n v="0"/>
    <n v="649.74"/>
    <n v="0"/>
    <n v="0"/>
    <n v="0"/>
    <n v="0"/>
    <n v="1620.33"/>
    <n v="0"/>
    <n v="0"/>
    <n v="0"/>
    <n v="2702.01"/>
    <x v="18"/>
    <x v="3"/>
  </r>
  <r>
    <s v="CG&amp;E "/>
    <s v="E"/>
    <x v="20"/>
    <s v="DS01    01/02/2009N"/>
    <n v="103617"/>
    <n v="9650.7000000000007"/>
    <n v="0"/>
    <n v="9650.7000000000007"/>
    <n v="3268.53"/>
    <n v="0"/>
    <n v="1183.32"/>
    <n v="112.5"/>
    <n v="0.09"/>
    <n v="0"/>
    <n v="0"/>
    <n v="385.45"/>
    <n v="832.52"/>
    <n v="644.11"/>
    <n v="0"/>
    <n v="0"/>
    <n v="616.95000000000005"/>
    <n v="1986.23"/>
    <n v="0"/>
    <n v="0"/>
    <n v="0"/>
    <n v="0"/>
    <n v="123.11"/>
    <n v="0"/>
    <n v="0"/>
    <n v="0"/>
    <n v="67.77"/>
    <n v="0"/>
    <n v="0"/>
    <n v="0"/>
    <n v="0"/>
    <n v="169"/>
    <n v="0"/>
    <n v="0"/>
    <n v="0"/>
    <n v="261.12"/>
    <x v="18"/>
    <x v="3"/>
  </r>
  <r>
    <s v="CG&amp;E "/>
    <s v="E"/>
    <x v="14"/>
    <s v="DS01    01/02/2009N"/>
    <n v="139475190"/>
    <n v="11616023.060000001"/>
    <n v="0"/>
    <n v="11616023.060000001"/>
    <n v="3770933.21"/>
    <n v="0"/>
    <n v="1355183.45"/>
    <n v="147066.45000000001"/>
    <n v="82.4"/>
    <n v="0"/>
    <n v="0"/>
    <n v="493980.99"/>
    <n v="912342.52"/>
    <n v="778765.66"/>
    <n v="0"/>
    <n v="0"/>
    <n v="708406.86"/>
    <n v="2673599.86"/>
    <n v="0"/>
    <n v="0"/>
    <n v="0"/>
    <n v="0"/>
    <n v="141774.28"/>
    <n v="0"/>
    <n v="0"/>
    <n v="0"/>
    <n v="91216.95"/>
    <n v="0"/>
    <n v="0"/>
    <n v="0"/>
    <n v="0"/>
    <n v="227484"/>
    <n v="0"/>
    <n v="0"/>
    <n v="0"/>
    <n v="315681.43"/>
    <x v="18"/>
    <x v="3"/>
  </r>
  <r>
    <s v="CG&amp;E "/>
    <s v="E"/>
    <x v="15"/>
    <s v="DS01    01/02/2009N"/>
    <n v="65118113"/>
    <n v="5703416.6600000001"/>
    <n v="0"/>
    <n v="5703416.6600000001"/>
    <n v="1881228.67"/>
    <n v="0"/>
    <n v="696569.11"/>
    <n v="68938.58"/>
    <n v="27.53"/>
    <n v="0"/>
    <n v="0"/>
    <n v="238350.01"/>
    <n v="450958.76"/>
    <n v="380594.12"/>
    <n v="0"/>
    <n v="0"/>
    <n v="365425.28"/>
    <n v="1248249.05"/>
    <n v="0"/>
    <n v="0"/>
    <n v="0"/>
    <n v="0"/>
    <n v="70652.990000000005"/>
    <n v="0"/>
    <n v="0"/>
    <n v="0"/>
    <n v="42587.22"/>
    <n v="0"/>
    <n v="0"/>
    <n v="0"/>
    <n v="0"/>
    <n v="106207.67"/>
    <n v="0"/>
    <n v="0"/>
    <n v="0"/>
    <n v="154288.72"/>
    <x v="18"/>
    <x v="3"/>
  </r>
  <r>
    <s v="CG&amp;E "/>
    <s v="E"/>
    <x v="12"/>
    <s v="DS01    01/02/2009N"/>
    <n v="18389196"/>
    <n v="1766742.2"/>
    <n v="0"/>
    <n v="1766742.2"/>
    <n v="609020.42000000004"/>
    <n v="0"/>
    <n v="226420.6"/>
    <n v="19933.12"/>
    <n v="14.61"/>
    <n v="0"/>
    <n v="0"/>
    <n v="68245.09"/>
    <n v="140866.95000000001"/>
    <n v="118471.15"/>
    <n v="0"/>
    <n v="0"/>
    <n v="118291.73"/>
    <n v="352502.55"/>
    <n v="0"/>
    <n v="0"/>
    <n v="0"/>
    <n v="0"/>
    <n v="22930.19"/>
    <n v="0"/>
    <n v="0"/>
    <n v="0"/>
    <n v="12026.56"/>
    <n v="0"/>
    <n v="0"/>
    <n v="0"/>
    <n v="0"/>
    <n v="29992.78"/>
    <n v="0"/>
    <n v="0"/>
    <n v="0"/>
    <n v="48026.45"/>
    <x v="18"/>
    <x v="3"/>
  </r>
  <r>
    <s v="CG&amp;E "/>
    <s v="E"/>
    <x v="17"/>
    <s v="DS01    01/02/2009N"/>
    <n v="1135685"/>
    <n v="84570.34"/>
    <n v="0"/>
    <n v="84570.34"/>
    <n v="26079.34"/>
    <n v="0"/>
    <n v="8831.2900000000009"/>
    <n v="1233.02"/>
    <n v="0.54"/>
    <n v="0"/>
    <n v="0"/>
    <n v="4171.43"/>
    <n v="6297.81"/>
    <n v="5688.6"/>
    <n v="0"/>
    <n v="0"/>
    <n v="4615.99"/>
    <n v="21769.96"/>
    <n v="0"/>
    <n v="0"/>
    <n v="0"/>
    <n v="0"/>
    <n v="981.16"/>
    <n v="0"/>
    <n v="0"/>
    <n v="0"/>
    <n v="742.73"/>
    <n v="0"/>
    <n v="0"/>
    <n v="0"/>
    <n v="0"/>
    <n v="1852.3"/>
    <n v="0"/>
    <n v="0"/>
    <n v="0"/>
    <n v="2306.17"/>
    <x v="18"/>
    <x v="3"/>
  </r>
  <r>
    <s v="CG&amp;E "/>
    <s v="E"/>
    <x v="16"/>
    <s v="DS01    01/02/2009N"/>
    <n v="2301096"/>
    <n v="188735.55"/>
    <n v="0"/>
    <n v="188735.55"/>
    <n v="63743.79"/>
    <n v="0"/>
    <n v="23258.23"/>
    <n v="2498.3000000000002"/>
    <n v="0.54"/>
    <n v="0"/>
    <n v="0"/>
    <n v="463.55"/>
    <n v="16425.55"/>
    <n v="13057.38"/>
    <n v="0"/>
    <n v="0"/>
    <n v="12234.4"/>
    <n v="44109.71"/>
    <n v="0"/>
    <n v="0"/>
    <n v="0"/>
    <n v="0"/>
    <n v="2392.7800000000002"/>
    <n v="0"/>
    <n v="0"/>
    <n v="0"/>
    <n v="1504.91"/>
    <n v="0"/>
    <n v="0"/>
    <n v="0"/>
    <n v="0"/>
    <n v="3753.08"/>
    <n v="0"/>
    <n v="0"/>
    <n v="0"/>
    <n v="5293.33"/>
    <x v="18"/>
    <x v="3"/>
  </r>
  <r>
    <s v="CG&amp;E "/>
    <s v="E"/>
    <x v="21"/>
    <s v="DS01    01/02/2009N"/>
    <n v="19314"/>
    <n v="753.5"/>
    <n v="0"/>
    <n v="753.5"/>
    <n v="0"/>
    <n v="0"/>
    <n v="375.6"/>
    <n v="20.97"/>
    <n v="0.38"/>
    <n v="0"/>
    <n v="-11.82"/>
    <n v="84.05"/>
    <n v="154.66999999999999"/>
    <n v="0"/>
    <n v="0"/>
    <n v="0"/>
    <n v="0"/>
    <n v="0"/>
    <n v="0"/>
    <n v="0"/>
    <n v="0"/>
    <n v="0"/>
    <n v="24.46"/>
    <n v="0"/>
    <n v="0"/>
    <n v="0"/>
    <n v="12.63"/>
    <n v="0"/>
    <n v="0"/>
    <n v="0"/>
    <n v="0"/>
    <n v="31.49"/>
    <n v="0"/>
    <n v="0"/>
    <n v="0"/>
    <n v="61.07"/>
    <x v="18"/>
    <x v="3"/>
  </r>
  <r>
    <s v="CG&amp;E "/>
    <s v="E"/>
    <x v="6"/>
    <s v="DS01    01/02/2009N"/>
    <n v="4758819"/>
    <n v="192068.88"/>
    <n v="0"/>
    <n v="192068.88"/>
    <n v="0"/>
    <n v="0"/>
    <n v="105181.8"/>
    <n v="5166.6099999999997"/>
    <n v="61.17"/>
    <n v="0"/>
    <n v="-10566.22"/>
    <n v="20140.78"/>
    <n v="40643.49"/>
    <n v="0"/>
    <n v="0"/>
    <n v="0"/>
    <n v="0"/>
    <n v="0"/>
    <n v="0"/>
    <n v="0"/>
    <n v="0"/>
    <n v="0"/>
    <n v="3345.86"/>
    <n v="0"/>
    <n v="0"/>
    <n v="0"/>
    <n v="3112.2"/>
    <n v="0"/>
    <n v="0"/>
    <n v="0"/>
    <n v="0"/>
    <n v="7761.53"/>
    <n v="0"/>
    <n v="0"/>
    <n v="0"/>
    <n v="17221.66"/>
    <x v="18"/>
    <x v="3"/>
  </r>
  <r>
    <s v="CG&amp;E "/>
    <s v="E"/>
    <x v="9"/>
    <s v="DS01    01/02/2009N"/>
    <n v="351710"/>
    <n v="16963.78"/>
    <n v="0"/>
    <n v="16963.78"/>
    <n v="0"/>
    <n v="0"/>
    <n v="10891.69"/>
    <n v="381.85"/>
    <n v="5.03"/>
    <n v="0"/>
    <n v="-1503.61"/>
    <n v="1514.86"/>
    <n v="3162.56"/>
    <n v="0"/>
    <n v="0"/>
    <n v="0"/>
    <n v="0"/>
    <n v="0"/>
    <n v="0"/>
    <n v="0"/>
    <n v="0"/>
    <n v="0"/>
    <n v="70.75"/>
    <n v="0"/>
    <n v="0"/>
    <n v="0"/>
    <n v="230.01"/>
    <n v="0"/>
    <n v="0"/>
    <n v="0"/>
    <n v="0"/>
    <n v="573.62"/>
    <n v="0"/>
    <n v="0"/>
    <n v="0"/>
    <n v="1637.02"/>
    <x v="18"/>
    <x v="3"/>
  </r>
  <r>
    <s v="CG&amp;E "/>
    <s v="E"/>
    <x v="10"/>
    <s v="DS01    01/02/2009N"/>
    <n v="1005639"/>
    <n v="35359.199999999997"/>
    <n v="0"/>
    <n v="35359.199999999997"/>
    <n v="0"/>
    <n v="0"/>
    <n v="17201.27"/>
    <n v="1091.82"/>
    <n v="7.65"/>
    <n v="0"/>
    <n v="-1759.8"/>
    <n v="4159.54"/>
    <n v="8564.93"/>
    <n v="0"/>
    <n v="0"/>
    <n v="0"/>
    <n v="0"/>
    <n v="0"/>
    <n v="0"/>
    <n v="0"/>
    <n v="0"/>
    <n v="0"/>
    <n v="671.24"/>
    <n v="0"/>
    <n v="0"/>
    <n v="0"/>
    <n v="657.68"/>
    <n v="0"/>
    <n v="0"/>
    <n v="0"/>
    <n v="0"/>
    <n v="1640.19"/>
    <n v="0"/>
    <n v="0"/>
    <n v="0"/>
    <n v="3124.68"/>
    <x v="18"/>
    <x v="3"/>
  </r>
  <r>
    <s v="CG&amp;E "/>
    <s v="E"/>
    <x v="26"/>
    <s v="DS01    01/02/2009N"/>
    <n v="16800"/>
    <n v="767.93"/>
    <n v="0"/>
    <n v="767.93"/>
    <n v="0"/>
    <n v="0"/>
    <n v="392.24"/>
    <n v="18.25"/>
    <n v="0.27"/>
    <n v="0"/>
    <n v="0"/>
    <n v="73.16"/>
    <n v="151.07"/>
    <n v="0"/>
    <n v="0"/>
    <n v="0"/>
    <n v="0"/>
    <n v="0"/>
    <n v="0"/>
    <n v="0"/>
    <n v="0"/>
    <n v="0"/>
    <n v="32.729999999999997"/>
    <n v="0"/>
    <n v="0"/>
    <n v="0"/>
    <n v="10.99"/>
    <n v="0"/>
    <n v="0"/>
    <n v="0"/>
    <n v="0"/>
    <n v="27.4"/>
    <n v="0"/>
    <n v="0"/>
    <n v="0"/>
    <n v="61.82"/>
    <x v="18"/>
    <x v="3"/>
  </r>
  <r>
    <s v="CG&amp;E "/>
    <s v="E"/>
    <x v="11"/>
    <s v="DS01    01/02/2009N"/>
    <n v="7283805"/>
    <n v="240919.16"/>
    <n v="0"/>
    <n v="240919.16"/>
    <n v="0"/>
    <n v="0"/>
    <n v="116201.89"/>
    <n v="7907.99"/>
    <n v="10.55"/>
    <n v="0"/>
    <n v="-14091.33"/>
    <n v="27467.4"/>
    <n v="60598.86"/>
    <n v="0"/>
    <n v="0"/>
    <n v="0"/>
    <n v="0"/>
    <n v="0"/>
    <n v="0"/>
    <n v="0"/>
    <n v="0"/>
    <n v="0"/>
    <n v="3949.43"/>
    <n v="0"/>
    <n v="0"/>
    <n v="0"/>
    <n v="4763.62"/>
    <n v="0"/>
    <n v="0"/>
    <n v="0"/>
    <n v="0"/>
    <n v="11879.85"/>
    <n v="0"/>
    <n v="0"/>
    <n v="0"/>
    <n v="22230.9"/>
    <x v="18"/>
    <x v="3"/>
  </r>
  <r>
    <s v="CG&amp;E "/>
    <s v="E"/>
    <x v="18"/>
    <s v="DS01    01/02/2009N"/>
    <n v="2038848"/>
    <n v="80136.289999999994"/>
    <n v="0"/>
    <n v="80136.289999999994"/>
    <n v="0"/>
    <n v="0"/>
    <n v="44630.03"/>
    <n v="2213.5700000000002"/>
    <n v="4.1100000000000003"/>
    <n v="0"/>
    <n v="-5634.64"/>
    <n v="7784.19"/>
    <n v="17682.68"/>
    <n v="0"/>
    <n v="0"/>
    <n v="0"/>
    <n v="0"/>
    <n v="0"/>
    <n v="0"/>
    <n v="0"/>
    <n v="0"/>
    <n v="0"/>
    <n v="1088.8800000000001"/>
    <n v="0"/>
    <n v="0"/>
    <n v="0"/>
    <n v="1333.4"/>
    <n v="0"/>
    <n v="0"/>
    <n v="0"/>
    <n v="0"/>
    <n v="3325.38"/>
    <n v="0"/>
    <n v="0"/>
    <n v="0"/>
    <n v="7708.69"/>
    <x v="18"/>
    <x v="3"/>
  </r>
  <r>
    <s v="CG&amp;E "/>
    <s v="E"/>
    <x v="13"/>
    <s v="DS01    01/02/2009N"/>
    <n v="5709508"/>
    <n v="169968.46"/>
    <n v="0"/>
    <n v="169968.46"/>
    <n v="0"/>
    <n v="0"/>
    <n v="80984.240000000005"/>
    <n v="6198.82"/>
    <n v="5.76"/>
    <n v="0"/>
    <n v="-16253.24"/>
    <n v="21321.52"/>
    <n v="48411.85"/>
    <n v="0"/>
    <n v="0"/>
    <n v="0"/>
    <n v="0"/>
    <n v="0"/>
    <n v="0"/>
    <n v="0"/>
    <n v="0"/>
    <n v="0"/>
    <n v="0"/>
    <n v="0"/>
    <n v="0"/>
    <n v="0"/>
    <n v="3734.01"/>
    <n v="0"/>
    <n v="0"/>
    <n v="0"/>
    <n v="0"/>
    <n v="9312.26"/>
    <n v="0"/>
    <n v="0"/>
    <n v="0"/>
    <n v="16253.24"/>
    <x v="18"/>
    <x v="3"/>
  </r>
  <r>
    <s v="CG&amp;E "/>
    <s v="E"/>
    <x v="23"/>
    <s v="DS01    01/02/2009N"/>
    <n v="90784"/>
    <n v="2771.99"/>
    <n v="0"/>
    <n v="2771.99"/>
    <n v="0"/>
    <n v="0"/>
    <n v="1310.7"/>
    <n v="98.56"/>
    <n v="0.09"/>
    <n v="0"/>
    <n v="-263.69"/>
    <n v="338.87"/>
    <n v="816.33"/>
    <n v="0"/>
    <n v="0"/>
    <n v="0"/>
    <n v="0"/>
    <n v="0"/>
    <n v="0"/>
    <n v="0"/>
    <n v="0"/>
    <n v="0"/>
    <n v="0"/>
    <n v="0"/>
    <n v="0"/>
    <n v="0"/>
    <n v="59.37"/>
    <n v="0"/>
    <n v="0"/>
    <n v="0"/>
    <n v="0"/>
    <n v="148.07"/>
    <n v="0"/>
    <n v="0"/>
    <n v="0"/>
    <n v="263.69"/>
    <x v="18"/>
    <x v="3"/>
  </r>
  <r>
    <s v="CG&amp;E "/>
    <s v="E"/>
    <x v="2"/>
    <s v="DS01    01/02/2009Y"/>
    <n v="60285"/>
    <n v="6293.15"/>
    <n v="0"/>
    <n v="629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3"/>
  </r>
  <r>
    <s v="CG&amp;E "/>
    <s v="E"/>
    <x v="3"/>
    <s v="DS01    01/02/2009Y"/>
    <n v="24620"/>
    <n v="266.8"/>
    <n v="0"/>
    <n v="26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3"/>
  </r>
  <r>
    <s v="CG&amp;E "/>
    <s v="E"/>
    <x v="4"/>
    <s v="DS01    01/02/2009Y"/>
    <n v="6218"/>
    <n v="981.11"/>
    <n v="0"/>
    <n v="981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3"/>
  </r>
  <r>
    <s v="CG&amp;E "/>
    <s v="E"/>
    <x v="6"/>
    <s v="DS01    01/02/2009Y"/>
    <n v="17881"/>
    <n v="2472.1999999999998"/>
    <n v="0"/>
    <n v="2472.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3"/>
  </r>
  <r>
    <s v="CG&amp;E "/>
    <s v="E"/>
    <x v="2"/>
    <s v="DS01    04/01/2008N"/>
    <n v="-126542"/>
    <n v="-13009.74"/>
    <n v="0"/>
    <n v="-13009.74"/>
    <n v="-4096.2700000000004"/>
    <n v="0"/>
    <n v="-1621.95"/>
    <n v="-138.41"/>
    <n v="-1.33"/>
    <n v="0"/>
    <n v="0"/>
    <n v="-525.34"/>
    <n v="-1036.43"/>
    <n v="-861.06"/>
    <n v="-3.11"/>
    <n v="0"/>
    <n v="-763.33"/>
    <n v="-3190.29"/>
    <n v="0"/>
    <n v="0"/>
    <n v="0"/>
    <n v="0"/>
    <n v="-177"/>
    <n v="40.36"/>
    <n v="0"/>
    <n v="0"/>
    <n v="-82.73"/>
    <n v="0"/>
    <n v="0"/>
    <n v="0"/>
    <n v="0"/>
    <n v="-194.19"/>
    <n v="0"/>
    <n v="0"/>
    <n v="0"/>
    <n v="-358.66"/>
    <x v="18"/>
    <x v="3"/>
  </r>
  <r>
    <s v="CG&amp;E "/>
    <s v="E"/>
    <x v="3"/>
    <s v="DS01    04/01/2008N"/>
    <n v="-5949"/>
    <n v="-919.95"/>
    <n v="0"/>
    <n v="-919.95"/>
    <n v="-367.68"/>
    <n v="0"/>
    <n v="-147.93"/>
    <n v="-6.97"/>
    <n v="-0.11"/>
    <n v="0"/>
    <n v="0"/>
    <n v="-26.84"/>
    <n v="-53.48"/>
    <n v="-64.73"/>
    <n v="-1.61"/>
    <n v="0"/>
    <n v="-67.42"/>
    <n v="-139.93"/>
    <n v="0"/>
    <n v="0"/>
    <n v="0"/>
    <n v="0"/>
    <n v="-12.71"/>
    <n v="-16.54"/>
    <n v="0"/>
    <n v="0"/>
    <n v="-3.89"/>
    <n v="0"/>
    <n v="0"/>
    <n v="0"/>
    <n v="0"/>
    <n v="-3.37"/>
    <n v="0"/>
    <n v="0"/>
    <n v="0"/>
    <n v="-6.74"/>
    <x v="18"/>
    <x v="3"/>
  </r>
  <r>
    <s v="CG&amp;E "/>
    <s v="E"/>
    <x v="4"/>
    <s v="DS01    04/01/2008N"/>
    <n v="6847"/>
    <n v="-3473.81"/>
    <n v="0"/>
    <n v="-3473.81"/>
    <n v="-1424.72"/>
    <n v="0"/>
    <n v="-869.29"/>
    <n v="11.94"/>
    <n v="-0.14000000000000001"/>
    <n v="0"/>
    <n v="0"/>
    <n v="10.55"/>
    <n v="-219.24"/>
    <n v="-289.79000000000002"/>
    <n v="14.28"/>
    <n v="0"/>
    <n v="-441.93"/>
    <n v="-69.92"/>
    <n v="0"/>
    <n v="0"/>
    <n v="0"/>
    <n v="0"/>
    <n v="-54.71"/>
    <n v="17.84"/>
    <n v="0"/>
    <n v="0"/>
    <n v="4.4800000000000004"/>
    <n v="0"/>
    <n v="0"/>
    <n v="0"/>
    <n v="0"/>
    <n v="-44.62"/>
    <n v="0"/>
    <n v="0"/>
    <n v="0"/>
    <n v="-118.54"/>
    <x v="18"/>
    <x v="3"/>
  </r>
  <r>
    <s v="CG&amp;E "/>
    <s v="E"/>
    <x v="18"/>
    <s v="DS01    04/01/2008N"/>
    <n v="-7496"/>
    <n v="-249.59"/>
    <n v="0"/>
    <n v="-249.59"/>
    <n v="0"/>
    <n v="0"/>
    <n v="-127.51"/>
    <n v="-8.44"/>
    <n v="-0.04"/>
    <n v="0"/>
    <n v="20.82"/>
    <n v="-31.81"/>
    <n v="-67.400000000000006"/>
    <n v="0"/>
    <n v="-0.94"/>
    <n v="0"/>
    <n v="0"/>
    <n v="0"/>
    <n v="0"/>
    <n v="0"/>
    <n v="0"/>
    <n v="0"/>
    <n v="0"/>
    <n v="0"/>
    <n v="0"/>
    <n v="0"/>
    <n v="-4.9000000000000004"/>
    <n v="0"/>
    <n v="0"/>
    <n v="0"/>
    <n v="0"/>
    <n v="-8.5500000000000007"/>
    <n v="0"/>
    <n v="0"/>
    <n v="0"/>
    <n v="-20.82"/>
    <x v="18"/>
    <x v="3"/>
  </r>
  <r>
    <s v="CG&amp;E "/>
    <s v="E"/>
    <x v="1"/>
    <s v="DS02    01/02/2009N"/>
    <n v="25137"/>
    <n v="2255.83"/>
    <n v="0"/>
    <n v="2255.83"/>
    <n v="721.04"/>
    <n v="0"/>
    <n v="332.14"/>
    <n v="27.28"/>
    <n v="0.45"/>
    <n v="0"/>
    <n v="0"/>
    <n v="108.14"/>
    <n v="158.52000000000001"/>
    <n v="146.27000000000001"/>
    <n v="0"/>
    <n v="0"/>
    <n v="136.27000000000001"/>
    <n v="481.84"/>
    <n v="0"/>
    <n v="0"/>
    <n v="0"/>
    <n v="0"/>
    <n v="27.14"/>
    <n v="0"/>
    <n v="0"/>
    <n v="0"/>
    <n v="16.440000000000001"/>
    <n v="0"/>
    <n v="0"/>
    <n v="0"/>
    <n v="0"/>
    <n v="41"/>
    <n v="0"/>
    <n v="0"/>
    <n v="0"/>
    <n v="59.3"/>
    <x v="18"/>
    <x v="3"/>
  </r>
  <r>
    <s v="CG&amp;E "/>
    <s v="E"/>
    <x v="2"/>
    <s v="DS02    01/02/2009N"/>
    <n v="757450"/>
    <n v="66106.45"/>
    <n v="0"/>
    <n v="66106.45"/>
    <n v="21844.39"/>
    <n v="0"/>
    <n v="8171.34"/>
    <n v="822.37"/>
    <n v="2.34"/>
    <n v="0"/>
    <n v="0"/>
    <n v="2910.56"/>
    <n v="4949.2299999999996"/>
    <n v="4423.3100000000004"/>
    <n v="0"/>
    <n v="0"/>
    <n v="4116.96"/>
    <n v="14519.53"/>
    <n v="0"/>
    <n v="0"/>
    <n v="0"/>
    <n v="0"/>
    <n v="822.48"/>
    <n v="0"/>
    <n v="0"/>
    <n v="0"/>
    <n v="495.39"/>
    <n v="0"/>
    <n v="0"/>
    <n v="0"/>
    <n v="0"/>
    <n v="1235.3900000000001"/>
    <n v="0"/>
    <n v="0"/>
    <n v="0"/>
    <n v="1793.16"/>
    <x v="18"/>
    <x v="3"/>
  </r>
  <r>
    <s v="CG&amp;E "/>
    <s v="E"/>
    <x v="3"/>
    <s v="DS02    01/02/2009N"/>
    <n v="44522"/>
    <n v="5391.29"/>
    <n v="0"/>
    <n v="5391.29"/>
    <n v="1997.71"/>
    <n v="0"/>
    <n v="820.75"/>
    <n v="48.33"/>
    <n v="0.27"/>
    <n v="0"/>
    <n v="0"/>
    <n v="176.49"/>
    <n v="400.34"/>
    <n v="360.97"/>
    <n v="0"/>
    <n v="0"/>
    <n v="409.64"/>
    <n v="853.44"/>
    <n v="0"/>
    <n v="0"/>
    <n v="0"/>
    <n v="0"/>
    <n v="75.3"/>
    <n v="0"/>
    <n v="0"/>
    <n v="0"/>
    <n v="29.12"/>
    <n v="0"/>
    <n v="0"/>
    <n v="0"/>
    <n v="0"/>
    <n v="72.61"/>
    <n v="0"/>
    <n v="0"/>
    <n v="0"/>
    <n v="146.32"/>
    <x v="18"/>
    <x v="3"/>
  </r>
  <r>
    <s v="CG&amp;E "/>
    <s v="E"/>
    <x v="4"/>
    <s v="DS02    01/02/2009N"/>
    <n v="42355"/>
    <n v="4557.88"/>
    <n v="0"/>
    <n v="4557.88"/>
    <n v="1629.36"/>
    <n v="0"/>
    <n v="647.37"/>
    <n v="45.98"/>
    <n v="0.18"/>
    <n v="0"/>
    <n v="0"/>
    <n v="170.83"/>
    <n v="339.37"/>
    <n v="305.04000000000002"/>
    <n v="0"/>
    <n v="0"/>
    <n v="326.02"/>
    <n v="811.9"/>
    <n v="0"/>
    <n v="0"/>
    <n v="0"/>
    <n v="0"/>
    <n v="61.39"/>
    <n v="0"/>
    <n v="0"/>
    <n v="0"/>
    <n v="27.7"/>
    <n v="0"/>
    <n v="0"/>
    <n v="0"/>
    <n v="0"/>
    <n v="69.08"/>
    <n v="0"/>
    <n v="0"/>
    <n v="0"/>
    <n v="123.66"/>
    <x v="18"/>
    <x v="3"/>
  </r>
  <r>
    <s v="CG&amp;E "/>
    <s v="E"/>
    <x v="8"/>
    <s v="DS02    01/02/2009N"/>
    <n v="12293"/>
    <n v="3320.21"/>
    <n v="0"/>
    <n v="3320.21"/>
    <n v="1480.45"/>
    <n v="0"/>
    <n v="671.34"/>
    <n v="13.35"/>
    <n v="0.09"/>
    <n v="0"/>
    <n v="0"/>
    <n v="52.43"/>
    <n v="110.54"/>
    <n v="231.87"/>
    <n v="0"/>
    <n v="0"/>
    <n v="346.59"/>
    <n v="235.64"/>
    <n v="0"/>
    <n v="0"/>
    <n v="0"/>
    <n v="0"/>
    <n v="55.84"/>
    <n v="0"/>
    <n v="0"/>
    <n v="0"/>
    <n v="8.0399999999999991"/>
    <n v="0"/>
    <n v="0"/>
    <n v="0"/>
    <n v="0"/>
    <n v="20.05"/>
    <n v="0"/>
    <n v="0"/>
    <n v="0"/>
    <n v="93.98"/>
    <x v="18"/>
    <x v="3"/>
  </r>
  <r>
    <s v="CG&amp;E "/>
    <s v="E"/>
    <x v="14"/>
    <s v="DS02    01/02/2009N"/>
    <n v="3225297"/>
    <n v="261043.79"/>
    <n v="0"/>
    <n v="261043.79"/>
    <n v="83850.19"/>
    <n v="0"/>
    <n v="29253.3"/>
    <n v="3501.69"/>
    <n v="1.53"/>
    <n v="0"/>
    <n v="0"/>
    <n v="11858.96"/>
    <n v="20269.93"/>
    <n v="17534.88"/>
    <n v="0"/>
    <n v="0"/>
    <n v="15313.07"/>
    <n v="61825.7"/>
    <n v="0"/>
    <n v="0"/>
    <n v="0"/>
    <n v="0"/>
    <n v="3156.19"/>
    <n v="0"/>
    <n v="0"/>
    <n v="0"/>
    <n v="2109.33"/>
    <n v="0"/>
    <n v="0"/>
    <n v="0"/>
    <n v="0"/>
    <n v="5260.47"/>
    <n v="0"/>
    <n v="0"/>
    <n v="0"/>
    <n v="7108.55"/>
    <x v="18"/>
    <x v="3"/>
  </r>
  <r>
    <s v="CG&amp;E "/>
    <s v="E"/>
    <x v="15"/>
    <s v="DS02    01/02/2009N"/>
    <n v="936056"/>
    <n v="70757.75"/>
    <n v="0"/>
    <n v="70757.75"/>
    <n v="21643.919999999998"/>
    <n v="0"/>
    <n v="7668.19"/>
    <n v="1016.28"/>
    <n v="0.18"/>
    <n v="0"/>
    <n v="0"/>
    <n v="3416.52"/>
    <n v="5468.63"/>
    <n v="4708.3100000000004"/>
    <n v="0"/>
    <n v="0"/>
    <n v="4033.48"/>
    <n v="17943.259999999998"/>
    <n v="0"/>
    <n v="0"/>
    <n v="0"/>
    <n v="0"/>
    <n v="811.34"/>
    <n v="0"/>
    <n v="0"/>
    <n v="0"/>
    <n v="612.19000000000005"/>
    <n v="0"/>
    <n v="0"/>
    <n v="0"/>
    <n v="0"/>
    <n v="1526.71"/>
    <n v="0"/>
    <n v="0"/>
    <n v="0"/>
    <n v="1908.74"/>
    <x v="18"/>
    <x v="3"/>
  </r>
  <r>
    <s v="CG&amp;E "/>
    <s v="E"/>
    <x v="12"/>
    <s v="DS02    01/02/2009N"/>
    <n v="107716"/>
    <n v="9391.18"/>
    <n v="0"/>
    <n v="9391.18"/>
    <n v="3102.05"/>
    <n v="0"/>
    <n v="1106.3699999999999"/>
    <n v="116.95"/>
    <n v="0.09"/>
    <n v="0"/>
    <n v="0"/>
    <n v="400.33"/>
    <n v="778.77"/>
    <n v="627.99"/>
    <n v="0"/>
    <n v="0"/>
    <n v="576.32000000000005"/>
    <n v="2064.81"/>
    <n v="0"/>
    <n v="0"/>
    <n v="0"/>
    <n v="0"/>
    <n v="116.8"/>
    <n v="0"/>
    <n v="0"/>
    <n v="0"/>
    <n v="70.45"/>
    <n v="0"/>
    <n v="0"/>
    <n v="0"/>
    <n v="0"/>
    <n v="175.68"/>
    <n v="0"/>
    <n v="0"/>
    <n v="0"/>
    <n v="254.57"/>
    <x v="18"/>
    <x v="3"/>
  </r>
  <r>
    <s v="CG&amp;E "/>
    <s v="E"/>
    <x v="6"/>
    <s v="DS02    01/02/2009N"/>
    <n v="8353"/>
    <n v="285.73"/>
    <n v="0"/>
    <n v="285.73"/>
    <n v="0"/>
    <n v="0"/>
    <n v="146.46"/>
    <n v="9.07"/>
    <n v="0.09"/>
    <n v="0"/>
    <n v="-25.74"/>
    <n v="35.92"/>
    <n v="75.11"/>
    <n v="0"/>
    <n v="0"/>
    <n v="0"/>
    <n v="0"/>
    <n v="0"/>
    <n v="0"/>
    <n v="0"/>
    <n v="0"/>
    <n v="0"/>
    <n v="0"/>
    <n v="0"/>
    <n v="0"/>
    <n v="0"/>
    <n v="5.46"/>
    <n v="0"/>
    <n v="0"/>
    <n v="0"/>
    <n v="0"/>
    <n v="13.62"/>
    <n v="0"/>
    <n v="0"/>
    <n v="0"/>
    <n v="25.74"/>
    <x v="18"/>
    <x v="3"/>
  </r>
  <r>
    <s v="CG&amp;E "/>
    <s v="E"/>
    <x v="15"/>
    <s v="DS03 ON 01/02/2009 "/>
    <n v="78164"/>
    <n v="9246.23"/>
    <n v="0"/>
    <n v="9246.23"/>
    <n v="2279.09"/>
    <n v="0"/>
    <n v="1151.6500000000001"/>
    <n v="180.78"/>
    <n v="0.09"/>
    <n v="0"/>
    <n v="0"/>
    <n v="613.75"/>
    <n v="1259.75"/>
    <n v="997.59"/>
    <n v="0"/>
    <n v="0"/>
    <n v="424.38"/>
    <n v="1498.33"/>
    <n v="0"/>
    <n v="0"/>
    <n v="0"/>
    <n v="0"/>
    <n v="187.78"/>
    <n v="0"/>
    <n v="0"/>
    <n v="0"/>
    <n v="108.9"/>
    <n v="0"/>
    <n v="0"/>
    <n v="0"/>
    <n v="0"/>
    <n v="271.58"/>
    <n v="0"/>
    <n v="0"/>
    <n v="0"/>
    <n v="272.56"/>
    <x v="18"/>
    <x v="3"/>
  </r>
  <r>
    <s v="CG&amp;E "/>
    <s v="E"/>
    <x v="12"/>
    <s v="DS03 ON 01/02/2009 "/>
    <n v="165770"/>
    <n v="21133.74"/>
    <n v="0"/>
    <n v="21133.74"/>
    <n v="7327.1"/>
    <n v="0"/>
    <n v="3183.52"/>
    <n v="236.32"/>
    <n v="0.09"/>
    <n v="0"/>
    <n v="0"/>
    <n v="799.44"/>
    <n v="1957.23"/>
    <n v="1547.71"/>
    <n v="0"/>
    <n v="0"/>
    <n v="1497.35"/>
    <n v="3177.65"/>
    <n v="0"/>
    <n v="0"/>
    <n v="0"/>
    <n v="0"/>
    <n v="310.58"/>
    <n v="0"/>
    <n v="0"/>
    <n v="0"/>
    <n v="142.35"/>
    <n v="0"/>
    <n v="0"/>
    <n v="0"/>
    <n v="0"/>
    <n v="355.01"/>
    <n v="0"/>
    <n v="0"/>
    <n v="0"/>
    <n v="599.39"/>
    <x v="18"/>
    <x v="3"/>
  </r>
  <r>
    <s v="CG&amp;E "/>
    <s v="E"/>
    <x v="2"/>
    <s v="DS03 ON 01/02/2009N"/>
    <n v="206800"/>
    <n v="20989.119999999999"/>
    <n v="0"/>
    <n v="20989.119999999999"/>
    <n v="6958.54"/>
    <n v="0"/>
    <n v="3347.59"/>
    <n v="224.52"/>
    <n v="0.45"/>
    <n v="0"/>
    <n v="0"/>
    <n v="792.24"/>
    <n v="1741.76"/>
    <n v="1347.02"/>
    <n v="0"/>
    <n v="0"/>
    <n v="1332.1"/>
    <n v="3964.15"/>
    <n v="0"/>
    <n v="0"/>
    <n v="0"/>
    <n v="0"/>
    <n v="262.14999999999998"/>
    <n v="0"/>
    <n v="0"/>
    <n v="0"/>
    <n v="135.25"/>
    <n v="0"/>
    <n v="0"/>
    <n v="0"/>
    <n v="0"/>
    <n v="337.29"/>
    <n v="0"/>
    <n v="0"/>
    <n v="0"/>
    <n v="546.05999999999995"/>
    <x v="18"/>
    <x v="3"/>
  </r>
  <r>
    <s v="CG&amp;E "/>
    <s v="E"/>
    <x v="14"/>
    <s v="DS03 ON 01/02/2009N"/>
    <n v="10965847"/>
    <n v="922685.97"/>
    <n v="0"/>
    <n v="922685.97"/>
    <n v="292451.65999999997"/>
    <n v="0"/>
    <n v="114376.91"/>
    <n v="11146.15"/>
    <n v="2.52"/>
    <n v="0"/>
    <n v="0"/>
    <n v="40066.980000000003"/>
    <n v="75266.070000000007"/>
    <n v="60630.75"/>
    <n v="0"/>
    <n v="0"/>
    <n v="57959.1"/>
    <n v="210204.35"/>
    <n v="0"/>
    <n v="0"/>
    <n v="0"/>
    <n v="0"/>
    <n v="10945.39"/>
    <n v="0"/>
    <n v="0"/>
    <n v="0"/>
    <n v="7171.64"/>
    <n v="0"/>
    <n v="0"/>
    <n v="0"/>
    <n v="0"/>
    <n v="17885.3"/>
    <n v="0"/>
    <n v="0"/>
    <n v="0"/>
    <n v="24579.15"/>
    <x v="18"/>
    <x v="3"/>
  </r>
  <r>
    <s v="CG&amp;E "/>
    <s v="E"/>
    <x v="15"/>
    <s v="DS03 ON 01/02/2009N"/>
    <n v="6654933"/>
    <n v="616204.99"/>
    <n v="0"/>
    <n v="616204.99"/>
    <n v="205498.37"/>
    <n v="0"/>
    <n v="81949.31"/>
    <n v="7085.58"/>
    <n v="2.25"/>
    <n v="0"/>
    <n v="0"/>
    <n v="24386.5"/>
    <n v="48405.99"/>
    <n v="40767.480000000003"/>
    <n v="0"/>
    <n v="0"/>
    <n v="41096.519999999997"/>
    <n v="127568.42"/>
    <n v="0"/>
    <n v="0"/>
    <n v="0"/>
    <n v="0"/>
    <n v="7711.49"/>
    <n v="0"/>
    <n v="0"/>
    <n v="0"/>
    <n v="4352.33"/>
    <n v="0"/>
    <n v="0"/>
    <n v="0"/>
    <n v="0"/>
    <n v="10854.22"/>
    <n v="0"/>
    <n v="0"/>
    <n v="0"/>
    <n v="16526.53"/>
    <x v="18"/>
    <x v="3"/>
  </r>
  <r>
    <s v="CG&amp;E "/>
    <s v="E"/>
    <x v="12"/>
    <s v="DS03 ON 01/02/2009N"/>
    <n v="2878628"/>
    <n v="224164.88"/>
    <n v="0"/>
    <n v="224164.88"/>
    <n v="69573.240000000005"/>
    <n v="0"/>
    <n v="25784.87"/>
    <n v="3125.32"/>
    <n v="0.9"/>
    <n v="0"/>
    <n v="0"/>
    <n v="10542.61"/>
    <n v="17071.12"/>
    <n v="14906.61"/>
    <n v="0"/>
    <n v="0"/>
    <n v="12744.86"/>
    <n v="55180.44"/>
    <n v="0"/>
    <n v="0"/>
    <n v="0"/>
    <n v="0"/>
    <n v="2614.13"/>
    <n v="0"/>
    <n v="0"/>
    <n v="0"/>
    <n v="1882.63"/>
    <n v="0"/>
    <n v="0"/>
    <n v="0"/>
    <n v="0"/>
    <n v="4695.03"/>
    <n v="0"/>
    <n v="0"/>
    <n v="0"/>
    <n v="6043.12"/>
    <x v="18"/>
    <x v="3"/>
  </r>
  <r>
    <s v="CG&amp;E "/>
    <s v="E"/>
    <x v="11"/>
    <s v="DS03 ON 01/02/2009N"/>
    <n v="892018"/>
    <n v="22708.47"/>
    <n v="0"/>
    <n v="22708.47"/>
    <n v="0"/>
    <n v="0"/>
    <n v="9237.7900000000009"/>
    <n v="968.46"/>
    <n v="0.27"/>
    <n v="0"/>
    <n v="-408.99"/>
    <n v="3265.98"/>
    <n v="4980.38"/>
    <n v="0"/>
    <n v="0"/>
    <n v="0"/>
    <n v="0"/>
    <n v="0"/>
    <n v="0"/>
    <n v="0"/>
    <n v="0"/>
    <n v="0"/>
    <n v="644.04999999999995"/>
    <n v="0"/>
    <n v="0"/>
    <n v="0"/>
    <n v="583.37"/>
    <n v="0"/>
    <n v="0"/>
    <n v="0"/>
    <n v="0"/>
    <n v="1454.89"/>
    <n v="0"/>
    <n v="0"/>
    <n v="0"/>
    <n v="1982.27"/>
    <x v="18"/>
    <x v="3"/>
  </r>
  <r>
    <s v="CG&amp;E "/>
    <s v="E"/>
    <x v="13"/>
    <s v="DS03 ON 01/02/2009N"/>
    <n v="924050"/>
    <n v="24943.59"/>
    <n v="0"/>
    <n v="24943.59"/>
    <n v="0"/>
    <n v="0"/>
    <n v="11178.71"/>
    <n v="1003.25"/>
    <n v="0.36"/>
    <n v="0"/>
    <n v="-2333.02"/>
    <n v="3391.57"/>
    <n v="7258.23"/>
    <n v="0"/>
    <n v="0"/>
    <n v="0"/>
    <n v="0"/>
    <n v="0"/>
    <n v="0"/>
    <n v="0"/>
    <n v="0"/>
    <n v="0"/>
    <n v="0"/>
    <n v="0"/>
    <n v="0"/>
    <n v="0"/>
    <n v="604.33000000000004"/>
    <n v="0"/>
    <n v="0"/>
    <n v="0"/>
    <n v="0"/>
    <n v="1507.14"/>
    <n v="0"/>
    <n v="0"/>
    <n v="0"/>
    <n v="2333.02"/>
    <x v="18"/>
    <x v="3"/>
  </r>
  <r>
    <s v="CG&amp;E "/>
    <s v="E"/>
    <x v="2"/>
    <s v="DS07 ON 01/02/2009N"/>
    <n v="5985355"/>
    <n v="625294.6"/>
    <n v="0"/>
    <n v="625294.6"/>
    <n v="221042.3"/>
    <n v="0"/>
    <n v="90023.69"/>
    <n v="6498.28"/>
    <n v="27.88"/>
    <n v="0"/>
    <n v="0"/>
    <n v="23462.29"/>
    <n v="44632.71"/>
    <n v="41821.050000000003"/>
    <n v="0"/>
    <n v="0"/>
    <n v="44112.6"/>
    <n v="114718.92"/>
    <n v="0"/>
    <n v="0"/>
    <n v="0"/>
    <n v="0"/>
    <n v="8327.4699999999993"/>
    <n v="0"/>
    <n v="0"/>
    <n v="0"/>
    <n v="3914.38"/>
    <n v="0"/>
    <n v="0"/>
    <n v="0"/>
    <n v="0"/>
    <n v="9762.15"/>
    <n v="0"/>
    <n v="0"/>
    <n v="0"/>
    <n v="16950.88"/>
    <x v="18"/>
    <x v="3"/>
  </r>
  <r>
    <s v="CG&amp;E "/>
    <s v="E"/>
    <x v="3"/>
    <s v="DS07 ON 01/02/2009N"/>
    <n v="1312119"/>
    <n v="143725.79999999999"/>
    <n v="0"/>
    <n v="143725.79999999999"/>
    <n v="51874.39"/>
    <n v="0"/>
    <n v="20670.86"/>
    <n v="1424.55"/>
    <n v="3.6"/>
    <n v="0"/>
    <n v="0"/>
    <n v="5054.88"/>
    <n v="10544.92"/>
    <n v="9688.64"/>
    <n v="0"/>
    <n v="0"/>
    <n v="10447.719999999999"/>
    <n v="25152.04"/>
    <n v="0"/>
    <n v="0"/>
    <n v="0"/>
    <n v="0"/>
    <n v="1954.61"/>
    <n v="0"/>
    <n v="0"/>
    <n v="0"/>
    <n v="858.12"/>
    <n v="0"/>
    <n v="0"/>
    <n v="0"/>
    <n v="0"/>
    <n v="2140.0700000000002"/>
    <n v="0"/>
    <n v="0"/>
    <n v="0"/>
    <n v="3911.4"/>
    <x v="18"/>
    <x v="3"/>
  </r>
  <r>
    <s v="CG&amp;E "/>
    <s v="E"/>
    <x v="4"/>
    <s v="DS07 ON 01/02/2009N"/>
    <n v="699408"/>
    <n v="75037.5"/>
    <n v="0"/>
    <n v="75037.5"/>
    <n v="26724.86"/>
    <n v="0"/>
    <n v="10878.2"/>
    <n v="759.35"/>
    <n v="2.89"/>
    <n v="0"/>
    <n v="0"/>
    <n v="2739.86"/>
    <n v="5409.12"/>
    <n v="5023.66"/>
    <n v="0"/>
    <n v="0"/>
    <n v="5358.96"/>
    <n v="13501.58"/>
    <n v="0"/>
    <n v="0"/>
    <n v="0"/>
    <n v="0"/>
    <n v="1008.93"/>
    <n v="0"/>
    <n v="0"/>
    <n v="0"/>
    <n v="457.43"/>
    <n v="0"/>
    <n v="0"/>
    <n v="0"/>
    <n v="0"/>
    <n v="1140.7"/>
    <n v="0"/>
    <n v="0"/>
    <n v="0"/>
    <n v="2031.96"/>
    <x v="18"/>
    <x v="3"/>
  </r>
  <r>
    <s v="CG&amp;E "/>
    <s v="E"/>
    <x v="8"/>
    <s v="DS07 ON 01/02/2009N"/>
    <n v="158980"/>
    <n v="13596.93"/>
    <n v="0"/>
    <n v="13596.93"/>
    <n v="4474.46"/>
    <n v="0"/>
    <n v="1662.74"/>
    <n v="172.6"/>
    <n v="0.27"/>
    <n v="0"/>
    <n v="0"/>
    <n v="599.70000000000005"/>
    <n v="982.46"/>
    <n v="912.99"/>
    <n v="0"/>
    <n v="0"/>
    <n v="842.4"/>
    <n v="3047.49"/>
    <n v="0"/>
    <n v="0"/>
    <n v="0"/>
    <n v="0"/>
    <n v="168.45"/>
    <n v="0"/>
    <n v="0"/>
    <n v="0"/>
    <n v="103.97"/>
    <n v="0"/>
    <n v="0"/>
    <n v="0"/>
    <n v="0"/>
    <n v="259.29000000000002"/>
    <n v="0"/>
    <n v="0"/>
    <n v="0"/>
    <n v="370.11"/>
    <x v="18"/>
    <x v="3"/>
  </r>
  <r>
    <s v="CG&amp;E "/>
    <s v="E"/>
    <x v="14"/>
    <s v="DS07 ON 01/02/2009N"/>
    <n v="3637273"/>
    <n v="311419.59000000003"/>
    <n v="0"/>
    <n v="311419.59000000003"/>
    <n v="101821.87"/>
    <n v="0"/>
    <n v="38277.69"/>
    <n v="3662.88"/>
    <n v="4.41"/>
    <n v="0"/>
    <n v="0"/>
    <n v="13649.3"/>
    <n v="23280.55"/>
    <n v="20805.72"/>
    <n v="0"/>
    <n v="0"/>
    <n v="19623.14"/>
    <n v="69722.880000000005"/>
    <n v="0"/>
    <n v="0"/>
    <n v="0"/>
    <n v="0"/>
    <n v="3825.51"/>
    <n v="0"/>
    <n v="0"/>
    <n v="0"/>
    <n v="2378.77"/>
    <n v="0"/>
    <n v="0"/>
    <n v="0"/>
    <n v="0"/>
    <n v="5932.39"/>
    <n v="0"/>
    <n v="0"/>
    <n v="0"/>
    <n v="8434.48"/>
    <x v="18"/>
    <x v="3"/>
  </r>
  <r>
    <s v="CG&amp;E "/>
    <s v="E"/>
    <x v="15"/>
    <s v="DS07 ON 01/02/2009N"/>
    <n v="41008"/>
    <n v="5447.94"/>
    <n v="0"/>
    <n v="5447.94"/>
    <n v="2097.35"/>
    <n v="0"/>
    <n v="859.51"/>
    <n v="44.52"/>
    <n v="0.09"/>
    <n v="0"/>
    <n v="0"/>
    <n v="158.18"/>
    <n v="368.74"/>
    <n v="369.09"/>
    <n v="0"/>
    <n v="0"/>
    <n v="442"/>
    <n v="786.08"/>
    <n v="0"/>
    <n v="0"/>
    <n v="0"/>
    <n v="0"/>
    <n v="79.06"/>
    <n v="0"/>
    <n v="0"/>
    <n v="0"/>
    <n v="26.82"/>
    <n v="0"/>
    <n v="0"/>
    <n v="0"/>
    <n v="0"/>
    <n v="66.88"/>
    <n v="0"/>
    <n v="0"/>
    <n v="0"/>
    <n v="149.62"/>
    <x v="18"/>
    <x v="3"/>
  </r>
  <r>
    <s v="CG&amp;E "/>
    <s v="E"/>
    <x v="12"/>
    <s v="DS07 ON 01/02/2009N"/>
    <n v="697849"/>
    <n v="71726.429999999993"/>
    <n v="0"/>
    <n v="71726.429999999993"/>
    <n v="25279.79"/>
    <n v="0"/>
    <n v="9624.4500000000007"/>
    <n v="757.65"/>
    <n v="0.94"/>
    <n v="0"/>
    <n v="0"/>
    <n v="2628.04"/>
    <n v="5808.5"/>
    <n v="4801.83"/>
    <n v="0"/>
    <n v="0"/>
    <n v="4954.58"/>
    <n v="13377.05"/>
    <n v="0"/>
    <n v="0"/>
    <n v="0"/>
    <n v="0"/>
    <n v="952.44"/>
    <n v="0"/>
    <n v="0"/>
    <n v="0"/>
    <n v="456.38"/>
    <n v="0"/>
    <n v="0"/>
    <n v="0"/>
    <n v="0"/>
    <n v="1138.2"/>
    <n v="0"/>
    <n v="0"/>
    <n v="0"/>
    <n v="1946.58"/>
    <x v="18"/>
    <x v="3"/>
  </r>
  <r>
    <s v="CG&amp;E "/>
    <s v="E"/>
    <x v="6"/>
    <s v="DS07 ON 01/02/2009N"/>
    <n v="65420"/>
    <n v="2880.26"/>
    <n v="0"/>
    <n v="2880.26"/>
    <n v="0"/>
    <n v="0"/>
    <n v="1653.39"/>
    <n v="71.010000000000005"/>
    <n v="1.02"/>
    <n v="0"/>
    <n v="-114.42"/>
    <n v="282.02999999999997"/>
    <n v="516.04999999999995"/>
    <n v="0"/>
    <n v="0"/>
    <n v="0"/>
    <n v="0"/>
    <n v="0"/>
    <n v="0"/>
    <n v="0"/>
    <n v="0"/>
    <n v="0"/>
    <n v="70.239999999999995"/>
    <n v="0"/>
    <n v="0"/>
    <n v="0"/>
    <n v="42.79"/>
    <n v="0"/>
    <n v="0"/>
    <n v="0"/>
    <n v="0"/>
    <n v="106.68"/>
    <n v="0"/>
    <n v="0"/>
    <n v="0"/>
    <n v="251.47"/>
    <x v="18"/>
    <x v="3"/>
  </r>
  <r>
    <s v="CG&amp;E "/>
    <s v="E"/>
    <x v="10"/>
    <s v="DS07 ON 01/02/2009N"/>
    <n v="10880"/>
    <n v="278.14"/>
    <n v="0"/>
    <n v="278.14"/>
    <n v="0"/>
    <n v="0"/>
    <n v="123.03"/>
    <n v="11.81"/>
    <n v="0.09"/>
    <n v="0"/>
    <n v="-24.38"/>
    <n v="46.51"/>
    <n v="71.83"/>
    <n v="0"/>
    <n v="0"/>
    <n v="0"/>
    <n v="0"/>
    <n v="0"/>
    <n v="0"/>
    <n v="0"/>
    <n v="0"/>
    <n v="0"/>
    <n v="0"/>
    <n v="0"/>
    <n v="0"/>
    <n v="0"/>
    <n v="7.12"/>
    <n v="0"/>
    <n v="0"/>
    <n v="0"/>
    <n v="0"/>
    <n v="17.75"/>
    <n v="0"/>
    <n v="0"/>
    <n v="0"/>
    <n v="24.38"/>
    <x v="18"/>
    <x v="3"/>
  </r>
  <r>
    <s v="CG&amp;E "/>
    <s v="E"/>
    <x v="11"/>
    <s v="DS07 ON 01/02/2009N"/>
    <n v="73251"/>
    <n v="2259.48"/>
    <n v="0"/>
    <n v="2259.48"/>
    <n v="0"/>
    <n v="0"/>
    <n v="1149.8900000000001"/>
    <n v="79.52"/>
    <n v="0.27"/>
    <n v="0"/>
    <n v="-215.25"/>
    <n v="292.77"/>
    <n v="569.66"/>
    <n v="0"/>
    <n v="0"/>
    <n v="0"/>
    <n v="0"/>
    <n v="0"/>
    <n v="0"/>
    <n v="0"/>
    <n v="0"/>
    <n v="0"/>
    <n v="0"/>
    <n v="0"/>
    <n v="0"/>
    <n v="0"/>
    <n v="47.9"/>
    <n v="0"/>
    <n v="0"/>
    <n v="0"/>
    <n v="0"/>
    <n v="119.47"/>
    <n v="0"/>
    <n v="0"/>
    <n v="0"/>
    <n v="215.25"/>
    <x v="18"/>
    <x v="3"/>
  </r>
  <r>
    <s v="CG&amp;E "/>
    <s v="E"/>
    <x v="18"/>
    <s v="DS07 ON 01/02/2009N"/>
    <n v="43876"/>
    <n v="2601.9699999999998"/>
    <n v="0"/>
    <n v="2601.9699999999998"/>
    <n v="0"/>
    <n v="0"/>
    <n v="1881.45"/>
    <n v="47.64"/>
    <n v="0.18"/>
    <n v="0"/>
    <n v="-274.12"/>
    <n v="177.91"/>
    <n v="394.53"/>
    <n v="0"/>
    <n v="0"/>
    <n v="0"/>
    <n v="0"/>
    <n v="0"/>
    <n v="0"/>
    <n v="0"/>
    <n v="0"/>
    <n v="0"/>
    <n v="0"/>
    <n v="0"/>
    <n v="0"/>
    <n v="0"/>
    <n v="28.7"/>
    <n v="0"/>
    <n v="0"/>
    <n v="0"/>
    <n v="0"/>
    <n v="71.56"/>
    <n v="0"/>
    <n v="0"/>
    <n v="0"/>
    <n v="274.12"/>
    <x v="18"/>
    <x v="3"/>
  </r>
  <r>
    <s v="CG&amp;E "/>
    <s v="E"/>
    <x v="13"/>
    <s v="DS07 ON 01/02/2009N"/>
    <n v="219667"/>
    <n v="5899.78"/>
    <n v="0"/>
    <n v="5899.78"/>
    <n v="0"/>
    <n v="0"/>
    <n v="2554.2600000000002"/>
    <n v="238.49"/>
    <n v="0.09"/>
    <n v="0"/>
    <n v="-560.05999999999995"/>
    <n v="806.71"/>
    <n v="1798.29"/>
    <n v="0"/>
    <n v="0"/>
    <n v="0"/>
    <n v="0"/>
    <n v="0"/>
    <n v="0"/>
    <n v="0"/>
    <n v="0"/>
    <n v="0"/>
    <n v="0"/>
    <n v="0"/>
    <n v="0"/>
    <n v="0"/>
    <n v="143.66"/>
    <n v="0"/>
    <n v="0"/>
    <n v="0"/>
    <n v="0"/>
    <n v="358.28"/>
    <n v="0"/>
    <n v="0"/>
    <n v="0"/>
    <n v="560.05999999999995"/>
    <x v="18"/>
    <x v="3"/>
  </r>
  <r>
    <s v="CG&amp;E "/>
    <s v="E"/>
    <x v="2"/>
    <s v="DS07 ON 04/01/2008N"/>
    <n v="-2952"/>
    <n v="-827.29"/>
    <n v="0"/>
    <n v="-827.29"/>
    <n v="-361.18"/>
    <n v="0"/>
    <n v="-172.31"/>
    <n v="-3.42"/>
    <n v="-7.0000000000000007E-2"/>
    <n v="0"/>
    <n v="0"/>
    <n v="-13.73"/>
    <n v="-26.55"/>
    <n v="-61.47"/>
    <n v="-0.68"/>
    <n v="0"/>
    <n v="-78.62"/>
    <n v="-70.83"/>
    <n v="0"/>
    <n v="0"/>
    <n v="0"/>
    <n v="0"/>
    <n v="-12.14"/>
    <n v="-12.19"/>
    <n v="0"/>
    <n v="0"/>
    <n v="-1.93"/>
    <n v="0"/>
    <n v="0"/>
    <n v="0"/>
    <n v="0"/>
    <n v="-2.14"/>
    <n v="0"/>
    <n v="0"/>
    <n v="0"/>
    <n v="-10.029999999999999"/>
    <x v="18"/>
    <x v="3"/>
  </r>
  <r>
    <s v="CG&amp;E "/>
    <s v="E"/>
    <x v="2"/>
    <s v="DS08 ON 01/02/2009N"/>
    <n v="3390460"/>
    <n v="498514.43"/>
    <n v="0"/>
    <n v="498514.43"/>
    <n v="197746.4"/>
    <n v="0"/>
    <n v="89847.42"/>
    <n v="3681.05"/>
    <n v="37.49"/>
    <n v="0"/>
    <n v="0"/>
    <n v="13950.52"/>
    <n v="28439.93"/>
    <n v="34041.54"/>
    <n v="0"/>
    <n v="0"/>
    <n v="42881.66"/>
    <n v="65056.37"/>
    <n v="0"/>
    <n v="0"/>
    <n v="0"/>
    <n v="0"/>
    <n v="7454.79"/>
    <n v="0"/>
    <n v="0"/>
    <n v="0"/>
    <n v="2217.31"/>
    <n v="0"/>
    <n v="0"/>
    <n v="0"/>
    <n v="0"/>
    <n v="5529.79"/>
    <n v="0"/>
    <n v="0"/>
    <n v="0"/>
    <n v="13779.18"/>
    <x v="18"/>
    <x v="3"/>
  </r>
  <r>
    <s v="CG&amp;E "/>
    <s v="E"/>
    <x v="14"/>
    <s v="DS08 ON 01/02/2009N"/>
    <n v="542654"/>
    <n v="55202.57"/>
    <n v="0"/>
    <n v="55202.57"/>
    <n v="19392.330000000002"/>
    <n v="0"/>
    <n v="7384.77"/>
    <n v="589.15"/>
    <n v="0.81"/>
    <n v="0"/>
    <n v="0"/>
    <n v="2053.71"/>
    <n v="4417.1000000000004"/>
    <n v="3696.71"/>
    <n v="0"/>
    <n v="0"/>
    <n v="3796.69"/>
    <n v="10402.120000000001"/>
    <n v="0"/>
    <n v="0"/>
    <n v="0"/>
    <n v="0"/>
    <n v="730.62"/>
    <n v="0"/>
    <n v="0"/>
    <n v="0"/>
    <n v="354.9"/>
    <n v="0"/>
    <n v="0"/>
    <n v="0"/>
    <n v="0"/>
    <n v="885.07"/>
    <n v="0"/>
    <n v="0"/>
    <n v="0"/>
    <n v="1498.59"/>
    <x v="18"/>
    <x v="3"/>
  </r>
  <r>
    <s v="CG&amp;E "/>
    <s v="E"/>
    <x v="6"/>
    <s v="DS08 ON 01/02/2009N"/>
    <n v="285264"/>
    <n v="13912.99"/>
    <n v="0"/>
    <n v="13912.99"/>
    <n v="0"/>
    <n v="0"/>
    <n v="8646.64"/>
    <n v="309.7"/>
    <n v="4.3899999999999997"/>
    <n v="0"/>
    <n v="-927.83"/>
    <n v="1224.25"/>
    <n v="2563.84"/>
    <n v="0"/>
    <n v="0"/>
    <n v="0"/>
    <n v="0"/>
    <n v="0"/>
    <n v="0"/>
    <n v="0"/>
    <n v="0"/>
    <n v="0"/>
    <n v="184.34"/>
    <n v="0"/>
    <n v="0"/>
    <n v="0"/>
    <n v="186.54"/>
    <n v="0"/>
    <n v="0"/>
    <n v="0"/>
    <n v="0"/>
    <n v="465.23"/>
    <n v="0"/>
    <n v="0"/>
    <n v="0"/>
    <n v="1255.8900000000001"/>
    <x v="18"/>
    <x v="3"/>
  </r>
  <r>
    <s v="CG&amp;E "/>
    <s v="E"/>
    <x v="11"/>
    <s v="DS08 ON 01/02/2009N"/>
    <n v="358494"/>
    <n v="13703.32"/>
    <n v="0"/>
    <n v="13703.32"/>
    <n v="0"/>
    <n v="0"/>
    <n v="7591.09"/>
    <n v="389.24"/>
    <n v="1.44"/>
    <n v="0"/>
    <n v="-1124.1300000000001"/>
    <n v="1445.29"/>
    <n v="3196.91"/>
    <n v="0"/>
    <n v="0"/>
    <n v="0"/>
    <n v="0"/>
    <n v="0"/>
    <n v="0"/>
    <n v="0"/>
    <n v="0"/>
    <n v="0"/>
    <n v="88.27"/>
    <n v="0"/>
    <n v="0"/>
    <n v="0"/>
    <n v="234.46"/>
    <n v="0"/>
    <n v="0"/>
    <n v="0"/>
    <n v="0"/>
    <n v="584.71"/>
    <n v="0"/>
    <n v="0"/>
    <n v="0"/>
    <n v="1296.04"/>
    <x v="18"/>
    <x v="3"/>
  </r>
  <r>
    <s v="CG&amp;E "/>
    <s v="E"/>
    <x v="2"/>
    <s v="DS08 ON 04/01/2008N"/>
    <n v="5341"/>
    <n v="912.81"/>
    <n v="0"/>
    <n v="912.81"/>
    <n v="377.55"/>
    <n v="0"/>
    <n v="170.31"/>
    <n v="6.5"/>
    <n v="0.14000000000000001"/>
    <n v="0"/>
    <n v="0"/>
    <n v="23.82"/>
    <n v="48.03"/>
    <n v="62.68"/>
    <n v="2.23"/>
    <n v="0"/>
    <n v="66.44"/>
    <n v="116.68"/>
    <n v="0"/>
    <n v="0"/>
    <n v="0"/>
    <n v="0"/>
    <n v="12.28"/>
    <n v="22.66"/>
    <n v="0"/>
    <n v="0"/>
    <n v="3.49"/>
    <n v="0"/>
    <n v="0"/>
    <n v="0"/>
    <n v="0"/>
    <n v="0"/>
    <n v="0"/>
    <n v="0"/>
    <n v="0"/>
    <n v="0"/>
    <x v="18"/>
    <x v="3"/>
  </r>
  <r>
    <s v="CG&amp;E "/>
    <s v="E"/>
    <x v="14"/>
    <s v="DS12    01/02/2009 "/>
    <n v="29192"/>
    <n v="1194.82"/>
    <n v="0"/>
    <n v="119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3"/>
  </r>
  <r>
    <s v="CG&amp;E "/>
    <s v="E"/>
    <x v="15"/>
    <s v="DS12    01/02/2009 "/>
    <n v="-308781"/>
    <n v="-9476.7900000000009"/>
    <n v="0"/>
    <n v="-9476.79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3"/>
  </r>
  <r>
    <s v="CG&amp;E "/>
    <s v="E"/>
    <x v="12"/>
    <s v="DS12    01/02/2009 "/>
    <n v="58958"/>
    <n v="2484.9"/>
    <n v="0"/>
    <n v="248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3"/>
  </r>
  <r>
    <s v="CG&amp;E "/>
    <s v="E"/>
    <x v="15"/>
    <s v="DS14    01/02/2009 "/>
    <n v="88346"/>
    <n v="4040.96"/>
    <n v="0"/>
    <n v="404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3"/>
  </r>
  <r>
    <s v="CG&amp;E "/>
    <s v="E"/>
    <x v="12"/>
    <s v="DS14    01/02/2009 "/>
    <n v="51894"/>
    <n v="2595.52"/>
    <n v="0"/>
    <n v="259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3"/>
  </r>
  <r>
    <s v="CG&amp;E "/>
    <s v="E"/>
    <x v="1"/>
    <s v="EH      01/02/2009N"/>
    <n v="1920"/>
    <n v="162.5"/>
    <n v="0"/>
    <n v="162.5"/>
    <n v="29.89"/>
    <n v="0"/>
    <n v="44.31"/>
    <n v="2.08"/>
    <n v="0.18"/>
    <n v="0"/>
    <n v="0"/>
    <n v="8.92"/>
    <n v="12.91"/>
    <n v="7.58"/>
    <n v="0"/>
    <n v="0"/>
    <n v="10.84"/>
    <n v="36.81"/>
    <n v="0"/>
    <n v="0"/>
    <n v="0"/>
    <n v="0"/>
    <n v="1.37"/>
    <n v="0"/>
    <n v="0"/>
    <n v="0"/>
    <n v="1.4"/>
    <n v="0"/>
    <n v="0"/>
    <n v="0"/>
    <n v="0"/>
    <n v="3.13"/>
    <n v="0"/>
    <n v="0"/>
    <n v="0"/>
    <n v="3.08"/>
    <x v="18"/>
    <x v="4"/>
  </r>
  <r>
    <s v="CG&amp;E "/>
    <s v="E"/>
    <x v="2"/>
    <s v="EH      01/02/2009N"/>
    <n v="1966958"/>
    <n v="147058.82"/>
    <n v="0"/>
    <n v="147058.82"/>
    <n v="30623.49"/>
    <n v="0"/>
    <n v="27303.13"/>
    <n v="2135.4699999999998"/>
    <n v="40.520000000000003"/>
    <n v="0"/>
    <n v="0"/>
    <n v="8231.74"/>
    <n v="13201.86"/>
    <n v="7752.32"/>
    <n v="0"/>
    <n v="0"/>
    <n v="11103.52"/>
    <n v="37502.14"/>
    <n v="0"/>
    <n v="0"/>
    <n v="0"/>
    <n v="0"/>
    <n v="1384.64"/>
    <n v="0"/>
    <n v="0"/>
    <n v="0"/>
    <n v="1426.07"/>
    <n v="0"/>
    <n v="0"/>
    <n v="0"/>
    <n v="0"/>
    <n v="3208.13"/>
    <n v="0"/>
    <n v="0"/>
    <n v="0"/>
    <n v="3145.79"/>
    <x v="18"/>
    <x v="4"/>
  </r>
  <r>
    <s v="CG&amp;E "/>
    <s v="E"/>
    <x v="3"/>
    <s v="EH      01/02/2009N"/>
    <n v="50949"/>
    <n v="3743.07"/>
    <n v="0"/>
    <n v="3743.07"/>
    <n v="793.22"/>
    <n v="0"/>
    <n v="646.08000000000004"/>
    <n v="55.31"/>
    <n v="0.45"/>
    <n v="0"/>
    <n v="0"/>
    <n v="202.16"/>
    <n v="342.33"/>
    <n v="201.24"/>
    <n v="0"/>
    <n v="0"/>
    <n v="287.60000000000002"/>
    <n v="976.65"/>
    <n v="0"/>
    <n v="0"/>
    <n v="0"/>
    <n v="0"/>
    <n v="36.42"/>
    <n v="0"/>
    <n v="0"/>
    <n v="0"/>
    <n v="36.94"/>
    <n v="0"/>
    <n v="0"/>
    <n v="0"/>
    <n v="0"/>
    <n v="83.1"/>
    <n v="0"/>
    <n v="0"/>
    <n v="0"/>
    <n v="81.569999999999993"/>
    <x v="18"/>
    <x v="4"/>
  </r>
  <r>
    <s v="CG&amp;E "/>
    <s v="E"/>
    <x v="4"/>
    <s v="EH      01/02/2009N"/>
    <n v="904844"/>
    <n v="65557.429999999993"/>
    <n v="0"/>
    <n v="65557.429999999993"/>
    <n v="14087.5"/>
    <n v="0"/>
    <n v="11426.07"/>
    <n v="982.38"/>
    <n v="9.2200000000000006"/>
    <n v="0"/>
    <n v="0"/>
    <n v="3676.22"/>
    <n v="6079.66"/>
    <n v="3521.58"/>
    <n v="0"/>
    <n v="0"/>
    <n v="5107.87"/>
    <n v="16521.73"/>
    <n v="0"/>
    <n v="0"/>
    <n v="0"/>
    <n v="0"/>
    <n v="564.75"/>
    <n v="0"/>
    <n v="0"/>
    <n v="0"/>
    <n v="656.02"/>
    <n v="0"/>
    <n v="0"/>
    <n v="0"/>
    <n v="0"/>
    <n v="1475.79"/>
    <n v="0"/>
    <n v="0"/>
    <n v="0"/>
    <n v="1448.64"/>
    <x v="18"/>
    <x v="4"/>
  </r>
  <r>
    <s v="CG&amp;E "/>
    <s v="E"/>
    <x v="5"/>
    <s v="EH      01/02/2009N"/>
    <n v="530"/>
    <n v="43.71"/>
    <n v="0"/>
    <n v="43.71"/>
    <n v="8.25"/>
    <n v="0"/>
    <n v="13.52"/>
    <n v="0.57999999999999996"/>
    <n v="0.09"/>
    <n v="0"/>
    <n v="0"/>
    <n v="0"/>
    <n v="3.56"/>
    <n v="2.09"/>
    <n v="0"/>
    <n v="0"/>
    <n v="2.99"/>
    <n v="10.16"/>
    <n v="0"/>
    <n v="0"/>
    <n v="0"/>
    <n v="0"/>
    <n v="0.38"/>
    <n v="0"/>
    <n v="0"/>
    <n v="0"/>
    <n v="0.38"/>
    <n v="0"/>
    <n v="0"/>
    <n v="0"/>
    <n v="0"/>
    <n v="0.86"/>
    <n v="0"/>
    <n v="0"/>
    <n v="0"/>
    <n v="0.85"/>
    <x v="18"/>
    <x v="4"/>
  </r>
  <r>
    <s v="CG&amp;E "/>
    <s v="E"/>
    <x v="14"/>
    <s v="EH      01/02/2009N"/>
    <n v="613461"/>
    <n v="44343.58"/>
    <n v="0"/>
    <n v="44343.58"/>
    <n v="9550.9500000000007"/>
    <n v="0"/>
    <n v="7161.45"/>
    <n v="666.04"/>
    <n v="1.17"/>
    <n v="0"/>
    <n v="0"/>
    <n v="2330.4499999999998"/>
    <n v="4121.8599999999997"/>
    <n v="2423.17"/>
    <n v="0"/>
    <n v="0"/>
    <n v="3462.96"/>
    <n v="11759.42"/>
    <n v="0"/>
    <n v="0"/>
    <n v="0"/>
    <n v="0"/>
    <n v="438.64"/>
    <n v="0"/>
    <n v="0"/>
    <n v="0"/>
    <n v="444.76"/>
    <n v="0"/>
    <n v="0"/>
    <n v="0"/>
    <n v="0"/>
    <n v="1000.55"/>
    <n v="0"/>
    <n v="0"/>
    <n v="0"/>
    <n v="982.16"/>
    <x v="18"/>
    <x v="4"/>
  </r>
  <r>
    <s v="CG&amp;E "/>
    <s v="E"/>
    <x v="12"/>
    <s v="EH      01/02/2009N"/>
    <n v="3441646"/>
    <n v="247876.47"/>
    <n v="0"/>
    <n v="247876.47"/>
    <n v="53582.96"/>
    <n v="0"/>
    <n v="39563.339999999997"/>
    <n v="3736.58"/>
    <n v="2.88"/>
    <n v="0"/>
    <n v="0"/>
    <n v="12791.41"/>
    <n v="23124.43"/>
    <n v="13594.48"/>
    <n v="0"/>
    <n v="0"/>
    <n v="19428.080000000002"/>
    <n v="65972.92"/>
    <n v="0"/>
    <n v="0"/>
    <n v="0"/>
    <n v="0"/>
    <n v="2460.79"/>
    <n v="0"/>
    <n v="0"/>
    <n v="0"/>
    <n v="2495.21"/>
    <n v="0"/>
    <n v="0"/>
    <n v="0"/>
    <n v="0"/>
    <n v="5613.31"/>
    <n v="0"/>
    <n v="0"/>
    <n v="0"/>
    <n v="5510.08"/>
    <x v="18"/>
    <x v="4"/>
  </r>
  <r>
    <s v="CG&amp;E "/>
    <s v="E"/>
    <x v="6"/>
    <s v="EH      01/02/2009N"/>
    <n v="14643"/>
    <n v="482.51"/>
    <n v="0"/>
    <n v="482.51"/>
    <n v="0"/>
    <n v="0"/>
    <n v="233.78"/>
    <n v="15.9"/>
    <n v="0.54"/>
    <n v="0"/>
    <n v="0"/>
    <n v="65.489999999999995"/>
    <n v="98.38"/>
    <n v="0"/>
    <n v="0"/>
    <n v="0"/>
    <n v="0"/>
    <n v="0"/>
    <n v="0"/>
    <n v="0"/>
    <n v="0"/>
    <n v="0"/>
    <n v="10.47"/>
    <n v="0"/>
    <n v="0"/>
    <n v="0"/>
    <n v="10.62"/>
    <n v="0"/>
    <n v="0"/>
    <n v="0"/>
    <n v="0"/>
    <n v="23.88"/>
    <n v="0"/>
    <n v="0"/>
    <n v="0"/>
    <n v="23.45"/>
    <x v="18"/>
    <x v="4"/>
  </r>
  <r>
    <s v="CG&amp;E "/>
    <s v="E"/>
    <x v="10"/>
    <s v="EH      01/02/2009N"/>
    <n v="12069"/>
    <n v="350.9"/>
    <n v="0"/>
    <n v="350.9"/>
    <n v="0"/>
    <n v="0"/>
    <n v="174.56"/>
    <n v="13.11"/>
    <n v="0.36"/>
    <n v="0"/>
    <n v="-19.329999999999998"/>
    <n v="53.33"/>
    <n v="81.099999999999994"/>
    <n v="0"/>
    <n v="0"/>
    <n v="0"/>
    <n v="0"/>
    <n v="0"/>
    <n v="0"/>
    <n v="0"/>
    <n v="0"/>
    <n v="0"/>
    <n v="0"/>
    <n v="0"/>
    <n v="0"/>
    <n v="0"/>
    <n v="8.75"/>
    <n v="0"/>
    <n v="0"/>
    <n v="0"/>
    <n v="0"/>
    <n v="19.690000000000001"/>
    <n v="0"/>
    <n v="0"/>
    <n v="0"/>
    <n v="19.329999999999998"/>
    <x v="18"/>
    <x v="4"/>
  </r>
  <r>
    <s v="CG&amp;E "/>
    <s v="E"/>
    <x v="13"/>
    <s v="EH      01/02/2009N"/>
    <n v="469979"/>
    <n v="11916.06"/>
    <n v="0"/>
    <n v="11916.06"/>
    <n v="0"/>
    <n v="0"/>
    <n v="5397.08"/>
    <n v="510.26"/>
    <n v="0.36"/>
    <n v="0"/>
    <n v="-752.44"/>
    <n v="1743.31"/>
    <n v="3157.78"/>
    <n v="0"/>
    <n v="0"/>
    <n v="0"/>
    <n v="0"/>
    <n v="0"/>
    <n v="0"/>
    <n v="0"/>
    <n v="0"/>
    <n v="0"/>
    <n v="0"/>
    <n v="0"/>
    <n v="0"/>
    <n v="0"/>
    <n v="340.73"/>
    <n v="0"/>
    <n v="0"/>
    <n v="0"/>
    <n v="0"/>
    <n v="766.54"/>
    <n v="0"/>
    <n v="0"/>
    <n v="0"/>
    <n v="752.44"/>
    <x v="18"/>
    <x v="4"/>
  </r>
  <r>
    <s v="CG&amp;E "/>
    <s v="E"/>
    <x v="2"/>
    <s v="EH      04/01/2008N"/>
    <n v="-143638"/>
    <n v="-11963.72"/>
    <n v="0"/>
    <n v="-11963.72"/>
    <n v="-2942.57"/>
    <n v="0"/>
    <n v="-1648.49"/>
    <n v="-164.33"/>
    <n v="-0.11"/>
    <n v="0"/>
    <n v="0"/>
    <n v="-532.85"/>
    <n v="-965.1"/>
    <n v="-630.83000000000004"/>
    <n v="-26.5"/>
    <n v="0"/>
    <n v="-830.66"/>
    <n v="-3525.22"/>
    <n v="0"/>
    <n v="0"/>
    <n v="0"/>
    <n v="0"/>
    <n v="-232.28"/>
    <n v="-101.72"/>
    <n v="0"/>
    <n v="0"/>
    <n v="-104.15"/>
    <n v="0"/>
    <n v="0"/>
    <n v="0"/>
    <n v="0"/>
    <n v="-130.66"/>
    <n v="0"/>
    <n v="0"/>
    <n v="0"/>
    <n v="-128.25"/>
    <x v="18"/>
    <x v="4"/>
  </r>
  <r>
    <s v="CG&amp;E "/>
    <s v="E"/>
    <x v="4"/>
    <s v="EH      04/01/2008N"/>
    <n v="-66079"/>
    <n v="-5370.09"/>
    <n v="0"/>
    <n v="-5370.09"/>
    <n v="-1076.33"/>
    <n v="0"/>
    <n v="-764.38"/>
    <n v="-72.3"/>
    <n v="-0.08"/>
    <n v="0"/>
    <n v="0"/>
    <n v="-249.04"/>
    <n v="-443.99"/>
    <n v="-292.73"/>
    <n v="-1.78"/>
    <n v="0"/>
    <n v="-374.35"/>
    <n v="-1742.32"/>
    <n v="0"/>
    <n v="0"/>
    <n v="0"/>
    <n v="0"/>
    <n v="-98.28"/>
    <n v="-6.85"/>
    <n v="0"/>
    <n v="0"/>
    <n v="-47.91"/>
    <n v="0"/>
    <n v="0"/>
    <n v="0"/>
    <n v="0"/>
    <n v="-100.8"/>
    <n v="0"/>
    <n v="0"/>
    <n v="0"/>
    <n v="-98.95"/>
    <x v="18"/>
    <x v="4"/>
  </r>
  <r>
    <s v="CG&amp;E "/>
    <s v="E"/>
    <x v="2"/>
    <s v="GFL1    02/02/2009N"/>
    <n v="4693"/>
    <n v="652.79"/>
    <n v="0"/>
    <n v="652.79"/>
    <n v="307.74"/>
    <n v="0"/>
    <n v="82.56"/>
    <n v="4.97"/>
    <n v="0.27"/>
    <n v="0"/>
    <n v="0"/>
    <n v="21.66"/>
    <n v="31.6"/>
    <n v="51.9"/>
    <n v="0"/>
    <n v="0"/>
    <n v="23.91"/>
    <n v="89.83"/>
    <n v="0"/>
    <n v="0"/>
    <n v="0"/>
    <n v="0"/>
    <n v="5.39"/>
    <n v="0"/>
    <n v="0"/>
    <n v="0"/>
    <n v="4.08"/>
    <n v="0"/>
    <n v="0"/>
    <n v="0"/>
    <n v="0"/>
    <n v="7.69"/>
    <n v="0"/>
    <n v="0"/>
    <n v="0"/>
    <n v="21.19"/>
    <x v="18"/>
    <x v="5"/>
  </r>
  <r>
    <s v="CG&amp;E "/>
    <s v="E"/>
    <x v="4"/>
    <s v="GFL1    02/02/2009N"/>
    <n v="410"/>
    <n v="62.21"/>
    <n v="0"/>
    <n v="62.21"/>
    <n v="26.95"/>
    <n v="0"/>
    <n v="7.22"/>
    <n v="0.44"/>
    <n v="0.27"/>
    <n v="0"/>
    <n v="0"/>
    <n v="1.9"/>
    <n v="2.78"/>
    <n v="4.55"/>
    <n v="0"/>
    <n v="0"/>
    <n v="2.1"/>
    <n v="7.9"/>
    <n v="0"/>
    <n v="0"/>
    <n v="0"/>
    <n v="0"/>
    <n v="0.45"/>
    <n v="0"/>
    <n v="0"/>
    <n v="0"/>
    <n v="0.37"/>
    <n v="0"/>
    <n v="0"/>
    <n v="0"/>
    <n v="0"/>
    <n v="0.68"/>
    <n v="0"/>
    <n v="0"/>
    <n v="0"/>
    <n v="1.83"/>
    <x v="18"/>
    <x v="5"/>
  </r>
  <r>
    <s v="CG&amp;E "/>
    <s v="E"/>
    <x v="1"/>
    <s v="GFL2    02/02/2009N"/>
    <n v="3023"/>
    <n v="376.96"/>
    <n v="0"/>
    <n v="376.96"/>
    <n v="167.65"/>
    <n v="0"/>
    <n v="46.34"/>
    <n v="3.27"/>
    <n v="0"/>
    <n v="0"/>
    <n v="0"/>
    <n v="14.07"/>
    <n v="20.3"/>
    <n v="29.11"/>
    <n v="0"/>
    <n v="0"/>
    <n v="15.49"/>
    <n v="57.94"/>
    <n v="0"/>
    <n v="0"/>
    <n v="0"/>
    <n v="0"/>
    <n v="3.39"/>
    <n v="0"/>
    <n v="0"/>
    <n v="0"/>
    <n v="2.67"/>
    <n v="0"/>
    <n v="0"/>
    <n v="0"/>
    <n v="0"/>
    <n v="4.93"/>
    <n v="0"/>
    <n v="0"/>
    <n v="0"/>
    <n v="11.8"/>
    <x v="18"/>
    <x v="5"/>
  </r>
  <r>
    <s v="CG&amp;E "/>
    <s v="E"/>
    <x v="2"/>
    <s v="GFL2    02/02/2009N"/>
    <n v="2439097"/>
    <n v="304230.3"/>
    <n v="0"/>
    <n v="304230.3"/>
    <n v="135271.88"/>
    <n v="0"/>
    <n v="37391.81"/>
    <n v="2647.84"/>
    <n v="3.06"/>
    <n v="0"/>
    <n v="0"/>
    <n v="11343.04"/>
    <n v="16389.86"/>
    <n v="23480.7"/>
    <n v="0"/>
    <n v="0"/>
    <n v="12493.67"/>
    <n v="46756.19"/>
    <n v="0"/>
    <n v="0"/>
    <n v="0"/>
    <n v="0"/>
    <n v="2722.83"/>
    <n v="0"/>
    <n v="0"/>
    <n v="0"/>
    <n v="2153.6999999999998"/>
    <n v="0"/>
    <n v="0"/>
    <n v="0"/>
    <n v="0"/>
    <n v="3977.2"/>
    <n v="0"/>
    <n v="0"/>
    <n v="0"/>
    <n v="9519.09"/>
    <x v="18"/>
    <x v="5"/>
  </r>
  <r>
    <s v="CG&amp;E "/>
    <s v="E"/>
    <x v="3"/>
    <s v="GFL2    02/02/2009N"/>
    <n v="617"/>
    <n v="77.040000000000006"/>
    <n v="0"/>
    <n v="77.040000000000006"/>
    <n v="34.22"/>
    <n v="0"/>
    <n v="9.4600000000000009"/>
    <n v="0.67"/>
    <n v="0.09"/>
    <n v="0"/>
    <n v="0"/>
    <n v="2.87"/>
    <n v="4.1399999999999997"/>
    <n v="5.94"/>
    <n v="0"/>
    <n v="0"/>
    <n v="3.16"/>
    <n v="11.83"/>
    <n v="0"/>
    <n v="0"/>
    <n v="0"/>
    <n v="0"/>
    <n v="0.69"/>
    <n v="0"/>
    <n v="0"/>
    <n v="0"/>
    <n v="0.55000000000000004"/>
    <n v="0"/>
    <n v="0"/>
    <n v="0"/>
    <n v="0"/>
    <n v="1.01"/>
    <n v="0"/>
    <n v="0"/>
    <n v="0"/>
    <n v="2.41"/>
    <x v="18"/>
    <x v="5"/>
  </r>
  <r>
    <s v="CG&amp;E "/>
    <s v="E"/>
    <x v="7"/>
    <s v="GFL2    02/02/2009N"/>
    <n v="5876"/>
    <n v="758.95"/>
    <n v="0"/>
    <n v="758.95"/>
    <n v="326.17"/>
    <n v="0"/>
    <n v="90.21"/>
    <n v="6.31"/>
    <n v="1.44"/>
    <n v="0"/>
    <n v="0"/>
    <n v="27.41"/>
    <n v="39.6"/>
    <n v="56.45"/>
    <n v="0"/>
    <n v="0"/>
    <n v="30.22"/>
    <n v="112.86"/>
    <n v="0"/>
    <n v="0"/>
    <n v="0"/>
    <n v="0"/>
    <n v="6.64"/>
    <n v="0"/>
    <n v="0"/>
    <n v="0"/>
    <n v="5.12"/>
    <n v="0"/>
    <n v="0"/>
    <n v="0"/>
    <n v="0"/>
    <n v="9.44"/>
    <n v="0"/>
    <n v="0"/>
    <n v="0"/>
    <n v="23.09"/>
    <x v="18"/>
    <x v="5"/>
  </r>
  <r>
    <s v="CG&amp;E "/>
    <s v="E"/>
    <x v="4"/>
    <s v="GFL2    02/02/2009N"/>
    <n v="19880"/>
    <n v="3825.6"/>
    <n v="0"/>
    <n v="3825.6"/>
    <n v="1111.31"/>
    <n v="0"/>
    <n v="307.58"/>
    <n v="21.59"/>
    <n v="3.06"/>
    <n v="0"/>
    <n v="0"/>
    <n v="92.72"/>
    <n v="134.97"/>
    <n v="192.71"/>
    <n v="0"/>
    <n v="0"/>
    <n v="103.17"/>
    <n v="384.17"/>
    <n v="0"/>
    <n v="0"/>
    <n v="0"/>
    <n v="0"/>
    <n v="22.32"/>
    <n v="0"/>
    <n v="0"/>
    <n v="0"/>
    <n v="17.579999999999998"/>
    <n v="0"/>
    <n v="0"/>
    <n v="0"/>
    <n v="0"/>
    <n v="32.42"/>
    <n v="0"/>
    <n v="0"/>
    <n v="0"/>
    <n v="77.87"/>
    <x v="18"/>
    <x v="5"/>
  </r>
  <r>
    <s v="CG&amp;E "/>
    <s v="E"/>
    <x v="5"/>
    <s v="GFL2    02/02/2009N"/>
    <n v="0"/>
    <n v="5"/>
    <n v="0"/>
    <n v="5"/>
    <n v="0.06"/>
    <n v="0"/>
    <n v="0.02"/>
    <n v="0"/>
    <n v="0.09"/>
    <n v="0"/>
    <n v="0"/>
    <n v="0"/>
    <n v="0.01"/>
    <n v="0.01"/>
    <n v="0"/>
    <n v="0"/>
    <n v="0.01"/>
    <n v="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5"/>
  </r>
  <r>
    <s v="CG&amp;E "/>
    <s v="E"/>
    <x v="2"/>
    <s v="MCEF    07/31/1998 "/>
    <n v="0"/>
    <n v="760.46"/>
    <n v="0"/>
    <n v="76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14"/>
    <s v="MCEF    07/31/1998 "/>
    <n v="0"/>
    <n v="2607.33"/>
    <n v="0"/>
    <n v="260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15"/>
    <s v="MCEF    07/31/1998 "/>
    <n v="0"/>
    <n v="18599.62"/>
    <n v="0"/>
    <n v="185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14"/>
    <s v="MCMP     "/>
    <n v="0"/>
    <n v="-13"/>
    <n v="0"/>
    <n v="-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2"/>
    <s v="MCMP    07/31/1998 "/>
    <n v="0"/>
    <n v="704"/>
    <n v="0"/>
    <n v="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3"/>
    <s v="MCMP    07/31/1998 "/>
    <n v="0"/>
    <n v="591"/>
    <n v="0"/>
    <n v="5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4"/>
    <s v="MCMP    07/31/1998 "/>
    <n v="0"/>
    <n v="319"/>
    <n v="0"/>
    <n v="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14"/>
    <s v="MCMP    07/31/1998 "/>
    <n v="0"/>
    <n v="1001"/>
    <n v="0"/>
    <n v="1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12"/>
    <s v="MCMP    07/31/1998 "/>
    <n v="0"/>
    <n v="481"/>
    <n v="0"/>
    <n v="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1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6"/>
  </r>
  <r>
    <s v="CG&amp;E "/>
    <s v="E"/>
    <x v="19"/>
    <s v="NSOR    02/02/2009 "/>
    <n v="33803"/>
    <n v="7722.32"/>
    <n v="0"/>
    <n v="7722.32"/>
    <n v="591.16"/>
    <n v="0"/>
    <n v="5904.31"/>
    <n v="33.79"/>
    <n v="69.3"/>
    <n v="0"/>
    <n v="0"/>
    <n v="160.29"/>
    <n v="0"/>
    <n v="143.44"/>
    <n v="0"/>
    <n v="0"/>
    <n v="84.92"/>
    <n v="650.74"/>
    <n v="0"/>
    <n v="0"/>
    <n v="0"/>
    <n v="0"/>
    <n v="25.34"/>
    <n v="0"/>
    <n v="0"/>
    <n v="0"/>
    <n v="0"/>
    <n v="0"/>
    <n v="0"/>
    <n v="0"/>
    <n v="0"/>
    <n v="0"/>
    <n v="0"/>
    <n v="0"/>
    <n v="0"/>
    <n v="59.03"/>
    <x v="18"/>
    <x v="7"/>
  </r>
  <r>
    <s v="CG&amp;E "/>
    <s v="E"/>
    <x v="24"/>
    <s v="NSOR    02/02/2009 "/>
    <n v="560"/>
    <n v="100.57"/>
    <n v="0"/>
    <n v="100.57"/>
    <n v="0"/>
    <n v="0"/>
    <n v="94.78"/>
    <n v="0.56000000000000005"/>
    <n v="1.17"/>
    <n v="0"/>
    <n v="0"/>
    <n v="2.66"/>
    <n v="0"/>
    <n v="0"/>
    <n v="0"/>
    <n v="0"/>
    <n v="0"/>
    <n v="0"/>
    <n v="0"/>
    <n v="0"/>
    <n v="0"/>
    <n v="0"/>
    <n v="0.42"/>
    <n v="0"/>
    <n v="0"/>
    <n v="0"/>
    <n v="0"/>
    <n v="0"/>
    <n v="0"/>
    <n v="0"/>
    <n v="0"/>
    <n v="0"/>
    <n v="0"/>
    <n v="0"/>
    <n v="0"/>
    <n v="0.98"/>
    <x v="18"/>
    <x v="7"/>
  </r>
  <r>
    <s v="CG&amp;E "/>
    <s v="E"/>
    <x v="19"/>
    <s v="NSOR    02/02/2009N"/>
    <n v="0"/>
    <n v="-8.93"/>
    <n v="0"/>
    <n v="-8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7"/>
  </r>
  <r>
    <s v="CG&amp;E "/>
    <s v="E"/>
    <x v="2"/>
    <s v="NSPF    02/02/2009 "/>
    <n v="8786"/>
    <n v="702.17"/>
    <n v="0"/>
    <n v="702.17"/>
    <n v="154.56"/>
    <n v="0"/>
    <n v="206.65"/>
    <n v="9.43"/>
    <n v="0.9"/>
    <n v="0"/>
    <n v="0"/>
    <n v="37.380000000000003"/>
    <n v="20.010000000000002"/>
    <n v="37.49"/>
    <n v="0"/>
    <n v="0"/>
    <n v="22.54"/>
    <n v="168.36"/>
    <n v="0"/>
    <n v="0"/>
    <n v="0"/>
    <n v="0"/>
    <n v="7.36"/>
    <n v="0"/>
    <n v="0"/>
    <n v="0"/>
    <n v="22.31"/>
    <n v="0"/>
    <n v="0"/>
    <n v="0"/>
    <n v="0"/>
    <n v="0"/>
    <n v="0"/>
    <n v="0"/>
    <n v="0"/>
    <n v="15.18"/>
    <x v="18"/>
    <x v="7"/>
  </r>
  <r>
    <s v="CG&amp;E "/>
    <s v="E"/>
    <x v="3"/>
    <s v="NSPF    02/02/2009 "/>
    <n v="4584"/>
    <n v="350.76"/>
    <n v="0"/>
    <n v="350.76"/>
    <n v="80.64"/>
    <n v="0"/>
    <n v="94.04"/>
    <n v="4.92"/>
    <n v="0.36"/>
    <n v="0"/>
    <n v="0"/>
    <n v="17.8"/>
    <n v="10.44"/>
    <n v="19.559999999999999"/>
    <n v="0"/>
    <n v="0"/>
    <n v="11.76"/>
    <n v="87.84"/>
    <n v="0"/>
    <n v="0"/>
    <n v="0"/>
    <n v="0"/>
    <n v="3.84"/>
    <n v="0"/>
    <n v="0"/>
    <n v="0"/>
    <n v="11.64"/>
    <n v="0"/>
    <n v="0"/>
    <n v="0"/>
    <n v="0"/>
    <n v="0"/>
    <n v="0"/>
    <n v="0"/>
    <n v="0"/>
    <n v="7.92"/>
    <x v="18"/>
    <x v="7"/>
  </r>
  <r>
    <s v="CG&amp;E "/>
    <s v="E"/>
    <x v="4"/>
    <s v="NSPF    02/02/2009 "/>
    <n v="2292"/>
    <n v="181.82"/>
    <n v="0"/>
    <n v="181.82"/>
    <n v="40.32"/>
    <n v="0"/>
    <n v="51.68"/>
    <n v="2.46"/>
    <n v="0.18"/>
    <n v="0"/>
    <n v="0"/>
    <n v="10.68"/>
    <n v="5.22"/>
    <n v="9.7799999999999994"/>
    <n v="0"/>
    <n v="0"/>
    <n v="5.88"/>
    <n v="43.92"/>
    <n v="0"/>
    <n v="0"/>
    <n v="0"/>
    <n v="0"/>
    <n v="1.92"/>
    <n v="0"/>
    <n v="0"/>
    <n v="0"/>
    <n v="5.82"/>
    <n v="0"/>
    <n v="0"/>
    <n v="0"/>
    <n v="0"/>
    <n v="0"/>
    <n v="0"/>
    <n v="0"/>
    <n v="0"/>
    <n v="3.96"/>
    <x v="18"/>
    <x v="7"/>
  </r>
  <r>
    <s v="CG&amp;E "/>
    <s v="E"/>
    <x v="5"/>
    <s v="NSPF    02/02/2009 "/>
    <n v="382"/>
    <n v="24.61"/>
    <n v="0"/>
    <n v="24.61"/>
    <n v="6.72"/>
    <n v="0"/>
    <n v="4.7300000000000004"/>
    <n v="0.41"/>
    <n v="0"/>
    <n v="0"/>
    <n v="0"/>
    <n v="0"/>
    <n v="0.87"/>
    <n v="1.63"/>
    <n v="0"/>
    <n v="0"/>
    <n v="0.98"/>
    <n v="7.32"/>
    <n v="0"/>
    <n v="0"/>
    <n v="0"/>
    <n v="0"/>
    <n v="0.32"/>
    <n v="0"/>
    <n v="0"/>
    <n v="0"/>
    <n v="0.97"/>
    <n v="0"/>
    <n v="0"/>
    <n v="0"/>
    <n v="0"/>
    <n v="0"/>
    <n v="0"/>
    <n v="0"/>
    <n v="0"/>
    <n v="0.66"/>
    <x v="18"/>
    <x v="7"/>
  </r>
  <r>
    <s v="CG&amp;E "/>
    <s v="E"/>
    <x v="6"/>
    <s v="NSPF    02/02/2009 "/>
    <n v="764"/>
    <n v="17.7"/>
    <n v="0"/>
    <n v="17.7"/>
    <n v="0"/>
    <n v="0"/>
    <n v="9.4600000000000009"/>
    <n v="0.82"/>
    <n v="0.18"/>
    <n v="0"/>
    <n v="-1.32"/>
    <n v="3.56"/>
    <n v="1.74"/>
    <n v="0"/>
    <n v="0"/>
    <n v="0"/>
    <n v="0"/>
    <n v="0"/>
    <n v="0"/>
    <n v="0"/>
    <n v="0"/>
    <n v="0"/>
    <n v="0"/>
    <n v="0"/>
    <n v="0"/>
    <n v="0"/>
    <n v="1.94"/>
    <n v="0"/>
    <n v="0"/>
    <n v="0"/>
    <n v="0"/>
    <n v="0"/>
    <n v="0"/>
    <n v="0"/>
    <n v="0"/>
    <n v="1.32"/>
    <x v="18"/>
    <x v="7"/>
  </r>
  <r>
    <s v="CG&amp;E "/>
    <s v="E"/>
    <x v="10"/>
    <s v="NSPF    02/02/2009 "/>
    <n v="382"/>
    <n v="8.85"/>
    <n v="0"/>
    <n v="8.85"/>
    <n v="0"/>
    <n v="0"/>
    <n v="4.7300000000000004"/>
    <n v="0.41"/>
    <n v="0.09"/>
    <n v="0"/>
    <n v="-0.66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n v="0"/>
    <n v="0"/>
    <n v="0"/>
    <n v="0.66"/>
    <x v="18"/>
    <x v="7"/>
  </r>
  <r>
    <s v="CG&amp;E "/>
    <s v="E"/>
    <x v="6"/>
    <s v="NSPF    02/02/2009N"/>
    <n v="-382"/>
    <n v="-8.85"/>
    <n v="0"/>
    <n v="-8.85"/>
    <n v="0"/>
    <n v="0"/>
    <n v="-4.7300000000000004"/>
    <n v="-0.41"/>
    <n v="-0.09"/>
    <n v="0"/>
    <n v="0.66"/>
    <n v="-1.78"/>
    <n v="-0.87"/>
    <n v="0"/>
    <n v="0"/>
    <n v="0"/>
    <n v="0"/>
    <n v="0"/>
    <n v="0"/>
    <n v="0"/>
    <n v="0"/>
    <n v="0"/>
    <n v="0"/>
    <n v="0"/>
    <n v="0"/>
    <n v="0"/>
    <n v="-0.97"/>
    <n v="0"/>
    <n v="0"/>
    <n v="0"/>
    <n v="0"/>
    <n v="0"/>
    <n v="0"/>
    <n v="0"/>
    <n v="0"/>
    <n v="-0.66"/>
    <x v="18"/>
    <x v="7"/>
  </r>
  <r>
    <s v="CG&amp;E "/>
    <s v="E"/>
    <x v="19"/>
    <s v="NSPO    02/02/2009 "/>
    <n v="160"/>
    <n v="36.39"/>
    <n v="0"/>
    <n v="36.39"/>
    <n v="2.8"/>
    <n v="0"/>
    <n v="27.08"/>
    <n v="0.16"/>
    <n v="0.27"/>
    <n v="0"/>
    <n v="0"/>
    <n v="0.76"/>
    <n v="0.36"/>
    <n v="0.68"/>
    <n v="0"/>
    <n v="0"/>
    <n v="0.4"/>
    <n v="3.08"/>
    <n v="0"/>
    <n v="0"/>
    <n v="0"/>
    <n v="0"/>
    <n v="0.12"/>
    <n v="0"/>
    <n v="0"/>
    <n v="0"/>
    <n v="0.4"/>
    <n v="0"/>
    <n v="0"/>
    <n v="0"/>
    <n v="0"/>
    <n v="0"/>
    <n v="0"/>
    <n v="0"/>
    <n v="0"/>
    <n v="0.28000000000000003"/>
    <x v="18"/>
    <x v="7"/>
  </r>
  <r>
    <s v="CG&amp;E "/>
    <s v="E"/>
    <x v="1"/>
    <s v="NSPO    02/02/2009 "/>
    <n v="6667"/>
    <n v="1757.68"/>
    <n v="0"/>
    <n v="1757.68"/>
    <n v="116.02"/>
    <n v="0"/>
    <n v="1377.88"/>
    <n v="6.58"/>
    <n v="4.55"/>
    <n v="0"/>
    <n v="0"/>
    <n v="31.25"/>
    <n v="14.81"/>
    <n v="27.97"/>
    <n v="0"/>
    <n v="0"/>
    <n v="17.32"/>
    <n v="128.4"/>
    <n v="0"/>
    <n v="0"/>
    <n v="0"/>
    <n v="0"/>
    <n v="4.9400000000000004"/>
    <n v="0"/>
    <n v="0"/>
    <n v="0"/>
    <n v="16.45"/>
    <n v="0"/>
    <n v="0"/>
    <n v="0"/>
    <n v="0"/>
    <n v="0"/>
    <n v="0"/>
    <n v="0"/>
    <n v="0"/>
    <n v="11.51"/>
    <x v="18"/>
    <x v="7"/>
  </r>
  <r>
    <s v="CG&amp;E "/>
    <s v="E"/>
    <x v="2"/>
    <s v="NSPO    02/02/2009 "/>
    <n v="18622"/>
    <n v="4867.47"/>
    <n v="0"/>
    <n v="4867.47"/>
    <n v="324.56"/>
    <n v="0"/>
    <n v="3806.1"/>
    <n v="18.440000000000001"/>
    <n v="12.15"/>
    <n v="0"/>
    <n v="0"/>
    <n v="87.6"/>
    <n v="41.5"/>
    <n v="78.38"/>
    <n v="0"/>
    <n v="0"/>
    <n v="47.9"/>
    <n v="358.6"/>
    <n v="0"/>
    <n v="0"/>
    <n v="0"/>
    <n v="0"/>
    <n v="13.84"/>
    <n v="0"/>
    <n v="0"/>
    <n v="0"/>
    <n v="46.12"/>
    <n v="0"/>
    <n v="0"/>
    <n v="0"/>
    <n v="0"/>
    <n v="0"/>
    <n v="0"/>
    <n v="0"/>
    <n v="0"/>
    <n v="32.28"/>
    <x v="18"/>
    <x v="7"/>
  </r>
  <r>
    <s v="CG&amp;E "/>
    <s v="E"/>
    <x v="3"/>
    <s v="NSPO    02/02/2009 "/>
    <n v="760"/>
    <n v="197.58"/>
    <n v="0"/>
    <n v="197.58"/>
    <n v="13.3"/>
    <n v="0"/>
    <n v="153.83000000000001"/>
    <n v="0.76"/>
    <n v="0.81"/>
    <n v="0"/>
    <n v="0"/>
    <n v="3.61"/>
    <n v="1.71"/>
    <n v="3.23"/>
    <n v="0"/>
    <n v="0"/>
    <n v="1.9"/>
    <n v="14.63"/>
    <n v="0"/>
    <n v="0"/>
    <n v="0"/>
    <n v="0"/>
    <n v="0.56999999999999995"/>
    <n v="0"/>
    <n v="0"/>
    <n v="0"/>
    <n v="1.9"/>
    <n v="0"/>
    <n v="0"/>
    <n v="0"/>
    <n v="0"/>
    <n v="0"/>
    <n v="0"/>
    <n v="0"/>
    <n v="0"/>
    <n v="1.33"/>
    <x v="18"/>
    <x v="7"/>
  </r>
  <r>
    <s v="CG&amp;E "/>
    <s v="E"/>
    <x v="4"/>
    <s v="NSPO    02/02/2009 "/>
    <n v="680"/>
    <n v="179.61"/>
    <n v="0"/>
    <n v="179.61"/>
    <n v="11.9"/>
    <n v="0"/>
    <n v="140.29"/>
    <n v="0.68"/>
    <n v="0.9"/>
    <n v="0"/>
    <n v="0"/>
    <n v="3.23"/>
    <n v="1.53"/>
    <n v="2.89"/>
    <n v="0"/>
    <n v="0"/>
    <n v="1.7"/>
    <n v="13.09"/>
    <n v="0"/>
    <n v="0"/>
    <n v="0"/>
    <n v="0"/>
    <n v="0.51"/>
    <n v="0"/>
    <n v="0"/>
    <n v="0"/>
    <n v="1.7"/>
    <n v="0"/>
    <n v="0"/>
    <n v="0"/>
    <n v="0"/>
    <n v="0"/>
    <n v="0"/>
    <n v="0"/>
    <n v="0"/>
    <n v="1.19"/>
    <x v="18"/>
    <x v="7"/>
  </r>
  <r>
    <s v="CG&amp;E "/>
    <s v="E"/>
    <x v="24"/>
    <s v="NSPO    02/02/2009 "/>
    <n v="40"/>
    <n v="7.29"/>
    <n v="0"/>
    <n v="7.29"/>
    <n v="0"/>
    <n v="0"/>
    <n v="6.77"/>
    <n v="0.04"/>
    <n v="0"/>
    <n v="0"/>
    <n v="0"/>
    <n v="0.19"/>
    <n v="0.09"/>
    <n v="0"/>
    <n v="0"/>
    <n v="0"/>
    <n v="0"/>
    <n v="0"/>
    <n v="0"/>
    <n v="0"/>
    <n v="0"/>
    <n v="0"/>
    <n v="0.03"/>
    <n v="0"/>
    <n v="0"/>
    <n v="0"/>
    <n v="0.1"/>
    <n v="0"/>
    <n v="0"/>
    <n v="0"/>
    <n v="0"/>
    <n v="0"/>
    <n v="0"/>
    <n v="0"/>
    <n v="0"/>
    <n v="7.0000000000000007E-2"/>
    <x v="18"/>
    <x v="7"/>
  </r>
  <r>
    <s v="CG&amp;E "/>
    <s v="E"/>
    <x v="21"/>
    <s v="NSPO    02/02/2009 "/>
    <n v="240"/>
    <n v="60.72"/>
    <n v="0"/>
    <n v="60.72"/>
    <n v="0"/>
    <n v="0"/>
    <n v="57.42"/>
    <n v="0.24"/>
    <n v="0.18"/>
    <n v="0"/>
    <n v="0"/>
    <n v="1.1399999999999999"/>
    <n v="0.54"/>
    <n v="0"/>
    <n v="0"/>
    <n v="0"/>
    <n v="0"/>
    <n v="0"/>
    <n v="0"/>
    <n v="0"/>
    <n v="0"/>
    <n v="0"/>
    <n v="0.18"/>
    <n v="0"/>
    <n v="0"/>
    <n v="0"/>
    <n v="0.6"/>
    <n v="0"/>
    <n v="0"/>
    <n v="0"/>
    <n v="0"/>
    <n v="0"/>
    <n v="0"/>
    <n v="0"/>
    <n v="0"/>
    <n v="0.42"/>
    <x v="18"/>
    <x v="7"/>
  </r>
  <r>
    <s v="CG&amp;E "/>
    <s v="E"/>
    <x v="6"/>
    <s v="NSPO    02/02/2009 "/>
    <n v="200"/>
    <n v="41.93"/>
    <n v="0"/>
    <n v="41.93"/>
    <n v="0"/>
    <n v="0"/>
    <n v="39.450000000000003"/>
    <n v="0.2"/>
    <n v="0.18"/>
    <n v="0"/>
    <n v="-0.21"/>
    <n v="0.95"/>
    <n v="0.45"/>
    <n v="0"/>
    <n v="0"/>
    <n v="0"/>
    <n v="0"/>
    <n v="0"/>
    <n v="0"/>
    <n v="0"/>
    <n v="0"/>
    <n v="0"/>
    <n v="0.06"/>
    <n v="0"/>
    <n v="0"/>
    <n v="0"/>
    <n v="0.5"/>
    <n v="0"/>
    <n v="0"/>
    <n v="0"/>
    <n v="0"/>
    <n v="0"/>
    <n v="0"/>
    <n v="0"/>
    <n v="0"/>
    <n v="0.35"/>
    <x v="18"/>
    <x v="7"/>
  </r>
  <r>
    <s v="CG&amp;E "/>
    <s v="E"/>
    <x v="10"/>
    <s v="NSPO    02/02/2009 "/>
    <n v="120"/>
    <n v="24.64"/>
    <n v="0"/>
    <n v="24.64"/>
    <n v="0"/>
    <n v="0"/>
    <n v="23.11"/>
    <n v="0.12"/>
    <n v="0.27"/>
    <n v="0"/>
    <n v="-0.21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n v="0"/>
    <n v="0"/>
    <n v="0"/>
    <n v="0.21"/>
    <x v="18"/>
    <x v="7"/>
  </r>
  <r>
    <s v="CG&amp;E "/>
    <s v="E"/>
    <x v="2"/>
    <s v="NSPO    02/02/2009N"/>
    <n v="-40"/>
    <n v="-9.1199999999999992"/>
    <n v="0"/>
    <n v="-9.1199999999999992"/>
    <n v="-0.7"/>
    <n v="0"/>
    <n v="-6.77"/>
    <n v="-0.04"/>
    <n v="-0.09"/>
    <n v="0"/>
    <n v="0"/>
    <n v="-0.19"/>
    <n v="-0.09"/>
    <n v="-0.17"/>
    <n v="0"/>
    <n v="0"/>
    <n v="-0.1"/>
    <n v="-0.77"/>
    <n v="0"/>
    <n v="0"/>
    <n v="0"/>
    <n v="0"/>
    <n v="-0.03"/>
    <n v="0"/>
    <n v="0"/>
    <n v="0"/>
    <n v="-0.1"/>
    <n v="0"/>
    <n v="0"/>
    <n v="0"/>
    <n v="0"/>
    <n v="0"/>
    <n v="0"/>
    <n v="0"/>
    <n v="0"/>
    <n v="-7.0000000000000007E-2"/>
    <x v="18"/>
    <x v="7"/>
  </r>
  <r>
    <s v="CG&amp;E "/>
    <s v="E"/>
    <x v="19"/>
    <s v="NSPU    02/02/2009 "/>
    <n v="426"/>
    <n v="97.44"/>
    <n v="0"/>
    <n v="97.44"/>
    <n v="7.5"/>
    <n v="0"/>
    <n v="73.319999999999993"/>
    <n v="0.48"/>
    <n v="0"/>
    <n v="0"/>
    <n v="0"/>
    <n v="1.98"/>
    <n v="0.96"/>
    <n v="1.8"/>
    <n v="0"/>
    <n v="0"/>
    <n v="1.08"/>
    <n v="8.16"/>
    <n v="0"/>
    <n v="0"/>
    <n v="0"/>
    <n v="0"/>
    <n v="0.36"/>
    <n v="0"/>
    <n v="0"/>
    <n v="0"/>
    <n v="1.08"/>
    <n v="0"/>
    <n v="0"/>
    <n v="0"/>
    <n v="0"/>
    <n v="0"/>
    <n v="0"/>
    <n v="0"/>
    <n v="0"/>
    <n v="0.72"/>
    <x v="18"/>
    <x v="7"/>
  </r>
  <r>
    <s v="CG&amp;E "/>
    <s v="E"/>
    <x v="1"/>
    <s v="NSPU    02/02/2009 "/>
    <n v="8520"/>
    <n v="1938.31"/>
    <n v="0"/>
    <n v="1938.31"/>
    <n v="150"/>
    <n v="0"/>
    <n v="1454.2"/>
    <n v="9.6"/>
    <n v="1.71"/>
    <n v="0"/>
    <n v="0"/>
    <n v="39.6"/>
    <n v="19.2"/>
    <n v="36"/>
    <n v="0"/>
    <n v="0"/>
    <n v="21.6"/>
    <n v="163.19999999999999"/>
    <n v="0"/>
    <n v="0"/>
    <n v="0"/>
    <n v="0"/>
    <n v="7.2"/>
    <n v="0"/>
    <n v="0"/>
    <n v="0"/>
    <n v="21.6"/>
    <n v="0"/>
    <n v="0"/>
    <n v="0"/>
    <n v="0"/>
    <n v="0"/>
    <n v="0"/>
    <n v="0"/>
    <n v="0"/>
    <n v="14.4"/>
    <x v="18"/>
    <x v="7"/>
  </r>
  <r>
    <s v="CG&amp;E "/>
    <s v="E"/>
    <x v="2"/>
    <s v="NSPU    02/02/2009 "/>
    <n v="25844"/>
    <n v="5809.01"/>
    <n v="0"/>
    <n v="5809.01"/>
    <n v="455"/>
    <n v="0"/>
    <n v="4344.38"/>
    <n v="29.12"/>
    <n v="1.35"/>
    <n v="0"/>
    <n v="0"/>
    <n v="120.12"/>
    <n v="58.24"/>
    <n v="109.2"/>
    <n v="0"/>
    <n v="0"/>
    <n v="65.52"/>
    <n v="495.04"/>
    <n v="0"/>
    <n v="0"/>
    <n v="0"/>
    <n v="0"/>
    <n v="21.84"/>
    <n v="0"/>
    <n v="0"/>
    <n v="0"/>
    <n v="65.52"/>
    <n v="0"/>
    <n v="0"/>
    <n v="0"/>
    <n v="0"/>
    <n v="0"/>
    <n v="0"/>
    <n v="0"/>
    <n v="0"/>
    <n v="43.68"/>
    <x v="18"/>
    <x v="7"/>
  </r>
  <r>
    <s v="CG&amp;E "/>
    <s v="E"/>
    <x v="19"/>
    <s v="NSUR    02/02/2009 "/>
    <n v="7029"/>
    <n v="1497.77"/>
    <n v="0"/>
    <n v="1497.77"/>
    <n v="123.75"/>
    <n v="0"/>
    <n v="1132.55"/>
    <n v="7.92"/>
    <n v="0.9"/>
    <n v="0"/>
    <n v="0"/>
    <n v="32.67"/>
    <n v="0"/>
    <n v="29.7"/>
    <n v="0"/>
    <n v="0"/>
    <n v="17.82"/>
    <n v="134.63999999999999"/>
    <n v="0"/>
    <n v="0"/>
    <n v="0"/>
    <n v="0"/>
    <n v="5.94"/>
    <n v="0"/>
    <n v="0"/>
    <n v="0"/>
    <n v="0"/>
    <n v="0"/>
    <n v="0"/>
    <n v="0"/>
    <n v="0"/>
    <n v="0"/>
    <n v="0"/>
    <n v="0"/>
    <n v="0"/>
    <n v="11.88"/>
    <x v="18"/>
    <x v="7"/>
  </r>
  <r>
    <s v="CG&amp;E "/>
    <s v="E"/>
    <x v="7"/>
    <s v="NSU1    02/02/2009N"/>
    <n v="1146"/>
    <n v="170.32"/>
    <n v="0"/>
    <n v="170.32"/>
    <n v="20.170000000000002"/>
    <n v="0"/>
    <n v="105.01"/>
    <n v="1.24"/>
    <n v="0.27"/>
    <n v="0"/>
    <n v="0"/>
    <n v="5.33"/>
    <n v="2.62"/>
    <n v="4.8899999999999997"/>
    <n v="0"/>
    <n v="0"/>
    <n v="2.95"/>
    <n v="21.96"/>
    <n v="0"/>
    <n v="0"/>
    <n v="0"/>
    <n v="0"/>
    <n v="0.97"/>
    <n v="0"/>
    <n v="0"/>
    <n v="0"/>
    <n v="2.93"/>
    <n v="0"/>
    <n v="0"/>
    <n v="0"/>
    <n v="0"/>
    <n v="0"/>
    <n v="0"/>
    <n v="0"/>
    <n v="0"/>
    <n v="1.98"/>
    <x v="18"/>
    <x v="7"/>
  </r>
  <r>
    <s v="CG&amp;E "/>
    <s v="E"/>
    <x v="7"/>
    <s v="NSU2    02/02/2009N"/>
    <n v="67232"/>
    <n v="10425.23"/>
    <n v="0"/>
    <n v="10425.23"/>
    <n v="1182.4100000000001"/>
    <n v="0"/>
    <n v="6621.25"/>
    <n v="72.989999999999995"/>
    <n v="1.53"/>
    <n v="0"/>
    <n v="0"/>
    <n v="300.22000000000003"/>
    <n v="153.86000000000001"/>
    <n v="286.61"/>
    <n v="0"/>
    <n v="0"/>
    <n v="173.26"/>
    <n v="1288.8"/>
    <n v="0"/>
    <n v="0"/>
    <n v="0"/>
    <n v="0"/>
    <n v="56.74"/>
    <n v="0"/>
    <n v="0"/>
    <n v="0"/>
    <n v="171.36"/>
    <n v="0"/>
    <n v="0"/>
    <n v="0"/>
    <n v="0"/>
    <n v="0"/>
    <n v="0"/>
    <n v="0"/>
    <n v="0"/>
    <n v="116.2"/>
    <x v="18"/>
    <x v="7"/>
  </r>
  <r>
    <s v="CG&amp;E "/>
    <s v="E"/>
    <x v="7"/>
    <s v="NSU3    02/02/2009N"/>
    <n v="4146"/>
    <n v="237.59"/>
    <n v="0"/>
    <n v="237.59"/>
    <n v="72.959999999999994"/>
    <n v="0"/>
    <n v="3.3"/>
    <n v="4.5"/>
    <n v="0"/>
    <n v="0"/>
    <n v="0"/>
    <n v="18.29"/>
    <n v="9.49"/>
    <n v="17.670000000000002"/>
    <n v="0"/>
    <n v="0"/>
    <n v="10.68"/>
    <n v="79.47"/>
    <n v="0"/>
    <n v="0"/>
    <n v="0"/>
    <n v="0"/>
    <n v="3.5"/>
    <n v="0"/>
    <n v="0"/>
    <n v="0"/>
    <n v="10.57"/>
    <n v="0"/>
    <n v="0"/>
    <n v="0"/>
    <n v="0"/>
    <n v="0"/>
    <n v="0"/>
    <n v="0"/>
    <n v="0"/>
    <n v="7.16"/>
    <x v="18"/>
    <x v="7"/>
  </r>
  <r>
    <s v="CG&amp;E "/>
    <s v="E"/>
    <x v="7"/>
    <s v="NSU4    02/02/2009N"/>
    <n v="2232"/>
    <n v="128.55000000000001"/>
    <n v="0"/>
    <n v="128.55000000000001"/>
    <n v="39.28"/>
    <n v="0"/>
    <n v="1.78"/>
    <n v="2.42"/>
    <n v="0.09"/>
    <n v="0"/>
    <n v="0"/>
    <n v="10.38"/>
    <n v="5.12"/>
    <n v="9.52"/>
    <n v="0"/>
    <n v="0"/>
    <n v="5.76"/>
    <n v="42.78"/>
    <n v="0"/>
    <n v="0"/>
    <n v="0"/>
    <n v="0"/>
    <n v="1.88"/>
    <n v="0"/>
    <n v="0"/>
    <n v="0"/>
    <n v="5.68"/>
    <n v="0"/>
    <n v="0"/>
    <n v="0"/>
    <n v="0"/>
    <n v="0"/>
    <n v="0"/>
    <n v="0"/>
    <n v="0"/>
    <n v="3.86"/>
    <x v="18"/>
    <x v="7"/>
  </r>
  <r>
    <s v="CG&amp;E "/>
    <s v="E"/>
    <x v="7"/>
    <s v="NSU5    02/02/2009N"/>
    <n v="2711"/>
    <n v="324.76"/>
    <n v="0"/>
    <n v="324.76"/>
    <n v="47.7"/>
    <n v="0"/>
    <n v="171.14"/>
    <n v="2.94"/>
    <n v="0.09"/>
    <n v="0"/>
    <n v="0"/>
    <n v="12.28"/>
    <n v="6.21"/>
    <n v="11.56"/>
    <n v="0"/>
    <n v="0"/>
    <n v="6.99"/>
    <n v="51.97"/>
    <n v="0"/>
    <n v="0"/>
    <n v="0"/>
    <n v="0"/>
    <n v="2.29"/>
    <n v="0"/>
    <n v="0"/>
    <n v="0"/>
    <n v="6.91"/>
    <n v="0"/>
    <n v="0"/>
    <n v="0"/>
    <n v="0"/>
    <n v="0"/>
    <n v="0"/>
    <n v="0"/>
    <n v="0"/>
    <n v="4.68"/>
    <x v="18"/>
    <x v="7"/>
  </r>
  <r>
    <s v="CG&amp;E "/>
    <s v="E"/>
    <x v="19"/>
    <s v="OLF     02/02/2009 "/>
    <n v="9740"/>
    <n v="1081.24"/>
    <n v="0"/>
    <n v="1081.24"/>
    <n v="171.94"/>
    <n v="0"/>
    <n v="525.78"/>
    <n v="10.5"/>
    <n v="2.11"/>
    <n v="0"/>
    <n v="0"/>
    <n v="45.27"/>
    <n v="22.2"/>
    <n v="41.69"/>
    <n v="0"/>
    <n v="0"/>
    <n v="25.2"/>
    <n v="186.67"/>
    <n v="0"/>
    <n v="0"/>
    <n v="0"/>
    <n v="0"/>
    <n v="8.15"/>
    <n v="0"/>
    <n v="0"/>
    <n v="0"/>
    <n v="24.81"/>
    <n v="0"/>
    <n v="0"/>
    <n v="0"/>
    <n v="0"/>
    <n v="0"/>
    <n v="0"/>
    <n v="0"/>
    <n v="0"/>
    <n v="16.920000000000002"/>
    <x v="18"/>
    <x v="8"/>
  </r>
  <r>
    <s v="CG&amp;E "/>
    <s v="E"/>
    <x v="1"/>
    <s v="OLF     02/02/2009 "/>
    <n v="34301"/>
    <n v="3913.13"/>
    <n v="0"/>
    <n v="3913.13"/>
    <n v="605.28"/>
    <n v="0"/>
    <n v="1956.7"/>
    <n v="36.94"/>
    <n v="8.19"/>
    <n v="0"/>
    <n v="0"/>
    <n v="159.57"/>
    <n v="78.069999999999993"/>
    <n v="146.37"/>
    <n v="0"/>
    <n v="0"/>
    <n v="88.86"/>
    <n v="657.34"/>
    <n v="0"/>
    <n v="0"/>
    <n v="0"/>
    <n v="0"/>
    <n v="28.68"/>
    <n v="0"/>
    <n v="0"/>
    <n v="0"/>
    <n v="87.23"/>
    <n v="0"/>
    <n v="0"/>
    <n v="0"/>
    <n v="0"/>
    <n v="0"/>
    <n v="0"/>
    <n v="0"/>
    <n v="0"/>
    <n v="59.9"/>
    <x v="18"/>
    <x v="8"/>
  </r>
  <r>
    <s v="CG&amp;E "/>
    <s v="E"/>
    <x v="2"/>
    <s v="OLF     02/02/2009 "/>
    <n v="622777"/>
    <n v="68515.960000000006"/>
    <n v="0"/>
    <n v="68515.960000000006"/>
    <n v="10991.61"/>
    <n v="0"/>
    <n v="33004.19"/>
    <n v="672.93"/>
    <n v="138.93"/>
    <n v="0"/>
    <n v="0"/>
    <n v="2891.29"/>
    <n v="1420.86"/>
    <n v="2661.3"/>
    <n v="0"/>
    <n v="0"/>
    <n v="1612.3"/>
    <n v="11933.88"/>
    <n v="0"/>
    <n v="0"/>
    <n v="0"/>
    <n v="0"/>
    <n v="521.83000000000004"/>
    <n v="0"/>
    <n v="0"/>
    <n v="0"/>
    <n v="1582.37"/>
    <n v="0"/>
    <n v="0"/>
    <n v="0"/>
    <n v="0"/>
    <n v="0"/>
    <n v="0"/>
    <n v="0"/>
    <n v="0"/>
    <n v="1084.47"/>
    <x v="18"/>
    <x v="8"/>
  </r>
  <r>
    <s v="CG&amp;E "/>
    <s v="E"/>
    <x v="3"/>
    <s v="OLF     02/02/2009 "/>
    <n v="84272"/>
    <n v="8919.76"/>
    <n v="0"/>
    <n v="8919.76"/>
    <n v="1487.48"/>
    <n v="0"/>
    <n v="4121.17"/>
    <n v="91.28"/>
    <n v="11.39"/>
    <n v="0"/>
    <n v="0"/>
    <n v="391.09"/>
    <n v="192.72"/>
    <n v="360.33"/>
    <n v="0"/>
    <n v="0"/>
    <n v="218.26"/>
    <n v="1614.49"/>
    <n v="0"/>
    <n v="0"/>
    <n v="0"/>
    <n v="0"/>
    <n v="70.95"/>
    <n v="0"/>
    <n v="0"/>
    <n v="0"/>
    <n v="213.49"/>
    <n v="0"/>
    <n v="0"/>
    <n v="0"/>
    <n v="0"/>
    <n v="0"/>
    <n v="0"/>
    <n v="0"/>
    <n v="0"/>
    <n v="147.11000000000001"/>
    <x v="18"/>
    <x v="8"/>
  </r>
  <r>
    <s v="CG&amp;E "/>
    <s v="E"/>
    <x v="7"/>
    <s v="OLF     02/02/2009 "/>
    <n v="1660"/>
    <n v="173.27"/>
    <n v="0"/>
    <n v="173.27"/>
    <n v="29.3"/>
    <n v="0"/>
    <n v="78.7"/>
    <n v="1.8"/>
    <n v="0.27"/>
    <n v="0"/>
    <n v="0"/>
    <n v="7.7"/>
    <n v="3.8"/>
    <n v="7.1"/>
    <n v="0"/>
    <n v="0"/>
    <n v="4.3"/>
    <n v="31.8"/>
    <n v="0"/>
    <n v="0"/>
    <n v="0"/>
    <n v="0"/>
    <n v="1.4"/>
    <n v="0"/>
    <n v="0"/>
    <n v="0"/>
    <n v="4.2"/>
    <n v="0"/>
    <n v="0"/>
    <n v="0"/>
    <n v="0"/>
    <n v="0"/>
    <n v="0"/>
    <n v="0"/>
    <n v="0"/>
    <n v="2.9"/>
    <x v="18"/>
    <x v="8"/>
  </r>
  <r>
    <s v="CG&amp;E "/>
    <s v="E"/>
    <x v="4"/>
    <s v="OLF     02/02/2009 "/>
    <n v="66098"/>
    <n v="7463.96"/>
    <n v="0"/>
    <n v="7463.96"/>
    <n v="1166.7"/>
    <n v="0"/>
    <n v="3694.82"/>
    <n v="71.239999999999995"/>
    <n v="16.11"/>
    <n v="0"/>
    <n v="0"/>
    <n v="305.93"/>
    <n v="150.47999999999999"/>
    <n v="282.20999999999998"/>
    <n v="0"/>
    <n v="0"/>
    <n v="171.1"/>
    <n v="1266.73"/>
    <n v="0"/>
    <n v="0"/>
    <n v="0"/>
    <n v="0"/>
    <n v="55.23"/>
    <n v="0"/>
    <n v="0"/>
    <n v="0"/>
    <n v="168.31"/>
    <n v="0"/>
    <n v="0"/>
    <n v="0"/>
    <n v="0"/>
    <n v="0"/>
    <n v="0"/>
    <n v="0"/>
    <n v="0"/>
    <n v="115.1"/>
    <x v="18"/>
    <x v="8"/>
  </r>
  <r>
    <s v="CG&amp;E "/>
    <s v="E"/>
    <x v="5"/>
    <s v="OLF     02/02/2009 "/>
    <n v="410"/>
    <n v="46.25"/>
    <n v="0"/>
    <n v="46.25"/>
    <n v="7.24"/>
    <n v="0"/>
    <n v="24.69"/>
    <n v="0.44"/>
    <n v="0.18"/>
    <n v="0"/>
    <n v="0"/>
    <n v="0"/>
    <n v="0.93"/>
    <n v="1.75"/>
    <n v="0"/>
    <n v="0"/>
    <n v="1.06"/>
    <n v="7.86"/>
    <n v="0"/>
    <n v="0"/>
    <n v="0"/>
    <n v="0"/>
    <n v="0.34"/>
    <n v="0"/>
    <n v="0"/>
    <n v="0"/>
    <n v="1.05"/>
    <n v="0"/>
    <n v="0"/>
    <n v="0"/>
    <n v="0"/>
    <n v="0"/>
    <n v="0"/>
    <n v="0"/>
    <n v="0"/>
    <n v="0.71"/>
    <x v="18"/>
    <x v="8"/>
  </r>
  <r>
    <s v="CG&amp;E "/>
    <s v="E"/>
    <x v="24"/>
    <s v="OLF     02/02/2009 "/>
    <n v="41"/>
    <n v="7.36"/>
    <n v="0"/>
    <n v="7.36"/>
    <n v="0"/>
    <n v="0"/>
    <n v="6.75"/>
    <n v="0.04"/>
    <n v="0.09"/>
    <n v="0"/>
    <n v="0"/>
    <n v="0.19"/>
    <n v="0.09"/>
    <n v="0"/>
    <n v="0"/>
    <n v="0"/>
    <n v="0"/>
    <n v="0"/>
    <n v="0"/>
    <n v="0"/>
    <n v="0"/>
    <n v="0"/>
    <n v="0.03"/>
    <n v="0"/>
    <n v="0"/>
    <n v="0"/>
    <n v="0.1"/>
    <n v="0"/>
    <n v="0"/>
    <n v="0"/>
    <n v="0"/>
    <n v="0"/>
    <n v="0"/>
    <n v="0"/>
    <n v="0"/>
    <n v="7.0000000000000007E-2"/>
    <x v="18"/>
    <x v="8"/>
  </r>
  <r>
    <s v="CG&amp;E "/>
    <s v="E"/>
    <x v="21"/>
    <s v="OLF     02/02/2009 "/>
    <n v="1587"/>
    <n v="109.32"/>
    <n v="0"/>
    <n v="109.32"/>
    <n v="0"/>
    <n v="0"/>
    <n v="90.84"/>
    <n v="1.71"/>
    <n v="0.63"/>
    <n v="0"/>
    <n v="-2.0299999999999998"/>
    <n v="7.39"/>
    <n v="3.61"/>
    <n v="0"/>
    <n v="0"/>
    <n v="0"/>
    <n v="0"/>
    <n v="0"/>
    <n v="0"/>
    <n v="0"/>
    <n v="0"/>
    <n v="0"/>
    <n v="0.35"/>
    <n v="0"/>
    <n v="0"/>
    <n v="0"/>
    <n v="4.04"/>
    <n v="0"/>
    <n v="0"/>
    <n v="0"/>
    <n v="0"/>
    <n v="0"/>
    <n v="0"/>
    <n v="0"/>
    <n v="0"/>
    <n v="2.78"/>
    <x v="18"/>
    <x v="8"/>
  </r>
  <r>
    <s v="CG&amp;E "/>
    <s v="E"/>
    <x v="6"/>
    <s v="OLF     02/02/2009 "/>
    <n v="32661"/>
    <n v="2198.3000000000002"/>
    <n v="0"/>
    <n v="2198.3000000000002"/>
    <n v="0"/>
    <n v="0"/>
    <n v="1810.59"/>
    <n v="35.18"/>
    <n v="6.39"/>
    <n v="0"/>
    <n v="-31.66"/>
    <n v="151.75"/>
    <n v="74.36"/>
    <n v="0"/>
    <n v="0"/>
    <n v="0"/>
    <n v="0"/>
    <n v="0"/>
    <n v="0"/>
    <n v="0"/>
    <n v="0"/>
    <n v="0"/>
    <n v="11.94"/>
    <n v="0"/>
    <n v="0"/>
    <n v="0"/>
    <n v="83.28"/>
    <n v="0"/>
    <n v="0"/>
    <n v="0"/>
    <n v="0"/>
    <n v="0"/>
    <n v="0"/>
    <n v="0"/>
    <n v="0"/>
    <n v="56.47"/>
    <x v="18"/>
    <x v="8"/>
  </r>
  <r>
    <s v="CG&amp;E "/>
    <s v="E"/>
    <x v="9"/>
    <s v="OLF     02/02/2009 "/>
    <n v="742"/>
    <n v="48.53"/>
    <n v="0"/>
    <n v="48.53"/>
    <n v="0"/>
    <n v="0"/>
    <n v="40.43"/>
    <n v="0.8"/>
    <n v="0.27"/>
    <n v="0"/>
    <n v="-1.29"/>
    <n v="3.45"/>
    <n v="1.69"/>
    <n v="0"/>
    <n v="0"/>
    <n v="0"/>
    <n v="0"/>
    <n v="0"/>
    <n v="0"/>
    <n v="0"/>
    <n v="0"/>
    <n v="0"/>
    <n v="0"/>
    <n v="0"/>
    <n v="0"/>
    <n v="0"/>
    <n v="1.89"/>
    <n v="0"/>
    <n v="0"/>
    <n v="0"/>
    <n v="0"/>
    <n v="0"/>
    <n v="0"/>
    <n v="0"/>
    <n v="0"/>
    <n v="1.29"/>
    <x v="18"/>
    <x v="8"/>
  </r>
  <r>
    <s v="CG&amp;E "/>
    <s v="E"/>
    <x v="10"/>
    <s v="OLF     02/02/2009 "/>
    <n v="4377"/>
    <n v="274.58999999999997"/>
    <n v="0"/>
    <n v="274.58999999999997"/>
    <n v="0"/>
    <n v="0"/>
    <n v="225.4"/>
    <n v="4.7300000000000004"/>
    <n v="1.17"/>
    <n v="0"/>
    <n v="-6.37"/>
    <n v="20.329999999999998"/>
    <n v="9.99"/>
    <n v="0"/>
    <n v="0"/>
    <n v="0"/>
    <n v="0"/>
    <n v="0"/>
    <n v="0"/>
    <n v="0"/>
    <n v="0"/>
    <n v="0"/>
    <n v="0.6"/>
    <n v="0"/>
    <n v="0"/>
    <n v="0"/>
    <n v="11.12"/>
    <n v="0"/>
    <n v="0"/>
    <n v="0"/>
    <n v="0"/>
    <n v="0"/>
    <n v="0"/>
    <n v="0"/>
    <n v="0"/>
    <n v="7.62"/>
    <x v="18"/>
    <x v="8"/>
  </r>
  <r>
    <s v="CG&amp;E "/>
    <s v="E"/>
    <x v="4"/>
    <s v="OLF     02/02/2009N"/>
    <n v="-340"/>
    <n v="-48.01"/>
    <n v="0"/>
    <n v="-48.01"/>
    <n v="-6"/>
    <n v="0"/>
    <n v="-28.6"/>
    <n v="-0.36"/>
    <n v="-0.09"/>
    <n v="0"/>
    <n v="0"/>
    <n v="-1.6"/>
    <n v="-0.76"/>
    <n v="-1.44"/>
    <n v="0"/>
    <n v="0"/>
    <n v="-0.88"/>
    <n v="-6.52"/>
    <n v="0"/>
    <n v="0"/>
    <n v="0"/>
    <n v="0"/>
    <n v="-0.28000000000000003"/>
    <n v="0"/>
    <n v="0"/>
    <n v="0"/>
    <n v="-0.88"/>
    <n v="0"/>
    <n v="0"/>
    <n v="0"/>
    <n v="0"/>
    <n v="0"/>
    <n v="0"/>
    <n v="0"/>
    <n v="0"/>
    <n v="-0.6"/>
    <x v="18"/>
    <x v="8"/>
  </r>
  <r>
    <s v="CG&amp;E "/>
    <s v="E"/>
    <x v="19"/>
    <s v="OLFR    02/02/2009 "/>
    <n v="18018"/>
    <n v="2148.5"/>
    <n v="0"/>
    <n v="2148.5"/>
    <n v="317.61"/>
    <n v="0"/>
    <n v="1201.47"/>
    <n v="19.29"/>
    <n v="11.07"/>
    <n v="0"/>
    <n v="0"/>
    <n v="83.88"/>
    <n v="0"/>
    <n v="76.709999999999994"/>
    <n v="0"/>
    <n v="0"/>
    <n v="46.72"/>
    <n v="345.46"/>
    <n v="0"/>
    <n v="0"/>
    <n v="0"/>
    <n v="0"/>
    <n v="14.91"/>
    <n v="0"/>
    <n v="0"/>
    <n v="0"/>
    <n v="0"/>
    <n v="0"/>
    <n v="0"/>
    <n v="0"/>
    <n v="0"/>
    <n v="0"/>
    <n v="0"/>
    <n v="0"/>
    <n v="0"/>
    <n v="31.38"/>
    <x v="18"/>
    <x v="8"/>
  </r>
  <r>
    <s v="CG&amp;E "/>
    <s v="E"/>
    <x v="24"/>
    <s v="OLFR    02/02/2009 "/>
    <n v="329"/>
    <n v="26.88"/>
    <n v="0"/>
    <n v="26.88"/>
    <n v="0"/>
    <n v="0"/>
    <n v="23.97"/>
    <n v="0.35"/>
    <n v="0.18"/>
    <n v="0"/>
    <n v="0"/>
    <n v="1.54"/>
    <n v="0"/>
    <n v="0"/>
    <n v="0"/>
    <n v="0"/>
    <n v="0"/>
    <n v="0"/>
    <n v="0"/>
    <n v="0"/>
    <n v="0"/>
    <n v="0"/>
    <n v="0.27"/>
    <n v="0"/>
    <n v="0"/>
    <n v="0"/>
    <n v="0"/>
    <n v="0"/>
    <n v="0"/>
    <n v="0"/>
    <n v="0"/>
    <n v="0"/>
    <n v="0"/>
    <n v="0"/>
    <n v="0"/>
    <n v="0.56999999999999995"/>
    <x v="18"/>
    <x v="8"/>
  </r>
  <r>
    <s v="CG&amp;E "/>
    <s v="E"/>
    <x v="19"/>
    <s v="OLFR    02/02/2009N"/>
    <n v="0"/>
    <n v="-88.54"/>
    <n v="0"/>
    <n v="-88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8"/>
  </r>
  <r>
    <s v="CG&amp;E "/>
    <s v="E"/>
    <x v="19"/>
    <s v="OLO     02/02/2009 "/>
    <n v="10197"/>
    <n v="1649.29"/>
    <n v="0"/>
    <n v="1649.29"/>
    <n v="178.73"/>
    <n v="0"/>
    <n v="1066.7"/>
    <n v="10.93"/>
    <n v="5.96"/>
    <n v="0"/>
    <n v="0"/>
    <n v="47.42"/>
    <n v="22.91"/>
    <n v="43.01"/>
    <n v="0"/>
    <n v="0"/>
    <n v="26.47"/>
    <n v="195.62"/>
    <n v="0"/>
    <n v="0"/>
    <n v="0"/>
    <n v="0"/>
    <n v="8.34"/>
    <n v="0"/>
    <n v="0"/>
    <n v="0"/>
    <n v="25.75"/>
    <n v="0"/>
    <n v="0"/>
    <n v="0"/>
    <n v="0"/>
    <n v="0"/>
    <n v="0"/>
    <n v="0"/>
    <n v="0"/>
    <n v="17.45"/>
    <x v="18"/>
    <x v="8"/>
  </r>
  <r>
    <s v="CG&amp;E "/>
    <s v="E"/>
    <x v="1"/>
    <s v="OLO     02/02/2009 "/>
    <n v="121630"/>
    <n v="17534.25"/>
    <n v="0"/>
    <n v="17534.25"/>
    <n v="2138.41"/>
    <n v="0"/>
    <n v="10603.55"/>
    <n v="133.13"/>
    <n v="33.299999999999997"/>
    <n v="0"/>
    <n v="0"/>
    <n v="566.4"/>
    <n v="276.26"/>
    <n v="516.28"/>
    <n v="0"/>
    <n v="0"/>
    <n v="313.14999999999998"/>
    <n v="2330.7600000000002"/>
    <n v="0"/>
    <n v="0"/>
    <n v="0"/>
    <n v="0"/>
    <n v="102.87"/>
    <n v="0"/>
    <n v="0"/>
    <n v="0"/>
    <n v="310.68"/>
    <n v="0"/>
    <n v="0"/>
    <n v="0"/>
    <n v="0"/>
    <n v="0"/>
    <n v="0"/>
    <n v="0"/>
    <n v="0"/>
    <n v="209.46"/>
    <x v="18"/>
    <x v="8"/>
  </r>
  <r>
    <s v="CG&amp;E "/>
    <s v="E"/>
    <x v="2"/>
    <s v="OLO     02/02/2009 "/>
    <n v="409292"/>
    <n v="57899.37"/>
    <n v="0"/>
    <n v="57899.37"/>
    <n v="7198.89"/>
    <n v="0"/>
    <n v="34538.86"/>
    <n v="444.59"/>
    <n v="154.91"/>
    <n v="0"/>
    <n v="0"/>
    <n v="1905.49"/>
    <n v="926.94"/>
    <n v="1737.89"/>
    <n v="0"/>
    <n v="0"/>
    <n v="1055.77"/>
    <n v="7846.02"/>
    <n v="0"/>
    <n v="0"/>
    <n v="0"/>
    <n v="0"/>
    <n v="342.65"/>
    <n v="0"/>
    <n v="0"/>
    <n v="0"/>
    <n v="1045.1099999999999"/>
    <n v="0"/>
    <n v="0"/>
    <n v="0"/>
    <n v="0"/>
    <n v="0"/>
    <n v="0"/>
    <n v="0"/>
    <n v="0"/>
    <n v="702.25"/>
    <x v="18"/>
    <x v="8"/>
  </r>
  <r>
    <s v="CG&amp;E "/>
    <s v="E"/>
    <x v="3"/>
    <s v="OLO     02/02/2009 "/>
    <n v="67845"/>
    <n v="8346.92"/>
    <n v="0"/>
    <n v="8346.92"/>
    <n v="1196.28"/>
    <n v="0"/>
    <n v="4485.05"/>
    <n v="73.77"/>
    <n v="11.9"/>
    <n v="0"/>
    <n v="0"/>
    <n v="314.20999999999998"/>
    <n v="153.97999999999999"/>
    <n v="288.89"/>
    <n v="0"/>
    <n v="0"/>
    <n v="174.81"/>
    <n v="1300.31"/>
    <n v="0"/>
    <n v="0"/>
    <n v="0"/>
    <n v="0"/>
    <n v="56.89"/>
    <n v="0"/>
    <n v="0"/>
    <n v="0"/>
    <n v="174.65"/>
    <n v="0"/>
    <n v="0"/>
    <n v="0"/>
    <n v="0"/>
    <n v="0"/>
    <n v="0"/>
    <n v="0"/>
    <n v="0"/>
    <n v="116.18"/>
    <x v="18"/>
    <x v="8"/>
  </r>
  <r>
    <s v="CG&amp;E "/>
    <s v="E"/>
    <x v="7"/>
    <s v="OLO     02/02/2009 "/>
    <n v="327"/>
    <n v="55.09"/>
    <n v="0"/>
    <n v="55.09"/>
    <n v="5.71"/>
    <n v="0"/>
    <n v="36.369999999999997"/>
    <n v="0.34"/>
    <n v="0.27"/>
    <n v="0"/>
    <n v="0"/>
    <n v="1.52"/>
    <n v="0.73"/>
    <n v="1.37"/>
    <n v="0"/>
    <n v="0"/>
    <n v="0.86"/>
    <n v="6.28"/>
    <n v="0"/>
    <n v="0"/>
    <n v="0"/>
    <n v="0"/>
    <n v="0.26"/>
    <n v="0"/>
    <n v="0"/>
    <n v="0"/>
    <n v="0.82"/>
    <n v="0"/>
    <n v="0"/>
    <n v="0"/>
    <n v="0"/>
    <n v="0"/>
    <n v="0"/>
    <n v="0"/>
    <n v="0"/>
    <n v="0.56000000000000005"/>
    <x v="18"/>
    <x v="8"/>
  </r>
  <r>
    <s v="CG&amp;E "/>
    <s v="E"/>
    <x v="4"/>
    <s v="OLO     02/02/2009 "/>
    <n v="41229"/>
    <n v="5947.66"/>
    <n v="0"/>
    <n v="5947.66"/>
    <n v="725.35"/>
    <n v="0"/>
    <n v="3598.88"/>
    <n v="44.84"/>
    <n v="12.42"/>
    <n v="0"/>
    <n v="0"/>
    <n v="189.62"/>
    <n v="93.64"/>
    <n v="175.37"/>
    <n v="0"/>
    <n v="0"/>
    <n v="106.26"/>
    <n v="790.28"/>
    <n v="0"/>
    <n v="0"/>
    <n v="0"/>
    <n v="0"/>
    <n v="34.520000000000003"/>
    <n v="0"/>
    <n v="0"/>
    <n v="0"/>
    <n v="105.42"/>
    <n v="0"/>
    <n v="0"/>
    <n v="0"/>
    <n v="0"/>
    <n v="0"/>
    <n v="0"/>
    <n v="0"/>
    <n v="0"/>
    <n v="71.06"/>
    <x v="18"/>
    <x v="8"/>
  </r>
  <r>
    <s v="CG&amp;E "/>
    <s v="E"/>
    <x v="8"/>
    <s v="OLO     02/02/2009 "/>
    <n v="545"/>
    <n v="75.12"/>
    <n v="0"/>
    <n v="75.12"/>
    <n v="9.6"/>
    <n v="0"/>
    <n v="43.98"/>
    <n v="0.6"/>
    <n v="0.18"/>
    <n v="0"/>
    <n v="0"/>
    <n v="2.54"/>
    <n v="1.24"/>
    <n v="2.3199999999999998"/>
    <n v="0"/>
    <n v="0"/>
    <n v="1.4"/>
    <n v="10.45"/>
    <n v="0"/>
    <n v="0"/>
    <n v="0"/>
    <n v="0"/>
    <n v="0.48"/>
    <n v="0"/>
    <n v="0"/>
    <n v="0"/>
    <n v="1.4"/>
    <n v="0"/>
    <n v="0"/>
    <n v="0"/>
    <n v="0"/>
    <n v="0"/>
    <n v="0"/>
    <n v="0"/>
    <n v="0"/>
    <n v="0.93"/>
    <x v="18"/>
    <x v="8"/>
  </r>
  <r>
    <s v="CG&amp;E "/>
    <s v="E"/>
    <x v="5"/>
    <s v="OLO     02/02/2009 "/>
    <n v="1805"/>
    <n v="232.18"/>
    <n v="0"/>
    <n v="232.18"/>
    <n v="31.85"/>
    <n v="0"/>
    <n v="137.55000000000001"/>
    <n v="1.95"/>
    <n v="0.54"/>
    <n v="0"/>
    <n v="0"/>
    <n v="0"/>
    <n v="4.0999999999999996"/>
    <n v="7.7"/>
    <n v="0"/>
    <n v="0"/>
    <n v="4.6500000000000004"/>
    <n v="34.619999999999997"/>
    <n v="0"/>
    <n v="0"/>
    <n v="0"/>
    <n v="0"/>
    <n v="1.49"/>
    <n v="0"/>
    <n v="0"/>
    <n v="0"/>
    <n v="4.6500000000000004"/>
    <n v="0"/>
    <n v="0"/>
    <n v="0"/>
    <n v="0"/>
    <n v="0"/>
    <n v="0"/>
    <n v="0"/>
    <n v="0"/>
    <n v="3.08"/>
    <x v="18"/>
    <x v="8"/>
  </r>
  <r>
    <s v="CG&amp;E "/>
    <s v="E"/>
    <x v="24"/>
    <s v="OLO     02/02/2009 "/>
    <n v="114"/>
    <n v="16.489999999999998"/>
    <n v="0"/>
    <n v="16.489999999999998"/>
    <n v="0"/>
    <n v="0"/>
    <n v="14.91"/>
    <n v="0.12"/>
    <n v="0.09"/>
    <n v="0"/>
    <n v="0"/>
    <n v="0.53"/>
    <n v="0.26"/>
    <n v="0"/>
    <n v="0"/>
    <n v="0"/>
    <n v="0"/>
    <n v="0"/>
    <n v="0"/>
    <n v="0"/>
    <n v="0"/>
    <n v="0"/>
    <n v="0.09"/>
    <n v="0"/>
    <n v="0"/>
    <n v="0"/>
    <n v="0.28999999999999998"/>
    <n v="0"/>
    <n v="0"/>
    <n v="0"/>
    <n v="0"/>
    <n v="0"/>
    <n v="0"/>
    <n v="0"/>
    <n v="0"/>
    <n v="0.2"/>
    <x v="18"/>
    <x v="8"/>
  </r>
  <r>
    <s v="CG&amp;E "/>
    <s v="E"/>
    <x v="21"/>
    <s v="OLO     02/02/2009 "/>
    <n v="2167"/>
    <n v="247.25"/>
    <n v="0"/>
    <n v="247.25"/>
    <n v="0"/>
    <n v="0"/>
    <n v="218.81"/>
    <n v="2.4"/>
    <n v="0.63"/>
    <n v="0"/>
    <n v="-0.48"/>
    <n v="10.1"/>
    <n v="4.92"/>
    <n v="0"/>
    <n v="0"/>
    <n v="0"/>
    <n v="0"/>
    <n v="0"/>
    <n v="0"/>
    <n v="0"/>
    <n v="0"/>
    <n v="0"/>
    <n v="1.61"/>
    <n v="0"/>
    <n v="0"/>
    <n v="0"/>
    <n v="5.51"/>
    <n v="0"/>
    <n v="0"/>
    <n v="0"/>
    <n v="0"/>
    <n v="0"/>
    <n v="0"/>
    <n v="0"/>
    <n v="0"/>
    <n v="3.75"/>
    <x v="18"/>
    <x v="8"/>
  </r>
  <r>
    <s v="CG&amp;E "/>
    <s v="E"/>
    <x v="6"/>
    <s v="OLO     02/02/2009 "/>
    <n v="22387"/>
    <n v="1987.67"/>
    <n v="0"/>
    <n v="1987.67"/>
    <n v="0"/>
    <n v="0"/>
    <n v="1723.02"/>
    <n v="24.49"/>
    <n v="7.22"/>
    <n v="0"/>
    <n v="-24.7"/>
    <n v="104.28"/>
    <n v="50.82"/>
    <n v="0"/>
    <n v="0"/>
    <n v="0"/>
    <n v="0"/>
    <n v="0"/>
    <n v="0"/>
    <n v="0"/>
    <n v="0"/>
    <n v="0"/>
    <n v="6.79"/>
    <n v="0"/>
    <n v="0"/>
    <n v="0"/>
    <n v="57.26"/>
    <n v="0"/>
    <n v="0"/>
    <n v="0"/>
    <n v="0"/>
    <n v="0"/>
    <n v="0"/>
    <n v="0"/>
    <n v="0"/>
    <n v="38.49"/>
    <x v="18"/>
    <x v="8"/>
  </r>
  <r>
    <s v="CG&amp;E "/>
    <s v="E"/>
    <x v="9"/>
    <s v="OLO     02/02/2009 "/>
    <n v="1945"/>
    <n v="178.1"/>
    <n v="0"/>
    <n v="178.1"/>
    <n v="0"/>
    <n v="0"/>
    <n v="156.37"/>
    <n v="2.11"/>
    <n v="0.72"/>
    <n v="0"/>
    <n v="-2.99"/>
    <n v="9.0500000000000007"/>
    <n v="4.4000000000000004"/>
    <n v="0"/>
    <n v="0"/>
    <n v="0"/>
    <n v="0"/>
    <n v="0"/>
    <n v="0"/>
    <n v="0"/>
    <n v="0"/>
    <n v="0"/>
    <n v="0.16"/>
    <n v="0"/>
    <n v="0"/>
    <n v="0"/>
    <n v="4.9800000000000004"/>
    <n v="0"/>
    <n v="0"/>
    <n v="0"/>
    <n v="0"/>
    <n v="0"/>
    <n v="0"/>
    <n v="0"/>
    <n v="0"/>
    <n v="3.3"/>
    <x v="18"/>
    <x v="8"/>
  </r>
  <r>
    <s v="CG&amp;E "/>
    <s v="E"/>
    <x v="10"/>
    <s v="OLO     02/02/2009 "/>
    <n v="3119"/>
    <n v="295.17"/>
    <n v="0"/>
    <n v="295.17"/>
    <n v="0"/>
    <n v="0"/>
    <n v="260.23"/>
    <n v="3.42"/>
    <n v="1.26"/>
    <n v="0"/>
    <n v="-4.97"/>
    <n v="14.54"/>
    <n v="7.09"/>
    <n v="0"/>
    <n v="0"/>
    <n v="0"/>
    <n v="0"/>
    <n v="0"/>
    <n v="0"/>
    <n v="0"/>
    <n v="0"/>
    <n v="0"/>
    <n v="0.22"/>
    <n v="0"/>
    <n v="0"/>
    <n v="0"/>
    <n v="7.98"/>
    <n v="0"/>
    <n v="0"/>
    <n v="0"/>
    <n v="0"/>
    <n v="0"/>
    <n v="0"/>
    <n v="0"/>
    <n v="0"/>
    <n v="5.4"/>
    <x v="18"/>
    <x v="8"/>
  </r>
  <r>
    <s v="CG&amp;E "/>
    <s v="E"/>
    <x v="1"/>
    <s v="OLO     02/02/2009N"/>
    <n v="-1239"/>
    <n v="-166.35"/>
    <n v="0"/>
    <n v="-166.35"/>
    <n v="-21.83"/>
    <n v="0"/>
    <n v="-94.18"/>
    <n v="-1.36"/>
    <n v="-0.45"/>
    <n v="0"/>
    <n v="0"/>
    <n v="-5.78"/>
    <n v="-2.81"/>
    <n v="-5.45"/>
    <n v="0"/>
    <n v="0"/>
    <n v="-3.18"/>
    <n v="-24.92"/>
    <n v="0"/>
    <n v="0"/>
    <n v="0"/>
    <n v="0"/>
    <n v="-1.08"/>
    <n v="0"/>
    <n v="0"/>
    <n v="0"/>
    <n v="-3.17"/>
    <n v="0"/>
    <n v="0"/>
    <n v="0"/>
    <n v="0"/>
    <n v="0"/>
    <n v="0"/>
    <n v="0"/>
    <n v="0"/>
    <n v="-2.14"/>
    <x v="18"/>
    <x v="8"/>
  </r>
  <r>
    <s v="CG&amp;E "/>
    <s v="E"/>
    <x v="2"/>
    <s v="OLO     02/02/2009N"/>
    <n v="0"/>
    <n v="-108.33"/>
    <n v="0"/>
    <n v="-10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8"/>
  </r>
  <r>
    <s v="CG&amp;E "/>
    <s v="E"/>
    <x v="3"/>
    <s v="OLO     02/02/2009N"/>
    <n v="-1029"/>
    <n v="-147.13"/>
    <n v="0"/>
    <n v="-147.13"/>
    <n v="-18.14"/>
    <n v="0"/>
    <n v="-88.58"/>
    <n v="-1.1100000000000001"/>
    <n v="-0.09"/>
    <n v="0"/>
    <n v="0"/>
    <n v="-4.79"/>
    <n v="-2.35"/>
    <n v="-4.3899999999999997"/>
    <n v="0"/>
    <n v="0"/>
    <n v="-2.66"/>
    <n v="-19.739999999999998"/>
    <n v="0"/>
    <n v="0"/>
    <n v="0"/>
    <n v="0"/>
    <n v="-0.85"/>
    <n v="0"/>
    <n v="0"/>
    <n v="0"/>
    <n v="-2.66"/>
    <n v="0"/>
    <n v="0"/>
    <n v="0"/>
    <n v="0"/>
    <n v="0"/>
    <n v="0"/>
    <n v="0"/>
    <n v="0"/>
    <n v="-1.77"/>
    <x v="18"/>
    <x v="8"/>
  </r>
  <r>
    <s v="CG&amp;E "/>
    <s v="E"/>
    <x v="6"/>
    <s v="OLO     02/02/2009N"/>
    <n v="-1304"/>
    <n v="-72.790000000000006"/>
    <n v="0"/>
    <n v="-72.790000000000006"/>
    <n v="0"/>
    <n v="0"/>
    <n v="-58.32"/>
    <n v="-1.44"/>
    <n v="-0.63"/>
    <n v="0"/>
    <n v="2.2400000000000002"/>
    <n v="-6.08"/>
    <n v="-2.96"/>
    <n v="0"/>
    <n v="0"/>
    <n v="0"/>
    <n v="0"/>
    <n v="0"/>
    <n v="0"/>
    <n v="0"/>
    <n v="0"/>
    <n v="0"/>
    <n v="0"/>
    <n v="0"/>
    <n v="0"/>
    <n v="0"/>
    <n v="-3.36"/>
    <n v="0"/>
    <n v="0"/>
    <n v="0"/>
    <n v="0"/>
    <n v="0"/>
    <n v="0"/>
    <n v="0"/>
    <n v="0"/>
    <n v="-2.2400000000000002"/>
    <x v="18"/>
    <x v="8"/>
  </r>
  <r>
    <s v="CG&amp;E "/>
    <s v="E"/>
    <x v="1"/>
    <s v="OLO     04/01/2008N"/>
    <n v="-157"/>
    <n v="-21.15"/>
    <n v="0"/>
    <n v="-21.15"/>
    <n v="-3.77"/>
    <n v="0"/>
    <n v="-10.27"/>
    <n v="-0.18"/>
    <n v="-0.09"/>
    <n v="0"/>
    <n v="0"/>
    <n v="-0.73"/>
    <n v="-0.36"/>
    <n v="-0.75"/>
    <n v="0"/>
    <n v="0"/>
    <n v="-0.41"/>
    <n v="-3.76"/>
    <n v="0"/>
    <n v="0"/>
    <n v="0"/>
    <n v="0"/>
    <n v="-0.15"/>
    <n v="-0.16"/>
    <n v="0"/>
    <n v="0"/>
    <n v="-0.4"/>
    <n v="0"/>
    <n v="0"/>
    <n v="0"/>
    <n v="0"/>
    <n v="0"/>
    <n v="0"/>
    <n v="0"/>
    <n v="0"/>
    <n v="-0.12"/>
    <x v="18"/>
    <x v="8"/>
  </r>
  <r>
    <s v="CG&amp;E "/>
    <s v="E"/>
    <x v="19"/>
    <s v="OLOR    02/02/2009 "/>
    <n v="264781"/>
    <n v="42101.43"/>
    <n v="0"/>
    <n v="42101.43"/>
    <n v="4631.51"/>
    <n v="0"/>
    <n v="28025.52"/>
    <n v="281.76"/>
    <n v="386.55"/>
    <n v="0"/>
    <n v="0"/>
    <n v="1229.3699999999999"/>
    <n v="0"/>
    <n v="1111.98"/>
    <n v="0"/>
    <n v="0"/>
    <n v="687.91"/>
    <n v="5083.6899999999996"/>
    <n v="0"/>
    <n v="0"/>
    <n v="0"/>
    <n v="0"/>
    <n v="212.29"/>
    <n v="0"/>
    <n v="0"/>
    <n v="0"/>
    <n v="0"/>
    <n v="0"/>
    <n v="0"/>
    <n v="0"/>
    <n v="0"/>
    <n v="0"/>
    <n v="0"/>
    <n v="0"/>
    <n v="0"/>
    <n v="450.85"/>
    <x v="18"/>
    <x v="8"/>
  </r>
  <r>
    <s v="CG&amp;E "/>
    <s v="E"/>
    <x v="24"/>
    <s v="OLOR    02/02/2009 "/>
    <n v="7042"/>
    <n v="758.36"/>
    <n v="0"/>
    <n v="758.36"/>
    <n v="0"/>
    <n v="0"/>
    <n v="689.67"/>
    <n v="7.59"/>
    <n v="10.71"/>
    <n v="0"/>
    <n v="0"/>
    <n v="32.71"/>
    <n v="0"/>
    <n v="0"/>
    <n v="0"/>
    <n v="0"/>
    <n v="0"/>
    <n v="0"/>
    <n v="0"/>
    <n v="0"/>
    <n v="0"/>
    <n v="0"/>
    <n v="5.71"/>
    <n v="0"/>
    <n v="0"/>
    <n v="0"/>
    <n v="0"/>
    <n v="0"/>
    <n v="0"/>
    <n v="0"/>
    <n v="0"/>
    <n v="0"/>
    <n v="0"/>
    <n v="0"/>
    <n v="0"/>
    <n v="11.97"/>
    <x v="18"/>
    <x v="8"/>
  </r>
  <r>
    <s v="CG&amp;E "/>
    <s v="E"/>
    <x v="19"/>
    <s v="OLOR    02/02/2009N"/>
    <n v="0"/>
    <n v="-147.76"/>
    <n v="0"/>
    <n v="-14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8"/>
  </r>
  <r>
    <s v="CG&amp;E "/>
    <s v="E"/>
    <x v="2"/>
    <s v="OLU     02/02/2009 "/>
    <n v="71"/>
    <n v="16.57"/>
    <n v="0"/>
    <n v="16.57"/>
    <n v="1.25"/>
    <n v="0"/>
    <n v="12.46"/>
    <n v="0.08"/>
    <n v="0.09"/>
    <n v="0"/>
    <n v="0"/>
    <n v="0.33"/>
    <n v="0.16"/>
    <n v="0.3"/>
    <n v="0"/>
    <n v="0"/>
    <n v="0.18"/>
    <n v="1.36"/>
    <n v="0"/>
    <n v="0"/>
    <n v="0"/>
    <n v="0"/>
    <n v="0.06"/>
    <n v="0"/>
    <n v="0"/>
    <n v="0"/>
    <n v="0.18"/>
    <n v="0"/>
    <n v="0"/>
    <n v="0"/>
    <n v="0"/>
    <n v="0"/>
    <n v="0"/>
    <n v="0"/>
    <n v="0"/>
    <n v="0.12"/>
    <x v="18"/>
    <x v="8"/>
  </r>
  <r>
    <s v="CG&amp;E "/>
    <s v="E"/>
    <x v="6"/>
    <s v="OLU     02/02/2009 "/>
    <n v="82"/>
    <n v="39.15"/>
    <n v="0"/>
    <n v="39.15"/>
    <n v="0"/>
    <n v="0"/>
    <n v="38.020000000000003"/>
    <n v="0.08"/>
    <n v="0.09"/>
    <n v="0"/>
    <n v="0"/>
    <n v="0.38"/>
    <n v="0.18"/>
    <n v="0"/>
    <n v="0"/>
    <n v="0"/>
    <n v="0"/>
    <n v="0"/>
    <n v="0"/>
    <n v="0"/>
    <n v="0"/>
    <n v="0"/>
    <n v="0.06"/>
    <n v="0"/>
    <n v="0"/>
    <n v="0"/>
    <n v="0.2"/>
    <n v="0"/>
    <n v="0"/>
    <n v="0"/>
    <n v="0"/>
    <n v="0"/>
    <n v="0"/>
    <n v="0"/>
    <n v="0"/>
    <n v="0.14000000000000001"/>
    <x v="18"/>
    <x v="8"/>
  </r>
  <r>
    <s v="CG&amp;E "/>
    <s v="E"/>
    <x v="19"/>
    <s v="OLUR    02/02/2009 "/>
    <n v="41"/>
    <n v="21.12"/>
    <n v="0"/>
    <n v="21.12"/>
    <n v="0.71"/>
    <n v="0"/>
    <n v="19.010000000000002"/>
    <n v="0.04"/>
    <n v="0"/>
    <n v="0"/>
    <n v="0"/>
    <n v="0.19"/>
    <n v="0"/>
    <n v="0.17"/>
    <n v="0"/>
    <n v="0"/>
    <n v="0.11"/>
    <n v="0.79"/>
    <n v="0"/>
    <n v="0"/>
    <n v="0"/>
    <n v="0"/>
    <n v="0.03"/>
    <n v="0"/>
    <n v="0"/>
    <n v="0"/>
    <n v="0"/>
    <n v="0"/>
    <n v="0"/>
    <n v="0"/>
    <n v="0"/>
    <n v="0"/>
    <n v="0"/>
    <n v="0"/>
    <n v="0"/>
    <n v="7.0000000000000007E-2"/>
    <x v="18"/>
    <x v="8"/>
  </r>
  <r>
    <s v="CG&amp;E "/>
    <s v="E"/>
    <x v="19"/>
    <s v="ORH S   01/02/2009N"/>
    <n v="-6250"/>
    <n v="-587.29999999999995"/>
    <n v="0"/>
    <n v="-587.29999999999995"/>
    <n v="-166.81"/>
    <n v="0"/>
    <n v="-133.16999999999999"/>
    <n v="-6.79"/>
    <n v="-0.3"/>
    <n v="0"/>
    <n v="0"/>
    <n v="-28.83"/>
    <n v="0"/>
    <n v="-31.76"/>
    <n v="0"/>
    <n v="0"/>
    <n v="-38.9"/>
    <n v="-149.19"/>
    <n v="0"/>
    <n v="0"/>
    <n v="0"/>
    <n v="0"/>
    <n v="-9.82"/>
    <n v="0"/>
    <n v="0"/>
    <n v="0"/>
    <n v="0"/>
    <n v="0"/>
    <n v="0"/>
    <n v="0"/>
    <n v="0"/>
    <n v="-10.01"/>
    <n v="0"/>
    <n v="0"/>
    <n v="0"/>
    <n v="-11.72"/>
    <x v="18"/>
    <x v="9"/>
  </r>
  <r>
    <s v="CG&amp;E "/>
    <s v="E"/>
    <x v="19"/>
    <s v="ORH W   01/02/2009N"/>
    <n v="369568"/>
    <n v="31560.03"/>
    <n v="0"/>
    <n v="31560.03"/>
    <n v="8976.3700000000008"/>
    <n v="0"/>
    <n v="7487.82"/>
    <n v="401.17"/>
    <n v="18.16"/>
    <n v="0"/>
    <n v="0"/>
    <n v="1680.88"/>
    <n v="0"/>
    <n v="1603.87"/>
    <n v="0"/>
    <n v="0"/>
    <n v="2300.5700000000002"/>
    <n v="7331.65"/>
    <n v="0"/>
    <n v="0"/>
    <n v="0"/>
    <n v="0"/>
    <n v="518.67999999999995"/>
    <n v="0"/>
    <n v="0"/>
    <n v="0"/>
    <n v="0"/>
    <n v="0"/>
    <n v="0"/>
    <n v="0"/>
    <n v="0"/>
    <n v="591.94000000000005"/>
    <n v="0"/>
    <n v="0"/>
    <n v="0"/>
    <n v="648.91999999999996"/>
    <x v="18"/>
    <x v="9"/>
  </r>
  <r>
    <s v="CG&amp;E "/>
    <s v="E"/>
    <x v="24"/>
    <s v="ORH W   01/02/2009N"/>
    <n v="5862"/>
    <n v="180.59"/>
    <n v="0"/>
    <n v="180.59"/>
    <n v="0"/>
    <n v="0"/>
    <n v="119.12"/>
    <n v="6.37"/>
    <n v="0.27"/>
    <n v="0"/>
    <n v="0"/>
    <n v="26.8"/>
    <n v="0"/>
    <n v="0"/>
    <n v="0"/>
    <n v="0"/>
    <n v="0"/>
    <n v="0"/>
    <n v="0"/>
    <n v="0"/>
    <n v="0"/>
    <n v="0"/>
    <n v="8.2100000000000009"/>
    <n v="0"/>
    <n v="0"/>
    <n v="0"/>
    <n v="0"/>
    <n v="0"/>
    <n v="0"/>
    <n v="0"/>
    <n v="0"/>
    <n v="9.39"/>
    <n v="0"/>
    <n v="0"/>
    <n v="0"/>
    <n v="10.43"/>
    <x v="18"/>
    <x v="9"/>
  </r>
  <r>
    <s v="CG&amp;E "/>
    <s v="E"/>
    <x v="19"/>
    <s v="RS  S   01/02/2007N"/>
    <n v="-86420"/>
    <n v="-9122.3700000000008"/>
    <n v="0"/>
    <n v="-9122.3700000000008"/>
    <n v="-2932.75"/>
    <n v="0"/>
    <n v="-2386.61"/>
    <n v="-100.18"/>
    <n v="-13.24"/>
    <n v="0"/>
    <n v="0"/>
    <n v="-400.88"/>
    <n v="-525.32000000000005"/>
    <n v="-410.84"/>
    <n v="-150.68"/>
    <n v="-517.72"/>
    <n v="-548.77"/>
    <n v="-827.38"/>
    <n v="0"/>
    <n v="0"/>
    <n v="0"/>
    <n v="0"/>
    <n v="-101.01"/>
    <n v="-206.99"/>
    <n v="0"/>
    <n v="0"/>
    <n v="0"/>
    <n v="0"/>
    <n v="0"/>
    <n v="0"/>
    <n v="0"/>
    <n v="0"/>
    <n v="0"/>
    <n v="0"/>
    <n v="0"/>
    <n v="0"/>
    <x v="18"/>
    <x v="10"/>
  </r>
  <r>
    <s v="CG&amp;E "/>
    <s v="E"/>
    <x v="24"/>
    <s v="RS  S   01/02/2007N"/>
    <n v="-1046"/>
    <n v="-53.08"/>
    <n v="0"/>
    <n v="-53.08"/>
    <n v="0"/>
    <n v="0"/>
    <n v="-34.36"/>
    <n v="-1.17"/>
    <n v="-0.27"/>
    <n v="0"/>
    <n v="0"/>
    <n v="-4.8600000000000003"/>
    <n v="-6.79"/>
    <n v="0"/>
    <n v="-1.83"/>
    <n v="0"/>
    <n v="0"/>
    <n v="0"/>
    <n v="0"/>
    <n v="0"/>
    <n v="0"/>
    <n v="0"/>
    <n v="-1.02"/>
    <n v="-2.78"/>
    <n v="0"/>
    <n v="0"/>
    <n v="0"/>
    <n v="0"/>
    <n v="0"/>
    <n v="0"/>
    <n v="0"/>
    <n v="0"/>
    <n v="0"/>
    <n v="0"/>
    <n v="0"/>
    <n v="0"/>
    <x v="18"/>
    <x v="10"/>
  </r>
  <r>
    <s v="CG&amp;E "/>
    <s v="E"/>
    <x v="19"/>
    <s v="RS  S   01/02/2009N"/>
    <n v="-8702237"/>
    <n v="-863724.4"/>
    <n v="0"/>
    <n v="-863724.4"/>
    <n v="-242516.33"/>
    <n v="0"/>
    <n v="-208840.39"/>
    <n v="-9342.2199999999993"/>
    <n v="-741.66"/>
    <n v="0"/>
    <n v="0"/>
    <n v="-39349.68"/>
    <n v="-0.21"/>
    <n v="-47348.07"/>
    <n v="-0.05"/>
    <n v="0"/>
    <n v="-53565.95"/>
    <n v="-200553.2"/>
    <n v="0"/>
    <n v="0"/>
    <n v="0"/>
    <n v="0"/>
    <n v="-13333.64"/>
    <n v="-0.09"/>
    <n v="0"/>
    <n v="0"/>
    <n v="0"/>
    <n v="0"/>
    <n v="0"/>
    <n v="0"/>
    <n v="0"/>
    <n v="-13784.46"/>
    <n v="0"/>
    <n v="0"/>
    <n v="0"/>
    <n v="-17341.68"/>
    <x v="18"/>
    <x v="10"/>
  </r>
  <r>
    <s v="CG&amp;E "/>
    <s v="E"/>
    <x v="1"/>
    <s v="RS  S   01/02/2009N"/>
    <n v="-45"/>
    <n v="-14.26"/>
    <n v="0"/>
    <n v="-14.26"/>
    <n v="-1.7"/>
    <n v="0"/>
    <n v="-9.9"/>
    <n v="-0.05"/>
    <n v="-0.18"/>
    <n v="0"/>
    <n v="0"/>
    <n v="-0.21"/>
    <n v="-0.12"/>
    <n v="-0.33"/>
    <n v="0"/>
    <n v="0"/>
    <n v="-0.28000000000000003"/>
    <n v="-1.2"/>
    <n v="0"/>
    <n v="0"/>
    <n v="0"/>
    <n v="0"/>
    <n v="-0.08"/>
    <n v="0"/>
    <n v="0"/>
    <n v="0"/>
    <n v="-0.02"/>
    <n v="0"/>
    <n v="0"/>
    <n v="0"/>
    <n v="0"/>
    <n v="-7.0000000000000007E-2"/>
    <n v="0"/>
    <n v="0"/>
    <n v="0"/>
    <n v="-0.12"/>
    <x v="18"/>
    <x v="10"/>
  </r>
  <r>
    <s v="CG&amp;E "/>
    <s v="E"/>
    <x v="2"/>
    <s v="RS  S   01/02/2009N"/>
    <n v="-236"/>
    <n v="-34.869999999999997"/>
    <n v="0"/>
    <n v="-34.869999999999997"/>
    <n v="-8.56"/>
    <n v="0"/>
    <n v="-13.51"/>
    <n v="-0.26"/>
    <n v="-0.09"/>
    <n v="0"/>
    <n v="0"/>
    <n v="-1.1000000000000001"/>
    <n v="-2.3199999999999998"/>
    <n v="-1.62"/>
    <n v="0"/>
    <n v="0"/>
    <n v="-1.27"/>
    <n v="-4.5199999999999996"/>
    <n v="0"/>
    <n v="0"/>
    <n v="0"/>
    <n v="0"/>
    <n v="-0.31"/>
    <n v="0"/>
    <n v="0"/>
    <n v="0"/>
    <n v="-0.27"/>
    <n v="0"/>
    <n v="0"/>
    <n v="0"/>
    <n v="0"/>
    <n v="-0.38"/>
    <n v="0"/>
    <n v="0"/>
    <n v="0"/>
    <n v="-0.66"/>
    <x v="18"/>
    <x v="10"/>
  </r>
  <r>
    <s v="CG&amp;E "/>
    <s v="E"/>
    <x v="24"/>
    <s v="RS  S   01/02/2009N"/>
    <n v="-243123"/>
    <n v="-38209.94"/>
    <n v="0"/>
    <n v="-38209.94"/>
    <n v="0"/>
    <n v="0"/>
    <n v="-5916.49"/>
    <n v="-263.95999999999998"/>
    <n v="-21.31"/>
    <n v="0"/>
    <n v="0"/>
    <n v="-1120.1199999999999"/>
    <n v="0"/>
    <n v="0"/>
    <n v="0"/>
    <n v="0"/>
    <n v="0"/>
    <n v="0"/>
    <n v="0"/>
    <n v="0"/>
    <n v="0"/>
    <n v="0"/>
    <n v="-355.74"/>
    <n v="0"/>
    <n v="0"/>
    <n v="0"/>
    <n v="0"/>
    <n v="0"/>
    <n v="0"/>
    <n v="0"/>
    <n v="0"/>
    <n v="-389.4"/>
    <n v="0"/>
    <n v="0"/>
    <n v="0"/>
    <n v="-507.92"/>
    <x v="18"/>
    <x v="10"/>
  </r>
  <r>
    <s v="CG&amp;E "/>
    <s v="E"/>
    <x v="19"/>
    <s v="RS  S   02/15/2008N"/>
    <n v="-50193"/>
    <n v="-5327.18"/>
    <n v="0"/>
    <n v="-5327.18"/>
    <n v="-1688.15"/>
    <n v="0"/>
    <n v="-1372.13"/>
    <n v="-61.12"/>
    <n v="-7.42"/>
    <n v="0"/>
    <n v="0"/>
    <n v="-232.85"/>
    <n v="-303.48"/>
    <n v="-325.77999999999997"/>
    <n v="-87.51"/>
    <n v="-297.97000000000003"/>
    <n v="-321.14999999999998"/>
    <n v="-438.68"/>
    <n v="0"/>
    <n v="0"/>
    <n v="0"/>
    <n v="0"/>
    <n v="-71.77"/>
    <n v="-119.17"/>
    <n v="0"/>
    <n v="0"/>
    <n v="0"/>
    <n v="0"/>
    <n v="0"/>
    <n v="0"/>
    <n v="0"/>
    <n v="0"/>
    <n v="0"/>
    <n v="0"/>
    <n v="0"/>
    <n v="0"/>
    <x v="18"/>
    <x v="10"/>
  </r>
  <r>
    <s v="CG&amp;E "/>
    <s v="E"/>
    <x v="24"/>
    <s v="RS  S   02/15/2008N"/>
    <n v="-315"/>
    <n v="-16.600000000000001"/>
    <n v="0"/>
    <n v="-16.600000000000001"/>
    <n v="0"/>
    <n v="0"/>
    <n v="-10.79"/>
    <n v="-0.38"/>
    <n v="-0.09"/>
    <n v="0"/>
    <n v="0"/>
    <n v="-1.47"/>
    <n v="-2.04"/>
    <n v="0"/>
    <n v="-0.55000000000000004"/>
    <n v="0"/>
    <n v="0"/>
    <n v="0"/>
    <n v="0"/>
    <n v="0"/>
    <n v="0"/>
    <n v="0"/>
    <n v="-0.45"/>
    <n v="-0.83"/>
    <n v="0"/>
    <n v="0"/>
    <n v="0"/>
    <n v="0"/>
    <n v="0"/>
    <n v="0"/>
    <n v="0"/>
    <n v="0"/>
    <n v="0"/>
    <n v="0"/>
    <n v="0"/>
    <n v="0"/>
    <x v="18"/>
    <x v="10"/>
  </r>
  <r>
    <s v="CG&amp;E "/>
    <s v="E"/>
    <x v="19"/>
    <s v="RS  S   04/01/2008 "/>
    <n v="4240"/>
    <n v="707.01"/>
    <n v="0"/>
    <n v="70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0"/>
  </r>
  <r>
    <s v="CG&amp;E "/>
    <s v="E"/>
    <x v="19"/>
    <s v="RS  S   04/01/2008N"/>
    <n v="-3875325"/>
    <n v="-434565.93"/>
    <n v="0"/>
    <n v="-434565.93"/>
    <n v="-140547.26"/>
    <n v="0"/>
    <n v="-99033.08"/>
    <n v="-4622.33"/>
    <n v="-435.16"/>
    <n v="0"/>
    <n v="0"/>
    <n v="-17852.66"/>
    <n v="-18383.12"/>
    <n v="-23271.55"/>
    <n v="-5451.59"/>
    <n v="-0.72"/>
    <n v="-22495.74"/>
    <n v="-86904.09"/>
    <n v="0"/>
    <n v="0"/>
    <n v="0"/>
    <n v="0"/>
    <n v="-5703.4"/>
    <n v="-7093.09"/>
    <n v="0"/>
    <n v="0"/>
    <n v="0"/>
    <n v="0"/>
    <n v="0"/>
    <n v="0"/>
    <n v="0"/>
    <n v="-1198.05"/>
    <n v="0"/>
    <n v="0"/>
    <n v="0"/>
    <n v="-1574.09"/>
    <x v="18"/>
    <x v="10"/>
  </r>
  <r>
    <s v="CG&amp;E "/>
    <s v="E"/>
    <x v="1"/>
    <s v="RS  S   04/01/2008N"/>
    <n v="-17086"/>
    <n v="-1965.7"/>
    <n v="0"/>
    <n v="-1965.7"/>
    <n v="-794.51"/>
    <n v="0"/>
    <n v="-389.28"/>
    <n v="-20.8"/>
    <n v="-0.97"/>
    <n v="0"/>
    <n v="0"/>
    <n v="-76.66"/>
    <n v="-113.39"/>
    <n v="-120.19"/>
    <n v="-29.56"/>
    <n v="0"/>
    <n v="-97.01"/>
    <n v="-251.47"/>
    <n v="0"/>
    <n v="0"/>
    <n v="0"/>
    <n v="0"/>
    <n v="-23.98"/>
    <n v="-47.4"/>
    <n v="0"/>
    <n v="0"/>
    <n v="0"/>
    <n v="0"/>
    <n v="0"/>
    <n v="0"/>
    <n v="0"/>
    <n v="-0.18"/>
    <n v="0"/>
    <n v="0"/>
    <n v="0"/>
    <n v="-0.3"/>
    <x v="18"/>
    <x v="10"/>
  </r>
  <r>
    <s v="CG&amp;E "/>
    <s v="E"/>
    <x v="24"/>
    <s v="RS  S   04/01/2008N"/>
    <n v="-46380"/>
    <n v="-1979.16"/>
    <n v="0"/>
    <n v="-1979.16"/>
    <n v="0"/>
    <n v="0"/>
    <n v="-1222.23"/>
    <n v="-55.16"/>
    <n v="-5.95"/>
    <n v="0"/>
    <n v="0"/>
    <n v="-215.26"/>
    <n v="-222.28"/>
    <n v="0"/>
    <n v="-63.67"/>
    <n v="0"/>
    <n v="0"/>
    <n v="0"/>
    <n v="0"/>
    <n v="0"/>
    <n v="0"/>
    <n v="0"/>
    <n v="-68.569999999999993"/>
    <n v="-87.6"/>
    <n v="0"/>
    <n v="0"/>
    <n v="0"/>
    <n v="0"/>
    <n v="0"/>
    <n v="0"/>
    <n v="0"/>
    <n v="-15.78"/>
    <n v="0"/>
    <n v="0"/>
    <n v="0"/>
    <n v="-22.66"/>
    <x v="18"/>
    <x v="10"/>
  </r>
  <r>
    <s v="CG&amp;E "/>
    <s v="E"/>
    <x v="19"/>
    <s v="RS  W   01/02/2007N"/>
    <n v="79611"/>
    <n v="8012.61"/>
    <n v="0"/>
    <n v="8012.61"/>
    <n v="2509.58"/>
    <n v="0"/>
    <n v="2122.7800000000002"/>
    <n v="88.39"/>
    <n v="10.68"/>
    <n v="0"/>
    <n v="0"/>
    <n v="365.34"/>
    <n v="462.56"/>
    <n v="302.38"/>
    <n v="138.75"/>
    <n v="442.95"/>
    <n v="504.29"/>
    <n v="805.18"/>
    <n v="0"/>
    <n v="0"/>
    <n v="0"/>
    <n v="0"/>
    <n v="82.62"/>
    <n v="177.11"/>
    <n v="0"/>
    <n v="0"/>
    <n v="0"/>
    <n v="0"/>
    <n v="0"/>
    <n v="0"/>
    <n v="0"/>
    <n v="0"/>
    <n v="0"/>
    <n v="0"/>
    <n v="0"/>
    <n v="0"/>
    <x v="18"/>
    <x v="10"/>
  </r>
  <r>
    <s v="CG&amp;E "/>
    <s v="E"/>
    <x v="24"/>
    <s v="RS  W   01/02/2007N"/>
    <n v="694"/>
    <n v="39.86"/>
    <n v="0"/>
    <n v="39.86"/>
    <n v="0"/>
    <n v="0"/>
    <n v="27.35"/>
    <n v="0.77"/>
    <n v="0.27"/>
    <n v="0"/>
    <n v="0"/>
    <n v="3.23"/>
    <n v="4.5"/>
    <n v="0"/>
    <n v="1.22"/>
    <n v="0"/>
    <n v="0"/>
    <n v="0"/>
    <n v="0"/>
    <n v="0"/>
    <n v="0"/>
    <n v="0"/>
    <n v="0.68"/>
    <n v="1.84"/>
    <n v="0"/>
    <n v="0"/>
    <n v="0"/>
    <n v="0"/>
    <n v="0"/>
    <n v="0"/>
    <n v="0"/>
    <n v="0"/>
    <n v="0"/>
    <n v="0"/>
    <n v="0"/>
    <n v="0"/>
    <x v="18"/>
    <x v="10"/>
  </r>
  <r>
    <s v="CG&amp;E "/>
    <s v="E"/>
    <x v="19"/>
    <s v="RS  W   01/02/2009 "/>
    <n v="297132"/>
    <n v="27714"/>
    <n v="0"/>
    <n v="277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0"/>
  </r>
  <r>
    <s v="CG&amp;E "/>
    <s v="E"/>
    <x v="24"/>
    <s v="RS  W   01/02/2009 "/>
    <n v="4011"/>
    <n v="421.77"/>
    <n v="0"/>
    <n v="421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0"/>
  </r>
  <r>
    <s v="CG&amp;E "/>
    <s v="E"/>
    <x v="19"/>
    <s v="RS  W   01/02/2009N"/>
    <n v="426489311"/>
    <n v="44796895.450000003"/>
    <n v="0"/>
    <n v="44796895.450000003"/>
    <n v="15140789.640000001"/>
    <n v="0"/>
    <n v="11208316.289999999"/>
    <n v="463038.49"/>
    <n v="54008.03"/>
    <n v="0"/>
    <n v="0"/>
    <n v="1978483.8"/>
    <n v="0"/>
    <n v="2531119.5699999998"/>
    <n v="0"/>
    <n v="0"/>
    <n v="2654905.87"/>
    <n v="8460332.3200000003"/>
    <n v="0"/>
    <n v="0"/>
    <n v="0"/>
    <n v="0"/>
    <n v="598702.17000000004"/>
    <n v="0"/>
    <n v="0"/>
    <n v="0"/>
    <n v="0"/>
    <n v="0"/>
    <n v="0"/>
    <n v="0"/>
    <n v="0"/>
    <n v="683146.03"/>
    <n v="0"/>
    <n v="0"/>
    <n v="0"/>
    <n v="1024053.24"/>
    <x v="18"/>
    <x v="10"/>
  </r>
  <r>
    <s v="CG&amp;E "/>
    <s v="E"/>
    <x v="1"/>
    <s v="RS  W   01/02/2009N"/>
    <n v="12377"/>
    <n v="1578.47"/>
    <n v="0"/>
    <n v="1578.47"/>
    <n v="497.06"/>
    <n v="0"/>
    <n v="525.32000000000005"/>
    <n v="13.43"/>
    <n v="5.56"/>
    <n v="0"/>
    <n v="0"/>
    <n v="57.51"/>
    <n v="0"/>
    <n v="81.53"/>
    <n v="0"/>
    <n v="0"/>
    <n v="77.03"/>
    <n v="250.81"/>
    <n v="0"/>
    <n v="0"/>
    <n v="0"/>
    <n v="0"/>
    <n v="17.579999999999998"/>
    <n v="0"/>
    <n v="0"/>
    <n v="0"/>
    <n v="0"/>
    <n v="0"/>
    <n v="0"/>
    <n v="0"/>
    <n v="0"/>
    <n v="19.84"/>
    <n v="0"/>
    <n v="0"/>
    <n v="0"/>
    <n v="32.799999999999997"/>
    <x v="18"/>
    <x v="10"/>
  </r>
  <r>
    <s v="CG&amp;E "/>
    <s v="E"/>
    <x v="4"/>
    <s v="RS  W   01/02/2009N"/>
    <n v="7336"/>
    <n v="724.4"/>
    <n v="0"/>
    <n v="724.4"/>
    <n v="211.93"/>
    <n v="0"/>
    <n v="204.84"/>
    <n v="7.96"/>
    <n v="1.17"/>
    <n v="0"/>
    <n v="0"/>
    <n v="33.6"/>
    <n v="0"/>
    <n v="37.15"/>
    <n v="0"/>
    <n v="0"/>
    <n v="45.66"/>
    <n v="145.01"/>
    <n v="0"/>
    <n v="0"/>
    <n v="0"/>
    <n v="0"/>
    <n v="10.26"/>
    <n v="0"/>
    <n v="0"/>
    <n v="0"/>
    <n v="0"/>
    <n v="0"/>
    <n v="0"/>
    <n v="0"/>
    <n v="0"/>
    <n v="11.76"/>
    <n v="0"/>
    <n v="0"/>
    <n v="0"/>
    <n v="15.06"/>
    <x v="18"/>
    <x v="10"/>
  </r>
  <r>
    <s v="CG&amp;E "/>
    <s v="E"/>
    <x v="24"/>
    <s v="RS  W   01/02/2009N"/>
    <n v="18669041"/>
    <n v="693515.05"/>
    <n v="0"/>
    <n v="693515.05"/>
    <n v="0"/>
    <n v="0"/>
    <n v="483032.74"/>
    <n v="20269.18"/>
    <n v="2212.09"/>
    <n v="0"/>
    <n v="0"/>
    <n v="86669.64"/>
    <n v="0"/>
    <n v="0"/>
    <n v="0"/>
    <n v="0"/>
    <n v="0"/>
    <n v="0"/>
    <n v="0"/>
    <n v="0"/>
    <n v="0"/>
    <n v="0"/>
    <n v="26166.75"/>
    <n v="0"/>
    <n v="0"/>
    <n v="0"/>
    <n v="0"/>
    <n v="0"/>
    <n v="0"/>
    <n v="0"/>
    <n v="0"/>
    <n v="29905.24"/>
    <n v="0"/>
    <n v="0"/>
    <n v="0"/>
    <n v="45190.06"/>
    <x v="18"/>
    <x v="10"/>
  </r>
  <r>
    <s v="CG&amp;E "/>
    <s v="E"/>
    <x v="19"/>
    <s v="RS  W   02/15/2008N"/>
    <n v="89076"/>
    <n v="8791.76"/>
    <n v="0"/>
    <n v="8791.76"/>
    <n v="2636.84"/>
    <n v="0"/>
    <n v="2339.16"/>
    <n v="107.85"/>
    <n v="11.25"/>
    <n v="0"/>
    <n v="0"/>
    <n v="406.62"/>
    <n v="498.61"/>
    <n v="508.88"/>
    <n v="155.25"/>
    <n v="465.46"/>
    <n v="569.88"/>
    <n v="778.54"/>
    <n v="0"/>
    <n v="0"/>
    <n v="0"/>
    <n v="0"/>
    <n v="127.27"/>
    <n v="186.15"/>
    <n v="0"/>
    <n v="0"/>
    <n v="0"/>
    <n v="0"/>
    <n v="0"/>
    <n v="0"/>
    <n v="0"/>
    <n v="0"/>
    <n v="0"/>
    <n v="0"/>
    <n v="0"/>
    <n v="0"/>
    <x v="18"/>
    <x v="10"/>
  </r>
  <r>
    <s v="CG&amp;E "/>
    <s v="E"/>
    <x v="24"/>
    <s v="RS  W   02/15/2008N"/>
    <n v="212"/>
    <n v="12.67"/>
    <n v="0"/>
    <n v="12.67"/>
    <n v="0"/>
    <n v="0"/>
    <n v="8.73"/>
    <n v="0.26"/>
    <n v="0.09"/>
    <n v="0"/>
    <n v="0"/>
    <n v="0.99"/>
    <n v="1.37"/>
    <n v="0"/>
    <n v="0.37"/>
    <n v="0"/>
    <n v="0"/>
    <n v="0"/>
    <n v="0"/>
    <n v="0"/>
    <n v="0"/>
    <n v="0"/>
    <n v="0.3"/>
    <n v="0.56000000000000005"/>
    <n v="0"/>
    <n v="0"/>
    <n v="0"/>
    <n v="0"/>
    <n v="0"/>
    <n v="0"/>
    <n v="0"/>
    <n v="0"/>
    <n v="0"/>
    <n v="0"/>
    <n v="0"/>
    <n v="0"/>
    <x v="18"/>
    <x v="10"/>
  </r>
  <r>
    <s v="CG&amp;E "/>
    <s v="E"/>
    <x v="19"/>
    <s v="RS  W   04/01/2008N"/>
    <n v="3052960"/>
    <n v="354382.02"/>
    <n v="0"/>
    <n v="354382.02"/>
    <n v="119179.27"/>
    <n v="0"/>
    <n v="80567.77"/>
    <n v="3714.16"/>
    <n v="394.22"/>
    <n v="0"/>
    <n v="0"/>
    <n v="14115.3"/>
    <n v="18305.189999999999"/>
    <n v="19042.169999999998"/>
    <n v="5321.62"/>
    <n v="0"/>
    <n v="17437.43"/>
    <n v="64825.34"/>
    <n v="0"/>
    <n v="0"/>
    <n v="0"/>
    <n v="0"/>
    <n v="4328.5200000000004"/>
    <n v="7151.03"/>
    <n v="0"/>
    <n v="0"/>
    <n v="0"/>
    <n v="0"/>
    <n v="0"/>
    <n v="0"/>
    <n v="0"/>
    <n v="0"/>
    <n v="0"/>
    <n v="0"/>
    <n v="0"/>
    <n v="0"/>
    <x v="18"/>
    <x v="10"/>
  </r>
  <r>
    <s v="CG&amp;E "/>
    <s v="E"/>
    <x v="1"/>
    <s v="RS  W   04/01/2008N"/>
    <n v="2416"/>
    <n v="322.47000000000003"/>
    <n v="0"/>
    <n v="322.47000000000003"/>
    <n v="106.75"/>
    <n v="0"/>
    <n v="88.22"/>
    <n v="2.94"/>
    <n v="0.81"/>
    <n v="0"/>
    <n v="0"/>
    <n v="11.24"/>
    <n v="15.67"/>
    <n v="16.940000000000001"/>
    <n v="4.2"/>
    <n v="0"/>
    <n v="13.74"/>
    <n v="52.12"/>
    <n v="0"/>
    <n v="0"/>
    <n v="0"/>
    <n v="0"/>
    <n v="3.45"/>
    <n v="6.39"/>
    <n v="0"/>
    <n v="0"/>
    <n v="0"/>
    <n v="0"/>
    <n v="0"/>
    <n v="0"/>
    <n v="0"/>
    <n v="0"/>
    <n v="0"/>
    <n v="0"/>
    <n v="0"/>
    <n v="0"/>
    <x v="18"/>
    <x v="10"/>
  </r>
  <r>
    <s v="CG&amp;E "/>
    <s v="E"/>
    <x v="24"/>
    <s v="RS  W   04/01/2008N"/>
    <n v="34772"/>
    <n v="1561.01"/>
    <n v="0"/>
    <n v="1561.01"/>
    <n v="0"/>
    <n v="0"/>
    <n v="947.87"/>
    <n v="42.35"/>
    <n v="5.07"/>
    <n v="0"/>
    <n v="0"/>
    <n v="161.66999999999999"/>
    <n v="210.98"/>
    <n v="0"/>
    <n v="60.63"/>
    <n v="0"/>
    <n v="0"/>
    <n v="0"/>
    <n v="0"/>
    <n v="0"/>
    <n v="0"/>
    <n v="0"/>
    <n v="49.37"/>
    <n v="83.07"/>
    <n v="0"/>
    <n v="0"/>
    <n v="0"/>
    <n v="0"/>
    <n v="0"/>
    <n v="0"/>
    <n v="0"/>
    <n v="0"/>
    <n v="0"/>
    <n v="0"/>
    <n v="0"/>
    <n v="0"/>
    <x v="18"/>
    <x v="10"/>
  </r>
  <r>
    <s v="CG&amp;E "/>
    <s v="E"/>
    <x v="1"/>
    <s v="RS01S   01/02/2007N"/>
    <n v="-1411"/>
    <n v="-181.58"/>
    <n v="0"/>
    <n v="-181.58"/>
    <n v="-52.99"/>
    <n v="0"/>
    <n v="-64.150000000000006"/>
    <n v="-1.65"/>
    <n v="-0.72"/>
    <n v="0"/>
    <n v="0"/>
    <n v="-6.57"/>
    <n v="-9.15"/>
    <n v="-6.53"/>
    <n v="-0.57999999999999996"/>
    <n v="-9.34"/>
    <n v="-9.0299999999999994"/>
    <n v="-13.87"/>
    <n v="0"/>
    <n v="0"/>
    <n v="0"/>
    <n v="0"/>
    <n v="-1.72"/>
    <n v="-3.74"/>
    <n v="0"/>
    <n v="0"/>
    <n v="-1.54"/>
    <n v="0"/>
    <n v="0"/>
    <n v="0"/>
    <n v="0"/>
    <n v="0"/>
    <n v="0"/>
    <n v="0"/>
    <n v="0"/>
    <n v="0"/>
    <x v="18"/>
    <x v="10"/>
  </r>
  <r>
    <s v="CG&amp;E "/>
    <s v="E"/>
    <x v="19"/>
    <s v="RS01S   01/02/2009N"/>
    <n v="-254"/>
    <n v="-31.44"/>
    <n v="0"/>
    <n v="-31.44"/>
    <n v="-10.220000000000001"/>
    <n v="0"/>
    <n v="-7.97"/>
    <n v="-0.28000000000000003"/>
    <n v="-0.06"/>
    <n v="0"/>
    <n v="0"/>
    <n v="-1.18"/>
    <n v="0"/>
    <n v="-1.86"/>
    <n v="0"/>
    <n v="0"/>
    <n v="-1.58"/>
    <n v="-6.78"/>
    <n v="0"/>
    <n v="0"/>
    <n v="0"/>
    <n v="0"/>
    <n v="-0.43"/>
    <n v="0"/>
    <n v="0"/>
    <n v="0"/>
    <n v="0"/>
    <n v="0"/>
    <n v="0"/>
    <n v="0"/>
    <n v="0"/>
    <n v="-0.41"/>
    <n v="0"/>
    <n v="0"/>
    <n v="0"/>
    <n v="-0.67"/>
    <x v="18"/>
    <x v="10"/>
  </r>
  <r>
    <s v="CG&amp;E "/>
    <s v="E"/>
    <x v="1"/>
    <s v="RS01S   01/02/2009N"/>
    <n v="-112255"/>
    <n v="-13122.79"/>
    <n v="0"/>
    <n v="-13122.79"/>
    <n v="-3129.71"/>
    <n v="0"/>
    <n v="-3273.03"/>
    <n v="-113.37"/>
    <n v="-23.72"/>
    <n v="0"/>
    <n v="0"/>
    <n v="-489.5"/>
    <n v="-642.02"/>
    <n v="-715.05"/>
    <n v="0"/>
    <n v="0"/>
    <n v="-650.36"/>
    <n v="-2520.69"/>
    <n v="0"/>
    <n v="0"/>
    <n v="0"/>
    <n v="0"/>
    <n v="-166.41"/>
    <n v="0"/>
    <n v="0"/>
    <n v="0"/>
    <n v="-113.4"/>
    <n v="0"/>
    <n v="0"/>
    <n v="0"/>
    <n v="0"/>
    <n v="-170.37"/>
    <n v="0"/>
    <n v="0"/>
    <n v="0"/>
    <n v="-254.12"/>
    <x v="18"/>
    <x v="10"/>
  </r>
  <r>
    <s v="CG&amp;E "/>
    <s v="E"/>
    <x v="24"/>
    <s v="RS01S   01/02/2009N"/>
    <n v="0"/>
    <n v="-25"/>
    <n v="0"/>
    <n v="-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10"/>
  </r>
  <r>
    <s v="CG&amp;E "/>
    <s v="E"/>
    <x v="1"/>
    <s v="RS01S   02/15/2008N"/>
    <n v="-499"/>
    <n v="-65.8"/>
    <n v="0"/>
    <n v="-65.8"/>
    <n v="-18.739999999999998"/>
    <n v="0"/>
    <n v="-23.45"/>
    <n v="-0.61"/>
    <n v="-0.27"/>
    <n v="0"/>
    <n v="0"/>
    <n v="-2.3199999999999998"/>
    <n v="-3.23"/>
    <n v="-3.3"/>
    <n v="-0.21"/>
    <n v="-3.31"/>
    <n v="-3.2"/>
    <n v="-4.57"/>
    <n v="0"/>
    <n v="0"/>
    <n v="0"/>
    <n v="0"/>
    <n v="-0.72"/>
    <n v="-1.33"/>
    <n v="0"/>
    <n v="0"/>
    <n v="-0.54"/>
    <n v="0"/>
    <n v="0"/>
    <n v="0"/>
    <n v="0"/>
    <n v="0"/>
    <n v="0"/>
    <n v="0"/>
    <n v="0"/>
    <n v="0"/>
    <x v="18"/>
    <x v="10"/>
  </r>
  <r>
    <s v="CG&amp;E "/>
    <s v="E"/>
    <x v="1"/>
    <s v="RS01S   04/01/2008N"/>
    <n v="-58051"/>
    <n v="-7398.33"/>
    <n v="0"/>
    <n v="-7398.33"/>
    <n v="-2497"/>
    <n v="0"/>
    <n v="-1790.2"/>
    <n v="-69.83"/>
    <n v="-12.65"/>
    <n v="0"/>
    <n v="0"/>
    <n v="-269.89"/>
    <n v="-376.44"/>
    <n v="-403.24"/>
    <n v="-21.39"/>
    <n v="0"/>
    <n v="-333.6"/>
    <n v="-1312.26"/>
    <n v="0"/>
    <n v="0"/>
    <n v="0"/>
    <n v="0"/>
    <n v="-84.32"/>
    <n v="-136.69999999999999"/>
    <n v="0"/>
    <n v="0"/>
    <n v="-62.99"/>
    <n v="0"/>
    <n v="0"/>
    <n v="0"/>
    <n v="0"/>
    <n v="-10.59"/>
    <n v="0"/>
    <n v="0"/>
    <n v="0"/>
    <n v="-17.23"/>
    <x v="18"/>
    <x v="10"/>
  </r>
  <r>
    <s v="CG&amp;E "/>
    <s v="E"/>
    <x v="1"/>
    <s v="RS01W   01/02/2007N"/>
    <n v="1449"/>
    <n v="180.69"/>
    <n v="0"/>
    <n v="180.69"/>
    <n v="54.42"/>
    <n v="0"/>
    <n v="60.41"/>
    <n v="1.69"/>
    <n v="0.63"/>
    <n v="0"/>
    <n v="0"/>
    <n v="6.74"/>
    <n v="9.4"/>
    <n v="6.4"/>
    <n v="0.61"/>
    <n v="9.6"/>
    <n v="9.25"/>
    <n v="14.38"/>
    <n v="0"/>
    <n v="0"/>
    <n v="0"/>
    <n v="0"/>
    <n v="1.73"/>
    <n v="3.86"/>
    <n v="0"/>
    <n v="0"/>
    <n v="1.57"/>
    <n v="0"/>
    <n v="0"/>
    <n v="0"/>
    <n v="0"/>
    <n v="0"/>
    <n v="0"/>
    <n v="0"/>
    <n v="0"/>
    <n v="0"/>
    <x v="18"/>
    <x v="10"/>
  </r>
  <r>
    <s v="CG&amp;E "/>
    <s v="E"/>
    <x v="1"/>
    <s v="RS01W   01/02/2009N"/>
    <n v="6819527"/>
    <n v="722218.29"/>
    <n v="0"/>
    <n v="722218.29"/>
    <n v="188542.1"/>
    <n v="0"/>
    <n v="196731.23"/>
    <n v="7403.33"/>
    <n v="1213.79"/>
    <n v="0"/>
    <n v="0"/>
    <n v="31337.47"/>
    <n v="40433.61"/>
    <n v="38805.550000000003"/>
    <n v="0"/>
    <n v="0"/>
    <n v="42451.85"/>
    <n v="131504.23000000001"/>
    <n v="0"/>
    <n v="0"/>
    <n v="0"/>
    <n v="0"/>
    <n v="9583.39"/>
    <n v="0"/>
    <n v="0"/>
    <n v="0"/>
    <n v="7405.29"/>
    <n v="0"/>
    <n v="0"/>
    <n v="0"/>
    <n v="0"/>
    <n v="11122.34"/>
    <n v="0"/>
    <n v="0"/>
    <n v="0"/>
    <n v="15684.11"/>
    <x v="18"/>
    <x v="10"/>
  </r>
  <r>
    <s v="CG&amp;E "/>
    <s v="E"/>
    <x v="4"/>
    <s v="RS01W   01/02/2009N"/>
    <n v="1882"/>
    <n v="224.43"/>
    <n v="0"/>
    <n v="224.43"/>
    <n v="63.53"/>
    <n v="0"/>
    <n v="64.55"/>
    <n v="2.0299999999999998"/>
    <n v="0.54"/>
    <n v="0"/>
    <n v="0"/>
    <n v="8.75"/>
    <n v="12.21"/>
    <n v="12.3"/>
    <n v="0"/>
    <n v="0"/>
    <n v="11.72"/>
    <n v="36.08"/>
    <n v="0"/>
    <n v="0"/>
    <n v="0"/>
    <n v="0"/>
    <n v="2.64"/>
    <n v="0"/>
    <n v="0"/>
    <n v="0"/>
    <n v="2.0299999999999998"/>
    <n v="0"/>
    <n v="0"/>
    <n v="0"/>
    <n v="0"/>
    <n v="3.06"/>
    <n v="0"/>
    <n v="0"/>
    <n v="0"/>
    <n v="4.99"/>
    <x v="18"/>
    <x v="10"/>
  </r>
  <r>
    <s v="CG&amp;E "/>
    <s v="E"/>
    <x v="21"/>
    <s v="RS01W   01/02/2009N"/>
    <n v="148058"/>
    <n v="7201.14"/>
    <n v="0"/>
    <n v="7201.14"/>
    <n v="0"/>
    <n v="0"/>
    <n v="4420.6099999999997"/>
    <n v="160.76"/>
    <n v="29.34"/>
    <n v="0"/>
    <n v="0"/>
    <n v="687.04"/>
    <n v="924.06"/>
    <n v="0"/>
    <n v="0"/>
    <n v="0"/>
    <n v="0"/>
    <n v="0"/>
    <n v="0"/>
    <n v="0"/>
    <n v="0"/>
    <n v="0"/>
    <n v="207.39"/>
    <n v="0"/>
    <n v="0"/>
    <n v="0"/>
    <n v="160.83000000000001"/>
    <n v="0"/>
    <n v="0"/>
    <n v="0"/>
    <n v="0"/>
    <n v="241.38"/>
    <n v="0"/>
    <n v="0"/>
    <n v="0"/>
    <n v="369.73"/>
    <x v="18"/>
    <x v="10"/>
  </r>
  <r>
    <s v="CG&amp;E "/>
    <s v="E"/>
    <x v="1"/>
    <s v="RS01W   02/15/2008N"/>
    <n v="611"/>
    <n v="82.08"/>
    <n v="0"/>
    <n v="82.08"/>
    <n v="22.95"/>
    <n v="0"/>
    <n v="30.19"/>
    <n v="0.74"/>
    <n v="0.36"/>
    <n v="0"/>
    <n v="0"/>
    <n v="2.84"/>
    <n v="3.97"/>
    <n v="4.0599999999999996"/>
    <n v="0.25"/>
    <n v="4.0599999999999996"/>
    <n v="3.91"/>
    <n v="5.59"/>
    <n v="0"/>
    <n v="0"/>
    <n v="0"/>
    <n v="0"/>
    <n v="0.88"/>
    <n v="1.62"/>
    <n v="0"/>
    <n v="0"/>
    <n v="0.66"/>
    <n v="0"/>
    <n v="0"/>
    <n v="0"/>
    <n v="0"/>
    <n v="0"/>
    <n v="0"/>
    <n v="0"/>
    <n v="0"/>
    <n v="0"/>
    <x v="18"/>
    <x v="10"/>
  </r>
  <r>
    <s v="CG&amp;E "/>
    <s v="E"/>
    <x v="1"/>
    <s v="RS01W   04/01/2008N"/>
    <n v="93355"/>
    <n v="11497.96"/>
    <n v="0"/>
    <n v="11497.96"/>
    <n v="4033.58"/>
    <n v="0"/>
    <n v="2606.58"/>
    <n v="113.69"/>
    <n v="14.9"/>
    <n v="0"/>
    <n v="0"/>
    <n v="434.08"/>
    <n v="596.76"/>
    <n v="627.4"/>
    <n v="38.99"/>
    <n v="0"/>
    <n v="530.66999999999996"/>
    <n v="2025.24"/>
    <n v="0"/>
    <n v="0"/>
    <n v="0"/>
    <n v="0"/>
    <n v="132.65"/>
    <n v="242.03"/>
    <n v="0"/>
    <n v="0"/>
    <n v="101.39"/>
    <n v="0"/>
    <n v="0"/>
    <n v="0"/>
    <n v="0"/>
    <n v="0"/>
    <n v="0"/>
    <n v="0"/>
    <n v="0"/>
    <n v="0"/>
    <x v="18"/>
    <x v="10"/>
  </r>
  <r>
    <s v="CG&amp;E "/>
    <s v="E"/>
    <x v="19"/>
    <s v="RS3PS   01/02/2009N"/>
    <n v="-452"/>
    <n v="-53.64"/>
    <n v="0"/>
    <n v="-53.64"/>
    <n v="-18.190000000000001"/>
    <n v="0"/>
    <n v="-15.52"/>
    <n v="-0.49"/>
    <n v="-0.09"/>
    <n v="0"/>
    <n v="0"/>
    <n v="-2.1"/>
    <n v="0"/>
    <n v="-2.96"/>
    <n v="0"/>
    <n v="0"/>
    <n v="-2.81"/>
    <n v="-8.93"/>
    <n v="0"/>
    <n v="0"/>
    <n v="0"/>
    <n v="0"/>
    <n v="-0.63"/>
    <n v="0"/>
    <n v="0"/>
    <n v="0"/>
    <n v="0"/>
    <n v="0"/>
    <n v="0"/>
    <n v="0"/>
    <n v="0"/>
    <n v="-0.72"/>
    <n v="0"/>
    <n v="0"/>
    <n v="0"/>
    <n v="-1.2"/>
    <x v="18"/>
    <x v="10"/>
  </r>
  <r>
    <s v="CG&amp;E "/>
    <s v="E"/>
    <x v="19"/>
    <s v="RS3PW   01/02/2009N"/>
    <n v="20893"/>
    <n v="2438.9499999999998"/>
    <n v="0"/>
    <n v="2438.9499999999998"/>
    <n v="824.25"/>
    <n v="0"/>
    <n v="696.31"/>
    <n v="22.66"/>
    <n v="3.87"/>
    <n v="0"/>
    <n v="0"/>
    <n v="97.14"/>
    <n v="0"/>
    <n v="134.51"/>
    <n v="0"/>
    <n v="0"/>
    <n v="130.05000000000001"/>
    <n v="412.9"/>
    <n v="0"/>
    <n v="0"/>
    <n v="0"/>
    <n v="0"/>
    <n v="29.28"/>
    <n v="0"/>
    <n v="0"/>
    <n v="0"/>
    <n v="0"/>
    <n v="0"/>
    <n v="0"/>
    <n v="0"/>
    <n v="0"/>
    <n v="33.479999999999997"/>
    <n v="0"/>
    <n v="0"/>
    <n v="0"/>
    <n v="54.5"/>
    <x v="18"/>
    <x v="10"/>
  </r>
  <r>
    <s v="CG&amp;E "/>
    <s v="E"/>
    <x v="7"/>
    <s v="SC01    02/02/2009N"/>
    <n v="81"/>
    <n v="16.04"/>
    <n v="0"/>
    <n v="16.04"/>
    <n v="1.43"/>
    <n v="0"/>
    <n v="11.5"/>
    <n v="0.09"/>
    <n v="0"/>
    <n v="0"/>
    <n v="0"/>
    <n v="0.38"/>
    <n v="0.19"/>
    <n v="0.35"/>
    <n v="0"/>
    <n v="0"/>
    <n v="0.21"/>
    <n v="1.55"/>
    <n v="0"/>
    <n v="0"/>
    <n v="0"/>
    <n v="0"/>
    <n v="7.0000000000000007E-2"/>
    <n v="0"/>
    <n v="0"/>
    <n v="0"/>
    <n v="0.21"/>
    <n v="0"/>
    <n v="0"/>
    <n v="0"/>
    <n v="0"/>
    <n v="0"/>
    <n v="0"/>
    <n v="0"/>
    <n v="0"/>
    <n v="0.06"/>
    <x v="18"/>
    <x v="11"/>
  </r>
  <r>
    <s v="CG&amp;E "/>
    <s v="E"/>
    <x v="7"/>
    <s v="SC02    02/02/2009N"/>
    <n v="1160546"/>
    <n v="85744.35"/>
    <n v="0"/>
    <n v="85744.35"/>
    <n v="20419.62"/>
    <n v="0"/>
    <n v="22188.18"/>
    <n v="1260.02"/>
    <n v="0.36"/>
    <n v="0"/>
    <n v="0"/>
    <n v="4296.59"/>
    <n v="2657.64"/>
    <n v="4947.3900000000003"/>
    <n v="0"/>
    <n v="0"/>
    <n v="2990.74"/>
    <n v="22246.51"/>
    <n v="0"/>
    <n v="0"/>
    <n v="0"/>
    <n v="0"/>
    <n v="980.69"/>
    <n v="0"/>
    <n v="0"/>
    <n v="0"/>
    <n v="2958.19"/>
    <n v="0"/>
    <n v="0"/>
    <n v="0"/>
    <n v="0"/>
    <n v="0"/>
    <n v="0"/>
    <n v="0"/>
    <n v="0"/>
    <n v="798.42"/>
    <x v="18"/>
    <x v="11"/>
  </r>
  <r>
    <s v="CG&amp;E "/>
    <s v="E"/>
    <x v="2"/>
    <s v="SC03    02/02/2009N"/>
    <n v="399"/>
    <n v="16.21"/>
    <n v="0"/>
    <n v="16.21"/>
    <n v="-0.17"/>
    <n v="0"/>
    <n v="1.71"/>
    <n v="0.44"/>
    <n v="0.09"/>
    <n v="0"/>
    <n v="0"/>
    <n v="1.85"/>
    <n v="0.91"/>
    <n v="0.68"/>
    <n v="0"/>
    <n v="0"/>
    <n v="1.02"/>
    <n v="7.65"/>
    <n v="0"/>
    <n v="0"/>
    <n v="0"/>
    <n v="0"/>
    <n v="0.33"/>
    <n v="0"/>
    <n v="0"/>
    <n v="0"/>
    <n v="1.01"/>
    <n v="0"/>
    <n v="0"/>
    <n v="0"/>
    <n v="0"/>
    <n v="0"/>
    <n v="0"/>
    <n v="0"/>
    <n v="0"/>
    <n v="0.69"/>
    <x v="18"/>
    <x v="11"/>
  </r>
  <r>
    <s v="CG&amp;E "/>
    <s v="E"/>
    <x v="7"/>
    <s v="SC03    02/02/2009N"/>
    <n v="1637758"/>
    <n v="65290.71"/>
    <n v="0"/>
    <n v="65290.71"/>
    <n v="-727.2"/>
    <n v="0"/>
    <n v="7026.04"/>
    <n v="1778.3"/>
    <n v="2.52"/>
    <n v="0"/>
    <n v="0"/>
    <n v="6679.65"/>
    <n v="3750.46"/>
    <n v="2777.64"/>
    <n v="0"/>
    <n v="0"/>
    <n v="4220.5200000000004"/>
    <n v="31394.240000000002"/>
    <n v="0"/>
    <n v="0"/>
    <n v="0"/>
    <n v="0"/>
    <n v="1383.86"/>
    <n v="0"/>
    <n v="0"/>
    <n v="0"/>
    <n v="4174.62"/>
    <n v="0"/>
    <n v="0"/>
    <n v="0"/>
    <n v="0"/>
    <n v="0"/>
    <n v="0"/>
    <n v="0"/>
    <n v="0"/>
    <n v="2830.06"/>
    <x v="18"/>
    <x v="11"/>
  </r>
  <r>
    <s v="CG&amp;E "/>
    <s v="E"/>
    <x v="7"/>
    <s v="SC04    02/02/2009N"/>
    <n v="14245"/>
    <n v="573.22"/>
    <n v="0"/>
    <n v="573.22"/>
    <n v="-6.32"/>
    <n v="0"/>
    <n v="61.11"/>
    <n v="15.46"/>
    <n v="0.09"/>
    <n v="0"/>
    <n v="0"/>
    <n v="63.38"/>
    <n v="32.619999999999997"/>
    <n v="24.15"/>
    <n v="0"/>
    <n v="0"/>
    <n v="36.700000000000003"/>
    <n v="273.07"/>
    <n v="0"/>
    <n v="0"/>
    <n v="0"/>
    <n v="0"/>
    <n v="12.03"/>
    <n v="0"/>
    <n v="0"/>
    <n v="0"/>
    <n v="36.32"/>
    <n v="0"/>
    <n v="0"/>
    <n v="0"/>
    <n v="0"/>
    <n v="0"/>
    <n v="0"/>
    <n v="0"/>
    <n v="0"/>
    <n v="24.61"/>
    <x v="18"/>
    <x v="11"/>
  </r>
  <r>
    <s v="CG&amp;E "/>
    <s v="E"/>
    <x v="7"/>
    <s v="SC05    02/02/2009N"/>
    <n v="5883"/>
    <n v="236.99"/>
    <n v="0"/>
    <n v="236.99"/>
    <n v="-2.62"/>
    <n v="0"/>
    <n v="25.24"/>
    <n v="6.38"/>
    <n v="0"/>
    <n v="0"/>
    <n v="0"/>
    <n v="26.49"/>
    <n v="13.47"/>
    <n v="9.98"/>
    <n v="0"/>
    <n v="0"/>
    <n v="15.16"/>
    <n v="112.77"/>
    <n v="0"/>
    <n v="0"/>
    <n v="0"/>
    <n v="0"/>
    <n v="4.97"/>
    <n v="0"/>
    <n v="0"/>
    <n v="0"/>
    <n v="14.99"/>
    <n v="0"/>
    <n v="0"/>
    <n v="0"/>
    <n v="0"/>
    <n v="0"/>
    <n v="0"/>
    <n v="0"/>
    <n v="0"/>
    <n v="10.16"/>
    <x v="18"/>
    <x v="11"/>
  </r>
  <r>
    <s v="CG&amp;E "/>
    <s v="E"/>
    <x v="7"/>
    <s v="SC06    02/02/2009N"/>
    <n v="774"/>
    <n v="31.29"/>
    <n v="0"/>
    <n v="31.29"/>
    <n v="-0.34"/>
    <n v="0"/>
    <n v="3.32"/>
    <n v="0.84"/>
    <n v="0"/>
    <n v="0"/>
    <n v="0"/>
    <n v="3.6"/>
    <n v="1.77"/>
    <n v="1.31"/>
    <n v="0"/>
    <n v="0"/>
    <n v="1.99"/>
    <n v="14.84"/>
    <n v="0"/>
    <n v="0"/>
    <n v="0"/>
    <n v="0"/>
    <n v="0.65"/>
    <n v="0"/>
    <n v="0"/>
    <n v="0"/>
    <n v="1.97"/>
    <n v="0"/>
    <n v="0"/>
    <n v="0"/>
    <n v="0"/>
    <n v="0"/>
    <n v="0"/>
    <n v="0"/>
    <n v="0"/>
    <n v="1.34"/>
    <x v="18"/>
    <x v="11"/>
  </r>
  <r>
    <s v="CG&amp;E "/>
    <s v="E"/>
    <x v="2"/>
    <s v="SC07    02/02/2009N"/>
    <n v="980"/>
    <n v="106.37"/>
    <n v="0"/>
    <n v="106.37"/>
    <n v="17.23"/>
    <n v="0"/>
    <n v="51.41"/>
    <n v="1.06"/>
    <n v="0.36"/>
    <n v="0"/>
    <n v="0"/>
    <n v="4.57"/>
    <n v="2.2400000000000002"/>
    <n v="4.18"/>
    <n v="0"/>
    <n v="0"/>
    <n v="2.5299999999999998"/>
    <n v="18.78"/>
    <n v="0"/>
    <n v="0"/>
    <n v="0"/>
    <n v="0"/>
    <n v="0.83"/>
    <n v="0"/>
    <n v="0"/>
    <n v="0"/>
    <n v="2.5"/>
    <n v="0"/>
    <n v="0"/>
    <n v="0"/>
    <n v="0"/>
    <n v="0"/>
    <n v="0"/>
    <n v="0"/>
    <n v="0"/>
    <n v="0.68"/>
    <x v="18"/>
    <x v="11"/>
  </r>
  <r>
    <s v="CG&amp;E "/>
    <s v="E"/>
    <x v="7"/>
    <s v="SC07    02/02/2009N"/>
    <n v="328"/>
    <n v="32.520000000000003"/>
    <n v="0"/>
    <n v="32.520000000000003"/>
    <n v="5.76"/>
    <n v="0"/>
    <n v="14.15"/>
    <n v="0.35"/>
    <n v="0.09"/>
    <n v="0"/>
    <n v="0"/>
    <n v="1.53"/>
    <n v="0.75"/>
    <n v="1.4"/>
    <n v="0"/>
    <n v="0"/>
    <n v="0.85"/>
    <n v="6.29"/>
    <n v="0"/>
    <n v="0"/>
    <n v="0"/>
    <n v="0"/>
    <n v="0.28000000000000003"/>
    <n v="0"/>
    <n v="0"/>
    <n v="0"/>
    <n v="0.84"/>
    <n v="0"/>
    <n v="0"/>
    <n v="0"/>
    <n v="0"/>
    <n v="0"/>
    <n v="0"/>
    <n v="0"/>
    <n v="0"/>
    <n v="0.23"/>
    <x v="18"/>
    <x v="11"/>
  </r>
  <r>
    <s v="CG&amp;E "/>
    <s v="E"/>
    <x v="7"/>
    <s v="SC08    02/02/2009N"/>
    <n v="6596"/>
    <n v="386.38"/>
    <n v="0"/>
    <n v="386.38"/>
    <n v="116"/>
    <n v="0"/>
    <n v="49.64"/>
    <n v="7.16"/>
    <n v="0"/>
    <n v="0"/>
    <n v="0"/>
    <n v="0"/>
    <n v="15.1"/>
    <n v="28.12"/>
    <n v="0"/>
    <n v="0"/>
    <n v="17"/>
    <n v="126.44"/>
    <n v="0"/>
    <n v="0"/>
    <n v="0"/>
    <n v="0"/>
    <n v="5.57"/>
    <n v="0"/>
    <n v="0"/>
    <n v="0"/>
    <n v="16.809999999999999"/>
    <n v="0"/>
    <n v="0"/>
    <n v="0"/>
    <n v="0"/>
    <n v="0"/>
    <n v="0"/>
    <n v="0"/>
    <n v="0"/>
    <n v="4.54"/>
    <x v="18"/>
    <x v="11"/>
  </r>
  <r>
    <s v="CG&amp;E "/>
    <s v="E"/>
    <x v="7"/>
    <s v="SC09    02/02/2009N"/>
    <n v="296"/>
    <n v="19.989999999999998"/>
    <n v="0"/>
    <n v="19.989999999999998"/>
    <n v="5.22"/>
    <n v="0"/>
    <n v="3.41"/>
    <n v="0.32"/>
    <n v="0.09"/>
    <n v="0"/>
    <n v="0"/>
    <n v="1.38"/>
    <n v="0.68"/>
    <n v="1.26"/>
    <n v="0"/>
    <n v="0"/>
    <n v="0.76"/>
    <n v="5.67"/>
    <n v="0"/>
    <n v="0"/>
    <n v="0"/>
    <n v="0"/>
    <n v="0.25"/>
    <n v="0"/>
    <n v="0"/>
    <n v="0"/>
    <n v="0.75"/>
    <n v="0"/>
    <n v="0"/>
    <n v="0"/>
    <n v="0"/>
    <n v="0"/>
    <n v="0"/>
    <n v="0"/>
    <n v="0"/>
    <n v="0.2"/>
    <x v="18"/>
    <x v="11"/>
  </r>
  <r>
    <s v="CG&amp;E "/>
    <s v="E"/>
    <x v="7"/>
    <s v="SC10    02/02/2009N"/>
    <n v="6126"/>
    <n v="383.34"/>
    <n v="0"/>
    <n v="383.34"/>
    <n v="107.82"/>
    <n v="0"/>
    <n v="70.489999999999995"/>
    <n v="6.65"/>
    <n v="0"/>
    <n v="0"/>
    <n v="0"/>
    <n v="0"/>
    <n v="14.03"/>
    <n v="26.12"/>
    <n v="0"/>
    <n v="0"/>
    <n v="15.79"/>
    <n v="117.43"/>
    <n v="0"/>
    <n v="0"/>
    <n v="0"/>
    <n v="0"/>
    <n v="5.18"/>
    <n v="0"/>
    <n v="0"/>
    <n v="0"/>
    <n v="15.62"/>
    <n v="0"/>
    <n v="0"/>
    <n v="0"/>
    <n v="0"/>
    <n v="0"/>
    <n v="0"/>
    <n v="0"/>
    <n v="0"/>
    <n v="4.21"/>
    <x v="18"/>
    <x v="11"/>
  </r>
  <r>
    <s v="CG&amp;E "/>
    <s v="E"/>
    <x v="2"/>
    <s v="SE      02/02/2009N"/>
    <n v="40054"/>
    <n v="5096.84"/>
    <n v="0"/>
    <n v="5096.84"/>
    <n v="705.06"/>
    <n v="0"/>
    <n v="2818.14"/>
    <n v="43.51"/>
    <n v="6.12"/>
    <n v="0"/>
    <n v="0"/>
    <n v="185.46"/>
    <n v="91.74"/>
    <n v="170.75"/>
    <n v="0"/>
    <n v="0"/>
    <n v="103.19"/>
    <n v="767.77"/>
    <n v="0"/>
    <n v="0"/>
    <n v="0"/>
    <n v="0"/>
    <n v="33.840000000000003"/>
    <n v="0"/>
    <n v="0"/>
    <n v="0"/>
    <n v="102.05"/>
    <n v="0"/>
    <n v="0"/>
    <n v="0"/>
    <n v="0"/>
    <n v="0"/>
    <n v="0"/>
    <n v="0"/>
    <n v="0"/>
    <n v="69.209999999999994"/>
    <x v="18"/>
    <x v="12"/>
  </r>
  <r>
    <s v="CG&amp;E "/>
    <s v="E"/>
    <x v="7"/>
    <s v="SE      02/02/2009N"/>
    <n v="363785"/>
    <n v="46025.35"/>
    <n v="0"/>
    <n v="46025.35"/>
    <n v="6402.76"/>
    <n v="0"/>
    <n v="25382.57"/>
    <n v="394.98"/>
    <n v="29.61"/>
    <n v="0"/>
    <n v="0"/>
    <n v="1657.61"/>
    <n v="833.22"/>
    <n v="1550.9"/>
    <n v="0"/>
    <n v="0"/>
    <n v="937.31"/>
    <n v="6973.29"/>
    <n v="0"/>
    <n v="0"/>
    <n v="0"/>
    <n v="0"/>
    <n v="307.36"/>
    <n v="0"/>
    <n v="0"/>
    <n v="0"/>
    <n v="927.11"/>
    <n v="0"/>
    <n v="0"/>
    <n v="0"/>
    <n v="0"/>
    <n v="0"/>
    <n v="0"/>
    <n v="0"/>
    <n v="0"/>
    <n v="628.63"/>
    <x v="18"/>
    <x v="12"/>
  </r>
  <r>
    <s v="CG&amp;E "/>
    <s v="E"/>
    <x v="1"/>
    <s v="SFL2    02/02/2009N"/>
    <n v="45"/>
    <n v="5.76"/>
    <n v="0"/>
    <n v="5.76"/>
    <n v="2.52"/>
    <n v="0"/>
    <n v="0.72"/>
    <n v="0.09"/>
    <n v="0"/>
    <n v="0"/>
    <n v="0"/>
    <n v="0.18"/>
    <n v="0.27"/>
    <n v="0.45"/>
    <n v="0"/>
    <n v="0"/>
    <n v="0.27"/>
    <n v="0.9"/>
    <n v="0"/>
    <n v="0"/>
    <n v="0"/>
    <n v="0"/>
    <n v="0.09"/>
    <n v="0"/>
    <n v="0"/>
    <n v="0"/>
    <n v="0"/>
    <n v="0"/>
    <n v="0"/>
    <n v="0"/>
    <n v="0"/>
    <n v="0.09"/>
    <n v="0"/>
    <n v="0"/>
    <n v="0"/>
    <n v="0.18"/>
    <x v="18"/>
    <x v="13"/>
  </r>
  <r>
    <s v="CG&amp;E "/>
    <s v="E"/>
    <x v="2"/>
    <s v="SFL2    02/02/2009N"/>
    <n v="46255"/>
    <n v="5920.91"/>
    <n v="0"/>
    <n v="5920.91"/>
    <n v="2590.2800000000002"/>
    <n v="0"/>
    <n v="740.08"/>
    <n v="92.51"/>
    <n v="0.27"/>
    <n v="0"/>
    <n v="0"/>
    <n v="185.02"/>
    <n v="277.52999999999997"/>
    <n v="462.55"/>
    <n v="0"/>
    <n v="0"/>
    <n v="277.52999999999997"/>
    <n v="925.1"/>
    <n v="0"/>
    <n v="0"/>
    <n v="0"/>
    <n v="0"/>
    <n v="92.51"/>
    <n v="0"/>
    <n v="0"/>
    <n v="0"/>
    <n v="0"/>
    <n v="0"/>
    <n v="0"/>
    <n v="0"/>
    <n v="0"/>
    <n v="92.51"/>
    <n v="0"/>
    <n v="0"/>
    <n v="0"/>
    <n v="185.02"/>
    <x v="18"/>
    <x v="13"/>
  </r>
  <r>
    <s v="CG&amp;E "/>
    <s v="E"/>
    <x v="7"/>
    <s v="SL01    02/02/2009N"/>
    <n v="2879"/>
    <n v="599.41"/>
    <n v="0"/>
    <n v="599.41"/>
    <n v="50.55"/>
    <n v="0"/>
    <n v="436.08"/>
    <n v="3.13"/>
    <n v="0.09"/>
    <n v="0"/>
    <n v="0"/>
    <n v="13.37"/>
    <n v="6.57"/>
    <n v="12.27"/>
    <n v="0"/>
    <n v="0"/>
    <n v="7.42"/>
    <n v="55.19"/>
    <n v="0"/>
    <n v="0"/>
    <n v="0"/>
    <n v="0"/>
    <n v="2.4300000000000002"/>
    <n v="0"/>
    <n v="0"/>
    <n v="0"/>
    <n v="7.32"/>
    <n v="0"/>
    <n v="0"/>
    <n v="0"/>
    <n v="0"/>
    <n v="0"/>
    <n v="0"/>
    <n v="0"/>
    <n v="0"/>
    <n v="4.99"/>
    <x v="18"/>
    <x v="14"/>
  </r>
  <r>
    <s v="CG&amp;E "/>
    <s v="E"/>
    <x v="2"/>
    <s v="SL02    02/02/2009N"/>
    <n v="41"/>
    <n v="8.08"/>
    <n v="0"/>
    <n v="8.08"/>
    <n v="0.71"/>
    <n v="0"/>
    <n v="5.69"/>
    <n v="0.04"/>
    <n v="0.09"/>
    <n v="0"/>
    <n v="0"/>
    <n v="0.19"/>
    <n v="0.09"/>
    <n v="0.17"/>
    <n v="0"/>
    <n v="0"/>
    <n v="0.11"/>
    <n v="0.79"/>
    <n v="0"/>
    <n v="0"/>
    <n v="0"/>
    <n v="0"/>
    <n v="0.03"/>
    <n v="0"/>
    <n v="0"/>
    <n v="0"/>
    <n v="0.1"/>
    <n v="0"/>
    <n v="0"/>
    <n v="0"/>
    <n v="0"/>
    <n v="0"/>
    <n v="0"/>
    <n v="0"/>
    <n v="0"/>
    <n v="7.0000000000000007E-2"/>
    <x v="18"/>
    <x v="14"/>
  </r>
  <r>
    <s v="CG&amp;E "/>
    <s v="E"/>
    <x v="7"/>
    <s v="SL02    02/02/2009N"/>
    <n v="13354"/>
    <n v="1747.48"/>
    <n v="0"/>
    <n v="1747.48"/>
    <n v="234.81"/>
    <n v="0"/>
    <n v="989.23"/>
    <n v="14.53"/>
    <n v="0.63"/>
    <n v="0"/>
    <n v="0"/>
    <n v="62.15"/>
    <n v="30.48"/>
    <n v="56.95"/>
    <n v="0"/>
    <n v="0"/>
    <n v="34.35"/>
    <n v="255.89"/>
    <n v="0"/>
    <n v="0"/>
    <n v="0"/>
    <n v="0"/>
    <n v="11.33"/>
    <n v="0"/>
    <n v="0"/>
    <n v="0"/>
    <n v="33.97"/>
    <n v="0"/>
    <n v="0"/>
    <n v="0"/>
    <n v="0"/>
    <n v="0"/>
    <n v="0"/>
    <n v="0"/>
    <n v="0"/>
    <n v="23.16"/>
    <x v="18"/>
    <x v="14"/>
  </r>
  <r>
    <s v="CG&amp;E "/>
    <s v="E"/>
    <x v="2"/>
    <s v="SL03    02/02/2009N"/>
    <n v="449"/>
    <n v="78.78"/>
    <n v="0"/>
    <n v="78.78"/>
    <n v="7.88"/>
    <n v="0"/>
    <n v="53.23"/>
    <n v="0.49"/>
    <n v="0.09"/>
    <n v="0"/>
    <n v="0"/>
    <n v="2.09"/>
    <n v="1.03"/>
    <n v="1.91"/>
    <n v="0"/>
    <n v="0"/>
    <n v="1.1499999999999999"/>
    <n v="8.61"/>
    <n v="0"/>
    <n v="0"/>
    <n v="0"/>
    <n v="0"/>
    <n v="0.38"/>
    <n v="0"/>
    <n v="0"/>
    <n v="0"/>
    <n v="1.1399999999999999"/>
    <n v="0"/>
    <n v="0"/>
    <n v="0"/>
    <n v="0"/>
    <n v="0"/>
    <n v="0"/>
    <n v="0"/>
    <n v="0"/>
    <n v="0.78"/>
    <x v="18"/>
    <x v="14"/>
  </r>
  <r>
    <s v="CG&amp;E "/>
    <s v="E"/>
    <x v="7"/>
    <s v="SL03    02/02/2009N"/>
    <n v="46475"/>
    <n v="7522.17"/>
    <n v="0"/>
    <n v="7522.17"/>
    <n v="817.42"/>
    <n v="0"/>
    <n v="4886.71"/>
    <n v="50.42"/>
    <n v="0.81"/>
    <n v="0"/>
    <n v="0"/>
    <n v="213.96"/>
    <n v="106.19"/>
    <n v="198.12"/>
    <n v="0"/>
    <n v="0"/>
    <n v="119.74"/>
    <n v="890.79"/>
    <n v="0"/>
    <n v="0"/>
    <n v="0"/>
    <n v="0"/>
    <n v="39.32"/>
    <n v="0"/>
    <n v="0"/>
    <n v="0"/>
    <n v="118.34"/>
    <n v="0"/>
    <n v="0"/>
    <n v="0"/>
    <n v="0"/>
    <n v="0"/>
    <n v="0"/>
    <n v="0"/>
    <n v="0"/>
    <n v="80.349999999999994"/>
    <x v="18"/>
    <x v="14"/>
  </r>
  <r>
    <s v="CG&amp;E "/>
    <s v="E"/>
    <x v="2"/>
    <s v="SL04    02/02/2009N"/>
    <n v="1644"/>
    <n v="222.32"/>
    <n v="0"/>
    <n v="222.32"/>
    <n v="28.84"/>
    <n v="0"/>
    <n v="128.52000000000001"/>
    <n v="1.76"/>
    <n v="0.72"/>
    <n v="0"/>
    <n v="0"/>
    <n v="7.64"/>
    <n v="3.74"/>
    <n v="6.97"/>
    <n v="0"/>
    <n v="0"/>
    <n v="4.24"/>
    <n v="31.52"/>
    <n v="0"/>
    <n v="0"/>
    <n v="0"/>
    <n v="0"/>
    <n v="1.37"/>
    <n v="0"/>
    <n v="0"/>
    <n v="0"/>
    <n v="4.16"/>
    <n v="0"/>
    <n v="0"/>
    <n v="0"/>
    <n v="0"/>
    <n v="0"/>
    <n v="0"/>
    <n v="0"/>
    <n v="0"/>
    <n v="2.84"/>
    <x v="18"/>
    <x v="14"/>
  </r>
  <r>
    <s v="CG&amp;E "/>
    <s v="E"/>
    <x v="7"/>
    <s v="SL04    02/02/2009N"/>
    <n v="2212205"/>
    <n v="226033.77"/>
    <n v="0"/>
    <n v="226033.77"/>
    <n v="38919.93"/>
    <n v="0"/>
    <n v="101409.93"/>
    <n v="2401.64"/>
    <n v="23.22"/>
    <n v="0"/>
    <n v="0"/>
    <n v="9347.2000000000007"/>
    <n v="5065.01"/>
    <n v="9430.59"/>
    <n v="0"/>
    <n v="0"/>
    <n v="5700.44"/>
    <n v="42405.39"/>
    <n v="0"/>
    <n v="0"/>
    <n v="0"/>
    <n v="0"/>
    <n v="1869.57"/>
    <n v="0"/>
    <n v="0"/>
    <n v="0"/>
    <n v="5638.14"/>
    <n v="0"/>
    <n v="0"/>
    <n v="0"/>
    <n v="0"/>
    <n v="0"/>
    <n v="0"/>
    <n v="0"/>
    <n v="0"/>
    <n v="3822.71"/>
    <x v="18"/>
    <x v="14"/>
  </r>
  <r>
    <s v="CG&amp;E "/>
    <s v="E"/>
    <x v="2"/>
    <s v="SL05    02/02/2009N"/>
    <n v="53282"/>
    <n v="22805.93"/>
    <n v="0"/>
    <n v="22805.93"/>
    <n v="937.63"/>
    <n v="0"/>
    <n v="19772.86"/>
    <n v="57.89"/>
    <n v="6.21"/>
    <n v="0"/>
    <n v="0"/>
    <n v="245.8"/>
    <n v="122.01"/>
    <n v="227.68"/>
    <n v="0"/>
    <n v="0"/>
    <n v="137.28"/>
    <n v="1025.57"/>
    <n v="0"/>
    <n v="0"/>
    <n v="0"/>
    <n v="0"/>
    <n v="45.14"/>
    <n v="0"/>
    <n v="0"/>
    <n v="0"/>
    <n v="135.72"/>
    <n v="0"/>
    <n v="0"/>
    <n v="0"/>
    <n v="0"/>
    <n v="0"/>
    <n v="0"/>
    <n v="0"/>
    <n v="0"/>
    <n v="92.14"/>
    <x v="18"/>
    <x v="14"/>
  </r>
  <r>
    <s v="CG&amp;E "/>
    <s v="E"/>
    <x v="7"/>
    <s v="SL05    02/02/2009N"/>
    <n v="137617"/>
    <n v="62724.92"/>
    <n v="0"/>
    <n v="62724.92"/>
    <n v="2421.38"/>
    <n v="0"/>
    <n v="54867.64"/>
    <n v="149.62"/>
    <n v="12.96"/>
    <n v="0"/>
    <n v="0"/>
    <n v="634.88"/>
    <n v="314.81"/>
    <n v="589.25"/>
    <n v="0"/>
    <n v="0"/>
    <n v="354.69"/>
    <n v="2674.05"/>
    <n v="0"/>
    <n v="0"/>
    <n v="0"/>
    <n v="0"/>
    <n v="116.98"/>
    <n v="0"/>
    <n v="0"/>
    <n v="0"/>
    <n v="350.76"/>
    <n v="0"/>
    <n v="0"/>
    <n v="0"/>
    <n v="0"/>
    <n v="0"/>
    <n v="0"/>
    <n v="0"/>
    <n v="0"/>
    <n v="237.9"/>
    <x v="18"/>
    <x v="14"/>
  </r>
  <r>
    <s v="CG&amp;E "/>
    <s v="E"/>
    <x v="2"/>
    <s v="SL05    04/01/2008N"/>
    <n v="2613"/>
    <n v="1253.72"/>
    <n v="0"/>
    <n v="1253.72"/>
    <n v="75.290000000000006"/>
    <n v="0"/>
    <n v="1082.8699999999999"/>
    <n v="3.19"/>
    <n v="0"/>
    <n v="0"/>
    <n v="0"/>
    <n v="12.11"/>
    <n v="6.01"/>
    <n v="10.77"/>
    <n v="0"/>
    <n v="0"/>
    <n v="7.25"/>
    <n v="42.58"/>
    <n v="0"/>
    <n v="0"/>
    <n v="0"/>
    <n v="0"/>
    <n v="2.4500000000000002"/>
    <n v="4.55"/>
    <n v="0"/>
    <n v="0"/>
    <n v="6.65"/>
    <n v="0"/>
    <n v="0"/>
    <n v="0"/>
    <n v="0"/>
    <n v="0"/>
    <n v="0"/>
    <n v="0"/>
    <n v="0"/>
    <n v="0"/>
    <x v="18"/>
    <x v="14"/>
  </r>
  <r>
    <s v="CG&amp;E "/>
    <s v="E"/>
    <x v="7"/>
    <s v="SL05    04/01/2008N"/>
    <n v="-4880"/>
    <n v="-1835.41"/>
    <n v="0"/>
    <n v="-1835.41"/>
    <n v="-86.78"/>
    <n v="0"/>
    <n v="-1520.28"/>
    <n v="-5.26"/>
    <n v="0"/>
    <n v="0"/>
    <n v="0"/>
    <n v="-21.23"/>
    <n v="-11.14"/>
    <n v="-23.26"/>
    <n v="0"/>
    <n v="0"/>
    <n v="-12.63"/>
    <n v="-129.13999999999999"/>
    <n v="0"/>
    <n v="0"/>
    <n v="0"/>
    <n v="0"/>
    <n v="-4.8"/>
    <n v="-0.18"/>
    <n v="0"/>
    <n v="0"/>
    <n v="-12.41"/>
    <n v="0"/>
    <n v="0"/>
    <n v="0"/>
    <n v="0"/>
    <n v="0"/>
    <n v="0"/>
    <n v="0"/>
    <n v="0"/>
    <n v="-8.3000000000000007"/>
    <x v="18"/>
    <x v="14"/>
  </r>
  <r>
    <s v="CG&amp;E "/>
    <s v="E"/>
    <x v="7"/>
    <s v="SL06    02/02/2009N"/>
    <n v="112"/>
    <n v="23.15"/>
    <n v="0"/>
    <n v="23.15"/>
    <n v="1.96"/>
    <n v="0"/>
    <n v="16.829999999999998"/>
    <n v="0.12"/>
    <n v="0"/>
    <n v="0"/>
    <n v="0"/>
    <n v="0.52"/>
    <n v="0.25"/>
    <n v="0.47"/>
    <n v="0"/>
    <n v="0"/>
    <n v="0.28999999999999998"/>
    <n v="2.15"/>
    <n v="0"/>
    <n v="0"/>
    <n v="0"/>
    <n v="0"/>
    <n v="0.09"/>
    <n v="0"/>
    <n v="0"/>
    <n v="0"/>
    <n v="0.28000000000000003"/>
    <n v="0"/>
    <n v="0"/>
    <n v="0"/>
    <n v="0"/>
    <n v="0"/>
    <n v="0"/>
    <n v="0"/>
    <n v="0"/>
    <n v="0.19"/>
    <x v="18"/>
    <x v="14"/>
  </r>
  <r>
    <s v="CG&amp;E "/>
    <s v="E"/>
    <x v="2"/>
    <s v="SL07    02/02/2009N"/>
    <n v="78484"/>
    <n v="31611.439999999999"/>
    <n v="0"/>
    <n v="31611.439999999999"/>
    <n v="1381.12"/>
    <n v="0"/>
    <n v="27145.74"/>
    <n v="85.25"/>
    <n v="12.6"/>
    <n v="0"/>
    <n v="0"/>
    <n v="363.63"/>
    <n v="179.71"/>
    <n v="334.62"/>
    <n v="0"/>
    <n v="0"/>
    <n v="202.23"/>
    <n v="1504.48"/>
    <n v="0"/>
    <n v="0"/>
    <n v="0"/>
    <n v="0"/>
    <n v="66.33"/>
    <n v="0"/>
    <n v="0"/>
    <n v="0"/>
    <n v="200.13"/>
    <n v="0"/>
    <n v="0"/>
    <n v="0"/>
    <n v="0"/>
    <n v="0"/>
    <n v="0"/>
    <n v="0"/>
    <n v="0"/>
    <n v="135.6"/>
    <x v="18"/>
    <x v="14"/>
  </r>
  <r>
    <s v="CG&amp;E "/>
    <s v="E"/>
    <x v="7"/>
    <s v="SL07    02/02/2009N"/>
    <n v="399423"/>
    <n v="138712.21"/>
    <n v="0"/>
    <n v="138712.21"/>
    <n v="7029.36"/>
    <n v="0"/>
    <n v="116020.8"/>
    <n v="433.87"/>
    <n v="45.27"/>
    <n v="0"/>
    <n v="0"/>
    <n v="1833.97"/>
    <n v="914.57"/>
    <n v="1702.75"/>
    <n v="0"/>
    <n v="0"/>
    <n v="1029.1300000000001"/>
    <n v="7656.62"/>
    <n v="0"/>
    <n v="0"/>
    <n v="0"/>
    <n v="0"/>
    <n v="337.5"/>
    <n v="0"/>
    <n v="0"/>
    <n v="0"/>
    <n v="1018.15"/>
    <n v="0"/>
    <n v="0"/>
    <n v="0"/>
    <n v="0"/>
    <n v="0"/>
    <n v="0"/>
    <n v="0"/>
    <n v="0"/>
    <n v="690.22"/>
    <x v="18"/>
    <x v="14"/>
  </r>
  <r>
    <s v="CG&amp;E "/>
    <s v="E"/>
    <x v="2"/>
    <s v="SL08    02/02/2009N"/>
    <n v="3375"/>
    <n v="541.4"/>
    <n v="0"/>
    <n v="541.4"/>
    <n v="59.39"/>
    <n v="0"/>
    <n v="349.37"/>
    <n v="3.66"/>
    <n v="0.54"/>
    <n v="0"/>
    <n v="0"/>
    <n v="15.68"/>
    <n v="7.71"/>
    <n v="14.39"/>
    <n v="0"/>
    <n v="0"/>
    <n v="8.69"/>
    <n v="64.7"/>
    <n v="0"/>
    <n v="0"/>
    <n v="0"/>
    <n v="0"/>
    <n v="2.84"/>
    <n v="0"/>
    <n v="0"/>
    <n v="0"/>
    <n v="8.6"/>
    <n v="0"/>
    <n v="0"/>
    <n v="0"/>
    <n v="0"/>
    <n v="0"/>
    <n v="0"/>
    <n v="0"/>
    <n v="0"/>
    <n v="5.83"/>
    <x v="18"/>
    <x v="14"/>
  </r>
  <r>
    <s v="CG&amp;E "/>
    <s v="E"/>
    <x v="7"/>
    <s v="SL08    02/02/2009N"/>
    <n v="203283"/>
    <n v="26808.52"/>
    <n v="0"/>
    <n v="26808.52"/>
    <n v="3577.62"/>
    <n v="0"/>
    <n v="15308.76"/>
    <n v="220.69"/>
    <n v="1.62"/>
    <n v="0"/>
    <n v="0"/>
    <n v="906.03"/>
    <n v="465.49"/>
    <n v="866.5"/>
    <n v="0"/>
    <n v="0"/>
    <n v="523.9"/>
    <n v="3896.77"/>
    <n v="0"/>
    <n v="0"/>
    <n v="0"/>
    <n v="0"/>
    <n v="171.74"/>
    <n v="0"/>
    <n v="0"/>
    <n v="0"/>
    <n v="518.16999999999996"/>
    <n v="0"/>
    <n v="0"/>
    <n v="0"/>
    <n v="0"/>
    <n v="0"/>
    <n v="0"/>
    <n v="0"/>
    <n v="0"/>
    <n v="351.23"/>
    <x v="18"/>
    <x v="14"/>
  </r>
  <r>
    <s v="CG&amp;E "/>
    <s v="E"/>
    <x v="19"/>
    <s v="SOLU    02/02/2009 "/>
    <n v="151"/>
    <n v="12.38"/>
    <n v="0"/>
    <n v="12.38"/>
    <n v="0"/>
    <n v="0"/>
    <n v="0.64"/>
    <n v="0.17"/>
    <n v="0.18"/>
    <n v="0"/>
    <n v="0"/>
    <n v="0.7"/>
    <n v="0.35"/>
    <n v="0.27"/>
    <n v="0"/>
    <n v="0"/>
    <n v="0.39"/>
    <n v="2.89"/>
    <n v="0"/>
    <n v="0"/>
    <n v="0"/>
    <n v="0"/>
    <n v="0.13"/>
    <n v="0"/>
    <n v="0"/>
    <n v="0"/>
    <n v="0.39"/>
    <n v="0"/>
    <n v="0"/>
    <n v="0"/>
    <n v="0"/>
    <n v="0"/>
    <n v="0"/>
    <n v="0"/>
    <n v="0"/>
    <n v="0.11"/>
    <x v="18"/>
    <x v="15"/>
  </r>
  <r>
    <s v="CG&amp;E "/>
    <s v="E"/>
    <x v="2"/>
    <s v="SOLU    02/02/2009 "/>
    <n v="598"/>
    <n v="40.29"/>
    <n v="0"/>
    <n v="40.29"/>
    <n v="0"/>
    <n v="0"/>
    <n v="2.59"/>
    <n v="0.67"/>
    <n v="0.27"/>
    <n v="0"/>
    <n v="0"/>
    <n v="2.77"/>
    <n v="1.36"/>
    <n v="1.04"/>
    <n v="0"/>
    <n v="0"/>
    <n v="1.55"/>
    <n v="11.48"/>
    <n v="0"/>
    <n v="0"/>
    <n v="0"/>
    <n v="0"/>
    <n v="0.52"/>
    <n v="0"/>
    <n v="0"/>
    <n v="0"/>
    <n v="1.52"/>
    <n v="0"/>
    <n v="0"/>
    <n v="0"/>
    <n v="0"/>
    <n v="0"/>
    <n v="0"/>
    <n v="0"/>
    <n v="0"/>
    <n v="0.44"/>
    <x v="18"/>
    <x v="15"/>
  </r>
  <r>
    <s v="CG&amp;E "/>
    <s v="E"/>
    <x v="3"/>
    <s v="SOLU    02/02/2009 "/>
    <n v="810"/>
    <n v="48.49"/>
    <n v="0"/>
    <n v="48.49"/>
    <n v="0"/>
    <n v="0"/>
    <n v="3.5"/>
    <n v="0.9"/>
    <n v="0.09"/>
    <n v="0"/>
    <n v="0"/>
    <n v="3.75"/>
    <n v="1.85"/>
    <n v="1.4"/>
    <n v="0"/>
    <n v="0"/>
    <n v="2.1"/>
    <n v="15.55"/>
    <n v="0"/>
    <n v="0"/>
    <n v="0"/>
    <n v="0"/>
    <n v="0.7"/>
    <n v="0"/>
    <n v="0"/>
    <n v="0"/>
    <n v="2.0499999999999998"/>
    <n v="0"/>
    <n v="0"/>
    <n v="0"/>
    <n v="0"/>
    <n v="0"/>
    <n v="0"/>
    <n v="0"/>
    <n v="0"/>
    <n v="0.6"/>
    <x v="18"/>
    <x v="15"/>
  </r>
  <r>
    <s v="CG&amp;E "/>
    <s v="E"/>
    <x v="7"/>
    <s v="SSLU    02/02/2009N"/>
    <n v="665"/>
    <n v="70.31"/>
    <n v="0"/>
    <n v="70.31"/>
    <n v="0"/>
    <n v="0"/>
    <n v="2.81"/>
    <n v="0.75"/>
    <n v="0"/>
    <n v="0"/>
    <n v="0"/>
    <n v="3.1"/>
    <n v="1.53"/>
    <n v="1.2"/>
    <n v="0"/>
    <n v="0"/>
    <n v="1.71"/>
    <n v="12.71"/>
    <n v="0"/>
    <n v="0"/>
    <n v="0"/>
    <n v="0"/>
    <n v="0.59"/>
    <n v="0"/>
    <n v="0"/>
    <n v="0"/>
    <n v="1.71"/>
    <n v="0"/>
    <n v="0"/>
    <n v="0"/>
    <n v="0"/>
    <n v="0"/>
    <n v="0"/>
    <n v="0"/>
    <n v="0"/>
    <n v="0.47"/>
    <x v="18"/>
    <x v="16"/>
  </r>
  <r>
    <s v="CG&amp;E "/>
    <s v="E"/>
    <x v="7"/>
    <s v="SXLU    02/02/2009N"/>
    <n v="352"/>
    <n v="37.97"/>
    <n v="0"/>
    <n v="37.97"/>
    <n v="0"/>
    <n v="0"/>
    <n v="1.49"/>
    <n v="0.4"/>
    <n v="0"/>
    <n v="0"/>
    <n v="0"/>
    <n v="1.63"/>
    <n v="0.81"/>
    <n v="0.64"/>
    <n v="0"/>
    <n v="0"/>
    <n v="0.91"/>
    <n v="6.73"/>
    <n v="0"/>
    <n v="0"/>
    <n v="0"/>
    <n v="0"/>
    <n v="0.31"/>
    <n v="0"/>
    <n v="0"/>
    <n v="0"/>
    <n v="0.9"/>
    <n v="0"/>
    <n v="0"/>
    <n v="0"/>
    <n v="0"/>
    <n v="0"/>
    <n v="0"/>
    <n v="0"/>
    <n v="0"/>
    <n v="0.25"/>
    <x v="18"/>
    <x v="17"/>
  </r>
  <r>
    <s v="CG&amp;E "/>
    <s v="E"/>
    <x v="19"/>
    <s v="TD  SOFF01/02/2009N"/>
    <n v="780"/>
    <n v="46.89"/>
    <n v="0"/>
    <n v="46.89"/>
    <n v="38.61"/>
    <n v="0"/>
    <n v="5.05"/>
    <n v="0"/>
    <n v="0"/>
    <n v="0"/>
    <n v="0"/>
    <n v="0"/>
    <n v="0"/>
    <n v="1.52"/>
    <n v="0"/>
    <n v="0"/>
    <n v="0"/>
    <n v="0"/>
    <n v="0"/>
    <n v="0"/>
    <n v="0"/>
    <n v="0"/>
    <n v="1.0900000000000001"/>
    <n v="0"/>
    <n v="0"/>
    <n v="0"/>
    <n v="0"/>
    <n v="0"/>
    <n v="0"/>
    <n v="0"/>
    <n v="0"/>
    <n v="0"/>
    <n v="0"/>
    <n v="0"/>
    <n v="0"/>
    <n v="0.62"/>
    <x v="18"/>
    <x v="18"/>
  </r>
  <r>
    <s v="CG&amp;E "/>
    <s v="E"/>
    <x v="19"/>
    <s v="TD  SON 01/02/2009N"/>
    <n v="94"/>
    <n v="47.73"/>
    <n v="0"/>
    <n v="47.73"/>
    <n v="9.25"/>
    <n v="0"/>
    <n v="7.55"/>
    <n v="0.95"/>
    <n v="0.03"/>
    <n v="0"/>
    <n v="0"/>
    <n v="3.95"/>
    <n v="0"/>
    <n v="1.25"/>
    <n v="0"/>
    <n v="0"/>
    <n v="5.44"/>
    <n v="17.27"/>
    <n v="0"/>
    <n v="0"/>
    <n v="0"/>
    <n v="0"/>
    <n v="0.13"/>
    <n v="0"/>
    <n v="0"/>
    <n v="0"/>
    <n v="0"/>
    <n v="0"/>
    <n v="0"/>
    <n v="0"/>
    <n v="0"/>
    <n v="1.4"/>
    <n v="0"/>
    <n v="0"/>
    <n v="0"/>
    <n v="0.51"/>
    <x v="18"/>
    <x v="18"/>
  </r>
  <r>
    <s v="CG&amp;E "/>
    <s v="E"/>
    <x v="19"/>
    <s v="TD  WOFF01/02/2009N"/>
    <n v="19373"/>
    <n v="301.55"/>
    <n v="0"/>
    <n v="301.55"/>
    <n v="96"/>
    <n v="0"/>
    <n v="125.41"/>
    <n v="0"/>
    <n v="0"/>
    <n v="0"/>
    <n v="0"/>
    <n v="0"/>
    <n v="0"/>
    <n v="37.74"/>
    <n v="0"/>
    <n v="0"/>
    <n v="0"/>
    <n v="0"/>
    <n v="0"/>
    <n v="0"/>
    <n v="0"/>
    <n v="0"/>
    <n v="27.11"/>
    <n v="0"/>
    <n v="0"/>
    <n v="0"/>
    <n v="0"/>
    <n v="0"/>
    <n v="0"/>
    <n v="0"/>
    <n v="0"/>
    <n v="0"/>
    <n v="0"/>
    <n v="0"/>
    <n v="0"/>
    <n v="15.29"/>
    <x v="18"/>
    <x v="18"/>
  </r>
  <r>
    <s v="CG&amp;E "/>
    <s v="E"/>
    <x v="19"/>
    <s v="TD  WON 01/02/2009N"/>
    <n v="5568"/>
    <n v="1777.05"/>
    <n v="0"/>
    <n v="1777.05"/>
    <n v="417.51"/>
    <n v="0"/>
    <n v="437.32"/>
    <n v="27.08"/>
    <n v="1.89"/>
    <n v="0"/>
    <n v="0"/>
    <n v="115.27"/>
    <n v="0"/>
    <n v="58.38"/>
    <n v="0"/>
    <n v="0"/>
    <n v="155.26"/>
    <n v="492.89"/>
    <n v="0"/>
    <n v="0"/>
    <n v="0"/>
    <n v="0"/>
    <n v="7.81"/>
    <n v="0"/>
    <n v="0"/>
    <n v="0"/>
    <n v="0"/>
    <n v="0"/>
    <n v="0"/>
    <n v="0"/>
    <n v="0"/>
    <n v="39.97"/>
    <n v="0"/>
    <n v="0"/>
    <n v="0"/>
    <n v="23.67"/>
    <x v="18"/>
    <x v="18"/>
  </r>
  <r>
    <s v="CG&amp;E "/>
    <s v="E"/>
    <x v="2"/>
    <s v="TL01    02/02/2009N"/>
    <n v="3043"/>
    <n v="132.07"/>
    <n v="0"/>
    <n v="132.07"/>
    <n v="15.75"/>
    <n v="0"/>
    <n v="10.97"/>
    <n v="3.26"/>
    <n v="0.27"/>
    <n v="0"/>
    <n v="0"/>
    <n v="14.13"/>
    <n v="6.87"/>
    <n v="7.09"/>
    <n v="0"/>
    <n v="0"/>
    <n v="7.83"/>
    <n v="52.63"/>
    <n v="0"/>
    <n v="0"/>
    <n v="0"/>
    <n v="0"/>
    <n v="2.44"/>
    <n v="0"/>
    <n v="0"/>
    <n v="0"/>
    <n v="7.81"/>
    <n v="0"/>
    <n v="0"/>
    <n v="0"/>
    <n v="0"/>
    <n v="0"/>
    <n v="0"/>
    <n v="0"/>
    <n v="0"/>
    <n v="3.02"/>
    <x v="18"/>
    <x v="19"/>
  </r>
  <r>
    <s v="CG&amp;E "/>
    <s v="E"/>
    <x v="7"/>
    <s v="TL01    02/02/2009N"/>
    <n v="1227817"/>
    <n v="55829.68"/>
    <n v="0"/>
    <n v="55829.68"/>
    <n v="6372.06"/>
    <n v="0"/>
    <n v="4465.6099999999997"/>
    <n v="1355.51"/>
    <n v="4.59"/>
    <n v="0"/>
    <n v="0"/>
    <n v="5705.38"/>
    <n v="2783.91"/>
    <n v="3010.35"/>
    <n v="0"/>
    <n v="0"/>
    <n v="3159.91"/>
    <n v="23540.29"/>
    <n v="0"/>
    <n v="0"/>
    <n v="0"/>
    <n v="0"/>
    <n v="1062.0899999999999"/>
    <n v="0"/>
    <n v="0"/>
    <n v="0"/>
    <n v="3117.86"/>
    <n v="0"/>
    <n v="0"/>
    <n v="0"/>
    <n v="0"/>
    <n v="0"/>
    <n v="0"/>
    <n v="0"/>
    <n v="0"/>
    <n v="1252.1199999999999"/>
    <x v="18"/>
    <x v="19"/>
  </r>
  <r>
    <s v="CG&amp;E "/>
    <s v="E"/>
    <x v="4"/>
    <s v="TL01    02/02/2009N"/>
    <n v="425"/>
    <n v="19.43"/>
    <n v="0"/>
    <n v="19.43"/>
    <n v="2.25"/>
    <n v="0"/>
    <n v="1.51"/>
    <n v="0.47"/>
    <n v="0.27"/>
    <n v="0"/>
    <n v="0"/>
    <n v="1.94"/>
    <n v="0.96"/>
    <n v="1.02"/>
    <n v="0"/>
    <n v="0"/>
    <n v="1.04"/>
    <n v="8.11"/>
    <n v="0"/>
    <n v="0"/>
    <n v="0"/>
    <n v="0"/>
    <n v="0.39"/>
    <n v="0"/>
    <n v="0"/>
    <n v="0"/>
    <n v="1.04"/>
    <n v="0"/>
    <n v="0"/>
    <n v="0"/>
    <n v="0"/>
    <n v="0"/>
    <n v="0"/>
    <n v="0"/>
    <n v="0"/>
    <n v="0.43"/>
    <x v="18"/>
    <x v="19"/>
  </r>
  <r>
    <s v="CG&amp;E "/>
    <s v="E"/>
    <x v="2"/>
    <s v="TL01    04/01/2008N"/>
    <n v="-774"/>
    <n v="-41.47"/>
    <n v="0"/>
    <n v="-41.47"/>
    <n v="-4.0199999999999996"/>
    <n v="0"/>
    <n v="-2.84"/>
    <n v="-0.86"/>
    <n v="-0.09"/>
    <n v="0"/>
    <n v="0"/>
    <n v="-3.58"/>
    <n v="-1.74"/>
    <n v="-2.19"/>
    <n v="0"/>
    <n v="0"/>
    <n v="-1.98"/>
    <n v="-20.65"/>
    <n v="0"/>
    <n v="0"/>
    <n v="0"/>
    <n v="0"/>
    <n v="-0.74"/>
    <n v="0"/>
    <n v="0"/>
    <n v="0"/>
    <n v="-1.98"/>
    <n v="0"/>
    <n v="0"/>
    <n v="0"/>
    <n v="0"/>
    <n v="0"/>
    <n v="0"/>
    <n v="0"/>
    <n v="0"/>
    <n v="-0.8"/>
    <x v="18"/>
    <x v="19"/>
  </r>
  <r>
    <s v="CG&amp;E "/>
    <s v="E"/>
    <x v="7"/>
    <s v="TL01    04/01/2008N"/>
    <n v="-30"/>
    <n v="-1.7"/>
    <n v="0"/>
    <n v="-1.7"/>
    <n v="-0.15"/>
    <n v="0"/>
    <n v="-0.1"/>
    <n v="-0.05"/>
    <n v="0"/>
    <n v="0"/>
    <n v="0"/>
    <n v="-0.15"/>
    <n v="-0.05"/>
    <n v="-0.1"/>
    <n v="0"/>
    <n v="0"/>
    <n v="-0.1"/>
    <n v="-0.8"/>
    <n v="0"/>
    <n v="0"/>
    <n v="0"/>
    <n v="0"/>
    <n v="-0.05"/>
    <n v="0"/>
    <n v="0"/>
    <n v="0"/>
    <n v="-0.1"/>
    <n v="0"/>
    <n v="0"/>
    <n v="0"/>
    <n v="0"/>
    <n v="0"/>
    <n v="0"/>
    <n v="0"/>
    <n v="0"/>
    <n v="-0.05"/>
    <x v="18"/>
    <x v="19"/>
  </r>
  <r>
    <s v="CG&amp;E "/>
    <s v="E"/>
    <x v="2"/>
    <s v="TL03    02/02/2009N"/>
    <n v="253"/>
    <n v="17.309999999999999"/>
    <n v="0"/>
    <n v="17.309999999999999"/>
    <n v="1.33"/>
    <n v="0"/>
    <n v="6.51"/>
    <n v="0.3"/>
    <n v="0.09"/>
    <n v="0"/>
    <n v="0"/>
    <n v="1.2"/>
    <n v="0.6"/>
    <n v="0.6"/>
    <n v="0"/>
    <n v="0"/>
    <n v="0.66"/>
    <n v="4.88"/>
    <n v="0"/>
    <n v="0"/>
    <n v="0"/>
    <n v="0"/>
    <n v="0.24"/>
    <n v="0"/>
    <n v="0"/>
    <n v="0"/>
    <n v="0.66"/>
    <n v="0"/>
    <n v="0"/>
    <n v="0"/>
    <n v="0"/>
    <n v="0"/>
    <n v="0"/>
    <n v="0"/>
    <n v="0"/>
    <n v="0.24"/>
    <x v="18"/>
    <x v="19"/>
  </r>
  <r>
    <s v="CG&amp;E "/>
    <s v="E"/>
    <x v="7"/>
    <s v="TL03    02/02/2009N"/>
    <n v="303279"/>
    <n v="20438.34"/>
    <n v="0"/>
    <n v="20438.34"/>
    <n v="1570.83"/>
    <n v="0"/>
    <n v="7769.45"/>
    <n v="325.22000000000003"/>
    <n v="2.97"/>
    <n v="0"/>
    <n v="0"/>
    <n v="1409.12"/>
    <n v="684.19"/>
    <n v="739.66"/>
    <n v="0"/>
    <n v="0"/>
    <n v="780.54"/>
    <n v="5816.64"/>
    <n v="0"/>
    <n v="0"/>
    <n v="0"/>
    <n v="0"/>
    <n v="253.27"/>
    <n v="0"/>
    <n v="0"/>
    <n v="0"/>
    <n v="778.89"/>
    <n v="0"/>
    <n v="0"/>
    <n v="0"/>
    <n v="0"/>
    <n v="0"/>
    <n v="0"/>
    <n v="0"/>
    <n v="0"/>
    <n v="307.56"/>
    <x v="18"/>
    <x v="19"/>
  </r>
  <r>
    <s v="CG&amp;E "/>
    <s v="E"/>
    <x v="15"/>
    <s v="TSGE    01/02/2009 "/>
    <n v="13371537"/>
    <n v="717956.72"/>
    <n v="0"/>
    <n v="717956.72"/>
    <n v="270390.57"/>
    <n v="0"/>
    <n v="5316.82"/>
    <n v="6784.96"/>
    <n v="0.09"/>
    <n v="0"/>
    <n v="0"/>
    <n v="0"/>
    <n v="43493.760000000002"/>
    <n v="61921.66"/>
    <n v="0"/>
    <n v="0"/>
    <n v="70655.199999999997"/>
    <n v="220337.91"/>
    <n v="0"/>
    <n v="0"/>
    <n v="0"/>
    <n v="0"/>
    <n v="13295.31"/>
    <n v="0"/>
    <n v="0"/>
    <n v="0"/>
    <n v="0"/>
    <n v="0"/>
    <n v="0"/>
    <n v="0"/>
    <n v="0"/>
    <n v="655.21"/>
    <n v="0"/>
    <n v="0"/>
    <n v="0"/>
    <n v="25105.23"/>
    <x v="18"/>
    <x v="20"/>
  </r>
  <r>
    <s v="CG&amp;E "/>
    <s v="E"/>
    <x v="14"/>
    <s v="TSGS    01/02/2009 "/>
    <n v="2368270"/>
    <n v="239175.28"/>
    <n v="0"/>
    <n v="239175.28"/>
    <n v="58540.08"/>
    <n v="0"/>
    <n v="6327.19"/>
    <n v="2396.33"/>
    <n v="0.45"/>
    <n v="0"/>
    <n v="0"/>
    <n v="8646.82"/>
    <n v="13238.62"/>
    <n v="12225.42"/>
    <n v="0"/>
    <n v="0"/>
    <n v="71883.58"/>
    <n v="58603.47"/>
    <n v="0"/>
    <n v="0"/>
    <n v="0"/>
    <n v="0"/>
    <n v="2726.03"/>
    <n v="0"/>
    <n v="0"/>
    <n v="0"/>
    <n v="0"/>
    <n v="0"/>
    <n v="0"/>
    <n v="0"/>
    <n v="0"/>
    <n v="76.52"/>
    <n v="0"/>
    <n v="0"/>
    <n v="0"/>
    <n v="4510.7700000000004"/>
    <x v="18"/>
    <x v="20"/>
  </r>
  <r>
    <s v="CG&amp;E "/>
    <s v="E"/>
    <x v="12"/>
    <s v="TSGS    01/02/2009 "/>
    <n v="6308028"/>
    <n v="327305.21999999997"/>
    <n v="0"/>
    <n v="327305.21999999997"/>
    <n v="105786.36"/>
    <n v="0"/>
    <n v="3256.2"/>
    <n v="3472.18"/>
    <n v="0.09"/>
    <n v="0"/>
    <n v="0"/>
    <n v="0"/>
    <n v="15450.51"/>
    <n v="25585.09"/>
    <n v="0"/>
    <n v="0"/>
    <n v="24843.599999999999"/>
    <n v="132824.39000000001"/>
    <n v="0"/>
    <n v="0"/>
    <n v="0"/>
    <n v="0"/>
    <n v="5403.62"/>
    <n v="0"/>
    <n v="0"/>
    <n v="0"/>
    <n v="0"/>
    <n v="0"/>
    <n v="0"/>
    <n v="0"/>
    <n v="0"/>
    <n v="309.08999999999997"/>
    <n v="0"/>
    <n v="0"/>
    <n v="0"/>
    <n v="10374.09"/>
    <x v="18"/>
    <x v="20"/>
  </r>
  <r>
    <s v="CG&amp;E "/>
    <s v="E"/>
    <x v="15"/>
    <s v="TS01    01/02/2009 "/>
    <n v="820791"/>
    <n v="56086.96"/>
    <n v="0"/>
    <n v="56086.96"/>
    <n v="18809.5"/>
    <n v="0"/>
    <n v="694.03"/>
    <n v="668.66"/>
    <n v="0.09"/>
    <n v="0"/>
    <n v="0"/>
    <n v="2244.96"/>
    <n v="3442.77"/>
    <n v="4872.63"/>
    <n v="0"/>
    <n v="0"/>
    <n v="5084.66"/>
    <n v="17373.68"/>
    <n v="0"/>
    <n v="0"/>
    <n v="0"/>
    <n v="0"/>
    <n v="1399.62"/>
    <n v="0"/>
    <n v="0"/>
    <n v="0"/>
    <n v="0"/>
    <n v="0"/>
    <n v="0"/>
    <n v="0"/>
    <n v="0"/>
    <n v="30.18"/>
    <n v="0"/>
    <n v="0"/>
    <n v="0"/>
    <n v="1466.18"/>
    <x v="18"/>
    <x v="20"/>
  </r>
  <r>
    <s v="CG&amp;E "/>
    <s v="E"/>
    <x v="15"/>
    <s v="TS01    01/02/2009N"/>
    <n v="7232608"/>
    <n v="468230.2"/>
    <n v="0"/>
    <n v="468230.2"/>
    <n v="156102.54999999999"/>
    <n v="0"/>
    <n v="3399.94"/>
    <n v="4698.8"/>
    <n v="0.27"/>
    <n v="0"/>
    <n v="0"/>
    <n v="26282.33"/>
    <n v="25511.77"/>
    <n v="34884.089999999997"/>
    <n v="0"/>
    <n v="0"/>
    <n v="41545.949999999997"/>
    <n v="153092.60999999999"/>
    <n v="0"/>
    <n v="0"/>
    <n v="0"/>
    <n v="0"/>
    <n v="8214.66"/>
    <n v="0"/>
    <n v="0"/>
    <n v="0"/>
    <n v="0"/>
    <n v="0"/>
    <n v="0"/>
    <n v="0"/>
    <n v="0"/>
    <n v="354.39"/>
    <n v="0"/>
    <n v="0"/>
    <n v="0"/>
    <n v="14142.84"/>
    <x v="18"/>
    <x v="20"/>
  </r>
  <r>
    <s v="CG&amp;E "/>
    <s v="E"/>
    <x v="12"/>
    <s v="TS01    01/02/2009N"/>
    <n v="627884"/>
    <n v="40553.18"/>
    <n v="0"/>
    <n v="40553.18"/>
    <n v="13283.29"/>
    <n v="0"/>
    <n v="399.65"/>
    <n v="681.69"/>
    <n v="0.09"/>
    <n v="0"/>
    <n v="0"/>
    <n v="2288.54"/>
    <n v="2160.63"/>
    <n v="2990.49"/>
    <n v="0"/>
    <n v="0"/>
    <n v="3516"/>
    <n v="13290.42"/>
    <n v="0"/>
    <n v="0"/>
    <n v="0"/>
    <n v="0"/>
    <n v="699.18"/>
    <n v="0"/>
    <n v="0"/>
    <n v="0"/>
    <n v="0"/>
    <n v="0"/>
    <n v="0"/>
    <n v="0"/>
    <n v="0"/>
    <n v="30.77"/>
    <n v="0"/>
    <n v="0"/>
    <n v="0"/>
    <n v="1212.43"/>
    <x v="18"/>
    <x v="20"/>
  </r>
  <r>
    <s v="CG&amp;E "/>
    <s v="E"/>
    <x v="14"/>
    <s v="TS02    01/02/2009N"/>
    <n v="1230540"/>
    <n v="78718.990000000005"/>
    <n v="0"/>
    <n v="78718.990000000005"/>
    <n v="25834.55"/>
    <n v="0"/>
    <n v="634.51"/>
    <n v="1090.8399999999999"/>
    <n v="0.09"/>
    <n v="0"/>
    <n v="0"/>
    <n v="4476.18"/>
    <n v="4194.43"/>
    <n v="5832.8"/>
    <n v="0"/>
    <n v="0"/>
    <n v="6823.71"/>
    <n v="26046.84"/>
    <n v="0"/>
    <n v="0"/>
    <n v="0"/>
    <n v="0"/>
    <n v="1359.95"/>
    <n v="0"/>
    <n v="0"/>
    <n v="0"/>
    <n v="0"/>
    <n v="0"/>
    <n v="0"/>
    <n v="0"/>
    <n v="0"/>
    <n v="60.3"/>
    <n v="0"/>
    <n v="0"/>
    <n v="0"/>
    <n v="2364.79"/>
    <x v="18"/>
    <x v="20"/>
  </r>
  <r>
    <s v="CG&amp;E "/>
    <s v="E"/>
    <x v="15"/>
    <s v="TS04    01/02/2009N"/>
    <n v="545220"/>
    <n v="49128.47"/>
    <n v="0"/>
    <n v="49128.47"/>
    <n v="19451.75"/>
    <n v="0"/>
    <n v="553.58000000000004"/>
    <n v="591.95000000000005"/>
    <n v="0.09"/>
    <n v="0"/>
    <n v="0"/>
    <n v="1988.47"/>
    <n v="3047.78"/>
    <n v="3717.14"/>
    <n v="0"/>
    <n v="0"/>
    <n v="5683.94"/>
    <n v="11540.67"/>
    <n v="0"/>
    <n v="0"/>
    <n v="0"/>
    <n v="0"/>
    <n v="1019.58"/>
    <n v="0"/>
    <n v="0"/>
    <n v="0"/>
    <n v="0"/>
    <n v="0"/>
    <n v="0"/>
    <n v="0"/>
    <n v="0"/>
    <n v="26.72"/>
    <n v="0"/>
    <n v="0"/>
    <n v="0"/>
    <n v="1506.8"/>
    <x v="18"/>
    <x v="20"/>
  </r>
  <r>
    <s v="CG&amp;E "/>
    <s v="E"/>
    <x v="15"/>
    <s v="TS05    01/02/2009 "/>
    <n v="-204911"/>
    <n v="-3580.16"/>
    <n v="0"/>
    <n v="-358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20"/>
  </r>
  <r>
    <s v="CG&amp;E "/>
    <s v="E"/>
    <x v="15"/>
    <s v="TS07    01/02/2009 "/>
    <n v="6154389"/>
    <n v="411858.62"/>
    <n v="0"/>
    <n v="411858.62"/>
    <n v="88324.83"/>
    <n v="0"/>
    <n v="2373.09"/>
    <n v="6009.66"/>
    <n v="0.18"/>
    <n v="0"/>
    <n v="0"/>
    <n v="38580.43"/>
    <n v="42816.03"/>
    <n v="55656.959999999999"/>
    <n v="0"/>
    <n v="0"/>
    <n v="19816.91"/>
    <n v="130269.95"/>
    <n v="0"/>
    <n v="0"/>
    <n v="0"/>
    <n v="0"/>
    <n v="13692.82"/>
    <n v="0"/>
    <n v="0"/>
    <n v="0"/>
    <n v="0"/>
    <n v="0"/>
    <n v="0"/>
    <n v="0"/>
    <n v="0"/>
    <n v="520.53"/>
    <n v="0"/>
    <n v="0"/>
    <n v="0"/>
    <n v="13797.23"/>
    <x v="18"/>
    <x v="20"/>
  </r>
  <r>
    <s v="CG&amp;E "/>
    <s v="E"/>
    <x v="14"/>
    <s v="TS07    01/02/2009N"/>
    <n v="164801"/>
    <n v="20350.3"/>
    <n v="0"/>
    <n v="20350.3"/>
    <n v="9171.67"/>
    <n v="0"/>
    <n v="496"/>
    <n v="178.92"/>
    <n v="0.09"/>
    <n v="0"/>
    <n v="0"/>
    <n v="607.54999999999995"/>
    <n v="921.24"/>
    <n v="1592.06"/>
    <n v="0"/>
    <n v="0"/>
    <n v="2760.4"/>
    <n v="3488.34"/>
    <n v="0"/>
    <n v="0"/>
    <n v="0"/>
    <n v="0"/>
    <n v="480.56"/>
    <n v="0"/>
    <n v="0"/>
    <n v="0"/>
    <n v="0"/>
    <n v="0"/>
    <n v="0"/>
    <n v="0"/>
    <n v="0"/>
    <n v="8.08"/>
    <n v="0"/>
    <n v="0"/>
    <n v="0"/>
    <n v="645.39"/>
    <x v="18"/>
    <x v="20"/>
  </r>
  <r>
    <s v="CG&amp;E "/>
    <s v="E"/>
    <x v="15"/>
    <s v="TS07    01/02/2009N"/>
    <n v="23504249"/>
    <n v="1364034.18"/>
    <n v="0"/>
    <n v="1364034.18"/>
    <n v="453856.79"/>
    <n v="0"/>
    <n v="10179.51"/>
    <n v="13814.28"/>
    <n v="0.56000000000000005"/>
    <n v="0"/>
    <n v="0"/>
    <n v="26883.360000000001"/>
    <n v="71137.27"/>
    <n v="105823.72"/>
    <n v="0"/>
    <n v="0"/>
    <n v="116848.14"/>
    <n v="497514.44"/>
    <n v="0"/>
    <n v="0"/>
    <n v="0"/>
    <n v="0"/>
    <n v="23918.67"/>
    <n v="0"/>
    <n v="0"/>
    <n v="0"/>
    <n v="0"/>
    <n v="0"/>
    <n v="0"/>
    <n v="0"/>
    <n v="0"/>
    <n v="1151.71"/>
    <n v="0"/>
    <n v="0"/>
    <n v="0"/>
    <n v="42905.73"/>
    <x v="18"/>
    <x v="20"/>
  </r>
  <r>
    <s v="CG&amp;E "/>
    <s v="E"/>
    <x v="18"/>
    <s v="TS07    01/02/2009N"/>
    <n v="191278"/>
    <n v="2524.96"/>
    <n v="0"/>
    <n v="2524.96"/>
    <n v="0"/>
    <n v="0"/>
    <n v="534.92999999999995"/>
    <n v="207.67"/>
    <n v="0.09"/>
    <n v="0"/>
    <n v="-768.16"/>
    <n v="703.66"/>
    <n v="1069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699999999999992"/>
    <n v="0"/>
    <n v="0"/>
    <n v="0"/>
    <n v="768.16"/>
    <x v="18"/>
    <x v="20"/>
  </r>
  <r>
    <s v="CG&amp;E "/>
    <s v="E"/>
    <x v="15"/>
    <s v="TS08    01/02/2009 "/>
    <n v="0"/>
    <n v="174237.75"/>
    <n v="0"/>
    <n v="174237.75"/>
    <n v="53181.63"/>
    <n v="0"/>
    <n v="1678.6"/>
    <n v="1409.98"/>
    <n v="0.09"/>
    <n v="0"/>
    <n v="0"/>
    <n v="0"/>
    <n v="10682.59"/>
    <n v="63485.21"/>
    <n v="0"/>
    <n v="0"/>
    <n v="16838.439999999999"/>
    <n v="0"/>
    <n v="0"/>
    <n v="0"/>
    <n v="0"/>
    <n v="0"/>
    <n v="22138.51"/>
    <n v="0"/>
    <n v="0"/>
    <n v="0"/>
    <n v="0"/>
    <n v="0"/>
    <n v="0"/>
    <n v="0"/>
    <n v="0"/>
    <n v="93.64"/>
    <n v="0"/>
    <n v="0"/>
    <n v="0"/>
    <n v="4729.0600000000004"/>
    <x v="18"/>
    <x v="20"/>
  </r>
  <r>
    <s v="CG&amp;E "/>
    <s v="E"/>
    <x v="15"/>
    <s v="TS08    01/02/2009N"/>
    <n v="36632246"/>
    <n v="2290222.69"/>
    <n v="0"/>
    <n v="2290222.69"/>
    <n v="806891.09"/>
    <n v="0"/>
    <n v="16231.06"/>
    <n v="18721.669999999998"/>
    <n v="0.27"/>
    <n v="0"/>
    <n v="0"/>
    <n v="28789.15"/>
    <n v="132490.99"/>
    <n v="178978.46"/>
    <n v="0"/>
    <n v="0"/>
    <n v="215917.52"/>
    <n v="775394.75"/>
    <n v="0"/>
    <n v="0"/>
    <n v="0"/>
    <n v="0"/>
    <n v="42451.22"/>
    <n v="0"/>
    <n v="0"/>
    <n v="0"/>
    <n v="0"/>
    <n v="0"/>
    <n v="0"/>
    <n v="0"/>
    <n v="0"/>
    <n v="1794.98"/>
    <n v="0"/>
    <n v="0"/>
    <n v="0"/>
    <n v="72561.53"/>
    <x v="18"/>
    <x v="20"/>
  </r>
  <r>
    <s v="CG&amp;E "/>
    <s v="E"/>
    <x v="17"/>
    <s v="TS08    01/02/2009N"/>
    <n v="3045240"/>
    <n v="174421.92"/>
    <n v="0"/>
    <n v="174421.92"/>
    <n v="53160.26"/>
    <n v="0"/>
    <n v="1240.51"/>
    <n v="1941.93"/>
    <n v="0.09"/>
    <n v="0"/>
    <n v="0"/>
    <n v="11063.54"/>
    <n v="8207.65"/>
    <n v="12913.21"/>
    <n v="0"/>
    <n v="0"/>
    <n v="13245.78"/>
    <n v="64458.6"/>
    <n v="0"/>
    <n v="0"/>
    <n v="0"/>
    <n v="0"/>
    <n v="2805.32"/>
    <n v="0"/>
    <n v="0"/>
    <n v="0"/>
    <n v="0"/>
    <n v="0"/>
    <n v="0"/>
    <n v="0"/>
    <n v="0"/>
    <n v="149.22"/>
    <n v="0"/>
    <n v="0"/>
    <n v="0"/>
    <n v="5235.8100000000004"/>
    <x v="18"/>
    <x v="20"/>
  </r>
  <r>
    <s v="CG&amp;E "/>
    <s v="E"/>
    <x v="15"/>
    <s v="TS09    01/02/2009N"/>
    <n v="22854629"/>
    <n v="1234700.52"/>
    <n v="0"/>
    <n v="1234700.52"/>
    <n v="404737.19"/>
    <n v="0"/>
    <n v="8096.94"/>
    <n v="12094.51"/>
    <n v="0.27"/>
    <n v="0"/>
    <n v="0"/>
    <n v="2059.29"/>
    <n v="62761.760000000002"/>
    <n v="97728.55"/>
    <n v="0"/>
    <n v="0"/>
    <n v="101359.33"/>
    <n v="483763.94"/>
    <n v="0"/>
    <n v="0"/>
    <n v="0"/>
    <n v="0"/>
    <n v="21353.94"/>
    <n v="0"/>
    <n v="0"/>
    <n v="0"/>
    <n v="0"/>
    <n v="0"/>
    <n v="0"/>
    <n v="0"/>
    <n v="0"/>
    <n v="1119.8800000000001"/>
    <n v="0"/>
    <n v="0"/>
    <n v="0"/>
    <n v="39624.92"/>
    <x v="18"/>
    <x v="20"/>
  </r>
  <r>
    <s v="CG&amp;E "/>
    <s v="E"/>
    <x v="12"/>
    <s v="TS09    01/02/2009N"/>
    <n v="4280694"/>
    <n v="263017.93"/>
    <n v="0"/>
    <n v="263017.93"/>
    <n v="93312.93"/>
    <n v="0"/>
    <n v="2068.08"/>
    <n v="2521.36"/>
    <n v="0.09"/>
    <n v="0"/>
    <n v="0"/>
    <n v="0"/>
    <n v="15285.33"/>
    <n v="20776.71"/>
    <n v="0"/>
    <n v="0"/>
    <n v="24901.02"/>
    <n v="90609.45"/>
    <n v="0"/>
    <n v="0"/>
    <n v="0"/>
    <n v="0"/>
    <n v="4909.87"/>
    <n v="0"/>
    <n v="0"/>
    <n v="0"/>
    <n v="0"/>
    <n v="0"/>
    <n v="0"/>
    <n v="0"/>
    <n v="0"/>
    <n v="209.75"/>
    <n v="0"/>
    <n v="0"/>
    <n v="0"/>
    <n v="8423.34"/>
    <x v="18"/>
    <x v="20"/>
  </r>
  <r>
    <s v="CG&amp;E "/>
    <s v="E"/>
    <x v="15"/>
    <s v="TS12    01/02/2009 "/>
    <n v="4468693"/>
    <n v="156082.51"/>
    <n v="0"/>
    <n v="156082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20"/>
  </r>
  <r>
    <s v="CG&amp;E "/>
    <s v="E"/>
    <x v="15"/>
    <s v="TS13    01/02/2009 "/>
    <n v="1911017"/>
    <n v="67507.070000000007"/>
    <n v="0"/>
    <n v="67507.07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20"/>
  </r>
  <r>
    <s v="CG&amp;E "/>
    <s v="E"/>
    <x v="7"/>
    <s v="UOLC    02/02/2009N"/>
    <n v="23603"/>
    <n v="933.88"/>
    <n v="0"/>
    <n v="933.88"/>
    <n v="-0.69"/>
    <n v="0"/>
    <n v="101.33"/>
    <n v="25.62"/>
    <n v="0.09"/>
    <n v="0"/>
    <n v="0"/>
    <n v="101.85"/>
    <n v="54.05"/>
    <n v="41.45"/>
    <n v="0"/>
    <n v="0"/>
    <n v="60.82"/>
    <n v="452.45"/>
    <n v="0"/>
    <n v="0"/>
    <n v="0"/>
    <n v="0"/>
    <n v="19.95"/>
    <n v="0"/>
    <n v="0"/>
    <n v="0"/>
    <n v="60.16"/>
    <n v="0"/>
    <n v="0"/>
    <n v="0"/>
    <n v="0"/>
    <n v="0"/>
    <n v="0"/>
    <n v="0"/>
    <n v="0"/>
    <n v="16.8"/>
    <x v="18"/>
    <x v="21"/>
  </r>
  <r>
    <s v="CG&amp;E "/>
    <s v="E"/>
    <x v="19"/>
    <s v="UOLP    02/02/2009 "/>
    <n v="3136"/>
    <n v="130.1"/>
    <n v="0"/>
    <n v="130.1"/>
    <n v="0"/>
    <n v="0"/>
    <n v="13.26"/>
    <n v="3.58"/>
    <n v="4.74"/>
    <n v="0"/>
    <n v="0"/>
    <n v="14.55"/>
    <n v="7.23"/>
    <n v="5.74"/>
    <n v="0"/>
    <n v="0"/>
    <n v="8.06"/>
    <n v="59.92"/>
    <n v="0"/>
    <n v="0"/>
    <n v="0"/>
    <n v="0"/>
    <n v="2.81"/>
    <n v="0"/>
    <n v="0"/>
    <n v="0"/>
    <n v="7.99"/>
    <n v="0"/>
    <n v="0"/>
    <n v="0"/>
    <n v="0"/>
    <n v="0"/>
    <n v="0"/>
    <n v="0"/>
    <n v="0"/>
    <n v="2.2200000000000002"/>
    <x v="18"/>
    <x v="21"/>
  </r>
  <r>
    <s v="CG&amp;E "/>
    <s v="E"/>
    <x v="2"/>
    <s v="UOLP    02/02/2009 "/>
    <n v="34348"/>
    <n v="1379.64"/>
    <n v="0"/>
    <n v="1379.64"/>
    <n v="-7.0000000000000007E-2"/>
    <n v="0"/>
    <n v="147.85"/>
    <n v="37.42"/>
    <n v="8.5"/>
    <n v="0"/>
    <n v="0"/>
    <n v="158.91"/>
    <n v="78.42"/>
    <n v="60.69"/>
    <n v="0"/>
    <n v="0"/>
    <n v="88.92"/>
    <n v="658.7"/>
    <n v="0"/>
    <n v="0"/>
    <n v="0"/>
    <n v="0"/>
    <n v="28.76"/>
    <n v="0"/>
    <n v="0"/>
    <n v="0"/>
    <n v="87.1"/>
    <n v="0"/>
    <n v="0"/>
    <n v="0"/>
    <n v="0"/>
    <n v="0"/>
    <n v="0"/>
    <n v="0"/>
    <n v="0"/>
    <n v="24.44"/>
    <x v="18"/>
    <x v="21"/>
  </r>
  <r>
    <s v="CG&amp;E "/>
    <s v="E"/>
    <x v="3"/>
    <s v="UOLP    02/02/2009 "/>
    <n v="910"/>
    <n v="36.72"/>
    <n v="0"/>
    <n v="36.72"/>
    <n v="0"/>
    <n v="0"/>
    <n v="3.92"/>
    <n v="1"/>
    <n v="0.36"/>
    <n v="0"/>
    <n v="0"/>
    <n v="4.21"/>
    <n v="2.08"/>
    <n v="1.59"/>
    <n v="0"/>
    <n v="0"/>
    <n v="2.36"/>
    <n v="17.46"/>
    <n v="0"/>
    <n v="0"/>
    <n v="0"/>
    <n v="0"/>
    <n v="0.77"/>
    <n v="0"/>
    <n v="0"/>
    <n v="0"/>
    <n v="2.31"/>
    <n v="0"/>
    <n v="0"/>
    <n v="0"/>
    <n v="0"/>
    <n v="0"/>
    <n v="0"/>
    <n v="0"/>
    <n v="0"/>
    <n v="0.66"/>
    <x v="18"/>
    <x v="21"/>
  </r>
  <r>
    <s v="CG&amp;E "/>
    <s v="E"/>
    <x v="7"/>
    <s v="UOLP    02/02/2009 "/>
    <n v="410"/>
    <n v="16.600000000000001"/>
    <n v="0"/>
    <n v="16.600000000000001"/>
    <n v="0"/>
    <n v="0"/>
    <n v="1.75"/>
    <n v="0.46"/>
    <n v="0.21"/>
    <n v="0"/>
    <n v="0"/>
    <n v="1.9"/>
    <n v="0.94"/>
    <n v="0.73"/>
    <n v="0"/>
    <n v="0"/>
    <n v="1.05"/>
    <n v="7.86"/>
    <n v="0"/>
    <n v="0"/>
    <n v="0"/>
    <n v="0"/>
    <n v="0.34"/>
    <n v="0"/>
    <n v="0"/>
    <n v="0"/>
    <n v="1.05"/>
    <n v="0"/>
    <n v="0"/>
    <n v="0"/>
    <n v="0"/>
    <n v="0"/>
    <n v="0"/>
    <n v="0"/>
    <n v="0"/>
    <n v="0.31"/>
    <x v="18"/>
    <x v="21"/>
  </r>
  <r>
    <s v="CG&amp;E "/>
    <s v="E"/>
    <x v="4"/>
    <s v="UOLP    02/02/2009 "/>
    <n v="1446"/>
    <n v="58.41"/>
    <n v="0"/>
    <n v="58.41"/>
    <n v="0"/>
    <n v="0"/>
    <n v="6.22"/>
    <n v="1.59"/>
    <n v="0.63"/>
    <n v="0"/>
    <n v="0"/>
    <n v="6.69"/>
    <n v="3.31"/>
    <n v="2.5299999999999998"/>
    <n v="0"/>
    <n v="0"/>
    <n v="3.75"/>
    <n v="27.74"/>
    <n v="0"/>
    <n v="0"/>
    <n v="0"/>
    <n v="0"/>
    <n v="1.22"/>
    <n v="0"/>
    <n v="0"/>
    <n v="0"/>
    <n v="3.68"/>
    <n v="0"/>
    <n v="0"/>
    <n v="0"/>
    <n v="0"/>
    <n v="0"/>
    <n v="0"/>
    <n v="0"/>
    <n v="0"/>
    <n v="1.05"/>
    <x v="18"/>
    <x v="21"/>
  </r>
  <r>
    <s v="CG&amp;E "/>
    <s v="E"/>
    <x v="6"/>
    <s v="UOLP    02/02/2009 "/>
    <n v="968"/>
    <n v="15.51"/>
    <n v="0"/>
    <n v="15.51"/>
    <n v="0"/>
    <n v="0"/>
    <n v="4.16"/>
    <n v="1.07"/>
    <n v="0.36"/>
    <n v="0"/>
    <n v="-0.36"/>
    <n v="4.4800000000000004"/>
    <n v="2.2200000000000002"/>
    <n v="0"/>
    <n v="0"/>
    <n v="0"/>
    <n v="0"/>
    <n v="0"/>
    <n v="0"/>
    <n v="0"/>
    <n v="0"/>
    <n v="0"/>
    <n v="0.4"/>
    <n v="0"/>
    <n v="0"/>
    <n v="0"/>
    <n v="2.4700000000000002"/>
    <n v="0"/>
    <n v="0"/>
    <n v="0"/>
    <n v="0"/>
    <n v="0"/>
    <n v="0"/>
    <n v="0"/>
    <n v="0"/>
    <n v="0.71"/>
    <x v="18"/>
    <x v="21"/>
  </r>
  <r>
    <s v="CG&amp;E "/>
    <s v="E"/>
    <x v="2"/>
    <s v="UOLP    02/02/2009N"/>
    <n v="11770"/>
    <n v="472.59"/>
    <n v="0"/>
    <n v="472.59"/>
    <n v="-0.28000000000000003"/>
    <n v="0"/>
    <n v="50.47"/>
    <n v="12.82"/>
    <n v="2.97"/>
    <n v="0"/>
    <n v="0"/>
    <n v="54.7"/>
    <n v="26.95"/>
    <n v="20.71"/>
    <n v="0"/>
    <n v="0"/>
    <n v="30.33"/>
    <n v="225.58"/>
    <n v="0"/>
    <n v="0"/>
    <n v="0"/>
    <n v="0"/>
    <n v="9.9600000000000009"/>
    <n v="0"/>
    <n v="0"/>
    <n v="0"/>
    <n v="30.04"/>
    <n v="0"/>
    <n v="0"/>
    <n v="0"/>
    <n v="0"/>
    <n v="0"/>
    <n v="0"/>
    <n v="0"/>
    <n v="0"/>
    <n v="8.34"/>
    <x v="18"/>
    <x v="21"/>
  </r>
  <r>
    <s v="CG&amp;E "/>
    <s v="E"/>
    <x v="7"/>
    <s v="UOLP    02/02/2009N"/>
    <n v="27342"/>
    <n v="1099.28"/>
    <n v="0"/>
    <n v="1099.28"/>
    <n v="-0.66"/>
    <n v="0"/>
    <n v="117.21"/>
    <n v="29.77"/>
    <n v="3.15"/>
    <n v="0"/>
    <n v="0"/>
    <n v="127.15"/>
    <n v="62.55"/>
    <n v="48.18"/>
    <n v="0"/>
    <n v="0"/>
    <n v="70.489999999999995"/>
    <n v="529.03"/>
    <n v="0"/>
    <n v="0"/>
    <n v="0"/>
    <n v="0"/>
    <n v="23.19"/>
    <n v="0"/>
    <n v="0"/>
    <n v="0"/>
    <n v="69.8"/>
    <n v="0"/>
    <n v="0"/>
    <n v="0"/>
    <n v="0"/>
    <n v="0"/>
    <n v="0"/>
    <n v="0"/>
    <n v="0"/>
    <n v="19.420000000000002"/>
    <x v="18"/>
    <x v="21"/>
  </r>
  <r>
    <s v="CG&amp;E "/>
    <s v="E"/>
    <x v="19"/>
    <s v="UORP    02/02/2009 "/>
    <n v="86"/>
    <n v="3.2"/>
    <n v="0"/>
    <n v="3.2"/>
    <n v="0"/>
    <n v="0"/>
    <n v="0.36"/>
    <n v="0.1"/>
    <n v="0.18"/>
    <n v="0"/>
    <n v="0"/>
    <n v="0.4"/>
    <n v="0"/>
    <n v="0.16"/>
    <n v="0"/>
    <n v="0"/>
    <n v="0.22"/>
    <n v="1.64"/>
    <n v="0"/>
    <n v="0"/>
    <n v="0"/>
    <n v="0"/>
    <n v="0.08"/>
    <n v="0"/>
    <n v="0"/>
    <n v="0"/>
    <n v="0"/>
    <n v="0"/>
    <n v="0"/>
    <n v="0"/>
    <n v="0"/>
    <n v="0"/>
    <n v="0"/>
    <n v="0"/>
    <n v="0"/>
    <n v="0.06"/>
    <x v="18"/>
    <x v="21"/>
  </r>
  <r>
    <s v="CG&amp;E "/>
    <s v="E"/>
    <x v="12"/>
    <s v="WS02    08/31/1993N"/>
    <n v="33908"/>
    <n v="1433.62"/>
    <n v="433.62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433.62"/>
    <n v="0"/>
    <n v="0"/>
    <n v="0"/>
    <n v="0"/>
    <n v="0"/>
    <n v="0"/>
    <n v="0"/>
    <n v="0"/>
    <n v="0"/>
    <n v="0"/>
    <n v="0"/>
    <n v="0"/>
    <n v="0"/>
    <n v="0"/>
    <x v="18"/>
    <x v="22"/>
  </r>
  <r>
    <s v="CG&amp;E "/>
    <s v="E"/>
    <x v="4"/>
    <s v="WS04    08/31/1993N"/>
    <n v="600"/>
    <n v="117.57"/>
    <n v="7.67"/>
    <n v="109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  <x v="22"/>
  </r>
  <r>
    <s v="CG&amp;E "/>
    <s v="E"/>
    <x v="0"/>
    <s v="ID        01/01/2001 "/>
    <n v="334734"/>
    <n v="23811.91"/>
    <n v="0"/>
    <n v="2381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0"/>
  </r>
  <r>
    <s v="CG&amp;E "/>
    <s v="E"/>
    <x v="2"/>
    <s v="DM01S   01/02/2007N"/>
    <n v="-33558"/>
    <n v="-3451.62"/>
    <n v="0"/>
    <n v="-3451.62"/>
    <n v="-1115.5"/>
    <n v="0"/>
    <n v="-810.74"/>
    <n v="-35.85"/>
    <n v="-1.1200000000000001"/>
    <n v="0"/>
    <n v="0"/>
    <n v="-149.01"/>
    <n v="-277.33"/>
    <n v="-123.33"/>
    <n v="-14"/>
    <n v="-196.83"/>
    <n v="-188.37"/>
    <n v="-397.4"/>
    <n v="0"/>
    <n v="0"/>
    <n v="0"/>
    <n v="0"/>
    <n v="-24.65"/>
    <n v="-78.760000000000005"/>
    <n v="0"/>
    <n v="0"/>
    <n v="-38.729999999999997"/>
    <n v="0"/>
    <n v="0"/>
    <n v="0"/>
    <n v="0"/>
    <n v="0"/>
    <n v="0"/>
    <n v="0"/>
    <n v="0"/>
    <n v="0"/>
    <x v="19"/>
    <x v="1"/>
  </r>
  <r>
    <s v="CG&amp;E "/>
    <s v="E"/>
    <x v="1"/>
    <s v="DM01S   01/02/2009N"/>
    <n v="413928"/>
    <n v="61466.8"/>
    <n v="0"/>
    <n v="61466.8"/>
    <n v="19242.240000000002"/>
    <n v="0"/>
    <n v="18348.95"/>
    <n v="449.44"/>
    <n v="42.33"/>
    <n v="0"/>
    <n v="0"/>
    <n v="1899.49"/>
    <n v="4917.4399999999996"/>
    <n v="3490.45"/>
    <n v="0"/>
    <n v="0"/>
    <n v="2219.91"/>
    <n v="7739.65"/>
    <n v="0"/>
    <n v="0"/>
    <n v="0"/>
    <n v="0"/>
    <n v="540.12"/>
    <n v="0"/>
    <n v="0"/>
    <n v="0"/>
    <n v="477.66"/>
    <n v="0"/>
    <n v="0"/>
    <n v="0"/>
    <n v="0"/>
    <n v="675.14"/>
    <n v="0"/>
    <n v="0"/>
    <n v="0"/>
    <n v="1423.98"/>
    <x v="19"/>
    <x v="1"/>
  </r>
  <r>
    <s v="CG&amp;E "/>
    <s v="E"/>
    <x v="2"/>
    <s v="DM01S   01/02/2009N"/>
    <n v="37675023"/>
    <n v="5191456.37"/>
    <n v="0"/>
    <n v="5191456.37"/>
    <n v="1592050.07"/>
    <n v="0"/>
    <n v="1489291.09"/>
    <n v="40904.82"/>
    <n v="3068.55"/>
    <n v="0"/>
    <n v="0"/>
    <n v="170775.11"/>
    <n v="409711.62"/>
    <n v="290805.81"/>
    <n v="0"/>
    <n v="0"/>
    <n v="202057.77"/>
    <n v="720379.96"/>
    <n v="0"/>
    <n v="0"/>
    <n v="0"/>
    <n v="0"/>
    <n v="49671.11"/>
    <n v="0"/>
    <n v="0"/>
    <n v="0"/>
    <n v="43478.17"/>
    <n v="0"/>
    <n v="0"/>
    <n v="0"/>
    <n v="0"/>
    <n v="61449.69"/>
    <n v="0"/>
    <n v="0"/>
    <n v="0"/>
    <n v="117999.36"/>
    <x v="19"/>
    <x v="1"/>
  </r>
  <r>
    <s v="CG&amp;E "/>
    <s v="E"/>
    <x v="3"/>
    <s v="DM01S   01/02/2009N"/>
    <n v="715103"/>
    <n v="102375.06"/>
    <n v="0"/>
    <n v="102375.06"/>
    <n v="31108.36"/>
    <n v="0"/>
    <n v="30925.05"/>
    <n v="776.36"/>
    <n v="66.17"/>
    <n v="0"/>
    <n v="0"/>
    <n v="3250.31"/>
    <n v="7951.44"/>
    <n v="5630.63"/>
    <n v="0"/>
    <n v="0"/>
    <n v="3835.08"/>
    <n v="13608.89"/>
    <n v="0"/>
    <n v="0"/>
    <n v="0"/>
    <n v="0"/>
    <n v="940.9"/>
    <n v="0"/>
    <n v="0"/>
    <n v="0"/>
    <n v="825.21"/>
    <n v="0"/>
    <n v="0"/>
    <n v="0"/>
    <n v="0"/>
    <n v="1166.3599999999999"/>
    <n v="0"/>
    <n v="0"/>
    <n v="0"/>
    <n v="2290.3000000000002"/>
    <x v="19"/>
    <x v="1"/>
  </r>
  <r>
    <s v="CG&amp;E "/>
    <s v="E"/>
    <x v="7"/>
    <s v="DM01S   01/02/2009N"/>
    <n v="5771"/>
    <n v="954.5"/>
    <n v="0"/>
    <n v="954.5"/>
    <n v="282.43"/>
    <n v="0"/>
    <n v="332.21"/>
    <n v="6.26"/>
    <n v="0.99"/>
    <n v="0"/>
    <n v="0"/>
    <n v="26.83"/>
    <n v="70.209999999999994"/>
    <n v="49.99"/>
    <n v="0"/>
    <n v="0"/>
    <n v="30.95"/>
    <n v="110.63"/>
    <n v="0"/>
    <n v="0"/>
    <n v="0"/>
    <n v="0"/>
    <n v="7.63"/>
    <n v="0"/>
    <n v="0"/>
    <n v="0"/>
    <n v="6.66"/>
    <n v="0"/>
    <n v="0"/>
    <n v="0"/>
    <n v="0"/>
    <n v="9.43"/>
    <n v="0"/>
    <n v="0"/>
    <n v="0"/>
    <n v="20.28"/>
    <x v="19"/>
    <x v="1"/>
  </r>
  <r>
    <s v="CG&amp;E "/>
    <s v="E"/>
    <x v="4"/>
    <s v="DM01S   01/02/2009N"/>
    <n v="1622595"/>
    <n v="220882.99"/>
    <n v="0"/>
    <n v="220882.99"/>
    <n v="66305.72"/>
    <n v="0"/>
    <n v="64478.720000000001"/>
    <n v="1761.47"/>
    <n v="153.15"/>
    <n v="0"/>
    <n v="0"/>
    <n v="7334.32"/>
    <n v="17254.669999999998"/>
    <n v="12205.91"/>
    <n v="0"/>
    <n v="0"/>
    <n v="8719.5300000000007"/>
    <n v="31051.29"/>
    <n v="0"/>
    <n v="0"/>
    <n v="0"/>
    <n v="0"/>
    <n v="2144.75"/>
    <n v="0"/>
    <n v="0"/>
    <n v="0"/>
    <n v="1875.25"/>
    <n v="0"/>
    <n v="0"/>
    <n v="0"/>
    <n v="0"/>
    <n v="2646.43"/>
    <n v="0"/>
    <n v="0"/>
    <n v="0"/>
    <n v="4951.78"/>
    <x v="19"/>
    <x v="1"/>
  </r>
  <r>
    <s v="CG&amp;E "/>
    <s v="E"/>
    <x v="8"/>
    <s v="DM01S   01/02/2009N"/>
    <n v="35656"/>
    <n v="3802.69"/>
    <n v="0"/>
    <n v="3802.69"/>
    <n v="925.6"/>
    <n v="0"/>
    <n v="1103.57"/>
    <n v="38.71"/>
    <n v="3.24"/>
    <n v="0"/>
    <n v="0"/>
    <n v="156.96"/>
    <n v="281.91000000000003"/>
    <n v="193.32"/>
    <n v="0"/>
    <n v="0"/>
    <n v="191.22"/>
    <n v="683.5"/>
    <n v="0"/>
    <n v="0"/>
    <n v="0"/>
    <n v="0"/>
    <n v="47.05"/>
    <n v="0"/>
    <n v="0"/>
    <n v="0"/>
    <n v="41.13"/>
    <n v="0"/>
    <n v="0"/>
    <n v="0"/>
    <n v="0"/>
    <n v="58.14"/>
    <n v="0"/>
    <n v="0"/>
    <n v="0"/>
    <n v="78.34"/>
    <x v="19"/>
    <x v="1"/>
  </r>
  <r>
    <s v="CG&amp;E "/>
    <s v="E"/>
    <x v="5"/>
    <s v="DM01S   01/02/2009N"/>
    <n v="119041"/>
    <n v="15031.77"/>
    <n v="0"/>
    <n v="15031.77"/>
    <n v="4817.62"/>
    <n v="0"/>
    <n v="4142.0200000000004"/>
    <n v="129.25"/>
    <n v="6.3"/>
    <n v="0"/>
    <n v="0"/>
    <n v="25.15"/>
    <n v="1252.3599999999999"/>
    <n v="889.41"/>
    <n v="0"/>
    <n v="0"/>
    <n v="638.36"/>
    <n v="2281.92"/>
    <n v="0"/>
    <n v="0"/>
    <n v="0"/>
    <n v="0"/>
    <n v="157.19"/>
    <n v="0"/>
    <n v="0"/>
    <n v="0"/>
    <n v="137.4"/>
    <n v="0"/>
    <n v="0"/>
    <n v="0"/>
    <n v="0"/>
    <n v="194.18"/>
    <n v="0"/>
    <n v="0"/>
    <n v="0"/>
    <n v="360.61"/>
    <x v="19"/>
    <x v="1"/>
  </r>
  <r>
    <s v="CG&amp;E "/>
    <s v="E"/>
    <x v="14"/>
    <s v="DM01S   01/02/2009N"/>
    <n v="4908"/>
    <n v="732.23"/>
    <n v="0"/>
    <n v="732.23"/>
    <n v="240.18"/>
    <n v="0"/>
    <n v="204.09"/>
    <n v="5.33"/>
    <n v="0.18"/>
    <n v="0"/>
    <n v="0"/>
    <n v="22.4"/>
    <n v="59.71"/>
    <n v="42.54"/>
    <n v="0"/>
    <n v="0"/>
    <n v="26.32"/>
    <n v="94.08"/>
    <n v="0"/>
    <n v="0"/>
    <n v="0"/>
    <n v="0"/>
    <n v="6.48"/>
    <n v="0"/>
    <n v="0"/>
    <n v="0"/>
    <n v="5.66"/>
    <n v="0"/>
    <n v="0"/>
    <n v="0"/>
    <n v="0"/>
    <n v="8.01"/>
    <n v="0"/>
    <n v="0"/>
    <n v="0"/>
    <n v="17.25"/>
    <x v="19"/>
    <x v="1"/>
  </r>
  <r>
    <s v="CG&amp;E "/>
    <s v="E"/>
    <x v="21"/>
    <s v="DM01S   01/02/2009N"/>
    <n v="11765"/>
    <n v="722.85"/>
    <n v="0"/>
    <n v="722.85"/>
    <n v="0"/>
    <n v="0"/>
    <n v="447.14"/>
    <n v="12.78"/>
    <n v="0.81"/>
    <n v="0"/>
    <n v="0"/>
    <n v="53.38"/>
    <n v="124.51"/>
    <n v="0"/>
    <n v="0"/>
    <n v="0"/>
    <n v="0"/>
    <n v="0"/>
    <n v="0"/>
    <n v="0"/>
    <n v="0"/>
    <n v="0"/>
    <n v="15.55"/>
    <n v="0"/>
    <n v="0"/>
    <n v="0"/>
    <n v="13.58"/>
    <n v="0"/>
    <n v="0"/>
    <n v="0"/>
    <n v="0"/>
    <n v="19.190000000000001"/>
    <n v="0"/>
    <n v="0"/>
    <n v="0"/>
    <n v="35.909999999999997"/>
    <x v="19"/>
    <x v="1"/>
  </r>
  <r>
    <s v="CG&amp;E "/>
    <s v="E"/>
    <x v="6"/>
    <s v="DM01S   01/02/2009N"/>
    <n v="1281726"/>
    <n v="80993.7"/>
    <n v="0"/>
    <n v="80993.7"/>
    <n v="0"/>
    <n v="0"/>
    <n v="50583.3"/>
    <n v="1391.52"/>
    <n v="88.87"/>
    <n v="0"/>
    <n v="-475.51"/>
    <n v="5836.48"/>
    <n v="14374.03"/>
    <n v="0"/>
    <n v="0"/>
    <n v="0"/>
    <n v="0"/>
    <n v="0"/>
    <n v="0"/>
    <n v="0"/>
    <n v="0"/>
    <n v="0"/>
    <n v="1482.24"/>
    <n v="0"/>
    <n v="0"/>
    <n v="0"/>
    <n v="1479.25"/>
    <n v="0"/>
    <n v="0"/>
    <n v="0"/>
    <n v="0"/>
    <n v="2090.4299999999998"/>
    <n v="0"/>
    <n v="0"/>
    <n v="0"/>
    <n v="4143.09"/>
    <x v="19"/>
    <x v="1"/>
  </r>
  <r>
    <s v="CG&amp;E "/>
    <s v="E"/>
    <x v="9"/>
    <s v="DM01S   01/02/2009N"/>
    <n v="24349"/>
    <n v="1502.31"/>
    <n v="0"/>
    <n v="1502.31"/>
    <n v="0"/>
    <n v="0"/>
    <n v="963.42"/>
    <n v="26.44"/>
    <n v="1.8"/>
    <n v="0"/>
    <n v="-35.74"/>
    <n v="110.83"/>
    <n v="272.08"/>
    <n v="0"/>
    <n v="0"/>
    <n v="0"/>
    <n v="0"/>
    <n v="0"/>
    <n v="0"/>
    <n v="0"/>
    <n v="0"/>
    <n v="0"/>
    <n v="17.14"/>
    <n v="0"/>
    <n v="0"/>
    <n v="0"/>
    <n v="28.1"/>
    <n v="0"/>
    <n v="0"/>
    <n v="0"/>
    <n v="0"/>
    <n v="39.72"/>
    <n v="0"/>
    <n v="0"/>
    <n v="0"/>
    <n v="78.52"/>
    <x v="19"/>
    <x v="1"/>
  </r>
  <r>
    <s v="CG&amp;E "/>
    <s v="E"/>
    <x v="10"/>
    <s v="DM01S   01/02/2009N"/>
    <n v="81031"/>
    <n v="5592.34"/>
    <n v="0"/>
    <n v="5592.34"/>
    <n v="0"/>
    <n v="0"/>
    <n v="3663.01"/>
    <n v="88.03"/>
    <n v="6.68"/>
    <n v="0"/>
    <n v="-113.34"/>
    <n v="373.35"/>
    <n v="996.33"/>
    <n v="0"/>
    <n v="0"/>
    <n v="0"/>
    <n v="0"/>
    <n v="0"/>
    <n v="0"/>
    <n v="0"/>
    <n v="0"/>
    <n v="0"/>
    <n v="61.12"/>
    <n v="0"/>
    <n v="0"/>
    <n v="0"/>
    <n v="93.52"/>
    <n v="0"/>
    <n v="0"/>
    <n v="0"/>
    <n v="0"/>
    <n v="132.18"/>
    <n v="0"/>
    <n v="0"/>
    <n v="0"/>
    <n v="291.45999999999998"/>
    <x v="19"/>
    <x v="1"/>
  </r>
  <r>
    <s v="CG&amp;E "/>
    <s v="E"/>
    <x v="22"/>
    <s v="DM01S   01/02/2009N"/>
    <n v="8740"/>
    <n v="503.11"/>
    <n v="0"/>
    <n v="503.11"/>
    <n v="0"/>
    <n v="0"/>
    <n v="331.42"/>
    <n v="9.48"/>
    <n v="0.36"/>
    <n v="0"/>
    <n v="0"/>
    <n v="0"/>
    <n v="97.77"/>
    <n v="0"/>
    <n v="0"/>
    <n v="0"/>
    <n v="0"/>
    <n v="0"/>
    <n v="0"/>
    <n v="0"/>
    <n v="0"/>
    <n v="0"/>
    <n v="11.54"/>
    <n v="0"/>
    <n v="0"/>
    <n v="0"/>
    <n v="10.08"/>
    <n v="0"/>
    <n v="0"/>
    <n v="0"/>
    <n v="0"/>
    <n v="14.25"/>
    <n v="0"/>
    <n v="0"/>
    <n v="0"/>
    <n v="28.21"/>
    <x v="19"/>
    <x v="1"/>
  </r>
  <r>
    <s v="CG&amp;E "/>
    <s v="E"/>
    <x v="11"/>
    <s v="DM01S   01/02/2009N"/>
    <n v="17866"/>
    <n v="355.89"/>
    <n v="0"/>
    <n v="355.89"/>
    <n v="0"/>
    <n v="0"/>
    <n v="138.62"/>
    <n v="19.399999999999999"/>
    <n v="0.09"/>
    <n v="0"/>
    <n v="-17.350000000000001"/>
    <n v="74.17"/>
    <n v="73.849999999999994"/>
    <n v="0"/>
    <n v="0"/>
    <n v="0"/>
    <n v="0"/>
    <n v="0"/>
    <n v="0"/>
    <n v="0"/>
    <n v="0"/>
    <n v="0"/>
    <n v="0"/>
    <n v="0"/>
    <n v="0"/>
    <n v="0"/>
    <n v="20.62"/>
    <n v="0"/>
    <n v="0"/>
    <n v="0"/>
    <n v="0"/>
    <n v="29.14"/>
    <n v="0"/>
    <n v="0"/>
    <n v="0"/>
    <n v="17.350000000000001"/>
    <x v="19"/>
    <x v="1"/>
  </r>
  <r>
    <s v="CG&amp;E "/>
    <s v="E"/>
    <x v="2"/>
    <s v="DM01S   02/15/2008N"/>
    <n v="-8943"/>
    <n v="-908.5"/>
    <n v="0"/>
    <n v="-908.5"/>
    <n v="-285.69"/>
    <n v="0"/>
    <n v="-218.66"/>
    <n v="-10.9"/>
    <n v="-0.39"/>
    <n v="0"/>
    <n v="0"/>
    <n v="-39.68"/>
    <n v="-71.13"/>
    <n v="-50.42"/>
    <n v="-3.73"/>
    <n v="-50.41"/>
    <n v="-52.97"/>
    <n v="-81.849999999999994"/>
    <n v="0"/>
    <n v="0"/>
    <n v="0"/>
    <n v="0"/>
    <n v="-12.2"/>
    <n v="-20.16"/>
    <n v="0"/>
    <n v="0"/>
    <n v="-10.31"/>
    <n v="0"/>
    <n v="0"/>
    <n v="0"/>
    <n v="0"/>
    <n v="0"/>
    <n v="0"/>
    <n v="0"/>
    <n v="0"/>
    <n v="0"/>
    <x v="19"/>
    <x v="1"/>
  </r>
  <r>
    <s v="CG&amp;E "/>
    <s v="E"/>
    <x v="1"/>
    <s v="DM01S   04/01/2008N"/>
    <n v="-24676"/>
    <n v="-2362.5300000000002"/>
    <n v="0"/>
    <n v="-2362.5300000000002"/>
    <n v="-679.26"/>
    <n v="0"/>
    <n v="-442.87"/>
    <n v="-29.21"/>
    <n v="-0.9"/>
    <n v="0"/>
    <n v="0"/>
    <n v="-107.66"/>
    <n v="-160.79"/>
    <n v="-114.39"/>
    <n v="-7.64"/>
    <n v="0"/>
    <n v="-133.43"/>
    <n v="-567.30999999999995"/>
    <n v="0"/>
    <n v="0"/>
    <n v="0"/>
    <n v="0"/>
    <n v="-35.24"/>
    <n v="-34.270000000000003"/>
    <n v="0"/>
    <n v="0"/>
    <n v="-28.45"/>
    <n v="0"/>
    <n v="0"/>
    <n v="0"/>
    <n v="0"/>
    <n v="-10.39"/>
    <n v="0"/>
    <n v="0"/>
    <n v="0"/>
    <n v="-10.72"/>
    <x v="19"/>
    <x v="1"/>
  </r>
  <r>
    <s v="CG&amp;E "/>
    <s v="E"/>
    <x v="2"/>
    <s v="DM01S   04/01/2008N"/>
    <n v="-299746"/>
    <n v="-34451.82"/>
    <n v="0"/>
    <n v="-34451.82"/>
    <n v="-10751.64"/>
    <n v="0"/>
    <n v="-8096.49"/>
    <n v="-357.79"/>
    <n v="-20.72"/>
    <n v="0"/>
    <n v="0"/>
    <n v="-1339.89"/>
    <n v="-2421.87"/>
    <n v="-1742.26"/>
    <n v="-102.08"/>
    <n v="0"/>
    <n v="-1629.57"/>
    <n v="-6450.09"/>
    <n v="0"/>
    <n v="0"/>
    <n v="0"/>
    <n v="0"/>
    <n v="-422.32"/>
    <n v="-563.96"/>
    <n v="0"/>
    <n v="0"/>
    <n v="-345.99"/>
    <n v="0"/>
    <n v="0"/>
    <n v="0"/>
    <n v="0"/>
    <n v="-90.33"/>
    <n v="0"/>
    <n v="0"/>
    <n v="0"/>
    <n v="-116.82"/>
    <x v="19"/>
    <x v="1"/>
  </r>
  <r>
    <s v="CG&amp;E "/>
    <s v="E"/>
    <x v="3"/>
    <s v="DM01S   04/01/2008N"/>
    <n v="-20791"/>
    <n v="-2496.54"/>
    <n v="0"/>
    <n v="-2496.54"/>
    <n v="-842.91"/>
    <n v="0"/>
    <n v="-553.66999999999996"/>
    <n v="-24.95"/>
    <n v="-0.78"/>
    <n v="0"/>
    <n v="0"/>
    <n v="-93.44"/>
    <n v="-184.51"/>
    <n v="-131.74"/>
    <n v="-7.49"/>
    <n v="0"/>
    <n v="-114.08"/>
    <n v="-433.03"/>
    <n v="0"/>
    <n v="0"/>
    <n v="0"/>
    <n v="0"/>
    <n v="-28.96"/>
    <n v="-45.39"/>
    <n v="0"/>
    <n v="0"/>
    <n v="-24.01"/>
    <n v="0"/>
    <n v="0"/>
    <n v="0"/>
    <n v="0"/>
    <n v="-4.5999999999999996"/>
    <n v="0"/>
    <n v="0"/>
    <n v="0"/>
    <n v="-6.98"/>
    <x v="19"/>
    <x v="1"/>
  </r>
  <r>
    <s v="CG&amp;E "/>
    <s v="E"/>
    <x v="4"/>
    <s v="DM01S   04/01/2008N"/>
    <n v="-51788"/>
    <n v="-4057.69"/>
    <n v="0"/>
    <n v="-4057.69"/>
    <n v="-1135.17"/>
    <n v="0"/>
    <n v="-785"/>
    <n v="-62.92"/>
    <n v="-2.25"/>
    <n v="0"/>
    <n v="0"/>
    <n v="-222.27"/>
    <n v="-264.38"/>
    <n v="-168"/>
    <n v="-21.12"/>
    <n v="0"/>
    <n v="-280.76"/>
    <n v="-914.08"/>
    <n v="0"/>
    <n v="0"/>
    <n v="0"/>
    <n v="0"/>
    <n v="-71.34"/>
    <n v="-65.66"/>
    <n v="0"/>
    <n v="0"/>
    <n v="-59.76"/>
    <n v="0"/>
    <n v="0"/>
    <n v="0"/>
    <n v="0"/>
    <n v="-1.84"/>
    <n v="0"/>
    <n v="0"/>
    <n v="0"/>
    <n v="-3.14"/>
    <x v="19"/>
    <x v="1"/>
  </r>
  <r>
    <s v="CG&amp;E "/>
    <s v="E"/>
    <x v="6"/>
    <s v="DM01S   04/01/2008N"/>
    <n v="-694"/>
    <n v="-67.7"/>
    <n v="0"/>
    <n v="-67.7"/>
    <n v="0"/>
    <n v="0"/>
    <n v="-55.17"/>
    <n v="-0.83"/>
    <n v="-0.36"/>
    <n v="0"/>
    <n v="0.46"/>
    <n v="-3.23"/>
    <n v="-6.81"/>
    <n v="0"/>
    <n v="-0.23"/>
    <n v="0"/>
    <n v="0"/>
    <n v="0"/>
    <n v="0"/>
    <n v="0"/>
    <n v="0"/>
    <n v="0"/>
    <n v="0"/>
    <n v="0"/>
    <n v="0"/>
    <n v="0"/>
    <n v="-0.8"/>
    <n v="0"/>
    <n v="0"/>
    <n v="0"/>
    <n v="0"/>
    <n v="-0.27"/>
    <n v="0"/>
    <n v="0"/>
    <n v="0"/>
    <n v="-0.46"/>
    <x v="19"/>
    <x v="1"/>
  </r>
  <r>
    <s v="CG&amp;E "/>
    <s v="E"/>
    <x v="2"/>
    <s v="DM01W   01/02/2007N"/>
    <n v="16771"/>
    <n v="1998.05"/>
    <n v="0"/>
    <n v="1998.05"/>
    <n v="636.55999999999995"/>
    <n v="0"/>
    <n v="558.52"/>
    <n v="18.079999999999998"/>
    <n v="1.39"/>
    <n v="0"/>
    <n v="0"/>
    <n v="76.45"/>
    <n v="158.29"/>
    <n v="69.819999999999993"/>
    <n v="6.99"/>
    <n v="112.33"/>
    <n v="95.3"/>
    <n v="187.08"/>
    <n v="0"/>
    <n v="0"/>
    <n v="0"/>
    <n v="0"/>
    <n v="12.94"/>
    <n v="44.94"/>
    <n v="0"/>
    <n v="0"/>
    <n v="19.36"/>
    <n v="0"/>
    <n v="0"/>
    <n v="0"/>
    <n v="0"/>
    <n v="0"/>
    <n v="0"/>
    <n v="0"/>
    <n v="0"/>
    <n v="0"/>
    <x v="19"/>
    <x v="1"/>
  </r>
  <r>
    <s v="CG&amp;E "/>
    <s v="E"/>
    <x v="2"/>
    <s v="DM01W   01/02/2009 "/>
    <n v="21768"/>
    <n v="2636.67"/>
    <n v="0"/>
    <n v="263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1"/>
  </r>
  <r>
    <s v="CG&amp;E "/>
    <s v="E"/>
    <x v="3"/>
    <s v="DM01W   01/02/2009 "/>
    <n v="266"/>
    <n v="37.950000000000003"/>
    <n v="0"/>
    <n v="37.95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1"/>
  </r>
  <r>
    <s v="CG&amp;E "/>
    <s v="E"/>
    <x v="1"/>
    <s v="DM01W   01/02/2009N"/>
    <n v="85135"/>
    <n v="8862.51"/>
    <n v="0"/>
    <n v="8862.51"/>
    <n v="2302.39"/>
    <n v="0"/>
    <n v="2059.56"/>
    <n v="92.44"/>
    <n v="3.92"/>
    <n v="0"/>
    <n v="0"/>
    <n v="382.94"/>
    <n v="704.05"/>
    <n v="510.39"/>
    <n v="0"/>
    <n v="0"/>
    <n v="456.59"/>
    <n v="1797.6"/>
    <n v="0"/>
    <n v="0"/>
    <n v="0"/>
    <n v="0"/>
    <n v="117.84"/>
    <n v="0"/>
    <n v="0"/>
    <n v="0"/>
    <n v="98.25"/>
    <n v="0"/>
    <n v="0"/>
    <n v="0"/>
    <n v="0"/>
    <n v="138.85"/>
    <n v="0"/>
    <n v="0"/>
    <n v="0"/>
    <n v="197.69"/>
    <x v="19"/>
    <x v="1"/>
  </r>
  <r>
    <s v="CG&amp;E "/>
    <s v="E"/>
    <x v="2"/>
    <s v="DM01W   01/02/2009N"/>
    <n v="1218037"/>
    <n v="132060.96"/>
    <n v="0"/>
    <n v="132060.96"/>
    <n v="32299.97"/>
    <n v="0"/>
    <n v="36723.550000000003"/>
    <n v="1322.22"/>
    <n v="121.39"/>
    <n v="0"/>
    <n v="0"/>
    <n v="5419.88"/>
    <n v="9760.9"/>
    <n v="6905.37"/>
    <n v="0"/>
    <n v="0"/>
    <n v="6532.32"/>
    <n v="25197.81"/>
    <n v="0"/>
    <n v="0"/>
    <n v="0"/>
    <n v="0"/>
    <n v="1669.06"/>
    <n v="0"/>
    <n v="0"/>
    <n v="0"/>
    <n v="1405.59"/>
    <n v="0"/>
    <n v="0"/>
    <n v="0"/>
    <n v="0"/>
    <n v="1986.75"/>
    <n v="0"/>
    <n v="0"/>
    <n v="0"/>
    <n v="2716.15"/>
    <x v="19"/>
    <x v="1"/>
  </r>
  <r>
    <s v="CG&amp;E "/>
    <s v="E"/>
    <x v="3"/>
    <s v="DM01W   01/02/2009N"/>
    <n v="28853"/>
    <n v="3811.87"/>
    <n v="0"/>
    <n v="3811.87"/>
    <n v="1010.67"/>
    <n v="0"/>
    <n v="1166.32"/>
    <n v="31.35"/>
    <n v="3.48"/>
    <n v="0"/>
    <n v="0"/>
    <n v="131.72999999999999"/>
    <n v="276.17"/>
    <n v="206.46"/>
    <n v="0"/>
    <n v="0"/>
    <n v="154.72999999999999"/>
    <n v="631.57000000000005"/>
    <n v="0"/>
    <n v="0"/>
    <n v="0"/>
    <n v="0"/>
    <n v="40.659999999999997"/>
    <n v="0"/>
    <n v="0"/>
    <n v="0"/>
    <n v="33.32"/>
    <n v="0"/>
    <n v="0"/>
    <n v="0"/>
    <n v="0"/>
    <n v="47.03"/>
    <n v="0"/>
    <n v="0"/>
    <n v="0"/>
    <n v="78.38"/>
    <x v="19"/>
    <x v="1"/>
  </r>
  <r>
    <s v="CG&amp;E "/>
    <s v="E"/>
    <x v="4"/>
    <s v="DM01W   01/02/2009N"/>
    <n v="57660"/>
    <n v="6923.17"/>
    <n v="0"/>
    <n v="6923.17"/>
    <n v="1895.38"/>
    <n v="0"/>
    <n v="1874.95"/>
    <n v="62.61"/>
    <n v="5.44"/>
    <n v="0"/>
    <n v="0"/>
    <n v="264.25"/>
    <n v="528.34"/>
    <n v="384.03"/>
    <n v="0"/>
    <n v="0"/>
    <n v="309.20999999999998"/>
    <n v="1209.3"/>
    <n v="0"/>
    <n v="0"/>
    <n v="0"/>
    <n v="0"/>
    <n v="79.52"/>
    <n v="0"/>
    <n v="0"/>
    <n v="0"/>
    <n v="66.5"/>
    <n v="0"/>
    <n v="0"/>
    <n v="0"/>
    <n v="0"/>
    <n v="94.05"/>
    <n v="0"/>
    <n v="0"/>
    <n v="0"/>
    <n v="149.59"/>
    <x v="19"/>
    <x v="1"/>
  </r>
  <r>
    <s v="CG&amp;E "/>
    <s v="E"/>
    <x v="5"/>
    <s v="DM01W   01/02/2009N"/>
    <n v="1118"/>
    <n v="131.63999999999999"/>
    <n v="0"/>
    <n v="131.63999999999999"/>
    <n v="40.56"/>
    <n v="0"/>
    <n v="35.97"/>
    <n v="1.21"/>
    <n v="0.09"/>
    <n v="0"/>
    <n v="0"/>
    <n v="0"/>
    <n v="10.98"/>
    <n v="7.69"/>
    <n v="0"/>
    <n v="0"/>
    <n v="6"/>
    <n v="21.43"/>
    <n v="0"/>
    <n v="0"/>
    <n v="0"/>
    <n v="0"/>
    <n v="1.48"/>
    <n v="0"/>
    <n v="0"/>
    <n v="0"/>
    <n v="1.29"/>
    <n v="0"/>
    <n v="0"/>
    <n v="0"/>
    <n v="0"/>
    <n v="1.82"/>
    <n v="0"/>
    <n v="0"/>
    <n v="0"/>
    <n v="3.12"/>
    <x v="19"/>
    <x v="1"/>
  </r>
  <r>
    <s v="CG&amp;E "/>
    <s v="E"/>
    <x v="6"/>
    <s v="DM01W   01/02/2009N"/>
    <n v="4221"/>
    <n v="293.43"/>
    <n v="0"/>
    <n v="293.43"/>
    <n v="0"/>
    <n v="0"/>
    <n v="214.89"/>
    <n v="4.58"/>
    <n v="0.98"/>
    <n v="0"/>
    <n v="-11.67"/>
    <n v="19.62"/>
    <n v="41.47"/>
    <n v="0"/>
    <n v="0"/>
    <n v="0"/>
    <n v="0"/>
    <n v="0"/>
    <n v="0"/>
    <n v="0"/>
    <n v="0"/>
    <n v="0"/>
    <n v="0.04"/>
    <n v="0"/>
    <n v="0"/>
    <n v="0"/>
    <n v="4.8600000000000003"/>
    <n v="0"/>
    <n v="0"/>
    <n v="0"/>
    <n v="0"/>
    <n v="6.88"/>
    <n v="0"/>
    <n v="0"/>
    <n v="0"/>
    <n v="11.78"/>
    <x v="19"/>
    <x v="1"/>
  </r>
  <r>
    <s v="CG&amp;E "/>
    <s v="E"/>
    <x v="10"/>
    <s v="DM01W   01/02/2009N"/>
    <n v="7974"/>
    <n v="325.37"/>
    <n v="0"/>
    <n v="325.37"/>
    <n v="0"/>
    <n v="0"/>
    <n v="179.58"/>
    <n v="8.66"/>
    <n v="0.36"/>
    <n v="0"/>
    <n v="-7.84"/>
    <n v="35.25"/>
    <n v="62.6"/>
    <n v="0"/>
    <n v="0"/>
    <n v="0"/>
    <n v="0"/>
    <n v="0"/>
    <n v="0"/>
    <n v="0"/>
    <n v="0"/>
    <n v="0"/>
    <n v="6.8"/>
    <n v="0"/>
    <n v="0"/>
    <n v="0"/>
    <n v="9.1999999999999993"/>
    <n v="0"/>
    <n v="0"/>
    <n v="0"/>
    <n v="0"/>
    <n v="13"/>
    <n v="0"/>
    <n v="0"/>
    <n v="0"/>
    <n v="17.760000000000002"/>
    <x v="19"/>
    <x v="1"/>
  </r>
  <r>
    <s v="CG&amp;E "/>
    <s v="E"/>
    <x v="2"/>
    <s v="DM01W   02/15/2008N"/>
    <n v="6472"/>
    <n v="793.65"/>
    <n v="0"/>
    <n v="793.65"/>
    <n v="244.86"/>
    <n v="0"/>
    <n v="229.52"/>
    <n v="7.87"/>
    <n v="0.7"/>
    <n v="0"/>
    <n v="0"/>
    <n v="29.54"/>
    <n v="60.9"/>
    <n v="43.2"/>
    <n v="2.7"/>
    <n v="43.21"/>
    <n v="38.340000000000003"/>
    <n v="59.23"/>
    <n v="0"/>
    <n v="0"/>
    <n v="0"/>
    <n v="0"/>
    <n v="8.83"/>
    <n v="17.28"/>
    <n v="0"/>
    <n v="0"/>
    <n v="7.47"/>
    <n v="0"/>
    <n v="0"/>
    <n v="0"/>
    <n v="0"/>
    <n v="0"/>
    <n v="0"/>
    <n v="0"/>
    <n v="0"/>
    <n v="0"/>
    <x v="19"/>
    <x v="1"/>
  </r>
  <r>
    <s v="CG&amp;E "/>
    <s v="E"/>
    <x v="1"/>
    <s v="DM01W   04/01/2008N"/>
    <n v="11221"/>
    <n v="1368.37"/>
    <n v="0"/>
    <n v="1368.37"/>
    <n v="459.06"/>
    <n v="0"/>
    <n v="313.02999999999997"/>
    <n v="13.66"/>
    <n v="0.74"/>
    <n v="0"/>
    <n v="0"/>
    <n v="50.13"/>
    <n v="97.1"/>
    <n v="68.010000000000005"/>
    <n v="4.68"/>
    <n v="0"/>
    <n v="60.86"/>
    <n v="245.13"/>
    <n v="0"/>
    <n v="0"/>
    <n v="0"/>
    <n v="0"/>
    <n v="15.46"/>
    <n v="27.54"/>
    <n v="0"/>
    <n v="0"/>
    <n v="12.97"/>
    <n v="0"/>
    <n v="0"/>
    <n v="0"/>
    <n v="0"/>
    <n v="0"/>
    <n v="0"/>
    <n v="0"/>
    <n v="0"/>
    <n v="0"/>
    <x v="19"/>
    <x v="1"/>
  </r>
  <r>
    <s v="CG&amp;E "/>
    <s v="E"/>
    <x v="2"/>
    <s v="DM01W   04/01/2008N"/>
    <n v="188210"/>
    <n v="22859.17"/>
    <n v="0"/>
    <n v="22859.17"/>
    <n v="7242.29"/>
    <n v="0"/>
    <n v="5854.39"/>
    <n v="229.09"/>
    <n v="19.29"/>
    <n v="0"/>
    <n v="0"/>
    <n v="845.46"/>
    <n v="1548.2"/>
    <n v="1110.47"/>
    <n v="78.55"/>
    <n v="0"/>
    <n v="1026.6500000000001"/>
    <n v="3994.32"/>
    <n v="0"/>
    <n v="0"/>
    <n v="0"/>
    <n v="0"/>
    <n v="258.75"/>
    <n v="434.51"/>
    <n v="0"/>
    <n v="0"/>
    <n v="217.2"/>
    <n v="0"/>
    <n v="0"/>
    <n v="0"/>
    <n v="0"/>
    <n v="0"/>
    <n v="0"/>
    <n v="0"/>
    <n v="0"/>
    <n v="0"/>
    <x v="19"/>
    <x v="1"/>
  </r>
  <r>
    <s v="CG&amp;E "/>
    <s v="E"/>
    <x v="3"/>
    <s v="DM01W   04/01/2008N"/>
    <n v="15832"/>
    <n v="1959.35"/>
    <n v="0"/>
    <n v="1959.35"/>
    <n v="687.91"/>
    <n v="0"/>
    <n v="441.16"/>
    <n v="19.28"/>
    <n v="0.64"/>
    <n v="0"/>
    <n v="0"/>
    <n v="71.260000000000005"/>
    <n v="145.41999999999999"/>
    <n v="101.68"/>
    <n v="6.61"/>
    <n v="0"/>
    <n v="87.3"/>
    <n v="316.95"/>
    <n v="0"/>
    <n v="0"/>
    <n v="0"/>
    <n v="0"/>
    <n v="21.6"/>
    <n v="41.27"/>
    <n v="0"/>
    <n v="0"/>
    <n v="18.27"/>
    <n v="0"/>
    <n v="0"/>
    <n v="0"/>
    <n v="0"/>
    <n v="0"/>
    <n v="0"/>
    <n v="0"/>
    <n v="0"/>
    <n v="0"/>
    <x v="19"/>
    <x v="1"/>
  </r>
  <r>
    <s v="CG&amp;E "/>
    <s v="E"/>
    <x v="4"/>
    <s v="DM01W   04/01/2008N"/>
    <n v="15153"/>
    <n v="2147.44"/>
    <n v="0"/>
    <n v="2147.44"/>
    <n v="704.31"/>
    <n v="0"/>
    <n v="595.95000000000005"/>
    <n v="18.440000000000001"/>
    <n v="2.17"/>
    <n v="0"/>
    <n v="0"/>
    <n v="70.459999999999994"/>
    <n v="148.83000000000001"/>
    <n v="107.1"/>
    <n v="6.31"/>
    <n v="0"/>
    <n v="82.18"/>
    <n v="331.04"/>
    <n v="0"/>
    <n v="0"/>
    <n v="0"/>
    <n v="0"/>
    <n v="20.9"/>
    <n v="42.27"/>
    <n v="0"/>
    <n v="0"/>
    <n v="17.48"/>
    <n v="0"/>
    <n v="0"/>
    <n v="0"/>
    <n v="0"/>
    <n v="0"/>
    <n v="0"/>
    <n v="0"/>
    <n v="0"/>
    <n v="0"/>
    <x v="19"/>
    <x v="1"/>
  </r>
  <r>
    <s v="CG&amp;E "/>
    <s v="E"/>
    <x v="6"/>
    <s v="DM01W   04/01/2008N"/>
    <n v="2383"/>
    <n v="129.69999999999999"/>
    <n v="0"/>
    <n v="129.69999999999999"/>
    <n v="0"/>
    <n v="0"/>
    <n v="88.26"/>
    <n v="2.91"/>
    <n v="0.28000000000000003"/>
    <n v="0"/>
    <n v="0"/>
    <n v="11.09"/>
    <n v="23.41"/>
    <n v="0"/>
    <n v="1"/>
    <n v="0"/>
    <n v="0"/>
    <n v="0"/>
    <n v="0"/>
    <n v="0"/>
    <n v="0"/>
    <n v="0"/>
    <n v="0"/>
    <n v="0"/>
    <n v="0"/>
    <n v="0"/>
    <n v="2.75"/>
    <n v="0"/>
    <n v="0"/>
    <n v="0"/>
    <n v="0"/>
    <n v="0"/>
    <n v="0"/>
    <n v="0"/>
    <n v="0"/>
    <n v="0"/>
    <x v="19"/>
    <x v="1"/>
  </r>
  <r>
    <s v="CG&amp;E "/>
    <s v="E"/>
    <x v="1"/>
    <s v="DM02S   01/02/2009N"/>
    <n v="2037"/>
    <n v="348.36"/>
    <n v="0"/>
    <n v="348.36"/>
    <n v="99.68"/>
    <n v="0"/>
    <n v="128.51"/>
    <n v="2.21"/>
    <n v="0.59"/>
    <n v="0"/>
    <n v="0"/>
    <n v="9.4700000000000006"/>
    <n v="24.79"/>
    <n v="17.66"/>
    <n v="0"/>
    <n v="0"/>
    <n v="10.91"/>
    <n v="39.049999999999997"/>
    <n v="0"/>
    <n v="0"/>
    <n v="0"/>
    <n v="0"/>
    <n v="2.68"/>
    <n v="0"/>
    <n v="0"/>
    <n v="0"/>
    <n v="2.35"/>
    <n v="0"/>
    <n v="0"/>
    <n v="0"/>
    <n v="0"/>
    <n v="3.31"/>
    <n v="0"/>
    <n v="0"/>
    <n v="0"/>
    <n v="7.15"/>
    <x v="19"/>
    <x v="1"/>
  </r>
  <r>
    <s v="CG&amp;E "/>
    <s v="E"/>
    <x v="2"/>
    <s v="DM02S   01/02/2009N"/>
    <n v="402257"/>
    <n v="36791.78"/>
    <n v="0"/>
    <n v="36791.78"/>
    <n v="8860.67"/>
    <n v="0"/>
    <n v="8593.01"/>
    <n v="436.77"/>
    <n v="11.81"/>
    <n v="0"/>
    <n v="0"/>
    <n v="1718.67"/>
    <n v="2908.09"/>
    <n v="1956.62"/>
    <n v="0"/>
    <n v="0"/>
    <n v="2157.2600000000002"/>
    <n v="7704.29"/>
    <n v="0"/>
    <n v="0"/>
    <n v="0"/>
    <n v="0"/>
    <n v="530.9"/>
    <n v="0"/>
    <n v="0"/>
    <n v="0"/>
    <n v="464.18"/>
    <n v="0"/>
    <n v="0"/>
    <n v="0"/>
    <n v="0"/>
    <n v="656.03"/>
    <n v="0"/>
    <n v="0"/>
    <n v="0"/>
    <n v="793.48"/>
    <x v="19"/>
    <x v="1"/>
  </r>
  <r>
    <s v="CG&amp;E "/>
    <s v="E"/>
    <x v="7"/>
    <s v="DM02S   01/02/2009N"/>
    <n v="640"/>
    <n v="99.19"/>
    <n v="0"/>
    <n v="99.19"/>
    <n v="31.32"/>
    <n v="0"/>
    <n v="30.2"/>
    <n v="0.69"/>
    <n v="0.09"/>
    <n v="0"/>
    <n v="0"/>
    <n v="2.98"/>
    <n v="7.79"/>
    <n v="5.55"/>
    <n v="0"/>
    <n v="0"/>
    <n v="3.43"/>
    <n v="12.27"/>
    <n v="0"/>
    <n v="0"/>
    <n v="0"/>
    <n v="0"/>
    <n v="0.84"/>
    <n v="0"/>
    <n v="0"/>
    <n v="0"/>
    <n v="0.74"/>
    <n v="0"/>
    <n v="0"/>
    <n v="0"/>
    <n v="0"/>
    <n v="1.04"/>
    <n v="0"/>
    <n v="0"/>
    <n v="0"/>
    <n v="2.25"/>
    <x v="19"/>
    <x v="1"/>
  </r>
  <r>
    <s v="CG&amp;E "/>
    <s v="E"/>
    <x v="4"/>
    <s v="DM02S   01/02/2009N"/>
    <n v="326585"/>
    <n v="29221.91"/>
    <n v="0"/>
    <n v="29221.91"/>
    <n v="6797.72"/>
    <n v="0"/>
    <n v="6869.05"/>
    <n v="354.57"/>
    <n v="11.67"/>
    <n v="0"/>
    <n v="0"/>
    <n v="1405.65"/>
    <n v="2276.02"/>
    <n v="1533.33"/>
    <n v="0"/>
    <n v="0"/>
    <n v="1751.46"/>
    <n v="6260.32"/>
    <n v="0"/>
    <n v="0"/>
    <n v="0"/>
    <n v="0"/>
    <n v="431.12"/>
    <n v="0"/>
    <n v="0"/>
    <n v="0"/>
    <n v="376.82"/>
    <n v="0"/>
    <n v="0"/>
    <n v="0"/>
    <n v="0"/>
    <n v="532.63"/>
    <n v="0"/>
    <n v="0"/>
    <n v="0"/>
    <n v="621.54999999999995"/>
    <x v="19"/>
    <x v="1"/>
  </r>
  <r>
    <s v="CG&amp;E "/>
    <s v="E"/>
    <x v="12"/>
    <s v="DM02S   01/02/2009N"/>
    <n v="7348"/>
    <n v="1088.8499999999999"/>
    <n v="0"/>
    <n v="1088.8499999999999"/>
    <n v="359.6"/>
    <n v="0"/>
    <n v="298.14"/>
    <n v="7.98"/>
    <n v="0.27"/>
    <n v="0"/>
    <n v="0"/>
    <n v="33.520000000000003"/>
    <n v="89.4"/>
    <n v="63.69"/>
    <n v="0"/>
    <n v="0"/>
    <n v="39.409999999999997"/>
    <n v="140.85"/>
    <n v="0"/>
    <n v="0"/>
    <n v="0"/>
    <n v="0"/>
    <n v="9.6999999999999993"/>
    <n v="0"/>
    <n v="0"/>
    <n v="0"/>
    <n v="8.48"/>
    <n v="0"/>
    <n v="0"/>
    <n v="0"/>
    <n v="0"/>
    <n v="11.99"/>
    <n v="0"/>
    <n v="0"/>
    <n v="0"/>
    <n v="25.82"/>
    <x v="19"/>
    <x v="1"/>
  </r>
  <r>
    <s v="CG&amp;E "/>
    <s v="E"/>
    <x v="21"/>
    <s v="DM02S   01/02/2009N"/>
    <n v="5152"/>
    <n v="330.74"/>
    <n v="0"/>
    <n v="330.74"/>
    <n v="0"/>
    <n v="0"/>
    <n v="202.96"/>
    <n v="5.6"/>
    <n v="0.27"/>
    <n v="0"/>
    <n v="0"/>
    <n v="23.45"/>
    <n v="59.98"/>
    <n v="0"/>
    <n v="0"/>
    <n v="0"/>
    <n v="0"/>
    <n v="0"/>
    <n v="0"/>
    <n v="0"/>
    <n v="0"/>
    <n v="0"/>
    <n v="6.81"/>
    <n v="0"/>
    <n v="0"/>
    <n v="0"/>
    <n v="5.95"/>
    <n v="0"/>
    <n v="0"/>
    <n v="0"/>
    <n v="0"/>
    <n v="8.4"/>
    <n v="0"/>
    <n v="0"/>
    <n v="0"/>
    <n v="17.32"/>
    <x v="19"/>
    <x v="1"/>
  </r>
  <r>
    <s v="CG&amp;E "/>
    <s v="E"/>
    <x v="6"/>
    <s v="DM02S   01/02/2009N"/>
    <n v="17530"/>
    <n v="619.86"/>
    <n v="0"/>
    <n v="619.86"/>
    <n v="0"/>
    <n v="0"/>
    <n v="335.43"/>
    <n v="19.03"/>
    <n v="0.54"/>
    <n v="0"/>
    <n v="-18.940000000000001"/>
    <n v="75.98"/>
    <n v="116.9"/>
    <n v="0"/>
    <n v="0"/>
    <n v="0"/>
    <n v="0"/>
    <n v="0"/>
    <n v="0"/>
    <n v="0"/>
    <n v="0"/>
    <n v="0"/>
    <n v="9.8699999999999992"/>
    <n v="0"/>
    <n v="0"/>
    <n v="0"/>
    <n v="20.23"/>
    <n v="0"/>
    <n v="0"/>
    <n v="0"/>
    <n v="0"/>
    <n v="28.59"/>
    <n v="0"/>
    <n v="0"/>
    <n v="0"/>
    <n v="32.229999999999997"/>
    <x v="19"/>
    <x v="1"/>
  </r>
  <r>
    <s v="CG&amp;E "/>
    <s v="E"/>
    <x v="10"/>
    <s v="DM02S   01/02/2009N"/>
    <n v="8400"/>
    <n v="562.41999999999996"/>
    <n v="0"/>
    <n v="562.41999999999996"/>
    <n v="0"/>
    <n v="0"/>
    <n v="372.95"/>
    <n v="9.1199999999999992"/>
    <n v="0.63"/>
    <n v="0"/>
    <n v="-18.27"/>
    <n v="38.659999999999997"/>
    <n v="102.21"/>
    <n v="0"/>
    <n v="0"/>
    <n v="0"/>
    <n v="0"/>
    <n v="0"/>
    <n v="0"/>
    <n v="0"/>
    <n v="0"/>
    <n v="0"/>
    <n v="4.22"/>
    <n v="0"/>
    <n v="0"/>
    <n v="0"/>
    <n v="9.6999999999999993"/>
    <n v="0"/>
    <n v="0"/>
    <n v="0"/>
    <n v="0"/>
    <n v="13.69"/>
    <n v="0"/>
    <n v="0"/>
    <n v="0"/>
    <n v="29.51"/>
    <x v="19"/>
    <x v="1"/>
  </r>
  <r>
    <s v="CG&amp;E "/>
    <s v="E"/>
    <x v="11"/>
    <s v="DM02S   01/02/2009N"/>
    <n v="1759"/>
    <n v="122.37"/>
    <n v="0"/>
    <n v="122.37"/>
    <n v="0"/>
    <n v="0"/>
    <n v="77.39"/>
    <n v="1.91"/>
    <n v="0.09"/>
    <n v="0"/>
    <n v="0"/>
    <n v="8.18"/>
    <n v="21.4"/>
    <n v="0"/>
    <n v="0"/>
    <n v="0"/>
    <n v="0"/>
    <n v="0"/>
    <n v="0"/>
    <n v="0"/>
    <n v="0"/>
    <n v="0"/>
    <n v="2.3199999999999998"/>
    <n v="0"/>
    <n v="0"/>
    <n v="0"/>
    <n v="2.0299999999999998"/>
    <n v="0"/>
    <n v="0"/>
    <n v="0"/>
    <n v="0"/>
    <n v="2.87"/>
    <n v="0"/>
    <n v="0"/>
    <n v="0"/>
    <n v="6.18"/>
    <x v="19"/>
    <x v="1"/>
  </r>
  <r>
    <s v="CG&amp;E "/>
    <s v="E"/>
    <x v="13"/>
    <s v="DM02S   01/02/2009N"/>
    <n v="19798"/>
    <n v="841.72"/>
    <n v="0"/>
    <n v="841.72"/>
    <n v="0"/>
    <n v="0"/>
    <n v="507.19"/>
    <n v="21.49"/>
    <n v="0.45"/>
    <n v="0"/>
    <n v="-48.05"/>
    <n v="87.46"/>
    <n v="169.98"/>
    <n v="0"/>
    <n v="0"/>
    <n v="0"/>
    <n v="0"/>
    <n v="0"/>
    <n v="0"/>
    <n v="0"/>
    <n v="0"/>
    <n v="0"/>
    <n v="0"/>
    <n v="0"/>
    <n v="0"/>
    <n v="0"/>
    <n v="22.85"/>
    <n v="0"/>
    <n v="0"/>
    <n v="0"/>
    <n v="0"/>
    <n v="32.299999999999997"/>
    <n v="0"/>
    <n v="0"/>
    <n v="0"/>
    <n v="48.05"/>
    <x v="19"/>
    <x v="1"/>
  </r>
  <r>
    <s v="CG&amp;E "/>
    <s v="E"/>
    <x v="2"/>
    <s v="DM02S   04/01/2008N"/>
    <n v="-960"/>
    <n v="-152.27000000000001"/>
    <n v="0"/>
    <n v="-152.27000000000001"/>
    <n v="-42.9"/>
    <n v="0"/>
    <n v="-54.45"/>
    <n v="-1.1399999999999999"/>
    <n v="-0.36"/>
    <n v="0"/>
    <n v="0"/>
    <n v="-4.46"/>
    <n v="-9.44"/>
    <n v="-6.77"/>
    <n v="-0.32"/>
    <n v="0"/>
    <n v="-5.21"/>
    <n v="-21.79"/>
    <n v="0"/>
    <n v="0"/>
    <n v="0"/>
    <n v="0"/>
    <n v="-1.36"/>
    <n v="-2.21"/>
    <n v="0"/>
    <n v="0"/>
    <n v="-1.1100000000000001"/>
    <n v="0"/>
    <n v="0"/>
    <n v="0"/>
    <n v="0"/>
    <n v="-0.28000000000000003"/>
    <n v="0"/>
    <n v="0"/>
    <n v="0"/>
    <n v="-0.47"/>
    <x v="19"/>
    <x v="1"/>
  </r>
  <r>
    <s v="CG&amp;E "/>
    <s v="E"/>
    <x v="2"/>
    <s v="DM02W   01/02/2009N"/>
    <n v="1874"/>
    <n v="292.11"/>
    <n v="0"/>
    <n v="292.11"/>
    <n v="67.989999999999995"/>
    <n v="0"/>
    <n v="122.72"/>
    <n v="2.04"/>
    <n v="0.45"/>
    <n v="0"/>
    <n v="0"/>
    <n v="8.7100000000000009"/>
    <n v="18.41"/>
    <n v="12.89"/>
    <n v="0"/>
    <n v="0"/>
    <n v="10.050000000000001"/>
    <n v="35.92"/>
    <n v="0"/>
    <n v="0"/>
    <n v="0"/>
    <n v="0"/>
    <n v="2.4700000000000002"/>
    <n v="0"/>
    <n v="0"/>
    <n v="0"/>
    <n v="2.17"/>
    <n v="0"/>
    <n v="0"/>
    <n v="0"/>
    <n v="0"/>
    <n v="3.06"/>
    <n v="0"/>
    <n v="0"/>
    <n v="0"/>
    <n v="5.23"/>
    <x v="19"/>
    <x v="1"/>
  </r>
  <r>
    <s v="CG&amp;E "/>
    <s v="E"/>
    <x v="4"/>
    <s v="DM02W   01/02/2009N"/>
    <n v="20"/>
    <n v="9.91"/>
    <n v="0"/>
    <n v="9.91"/>
    <n v="0.73"/>
    <n v="0"/>
    <n v="8.01"/>
    <n v="0.02"/>
    <n v="0.09"/>
    <n v="0"/>
    <n v="0"/>
    <n v="0.09"/>
    <n v="0.2"/>
    <n v="0.14000000000000001"/>
    <n v="0"/>
    <n v="0"/>
    <n v="0.11"/>
    <n v="0.38"/>
    <n v="0"/>
    <n v="0"/>
    <n v="0"/>
    <n v="0"/>
    <n v="0.03"/>
    <n v="0"/>
    <n v="0"/>
    <n v="0"/>
    <n v="0.02"/>
    <n v="0"/>
    <n v="0"/>
    <n v="0"/>
    <n v="0"/>
    <n v="0.03"/>
    <n v="0"/>
    <n v="0"/>
    <n v="0"/>
    <n v="0.06"/>
    <x v="19"/>
    <x v="1"/>
  </r>
  <r>
    <s v="CG&amp;E "/>
    <s v="E"/>
    <x v="2"/>
    <s v="DP01    01/02/2009N"/>
    <n v="147000"/>
    <n v="13803.54"/>
    <n v="0"/>
    <n v="13803.54"/>
    <n v="4749.83"/>
    <n v="0"/>
    <n v="1791.15"/>
    <n v="159.6"/>
    <n v="0.27"/>
    <n v="0"/>
    <n v="0"/>
    <n v="550.24"/>
    <n v="846.25"/>
    <n v="931.84"/>
    <n v="0"/>
    <n v="0"/>
    <n v="1058.22"/>
    <n v="2817.85"/>
    <n v="0"/>
    <n v="0"/>
    <n v="0"/>
    <n v="0"/>
    <n v="208.81"/>
    <n v="0"/>
    <n v="0"/>
    <n v="0"/>
    <n v="72.03"/>
    <n v="0"/>
    <n v="0"/>
    <n v="0"/>
    <n v="0"/>
    <n v="239.75"/>
    <n v="0"/>
    <n v="0"/>
    <n v="0"/>
    <n v="377.7"/>
    <x v="19"/>
    <x v="2"/>
  </r>
  <r>
    <s v="CG&amp;E "/>
    <s v="E"/>
    <x v="5"/>
    <s v="DP01    01/02/2009N"/>
    <n v="0"/>
    <n v="221.11"/>
    <n v="0"/>
    <n v="221.11"/>
    <n v="35.96"/>
    <n v="0"/>
    <n v="164.69"/>
    <n v="0"/>
    <n v="0.09"/>
    <n v="0"/>
    <n v="0"/>
    <n v="0"/>
    <n v="0"/>
    <n v="5.12"/>
    <n v="0"/>
    <n v="0"/>
    <n v="11.59"/>
    <n v="0"/>
    <n v="0"/>
    <n v="0"/>
    <n v="0"/>
    <n v="0"/>
    <n v="1.59"/>
    <n v="0"/>
    <n v="0"/>
    <n v="0"/>
    <n v="0"/>
    <n v="0"/>
    <n v="0"/>
    <n v="0"/>
    <n v="0"/>
    <n v="0"/>
    <n v="0"/>
    <n v="0"/>
    <n v="0"/>
    <n v="2.0699999999999998"/>
    <x v="19"/>
    <x v="2"/>
  </r>
  <r>
    <s v="CG&amp;E "/>
    <s v="E"/>
    <x v="14"/>
    <s v="DP01    01/02/2009N"/>
    <n v="8711954"/>
    <n v="637680.57999999996"/>
    <n v="0"/>
    <n v="637680.57999999996"/>
    <n v="204526.79"/>
    <n v="0"/>
    <n v="57428.58"/>
    <n v="9458.5499999999993"/>
    <n v="3.24"/>
    <n v="0"/>
    <n v="0"/>
    <n v="31959.88"/>
    <n v="36479.620000000003"/>
    <n v="44348.67"/>
    <n v="0"/>
    <n v="0"/>
    <n v="41052.44"/>
    <n v="166999.43"/>
    <n v="0"/>
    <n v="0"/>
    <n v="0"/>
    <n v="0"/>
    <n v="8969.92"/>
    <n v="0"/>
    <n v="0"/>
    <n v="0"/>
    <n v="4268.8599999999997"/>
    <n v="0"/>
    <n v="0"/>
    <n v="0"/>
    <n v="0"/>
    <n v="14209.19"/>
    <n v="0"/>
    <n v="0"/>
    <n v="0"/>
    <n v="17975.41"/>
    <x v="19"/>
    <x v="2"/>
  </r>
  <r>
    <s v="CG&amp;E "/>
    <s v="E"/>
    <x v="15"/>
    <s v="DP01    01/02/2009N"/>
    <n v="1709702"/>
    <n v="133479.44"/>
    <n v="0"/>
    <n v="133479.44"/>
    <n v="43374.95"/>
    <n v="0"/>
    <n v="13218.11"/>
    <n v="1548.25"/>
    <n v="0.27"/>
    <n v="0"/>
    <n v="0"/>
    <n v="6226.09"/>
    <n v="7881.19"/>
    <n v="9159.5"/>
    <n v="0"/>
    <n v="0"/>
    <n v="10074.5"/>
    <n v="32773.279999999999"/>
    <n v="0"/>
    <n v="0"/>
    <n v="0"/>
    <n v="0"/>
    <n v="1884.3"/>
    <n v="0"/>
    <n v="0"/>
    <n v="0"/>
    <n v="837.75"/>
    <n v="0"/>
    <n v="0"/>
    <n v="0"/>
    <n v="0"/>
    <n v="2788.53"/>
    <n v="0"/>
    <n v="0"/>
    <n v="0"/>
    <n v="3712.72"/>
    <x v="19"/>
    <x v="2"/>
  </r>
  <r>
    <s v="CG&amp;E "/>
    <s v="E"/>
    <x v="12"/>
    <s v="DP01    01/02/2009N"/>
    <n v="113412"/>
    <n v="10581.91"/>
    <n v="0"/>
    <n v="10581.91"/>
    <n v="3714.88"/>
    <n v="0"/>
    <n v="1184.4100000000001"/>
    <n v="123.13"/>
    <n v="0.09"/>
    <n v="0"/>
    <n v="0"/>
    <n v="421.01"/>
    <n v="724.55"/>
    <n v="725.67"/>
    <n v="0"/>
    <n v="0"/>
    <n v="816.19"/>
    <n v="2173.9899999999998"/>
    <n v="0"/>
    <n v="0"/>
    <n v="0"/>
    <n v="0"/>
    <n v="163.31"/>
    <n v="0"/>
    <n v="0"/>
    <n v="0"/>
    <n v="55.57"/>
    <n v="0"/>
    <n v="0"/>
    <n v="0"/>
    <n v="0"/>
    <n v="184.97"/>
    <n v="0"/>
    <n v="0"/>
    <n v="0"/>
    <n v="294.14"/>
    <x v="19"/>
    <x v="2"/>
  </r>
  <r>
    <s v="CG&amp;E "/>
    <s v="E"/>
    <x v="16"/>
    <s v="DP01    01/02/2009N"/>
    <n v="2198367"/>
    <n v="155289.22"/>
    <n v="0"/>
    <n v="155289.22"/>
    <n v="51830.87"/>
    <n v="0"/>
    <n v="14398.11"/>
    <n v="2386.7600000000002"/>
    <n v="0.45"/>
    <n v="0"/>
    <n v="0"/>
    <n v="1431.33"/>
    <n v="9633.0300000000007"/>
    <n v="11219.69"/>
    <n v="0"/>
    <n v="0"/>
    <n v="10772.42"/>
    <n v="42140.5"/>
    <n v="0"/>
    <n v="0"/>
    <n v="0"/>
    <n v="0"/>
    <n v="2265.6799999999998"/>
    <n v="0"/>
    <n v="0"/>
    <n v="0"/>
    <n v="1077.21"/>
    <n v="0"/>
    <n v="0"/>
    <n v="0"/>
    <n v="0"/>
    <n v="3585.54"/>
    <n v="0"/>
    <n v="0"/>
    <n v="0"/>
    <n v="4547.63"/>
    <x v="19"/>
    <x v="2"/>
  </r>
  <r>
    <s v="CG&amp;E "/>
    <s v="E"/>
    <x v="14"/>
    <s v="DP02    01/02/2009 "/>
    <n v="1025052"/>
    <n v="96250"/>
    <n v="0"/>
    <n v="96250"/>
    <n v="23770.69"/>
    <n v="0"/>
    <n v="6742.66"/>
    <n v="1996.11"/>
    <n v="0.18"/>
    <n v="0"/>
    <n v="0"/>
    <n v="8238.18"/>
    <n v="9662.93"/>
    <n v="11025.77"/>
    <n v="0"/>
    <n v="0"/>
    <n v="4794.71"/>
    <n v="19649.22"/>
    <n v="0"/>
    <n v="0"/>
    <n v="0"/>
    <n v="0"/>
    <n v="2153.9699999999998"/>
    <n v="0"/>
    <n v="0"/>
    <n v="0"/>
    <n v="1109.53"/>
    <n v="0"/>
    <n v="0"/>
    <n v="0"/>
    <n v="0"/>
    <n v="3693.14"/>
    <n v="0"/>
    <n v="0"/>
    <n v="0"/>
    <n v="3412.91"/>
    <x v="19"/>
    <x v="2"/>
  </r>
  <r>
    <s v="CG&amp;E "/>
    <s v="E"/>
    <x v="15"/>
    <s v="DP02    01/02/2009 "/>
    <n v="4062984"/>
    <n v="278532.37"/>
    <n v="0"/>
    <n v="278532.37"/>
    <n v="88835.08"/>
    <n v="0"/>
    <n v="26473.42"/>
    <n v="2395.0700000000002"/>
    <n v="0.18"/>
    <n v="0"/>
    <n v="0"/>
    <n v="554.64"/>
    <n v="21153.35"/>
    <n v="20763.96"/>
    <n v="0"/>
    <n v="0"/>
    <n v="20363"/>
    <n v="77883.34"/>
    <n v="0"/>
    <n v="0"/>
    <n v="0"/>
    <n v="0"/>
    <n v="4282.7700000000004"/>
    <n v="0"/>
    <n v="0"/>
    <n v="0"/>
    <n v="1868.81"/>
    <n v="0"/>
    <n v="0"/>
    <n v="0"/>
    <n v="0"/>
    <n v="6220.47"/>
    <n v="0"/>
    <n v="0"/>
    <n v="0"/>
    <n v="7738.28"/>
    <x v="19"/>
    <x v="2"/>
  </r>
  <r>
    <s v="CG&amp;E "/>
    <s v="E"/>
    <x v="12"/>
    <s v="DP02    01/02/2009 "/>
    <n v="659643"/>
    <n v="65569.600000000006"/>
    <n v="0"/>
    <n v="65569.600000000006"/>
    <n v="18347.2"/>
    <n v="0"/>
    <n v="5906.73"/>
    <n v="1357.31"/>
    <n v="0.27"/>
    <n v="0"/>
    <n v="0"/>
    <n v="4566.03"/>
    <n v="5995.5"/>
    <n v="6690.98"/>
    <n v="0"/>
    <n v="0"/>
    <n v="3872.38"/>
    <n v="12644.69"/>
    <n v="0"/>
    <n v="0"/>
    <n v="0"/>
    <n v="0"/>
    <n v="1385.85"/>
    <n v="0"/>
    <n v="0"/>
    <n v="0"/>
    <n v="612.58000000000004"/>
    <n v="0"/>
    <n v="0"/>
    <n v="0"/>
    <n v="0"/>
    <n v="2039.01"/>
    <n v="0"/>
    <n v="0"/>
    <n v="0"/>
    <n v="2151.0700000000002"/>
    <x v="19"/>
    <x v="2"/>
  </r>
  <r>
    <s v="CG&amp;E "/>
    <s v="E"/>
    <x v="2"/>
    <s v="DP02    01/02/2009N"/>
    <n v="71215"/>
    <n v="11356.72"/>
    <n v="0"/>
    <n v="11356.72"/>
    <n v="4519.66"/>
    <n v="0"/>
    <n v="1983.12"/>
    <n v="77.319999999999993"/>
    <n v="0.27"/>
    <n v="0"/>
    <n v="0"/>
    <n v="285.68"/>
    <n v="487.82"/>
    <n v="766.77"/>
    <n v="0"/>
    <n v="0"/>
    <n v="1209.69"/>
    <n v="1365.12"/>
    <n v="0"/>
    <n v="0"/>
    <n v="0"/>
    <n v="0"/>
    <n v="199.42"/>
    <n v="0"/>
    <n v="0"/>
    <n v="0"/>
    <n v="34.9"/>
    <n v="0"/>
    <n v="0"/>
    <n v="0"/>
    <n v="0"/>
    <n v="116.15"/>
    <n v="0"/>
    <n v="0"/>
    <n v="0"/>
    <n v="310.8"/>
    <x v="19"/>
    <x v="2"/>
  </r>
  <r>
    <s v="CG&amp;E "/>
    <s v="E"/>
    <x v="3"/>
    <s v="DP02    01/02/2009N"/>
    <n v="435094"/>
    <n v="33547.14"/>
    <n v="0"/>
    <n v="33547.14"/>
    <n v="10782.43"/>
    <n v="0"/>
    <n v="3538.39"/>
    <n v="472.38"/>
    <n v="0.45"/>
    <n v="0"/>
    <n v="0"/>
    <n v="1625.99"/>
    <n v="1966.05"/>
    <n v="2294.88"/>
    <n v="0"/>
    <n v="0"/>
    <n v="2200.14"/>
    <n v="8340.32"/>
    <n v="0"/>
    <n v="0"/>
    <n v="0"/>
    <n v="0"/>
    <n v="473.09"/>
    <n v="0"/>
    <n v="0"/>
    <n v="0"/>
    <n v="213.2"/>
    <n v="0"/>
    <n v="0"/>
    <n v="0"/>
    <n v="0"/>
    <n v="709.65"/>
    <n v="0"/>
    <n v="0"/>
    <n v="0"/>
    <n v="930.17"/>
    <x v="19"/>
    <x v="2"/>
  </r>
  <r>
    <s v="CG&amp;E "/>
    <s v="E"/>
    <x v="4"/>
    <s v="DP02    01/02/2009N"/>
    <n v="78012"/>
    <n v="6531.61"/>
    <n v="0"/>
    <n v="6531.61"/>
    <n v="2173.11"/>
    <n v="0"/>
    <n v="731.53"/>
    <n v="84.7"/>
    <n v="0.09"/>
    <n v="0"/>
    <n v="0"/>
    <n v="292.5"/>
    <n v="408.75"/>
    <n v="445.28"/>
    <n v="0"/>
    <n v="0"/>
    <n v="458.85"/>
    <n v="1495.41"/>
    <n v="0"/>
    <n v="0"/>
    <n v="0"/>
    <n v="0"/>
    <n v="95.43"/>
    <n v="0"/>
    <n v="0"/>
    <n v="0"/>
    <n v="38.229999999999997"/>
    <n v="0"/>
    <n v="0"/>
    <n v="0"/>
    <n v="0"/>
    <n v="127.24"/>
    <n v="0"/>
    <n v="0"/>
    <n v="0"/>
    <n v="180.49"/>
    <x v="19"/>
    <x v="2"/>
  </r>
  <r>
    <s v="CG&amp;E "/>
    <s v="E"/>
    <x v="14"/>
    <s v="DP02    01/02/2009N"/>
    <n v="53634428"/>
    <n v="3790254.56"/>
    <n v="0"/>
    <n v="3790254.56"/>
    <n v="1198975.21"/>
    <n v="0"/>
    <n v="342923.75"/>
    <n v="44209.05"/>
    <n v="5.67"/>
    <n v="0"/>
    <n v="0"/>
    <n v="145941.9"/>
    <n v="229559.72"/>
    <n v="264423.78000000003"/>
    <n v="0"/>
    <n v="0"/>
    <n v="263122.96000000002"/>
    <n v="1028118.33"/>
    <n v="0"/>
    <n v="0"/>
    <n v="0"/>
    <n v="0"/>
    <n v="52034.63"/>
    <n v="0"/>
    <n v="0"/>
    <n v="0"/>
    <n v="26280.87"/>
    <n v="0"/>
    <n v="0"/>
    <n v="0"/>
    <n v="0"/>
    <n v="87477.73"/>
    <n v="0"/>
    <n v="0"/>
    <n v="0"/>
    <n v="107180.96"/>
    <x v="19"/>
    <x v="2"/>
  </r>
  <r>
    <s v="CG&amp;E "/>
    <s v="E"/>
    <x v="15"/>
    <s v="DP02    01/02/2009N"/>
    <n v="44537375"/>
    <n v="3310714.71"/>
    <n v="0"/>
    <n v="3310714.71"/>
    <n v="1048037.49"/>
    <n v="0"/>
    <n v="307183.56"/>
    <n v="36965.22"/>
    <n v="4.57"/>
    <n v="0"/>
    <n v="0"/>
    <n v="162127.63"/>
    <n v="207459.84"/>
    <n v="226937.31"/>
    <n v="0"/>
    <n v="0"/>
    <n v="236366.59"/>
    <n v="853736.95999999996"/>
    <n v="0"/>
    <n v="0"/>
    <n v="0"/>
    <n v="0"/>
    <n v="45444.4"/>
    <n v="0"/>
    <n v="0"/>
    <n v="0"/>
    <n v="21823.32"/>
    <n v="0"/>
    <n v="0"/>
    <n v="0"/>
    <n v="0"/>
    <n v="72640.47"/>
    <n v="0"/>
    <n v="0"/>
    <n v="0"/>
    <n v="91987.35"/>
    <x v="19"/>
    <x v="2"/>
  </r>
  <r>
    <s v="CG&amp;E "/>
    <s v="E"/>
    <x v="12"/>
    <s v="DP02    01/02/2009N"/>
    <n v="8612133"/>
    <n v="647448.43000000005"/>
    <n v="0"/>
    <n v="647448.43000000005"/>
    <n v="208404.14"/>
    <n v="0"/>
    <n v="59426.98"/>
    <n v="8666.77"/>
    <n v="1.62"/>
    <n v="0"/>
    <n v="0"/>
    <n v="31429.82"/>
    <n v="39489.78"/>
    <n v="44705.19"/>
    <n v="0"/>
    <n v="0"/>
    <n v="44759.64"/>
    <n v="165085.96"/>
    <n v="0"/>
    <n v="0"/>
    <n v="0"/>
    <n v="0"/>
    <n v="9091.7800000000007"/>
    <n v="0"/>
    <n v="0"/>
    <n v="0"/>
    <n v="4219.9399999999996"/>
    <n v="0"/>
    <n v="0"/>
    <n v="0"/>
    <n v="0"/>
    <n v="14046.4"/>
    <n v="0"/>
    <n v="0"/>
    <n v="0"/>
    <n v="18120.41"/>
    <x v="19"/>
    <x v="2"/>
  </r>
  <r>
    <s v="CG&amp;E "/>
    <s v="E"/>
    <x v="17"/>
    <s v="DP02    01/02/2009N"/>
    <n v="177429"/>
    <n v="31812.73"/>
    <n v="0"/>
    <n v="31812.73"/>
    <n v="13163.99"/>
    <n v="0"/>
    <n v="5191.3599999999997"/>
    <n v="192.63"/>
    <n v="0.09"/>
    <n v="0"/>
    <n v="0"/>
    <n v="653.39"/>
    <n v="1215.3900000000001"/>
    <n v="2181.16"/>
    <n v="0"/>
    <n v="0"/>
    <n v="3977.82"/>
    <n v="3401.14"/>
    <n v="0"/>
    <n v="0"/>
    <n v="0"/>
    <n v="0"/>
    <n v="575.28"/>
    <n v="0"/>
    <n v="0"/>
    <n v="0"/>
    <n v="86.94"/>
    <n v="0"/>
    <n v="0"/>
    <n v="0"/>
    <n v="0"/>
    <n v="289.39"/>
    <n v="0"/>
    <n v="0"/>
    <n v="0"/>
    <n v="884.15"/>
    <x v="19"/>
    <x v="2"/>
  </r>
  <r>
    <s v="CG&amp;E "/>
    <s v="E"/>
    <x v="16"/>
    <s v="DP02    01/02/2009N"/>
    <n v="3150090"/>
    <n v="205465.53"/>
    <n v="0"/>
    <n v="205465.53"/>
    <n v="66094.17"/>
    <n v="0"/>
    <n v="18601.650000000001"/>
    <n v="2504.8200000000002"/>
    <n v="0.18"/>
    <n v="0"/>
    <n v="0"/>
    <n v="0"/>
    <n v="12933.61"/>
    <n v="14917.81"/>
    <n v="0"/>
    <n v="0"/>
    <n v="14440.66"/>
    <n v="60384.08"/>
    <n v="0"/>
    <n v="0"/>
    <n v="0"/>
    <n v="0"/>
    <n v="2860.43"/>
    <n v="0"/>
    <n v="0"/>
    <n v="0"/>
    <n v="1543.54"/>
    <n v="0"/>
    <n v="0"/>
    <n v="0"/>
    <n v="0"/>
    <n v="5137.8"/>
    <n v="0"/>
    <n v="0"/>
    <n v="0"/>
    <n v="6046.78"/>
    <x v="19"/>
    <x v="2"/>
  </r>
  <r>
    <s v="CG&amp;E "/>
    <s v="E"/>
    <x v="11"/>
    <s v="DP02    01/02/2009N"/>
    <n v="3119"/>
    <n v="214.49"/>
    <n v="0"/>
    <n v="214.49"/>
    <n v="0"/>
    <n v="0"/>
    <n v="173.73"/>
    <n v="3.39"/>
    <n v="0.09"/>
    <n v="0"/>
    <n v="-7.3"/>
    <n v="13.99"/>
    <n v="16.670000000000002"/>
    <n v="0"/>
    <n v="0"/>
    <n v="0"/>
    <n v="0"/>
    <n v="0"/>
    <n v="0"/>
    <n v="0"/>
    <n v="0"/>
    <n v="0"/>
    <n v="0"/>
    <n v="0"/>
    <n v="0"/>
    <n v="0"/>
    <n v="1.53"/>
    <n v="0"/>
    <n v="0"/>
    <n v="0"/>
    <n v="0"/>
    <n v="5.09"/>
    <n v="0"/>
    <n v="0"/>
    <n v="0"/>
    <n v="7.3"/>
    <x v="19"/>
    <x v="2"/>
  </r>
  <r>
    <s v="CG&amp;E "/>
    <s v="E"/>
    <x v="18"/>
    <s v="DP02    01/02/2009N"/>
    <n v="804694"/>
    <n v="23367.040000000001"/>
    <n v="0"/>
    <n v="23367.040000000001"/>
    <n v="0"/>
    <n v="0"/>
    <n v="12493.53"/>
    <n v="873.65"/>
    <n v="0.36"/>
    <n v="0"/>
    <n v="-1813.77"/>
    <n v="2957.43"/>
    <n v="4205.32"/>
    <n v="0"/>
    <n v="0"/>
    <n v="0"/>
    <n v="0"/>
    <n v="0"/>
    <n v="0"/>
    <n v="0"/>
    <n v="0"/>
    <n v="0"/>
    <n v="364.97"/>
    <n v="0"/>
    <n v="0"/>
    <n v="0"/>
    <n v="394.3"/>
    <n v="0"/>
    <n v="0"/>
    <n v="0"/>
    <n v="0"/>
    <n v="1312.46"/>
    <n v="0"/>
    <n v="0"/>
    <n v="0"/>
    <n v="2578.79"/>
    <x v="19"/>
    <x v="2"/>
  </r>
  <r>
    <s v="CG&amp;E "/>
    <s v="E"/>
    <x v="13"/>
    <s v="DP02    01/02/2009N"/>
    <n v="233549"/>
    <n v="5013.6000000000004"/>
    <n v="0"/>
    <n v="5013.6000000000004"/>
    <n v="0"/>
    <n v="0"/>
    <n v="2064.2800000000002"/>
    <n v="253.56"/>
    <n v="0.09"/>
    <n v="0"/>
    <n v="-569.44000000000005"/>
    <n v="857.1"/>
    <n v="1343.21"/>
    <n v="0"/>
    <n v="0"/>
    <n v="0"/>
    <n v="0"/>
    <n v="0"/>
    <n v="0"/>
    <n v="0"/>
    <n v="0"/>
    <n v="0"/>
    <n v="0"/>
    <n v="0"/>
    <n v="0"/>
    <n v="0"/>
    <n v="114.44"/>
    <n v="0"/>
    <n v="0"/>
    <n v="0"/>
    <n v="0"/>
    <n v="380.92"/>
    <n v="0"/>
    <n v="0"/>
    <n v="0"/>
    <n v="569.44000000000005"/>
    <x v="19"/>
    <x v="2"/>
  </r>
  <r>
    <s v="CG&amp;E "/>
    <s v="E"/>
    <x v="2"/>
    <s v="DP03    01/02/2009N"/>
    <n v="29760"/>
    <n v="2872.39"/>
    <n v="0"/>
    <n v="2872.39"/>
    <n v="964.28"/>
    <n v="0"/>
    <n v="417.85"/>
    <n v="32.31"/>
    <n v="0.09"/>
    <n v="0"/>
    <n v="0"/>
    <n v="117.35"/>
    <n v="187.66"/>
    <n v="188.93"/>
    <n v="0"/>
    <n v="0"/>
    <n v="211.35"/>
    <n v="570.47"/>
    <n v="0"/>
    <n v="0"/>
    <n v="0"/>
    <n v="0"/>
    <n v="42.39"/>
    <n v="0"/>
    <n v="0"/>
    <n v="0"/>
    <n v="14.58"/>
    <n v="0"/>
    <n v="0"/>
    <n v="0"/>
    <n v="0"/>
    <n v="48.54"/>
    <n v="0"/>
    <n v="0"/>
    <n v="0"/>
    <n v="76.59"/>
    <x v="19"/>
    <x v="2"/>
  </r>
  <r>
    <s v="CG&amp;E "/>
    <s v="E"/>
    <x v="3"/>
    <s v="DP03    01/02/2009N"/>
    <n v="22400"/>
    <n v="2117.79"/>
    <n v="0"/>
    <n v="2117.79"/>
    <n v="685.69"/>
    <n v="0"/>
    <n v="337.97"/>
    <n v="24.32"/>
    <n v="0.09"/>
    <n v="0"/>
    <n v="0"/>
    <n v="90.63"/>
    <n v="131.84"/>
    <n v="136.56"/>
    <n v="0"/>
    <n v="0"/>
    <n v="148.31"/>
    <n v="429.39"/>
    <n v="0"/>
    <n v="0"/>
    <n v="0"/>
    <n v="0"/>
    <n v="30.13"/>
    <n v="0"/>
    <n v="0"/>
    <n v="0"/>
    <n v="10.98"/>
    <n v="0"/>
    <n v="0"/>
    <n v="0"/>
    <n v="0"/>
    <n v="36.53"/>
    <n v="0"/>
    <n v="0"/>
    <n v="0"/>
    <n v="55.35"/>
    <x v="19"/>
    <x v="2"/>
  </r>
  <r>
    <s v="CG&amp;E "/>
    <s v="E"/>
    <x v="14"/>
    <s v="DP03    01/02/2009N"/>
    <n v="5295118"/>
    <n v="347726.67"/>
    <n v="0"/>
    <n v="347726.67"/>
    <n v="104503.47"/>
    <n v="0"/>
    <n v="28062.65"/>
    <n v="4607.53"/>
    <n v="0.81"/>
    <n v="0"/>
    <n v="0"/>
    <n v="19305.16"/>
    <n v="18947.330000000002"/>
    <n v="24153.66"/>
    <n v="0"/>
    <n v="0"/>
    <n v="21077.26"/>
    <n v="101502.12"/>
    <n v="0"/>
    <n v="0"/>
    <n v="0"/>
    <n v="0"/>
    <n v="4545.6099999999997"/>
    <n v="0"/>
    <n v="0"/>
    <n v="0"/>
    <n v="2594.63"/>
    <n v="0"/>
    <n v="0"/>
    <n v="0"/>
    <n v="0"/>
    <n v="8636.34"/>
    <n v="0"/>
    <n v="0"/>
    <n v="0"/>
    <n v="9790.1"/>
    <x v="19"/>
    <x v="2"/>
  </r>
  <r>
    <s v="CG&amp;E "/>
    <s v="E"/>
    <x v="15"/>
    <s v="DP03    01/02/2009N"/>
    <n v="3461784"/>
    <n v="251022.1"/>
    <n v="0"/>
    <n v="251022.1"/>
    <n v="78737.460000000006"/>
    <n v="0"/>
    <n v="22574.81"/>
    <n v="3123.38"/>
    <n v="0.45"/>
    <n v="0"/>
    <n v="0"/>
    <n v="12603.24"/>
    <n v="15387.2"/>
    <n v="17255.96"/>
    <n v="0"/>
    <n v="0"/>
    <n v="17224.47"/>
    <n v="66358.94"/>
    <n v="0"/>
    <n v="0"/>
    <n v="0"/>
    <n v="0"/>
    <n v="3419.25"/>
    <n v="0"/>
    <n v="0"/>
    <n v="0"/>
    <n v="1696.27"/>
    <n v="0"/>
    <n v="0"/>
    <n v="0"/>
    <n v="0"/>
    <n v="5646.17"/>
    <n v="0"/>
    <n v="0"/>
    <n v="0"/>
    <n v="6994.5"/>
    <x v="19"/>
    <x v="2"/>
  </r>
  <r>
    <s v="CG&amp;E "/>
    <s v="E"/>
    <x v="12"/>
    <s v="DP03    01/02/2009N"/>
    <n v="39418"/>
    <n v="4395.38"/>
    <n v="0"/>
    <n v="4395.38"/>
    <n v="1597.45"/>
    <n v="0"/>
    <n v="629.32000000000005"/>
    <n v="42.8"/>
    <n v="0.09"/>
    <n v="0"/>
    <n v="0"/>
    <n v="152.41"/>
    <n v="270.01"/>
    <n v="295.70999999999998"/>
    <n v="0"/>
    <n v="0"/>
    <n v="378.2"/>
    <n v="755.6"/>
    <n v="0"/>
    <n v="0"/>
    <n v="0"/>
    <n v="0"/>
    <n v="70.33"/>
    <n v="0"/>
    <n v="0"/>
    <n v="0"/>
    <n v="19.309999999999999"/>
    <n v="0"/>
    <n v="0"/>
    <n v="0"/>
    <n v="0"/>
    <n v="64.290000000000006"/>
    <n v="0"/>
    <n v="0"/>
    <n v="0"/>
    <n v="119.86"/>
    <x v="19"/>
    <x v="2"/>
  </r>
  <r>
    <s v="CG&amp;E "/>
    <s v="E"/>
    <x v="17"/>
    <s v="DP03    01/02/2009N"/>
    <n v="6121"/>
    <n v="1918.06"/>
    <n v="0"/>
    <n v="1918.06"/>
    <n v="807.98"/>
    <n v="0"/>
    <n v="453.1"/>
    <n v="6.65"/>
    <n v="0.09"/>
    <n v="0"/>
    <n v="0"/>
    <n v="26.57"/>
    <n v="41.93"/>
    <n v="125.62"/>
    <n v="0"/>
    <n v="0"/>
    <n v="239.16"/>
    <n v="117.33"/>
    <n v="0"/>
    <n v="0"/>
    <n v="0"/>
    <n v="0"/>
    <n v="35.729999999999997"/>
    <n v="0"/>
    <n v="0"/>
    <n v="0"/>
    <n v="3"/>
    <n v="0"/>
    <n v="0"/>
    <n v="0"/>
    <n v="0"/>
    <n v="9.98"/>
    <n v="0"/>
    <n v="0"/>
    <n v="0"/>
    <n v="50.92"/>
    <x v="19"/>
    <x v="2"/>
  </r>
  <r>
    <s v="CG&amp;E "/>
    <s v="E"/>
    <x v="14"/>
    <s v="DP04    01/02/2009 "/>
    <n v="457351"/>
    <n v="70933.11"/>
    <n v="0"/>
    <n v="70933.11"/>
    <n v="15206.15"/>
    <n v="0"/>
    <n v="4873.6000000000004"/>
    <n v="1415.67"/>
    <n v="0.09"/>
    <n v="0"/>
    <n v="0"/>
    <n v="6990.33"/>
    <n v="10677.76"/>
    <n v="10434.780000000001"/>
    <n v="0"/>
    <n v="0"/>
    <n v="3582.7"/>
    <n v="8766.9599999999991"/>
    <n v="0"/>
    <n v="0"/>
    <n v="0"/>
    <n v="0"/>
    <n v="2150.5100000000002"/>
    <n v="0"/>
    <n v="0"/>
    <n v="0"/>
    <n v="942.34"/>
    <n v="0"/>
    <n v="0"/>
    <n v="0"/>
    <n v="0"/>
    <n v="3136.64"/>
    <n v="0"/>
    <n v="0"/>
    <n v="0"/>
    <n v="2755.58"/>
    <x v="19"/>
    <x v="2"/>
  </r>
  <r>
    <s v="CG&amp;E "/>
    <s v="E"/>
    <x v="14"/>
    <s v="DP04    01/02/2009N"/>
    <n v="158432"/>
    <n v="28690.21"/>
    <n v="0"/>
    <n v="28690.21"/>
    <n v="12089.42"/>
    <n v="0"/>
    <n v="4691.62"/>
    <n v="172.01"/>
    <n v="0.27"/>
    <n v="0"/>
    <n v="0"/>
    <n v="593.84"/>
    <n v="1085.26"/>
    <n v="1995.4"/>
    <n v="0"/>
    <n v="0"/>
    <n v="3346.79"/>
    <n v="3036.99"/>
    <n v="0"/>
    <n v="0"/>
    <n v="0"/>
    <n v="0"/>
    <n v="533.79"/>
    <n v="0"/>
    <n v="0"/>
    <n v="0"/>
    <n v="77.63"/>
    <n v="0"/>
    <n v="0"/>
    <n v="0"/>
    <n v="0"/>
    <n v="258.39999999999998"/>
    <n v="0"/>
    <n v="0"/>
    <n v="0"/>
    <n v="808.79"/>
    <x v="19"/>
    <x v="2"/>
  </r>
  <r>
    <s v="CG&amp;E "/>
    <s v="E"/>
    <x v="15"/>
    <s v="DP04    01/02/2009N"/>
    <n v="7909225"/>
    <n v="597689.72"/>
    <n v="0"/>
    <n v="597689.72"/>
    <n v="189746.6"/>
    <n v="0"/>
    <n v="56431.6"/>
    <n v="6325.42"/>
    <n v="0.72"/>
    <n v="0"/>
    <n v="0"/>
    <n v="28785.040000000001"/>
    <n v="38871.96"/>
    <n v="40805.56"/>
    <n v="0"/>
    <n v="0"/>
    <n v="43579.75"/>
    <n v="151611.94"/>
    <n v="0"/>
    <n v="0"/>
    <n v="0"/>
    <n v="0"/>
    <n v="8215.2900000000009"/>
    <n v="0"/>
    <n v="0"/>
    <n v="0"/>
    <n v="3875.51"/>
    <n v="0"/>
    <n v="0"/>
    <n v="0"/>
    <n v="0"/>
    <n v="12899.94"/>
    <n v="0"/>
    <n v="0"/>
    <n v="0"/>
    <n v="16540.39"/>
    <x v="19"/>
    <x v="2"/>
  </r>
  <r>
    <s v="CG&amp;E "/>
    <s v="E"/>
    <x v="11"/>
    <s v="DP04    01/02/2009N"/>
    <n v="78058"/>
    <n v="3405.79"/>
    <n v="0"/>
    <n v="3405.79"/>
    <n v="0"/>
    <n v="0"/>
    <n v="2318.6"/>
    <n v="84.75"/>
    <n v="0.18"/>
    <n v="0"/>
    <n v="-388.43"/>
    <n v="301.99"/>
    <n v="534.70000000000005"/>
    <n v="0"/>
    <n v="0"/>
    <n v="0"/>
    <n v="0"/>
    <n v="0"/>
    <n v="0"/>
    <n v="0"/>
    <n v="0"/>
    <n v="0"/>
    <n v="0"/>
    <n v="0"/>
    <n v="0"/>
    <n v="0"/>
    <n v="38.25"/>
    <n v="0"/>
    <n v="0"/>
    <n v="0"/>
    <n v="0"/>
    <n v="127.32"/>
    <n v="0"/>
    <n v="0"/>
    <n v="0"/>
    <n v="388.43"/>
    <x v="19"/>
    <x v="2"/>
  </r>
  <r>
    <s v="CG&amp;E "/>
    <s v="E"/>
    <x v="14"/>
    <s v="DP06    01/02/2009 "/>
    <n v="1239284"/>
    <n v="44075.69"/>
    <n v="0"/>
    <n v="4407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2"/>
  </r>
  <r>
    <s v="CG&amp;E "/>
    <s v="E"/>
    <x v="15"/>
    <s v="DP06    01/02/2009 "/>
    <n v="-249087"/>
    <n v="702.54"/>
    <n v="0"/>
    <n v="702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2"/>
  </r>
  <r>
    <s v="CG&amp;E "/>
    <s v="E"/>
    <x v="12"/>
    <s v="DP06    01/02/2009 "/>
    <n v="590516"/>
    <n v="24164.09"/>
    <n v="0"/>
    <n v="2416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2"/>
  </r>
  <r>
    <s v="CG&amp;E "/>
    <s v="E"/>
    <x v="14"/>
    <s v="DP08    01/02/2009 "/>
    <n v="1465791"/>
    <n v="58154.8"/>
    <n v="0"/>
    <n v="5815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2"/>
  </r>
  <r>
    <s v="CG&amp;E "/>
    <s v="E"/>
    <x v="14"/>
    <s v="DP10    01/02/2009 "/>
    <n v="1512960"/>
    <n v="96371.95"/>
    <n v="0"/>
    <n v="96371.95"/>
    <n v="24738.38"/>
    <n v="0"/>
    <n v="6357"/>
    <n v="1216.74"/>
    <n v="0.09"/>
    <n v="0"/>
    <n v="0"/>
    <n v="5450.65"/>
    <n v="8995.1"/>
    <n v="8513.4699999999993"/>
    <n v="0"/>
    <n v="0"/>
    <n v="4634.8"/>
    <n v="29001.93"/>
    <n v="0"/>
    <n v="0"/>
    <n v="0"/>
    <n v="0"/>
    <n v="1794.6"/>
    <n v="0"/>
    <n v="0"/>
    <n v="0"/>
    <n v="734.51"/>
    <n v="0"/>
    <n v="0"/>
    <n v="0"/>
    <n v="0"/>
    <n v="2444.85"/>
    <n v="0"/>
    <n v="0"/>
    <n v="0"/>
    <n v="2489.83"/>
    <x v="19"/>
    <x v="2"/>
  </r>
  <r>
    <s v="CG&amp;E "/>
    <s v="E"/>
    <x v="15"/>
    <s v="DP10    01/02/2009 "/>
    <n v="5340271"/>
    <n v="295308.05"/>
    <n v="0"/>
    <n v="295308.05"/>
    <n v="81855"/>
    <n v="0"/>
    <n v="20403.060000000001"/>
    <n v="2924.22"/>
    <n v="0.18"/>
    <n v="0"/>
    <n v="0"/>
    <n v="14699.61"/>
    <n v="18040.7"/>
    <n v="20019.46"/>
    <n v="0"/>
    <n v="0"/>
    <n v="15336.55"/>
    <n v="102367.65"/>
    <n v="0"/>
    <n v="0"/>
    <n v="0"/>
    <n v="0"/>
    <n v="3931.07"/>
    <n v="0"/>
    <n v="0"/>
    <n v="0"/>
    <n v="1981.73"/>
    <n v="0"/>
    <n v="0"/>
    <n v="0"/>
    <n v="0"/>
    <n v="6596.33"/>
    <n v="0"/>
    <n v="0"/>
    <n v="0"/>
    <n v="7152.49"/>
    <x v="19"/>
    <x v="2"/>
  </r>
  <r>
    <s v="CG&amp;E "/>
    <s v="E"/>
    <x v="12"/>
    <s v="DP10    01/02/2009 "/>
    <n v="20896767"/>
    <n v="1080557.82"/>
    <n v="0"/>
    <n v="1080557.82"/>
    <n v="300511.83"/>
    <n v="0"/>
    <n v="72650.960000000006"/>
    <n v="10651.33"/>
    <n v="0.09"/>
    <n v="0"/>
    <n v="0"/>
    <n v="0"/>
    <n v="60408.639999999999"/>
    <n v="85601.04"/>
    <n v="0"/>
    <n v="0"/>
    <n v="56943.15"/>
    <n v="400570.13"/>
    <n v="0"/>
    <n v="0"/>
    <n v="0"/>
    <n v="0"/>
    <n v="14379.1"/>
    <n v="0"/>
    <n v="0"/>
    <n v="0"/>
    <n v="10591.54"/>
    <n v="0"/>
    <n v="0"/>
    <n v="0"/>
    <n v="0"/>
    <n v="35254.699999999997"/>
    <n v="0"/>
    <n v="0"/>
    <n v="0"/>
    <n v="32995.31"/>
    <x v="19"/>
    <x v="2"/>
  </r>
  <r>
    <s v="CG&amp;E "/>
    <s v="E"/>
    <x v="2"/>
    <s v="DP10    01/02/2009N"/>
    <n v="17730"/>
    <n v="2194.7600000000002"/>
    <n v="0"/>
    <n v="2194.7600000000002"/>
    <n v="708.42"/>
    <n v="0"/>
    <n v="511.46"/>
    <n v="19.25"/>
    <n v="0.09"/>
    <n v="0"/>
    <n v="0"/>
    <n v="73.680000000000007"/>
    <n v="121.45"/>
    <n v="131.57"/>
    <n v="0"/>
    <n v="0"/>
    <n v="166.85"/>
    <n v="339.87"/>
    <n v="0"/>
    <n v="0"/>
    <n v="0"/>
    <n v="0"/>
    <n v="31.18"/>
    <n v="0"/>
    <n v="0"/>
    <n v="0"/>
    <n v="8.69"/>
    <n v="0"/>
    <n v="0"/>
    <n v="0"/>
    <n v="0"/>
    <n v="28.92"/>
    <n v="0"/>
    <n v="0"/>
    <n v="0"/>
    <n v="53.33"/>
    <x v="19"/>
    <x v="2"/>
  </r>
  <r>
    <s v="CG&amp;E "/>
    <s v="E"/>
    <x v="3"/>
    <s v="DP10    01/02/2009N"/>
    <n v="34278"/>
    <n v="4729.88"/>
    <n v="0"/>
    <n v="4729.88"/>
    <n v="1762.25"/>
    <n v="0"/>
    <n v="869.19"/>
    <n v="37.22"/>
    <n v="0.09"/>
    <n v="0"/>
    <n v="0"/>
    <n v="133.75"/>
    <n v="234.8"/>
    <n v="310.25"/>
    <n v="0"/>
    <n v="0"/>
    <n v="449.11"/>
    <n v="657.07"/>
    <n v="0"/>
    <n v="0"/>
    <n v="0"/>
    <n v="0"/>
    <n v="77.680000000000007"/>
    <n v="0"/>
    <n v="0"/>
    <n v="0"/>
    <n v="16.8"/>
    <n v="0"/>
    <n v="0"/>
    <n v="0"/>
    <n v="0"/>
    <n v="55.91"/>
    <n v="0"/>
    <n v="0"/>
    <n v="0"/>
    <n v="125.76"/>
    <x v="19"/>
    <x v="2"/>
  </r>
  <r>
    <s v="CG&amp;E "/>
    <s v="E"/>
    <x v="14"/>
    <s v="DP10    01/02/2009N"/>
    <n v="10934104"/>
    <n v="720970.81"/>
    <n v="0"/>
    <n v="720970.81"/>
    <n v="214677.69"/>
    <n v="0"/>
    <n v="60103.26"/>
    <n v="8084.63"/>
    <n v="0.72"/>
    <n v="0"/>
    <n v="0"/>
    <n v="39765.35"/>
    <n v="40878.589999999997"/>
    <n v="49705.98"/>
    <n v="0"/>
    <n v="0"/>
    <n v="45529.98"/>
    <n v="209595.85"/>
    <n v="0"/>
    <n v="0"/>
    <n v="0"/>
    <n v="0"/>
    <n v="9289.92"/>
    <n v="0"/>
    <n v="0"/>
    <n v="0"/>
    <n v="5357.7"/>
    <n v="0"/>
    <n v="0"/>
    <n v="0"/>
    <n v="0"/>
    <n v="17833.54"/>
    <n v="0"/>
    <n v="0"/>
    <n v="0"/>
    <n v="20147.599999999999"/>
    <x v="19"/>
    <x v="2"/>
  </r>
  <r>
    <s v="CG&amp;E "/>
    <s v="E"/>
    <x v="15"/>
    <s v="DP10    01/02/2009N"/>
    <n v="11633734"/>
    <n v="898880.88"/>
    <n v="0"/>
    <n v="898880.88"/>
    <n v="289724.12"/>
    <n v="0"/>
    <n v="88208.639999999999"/>
    <n v="10417.73"/>
    <n v="1.53"/>
    <n v="0"/>
    <n v="0"/>
    <n v="42388.9"/>
    <n v="55801.17"/>
    <n v="61542.15"/>
    <n v="0"/>
    <n v="0"/>
    <n v="65575.759999999995"/>
    <n v="223007.03"/>
    <n v="0"/>
    <n v="0"/>
    <n v="0"/>
    <n v="0"/>
    <n v="12593.17"/>
    <n v="0"/>
    <n v="0"/>
    <n v="0"/>
    <n v="5700.52"/>
    <n v="0"/>
    <n v="0"/>
    <n v="0"/>
    <n v="0"/>
    <n v="18974.63"/>
    <n v="0"/>
    <n v="0"/>
    <n v="0"/>
    <n v="24945.53"/>
    <x v="19"/>
    <x v="2"/>
  </r>
  <r>
    <s v="CG&amp;E "/>
    <s v="E"/>
    <x v="12"/>
    <s v="DP10    01/02/2009N"/>
    <n v="12398565"/>
    <n v="801685.65"/>
    <n v="0"/>
    <n v="801685.65"/>
    <n v="237409.97"/>
    <n v="0"/>
    <n v="64681.08"/>
    <n v="10197.6"/>
    <n v="0.99"/>
    <n v="0"/>
    <n v="0"/>
    <n v="45109.3"/>
    <n v="43560.800000000003"/>
    <n v="55523.16"/>
    <n v="0"/>
    <n v="0"/>
    <n v="48431.89"/>
    <n v="237668.1"/>
    <n v="0"/>
    <n v="0"/>
    <n v="0"/>
    <n v="0"/>
    <n v="10300.26"/>
    <n v="0"/>
    <n v="0"/>
    <n v="0"/>
    <n v="6075.31"/>
    <n v="0"/>
    <n v="0"/>
    <n v="0"/>
    <n v="0"/>
    <n v="20222.04"/>
    <n v="0"/>
    <n v="0"/>
    <n v="0"/>
    <n v="22505.15"/>
    <x v="19"/>
    <x v="2"/>
  </r>
  <r>
    <s v="CG&amp;E "/>
    <s v="E"/>
    <x v="17"/>
    <s v="DP10    01/02/2009N"/>
    <n v="821211"/>
    <n v="49368.84"/>
    <n v="0"/>
    <n v="49368.84"/>
    <n v="14178.29"/>
    <n v="0"/>
    <n v="3511.61"/>
    <n v="891.59"/>
    <n v="0.09"/>
    <n v="0"/>
    <n v="0"/>
    <n v="2990.32"/>
    <n v="2296.46"/>
    <n v="3460.94"/>
    <n v="0"/>
    <n v="0"/>
    <n v="2534.08"/>
    <n v="15741.79"/>
    <n v="0"/>
    <n v="0"/>
    <n v="0"/>
    <n v="0"/>
    <n v="619.13"/>
    <n v="0"/>
    <n v="0"/>
    <n v="0"/>
    <n v="402.39"/>
    <n v="0"/>
    <n v="0"/>
    <n v="0"/>
    <n v="0"/>
    <n v="1339.4"/>
    <n v="0"/>
    <n v="0"/>
    <n v="0"/>
    <n v="1402.75"/>
    <x v="19"/>
    <x v="2"/>
  </r>
  <r>
    <s v="CG&amp;E "/>
    <s v="E"/>
    <x v="16"/>
    <s v="DP10    01/02/2009N"/>
    <n v="1285234"/>
    <n v="86409.82"/>
    <n v="0"/>
    <n v="86409.82"/>
    <n v="28111.040000000001"/>
    <n v="0"/>
    <n v="8124.17"/>
    <n v="1116.49"/>
    <n v="0.09"/>
    <n v="0"/>
    <n v="0"/>
    <n v="0"/>
    <n v="5523.12"/>
    <n v="6247.98"/>
    <n v="0"/>
    <n v="0"/>
    <n v="6173.55"/>
    <n v="24636.65"/>
    <n v="0"/>
    <n v="0"/>
    <n v="0"/>
    <n v="0"/>
    <n v="1218.2"/>
    <n v="0"/>
    <n v="0"/>
    <n v="0"/>
    <n v="629.76"/>
    <n v="0"/>
    <n v="0"/>
    <n v="0"/>
    <n v="0"/>
    <n v="2096.2199999999998"/>
    <n v="0"/>
    <n v="0"/>
    <n v="0"/>
    <n v="2532.5500000000002"/>
    <x v="19"/>
    <x v="2"/>
  </r>
  <r>
    <s v="CG&amp;E "/>
    <s v="E"/>
    <x v="11"/>
    <s v="DP10    01/02/2009N"/>
    <n v="1949076"/>
    <n v="49637.69"/>
    <n v="0"/>
    <n v="49637.69"/>
    <n v="0"/>
    <n v="0"/>
    <n v="23385.03"/>
    <n v="1673.44"/>
    <n v="0.27"/>
    <n v="0"/>
    <n v="-5260"/>
    <n v="7093.79"/>
    <n v="13351.17"/>
    <n v="0"/>
    <n v="0"/>
    <n v="0"/>
    <n v="0"/>
    <n v="0"/>
    <n v="0"/>
    <n v="0"/>
    <n v="0"/>
    <n v="0"/>
    <n v="0"/>
    <n v="0"/>
    <n v="0"/>
    <n v="0"/>
    <n v="955.05"/>
    <n v="0"/>
    <n v="0"/>
    <n v="0"/>
    <n v="0"/>
    <n v="3178.94"/>
    <n v="0"/>
    <n v="0"/>
    <n v="0"/>
    <n v="5260"/>
    <x v="19"/>
    <x v="2"/>
  </r>
  <r>
    <s v="CG&amp;E "/>
    <s v="E"/>
    <x v="18"/>
    <s v="DP10    01/02/2009N"/>
    <n v="1190215"/>
    <n v="29513.94"/>
    <n v="0"/>
    <n v="29513.94"/>
    <n v="0"/>
    <n v="0"/>
    <n v="12704.99"/>
    <n v="1225.8599999999999"/>
    <n v="0.27"/>
    <n v="0"/>
    <n v="-1118.3"/>
    <n v="4348.45"/>
    <n v="5877.14"/>
    <n v="0"/>
    <n v="0"/>
    <n v="0"/>
    <n v="0"/>
    <n v="0"/>
    <n v="0"/>
    <n v="0"/>
    <n v="0"/>
    <n v="0"/>
    <n v="930.74"/>
    <n v="0"/>
    <n v="0"/>
    <n v="0"/>
    <n v="583.20000000000005"/>
    <n v="0"/>
    <n v="0"/>
    <n v="0"/>
    <n v="0"/>
    <n v="1941.24"/>
    <n v="0"/>
    <n v="0"/>
    <n v="0"/>
    <n v="3020.35"/>
    <x v="19"/>
    <x v="2"/>
  </r>
  <r>
    <s v="CG&amp;E "/>
    <s v="E"/>
    <x v="14"/>
    <s v="DP11    01/02/2009 "/>
    <n v="655866"/>
    <n v="52630.64"/>
    <n v="0"/>
    <n v="52630.64"/>
    <n v="16359.42"/>
    <n v="0"/>
    <n v="5000.1099999999997"/>
    <n v="745.12"/>
    <n v="0.09"/>
    <n v="0"/>
    <n v="0"/>
    <n v="2500.59"/>
    <n v="4116.6099999999997"/>
    <n v="4014.23"/>
    <n v="0"/>
    <n v="0"/>
    <n v="3564.16"/>
    <n v="12572.3"/>
    <n v="0"/>
    <n v="0"/>
    <n v="0"/>
    <n v="0"/>
    <n v="862.32"/>
    <n v="0"/>
    <n v="0"/>
    <n v="0"/>
    <n v="336.29"/>
    <n v="0"/>
    <n v="0"/>
    <n v="0"/>
    <n v="0"/>
    <n v="1119.3599999999999"/>
    <n v="0"/>
    <n v="0"/>
    <n v="0"/>
    <n v="1440.04"/>
    <x v="19"/>
    <x v="2"/>
  </r>
  <r>
    <s v="CG&amp;E "/>
    <s v="E"/>
    <x v="15"/>
    <s v="DP11    01/02/2009N"/>
    <n v="25098"/>
    <n v="6406.84"/>
    <n v="0"/>
    <n v="6406.84"/>
    <n v="2738.85"/>
    <n v="0"/>
    <n v="1308.33"/>
    <n v="27.25"/>
    <n v="0.09"/>
    <n v="0"/>
    <n v="0"/>
    <n v="100.43"/>
    <n v="171.92"/>
    <n v="433.34"/>
    <n v="0"/>
    <n v="0"/>
    <n v="795.61"/>
    <n v="481.1"/>
    <n v="0"/>
    <n v="0"/>
    <n v="0"/>
    <n v="0"/>
    <n v="121.05"/>
    <n v="0"/>
    <n v="0"/>
    <n v="0"/>
    <n v="12.3"/>
    <n v="0"/>
    <n v="0"/>
    <n v="0"/>
    <n v="0"/>
    <n v="40.93"/>
    <n v="0"/>
    <n v="0"/>
    <n v="0"/>
    <n v="175.64"/>
    <x v="19"/>
    <x v="2"/>
  </r>
  <r>
    <s v="CG&amp;E "/>
    <s v="E"/>
    <x v="17"/>
    <s v="DP11    01/02/2009N"/>
    <n v="1808321"/>
    <n v="101849.49"/>
    <n v="0"/>
    <n v="101849.49"/>
    <n v="27802.27"/>
    <n v="0"/>
    <n v="6714.41"/>
    <n v="1361.82"/>
    <n v="0.09"/>
    <n v="0"/>
    <n v="0"/>
    <n v="6573.53"/>
    <n v="4603.43"/>
    <n v="7136.88"/>
    <n v="0"/>
    <n v="0"/>
    <n v="5061.2"/>
    <n v="34663.71"/>
    <n v="0"/>
    <n v="0"/>
    <n v="0"/>
    <n v="0"/>
    <n v="1203.99"/>
    <n v="0"/>
    <n v="0"/>
    <n v="0"/>
    <n v="886.08"/>
    <n v="0"/>
    <n v="0"/>
    <n v="0"/>
    <n v="0"/>
    <n v="2949.37"/>
    <n v="0"/>
    <n v="0"/>
    <n v="0"/>
    <n v="2892.71"/>
    <x v="19"/>
    <x v="2"/>
  </r>
  <r>
    <s v="CG&amp;E "/>
    <s v="E"/>
    <x v="14"/>
    <s v="DP12    01/02/2009N"/>
    <n v="849615"/>
    <n v="63726.1"/>
    <n v="0"/>
    <n v="63726.1"/>
    <n v="20242.599999999999"/>
    <n v="0"/>
    <n v="5944.74"/>
    <n v="912.18"/>
    <n v="0.09"/>
    <n v="0"/>
    <n v="0"/>
    <n v="3093.42"/>
    <n v="3976.89"/>
    <n v="4364.6400000000003"/>
    <n v="0"/>
    <n v="0"/>
    <n v="4453.8999999999996"/>
    <n v="16286.27"/>
    <n v="0"/>
    <n v="0"/>
    <n v="0"/>
    <n v="0"/>
    <n v="880.18"/>
    <n v="0"/>
    <n v="0"/>
    <n v="0"/>
    <n v="416.31"/>
    <n v="0"/>
    <n v="0"/>
    <n v="0"/>
    <n v="0"/>
    <n v="1385.72"/>
    <n v="0"/>
    <n v="0"/>
    <n v="0"/>
    <n v="1769.16"/>
    <x v="19"/>
    <x v="2"/>
  </r>
  <r>
    <s v="CG&amp;E "/>
    <s v="E"/>
    <x v="15"/>
    <s v="DP12    01/02/2009N"/>
    <n v="1437539"/>
    <n v="96960.27"/>
    <n v="0"/>
    <n v="96960.27"/>
    <n v="29190.48"/>
    <n v="0"/>
    <n v="8442.76"/>
    <n v="1203.27"/>
    <n v="0.18"/>
    <n v="0"/>
    <n v="0"/>
    <n v="5236.8999999999996"/>
    <n v="5451.03"/>
    <n v="6672.11"/>
    <n v="0"/>
    <n v="0"/>
    <n v="6188.22"/>
    <n v="27556.18"/>
    <n v="0"/>
    <n v="0"/>
    <n v="0"/>
    <n v="0"/>
    <n v="1265.69"/>
    <n v="0"/>
    <n v="0"/>
    <n v="0"/>
    <n v="704.4"/>
    <n v="0"/>
    <n v="0"/>
    <n v="0"/>
    <n v="0"/>
    <n v="2344.63"/>
    <n v="0"/>
    <n v="0"/>
    <n v="0"/>
    <n v="2704.42"/>
    <x v="19"/>
    <x v="2"/>
  </r>
  <r>
    <s v="CG&amp;E "/>
    <s v="E"/>
    <x v="14"/>
    <s v="DP14    01/02/2009 "/>
    <n v="-13970"/>
    <n v="152.87"/>
    <n v="0"/>
    <n v="15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2"/>
  </r>
  <r>
    <s v="CG&amp;E "/>
    <s v="E"/>
    <x v="15"/>
    <s v="DP14    01/02/2009 "/>
    <n v="-1295926"/>
    <n v="-39496.550000000003"/>
    <n v="0"/>
    <n v="-39496.5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2"/>
  </r>
  <r>
    <s v="CG&amp;E "/>
    <s v="E"/>
    <x v="12"/>
    <s v="DP14    01/02/2009 "/>
    <n v="718625"/>
    <n v="45317.919999999998"/>
    <n v="0"/>
    <n v="45317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2"/>
  </r>
  <r>
    <s v="CG&amp;E "/>
    <s v="E"/>
    <x v="14"/>
    <s v="DP15    01/02/2009 "/>
    <n v="30434"/>
    <n v="1431.39"/>
    <n v="0"/>
    <n v="143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2"/>
  </r>
  <r>
    <s v="CG&amp;E "/>
    <s v="E"/>
    <x v="14"/>
    <s v="DS01    01/02/2009 "/>
    <n v="87362"/>
    <n v="5768.52"/>
    <n v="0"/>
    <n v="5768.52"/>
    <n v="1118.58"/>
    <n v="0"/>
    <n v="501.26"/>
    <n v="103.37"/>
    <n v="0.09"/>
    <n v="0"/>
    <n v="0"/>
    <n v="354.95"/>
    <n v="785.79"/>
    <n v="601.87"/>
    <n v="0"/>
    <n v="0"/>
    <n v="160.13999999999999"/>
    <n v="1674.64"/>
    <n v="0"/>
    <n v="0"/>
    <n v="0"/>
    <n v="0"/>
    <n v="115.82"/>
    <n v="0"/>
    <n v="0"/>
    <n v="0"/>
    <n v="62.27"/>
    <n v="0"/>
    <n v="0"/>
    <n v="0"/>
    <n v="0"/>
    <n v="155.29"/>
    <n v="0"/>
    <n v="0"/>
    <n v="0"/>
    <n v="134.44999999999999"/>
    <x v="19"/>
    <x v="3"/>
  </r>
  <r>
    <s v="CG&amp;E "/>
    <s v="E"/>
    <x v="15"/>
    <s v="DS01    01/02/2009 "/>
    <n v="1677700"/>
    <n v="127061.94"/>
    <n v="0"/>
    <n v="127061.94"/>
    <n v="40633.42"/>
    <n v="0"/>
    <n v="15008.38"/>
    <n v="1450.21"/>
    <n v="0.45"/>
    <n v="0"/>
    <n v="0"/>
    <n v="4895.3599999999997"/>
    <n v="9993.7900000000009"/>
    <n v="7847.05"/>
    <n v="0"/>
    <n v="0"/>
    <n v="7402.66"/>
    <n v="32159.83"/>
    <n v="0"/>
    <n v="0"/>
    <n v="0"/>
    <n v="0"/>
    <n v="1461.02"/>
    <n v="0"/>
    <n v="0"/>
    <n v="0"/>
    <n v="873.58"/>
    <n v="0"/>
    <n v="0"/>
    <n v="0"/>
    <n v="0"/>
    <n v="2178.6"/>
    <n v="0"/>
    <n v="0"/>
    <n v="0"/>
    <n v="3157.59"/>
    <x v="19"/>
    <x v="3"/>
  </r>
  <r>
    <s v="CG&amp;E "/>
    <s v="E"/>
    <x v="12"/>
    <s v="DS01    01/02/2009 "/>
    <n v="326175"/>
    <n v="30706.53"/>
    <n v="0"/>
    <n v="30706.53"/>
    <n v="9539.94"/>
    <n v="0"/>
    <n v="3887.32"/>
    <n v="439.9"/>
    <n v="0.18"/>
    <n v="0"/>
    <n v="0"/>
    <n v="1489.41"/>
    <n v="2630.56"/>
    <n v="2387.67"/>
    <n v="0"/>
    <n v="0"/>
    <n v="1843.66"/>
    <n v="6252.45"/>
    <n v="0"/>
    <n v="0"/>
    <n v="0"/>
    <n v="0"/>
    <n v="445.64"/>
    <n v="0"/>
    <n v="0"/>
    <n v="0"/>
    <n v="264.98"/>
    <n v="0"/>
    <n v="0"/>
    <n v="0"/>
    <n v="0"/>
    <n v="660.83"/>
    <n v="0"/>
    <n v="0"/>
    <n v="0"/>
    <n v="863.99"/>
    <x v="19"/>
    <x v="3"/>
  </r>
  <r>
    <s v="CG&amp;E "/>
    <s v="E"/>
    <x v="1"/>
    <s v="DS01    01/02/2009N"/>
    <n v="1195872"/>
    <n v="119603.26"/>
    <n v="0"/>
    <n v="119603.26"/>
    <n v="41126.230000000003"/>
    <n v="0"/>
    <n v="16853.18"/>
    <n v="1298.4100000000001"/>
    <n v="12.51"/>
    <n v="0"/>
    <n v="0"/>
    <n v="5042.8599999999997"/>
    <n v="8934.77"/>
    <n v="7929.31"/>
    <n v="0"/>
    <n v="0"/>
    <n v="8066.74"/>
    <n v="22842.48"/>
    <n v="0"/>
    <n v="0"/>
    <n v="0"/>
    <n v="0"/>
    <n v="1548.41"/>
    <n v="0"/>
    <n v="0"/>
    <n v="0"/>
    <n v="782.08"/>
    <n v="0"/>
    <n v="0"/>
    <n v="0"/>
    <n v="0"/>
    <n v="1950.55"/>
    <n v="0"/>
    <n v="0"/>
    <n v="0"/>
    <n v="3215.73"/>
    <x v="19"/>
    <x v="3"/>
  </r>
  <r>
    <s v="CG&amp;E "/>
    <s v="E"/>
    <x v="2"/>
    <s v="DS01    01/02/2009N"/>
    <n v="207755467"/>
    <n v="20418486.489999998"/>
    <n v="0"/>
    <n v="20418486.489999998"/>
    <n v="7022585.7000000002"/>
    <n v="0"/>
    <n v="2783169.77"/>
    <n v="225561.52"/>
    <n v="1320.57"/>
    <n v="0"/>
    <n v="0"/>
    <n v="834954.7"/>
    <n v="1551761.93"/>
    <n v="1358795.68"/>
    <n v="0"/>
    <n v="0"/>
    <n v="1367547.13"/>
    <n v="3982830.76"/>
    <n v="0"/>
    <n v="0"/>
    <n v="0"/>
    <n v="0"/>
    <n v="264474.7"/>
    <n v="0"/>
    <n v="0"/>
    <n v="0"/>
    <n v="135872.34"/>
    <n v="0"/>
    <n v="0"/>
    <n v="0"/>
    <n v="0"/>
    <n v="338850.29"/>
    <n v="0"/>
    <n v="0"/>
    <n v="0"/>
    <n v="550878.5"/>
    <x v="19"/>
    <x v="3"/>
  </r>
  <r>
    <s v="CG&amp;E "/>
    <s v="E"/>
    <x v="3"/>
    <s v="DS01    01/02/2009N"/>
    <n v="19898962"/>
    <n v="2210790.75"/>
    <n v="0"/>
    <n v="2210790.75"/>
    <n v="801657.13"/>
    <n v="0"/>
    <n v="320720.26"/>
    <n v="21604.27"/>
    <n v="87.56"/>
    <n v="0"/>
    <n v="0"/>
    <n v="78200.58"/>
    <n v="160688.29999999999"/>
    <n v="148439.64000000001"/>
    <n v="0"/>
    <n v="0"/>
    <n v="162121.74"/>
    <n v="381415.76"/>
    <n v="0"/>
    <n v="0"/>
    <n v="0"/>
    <n v="0"/>
    <n v="30207.23"/>
    <n v="0"/>
    <n v="0"/>
    <n v="0"/>
    <n v="13013.98"/>
    <n v="0"/>
    <n v="0"/>
    <n v="0"/>
    <n v="0"/>
    <n v="32455.16"/>
    <n v="0"/>
    <n v="0"/>
    <n v="0"/>
    <n v="60179.14"/>
    <x v="19"/>
    <x v="3"/>
  </r>
  <r>
    <s v="CG&amp;E "/>
    <s v="E"/>
    <x v="7"/>
    <s v="DS01    01/02/2009N"/>
    <n v="103440"/>
    <n v="7510.76"/>
    <n v="0"/>
    <n v="7510.76"/>
    <n v="2282.06"/>
    <n v="0"/>
    <n v="772.86"/>
    <n v="112.3"/>
    <n v="0.09"/>
    <n v="0"/>
    <n v="0"/>
    <n v="384.81"/>
    <n v="543.65"/>
    <n v="505.02"/>
    <n v="0"/>
    <n v="0"/>
    <n v="400.2"/>
    <n v="1982.84"/>
    <n v="0"/>
    <n v="0"/>
    <n v="0"/>
    <n v="0"/>
    <n v="85.84"/>
    <n v="0"/>
    <n v="0"/>
    <n v="0"/>
    <n v="67.650000000000006"/>
    <n v="0"/>
    <n v="0"/>
    <n v="0"/>
    <n v="0"/>
    <n v="168.71"/>
    <n v="0"/>
    <n v="0"/>
    <n v="0"/>
    <n v="204.73"/>
    <x v="19"/>
    <x v="3"/>
  </r>
  <r>
    <s v="CG&amp;E "/>
    <s v="E"/>
    <x v="4"/>
    <s v="DS01    01/02/2009N"/>
    <n v="18447231"/>
    <n v="1866573.73"/>
    <n v="0"/>
    <n v="1866573.73"/>
    <n v="652540.05000000005"/>
    <n v="0"/>
    <n v="255776.18"/>
    <n v="20028.11"/>
    <n v="87.18"/>
    <n v="0"/>
    <n v="0"/>
    <n v="72914.11"/>
    <n v="141645.14000000001"/>
    <n v="124740.55"/>
    <n v="0"/>
    <n v="0"/>
    <n v="128298.38"/>
    <n v="353247.12"/>
    <n v="0"/>
    <n v="0"/>
    <n v="0"/>
    <n v="0"/>
    <n v="24568.21"/>
    <n v="0"/>
    <n v="0"/>
    <n v="0"/>
    <n v="12064.37"/>
    <n v="0"/>
    <n v="0"/>
    <n v="0"/>
    <n v="0"/>
    <n v="30087.41"/>
    <n v="0"/>
    <n v="0"/>
    <n v="0"/>
    <n v="50576.92"/>
    <x v="19"/>
    <x v="3"/>
  </r>
  <r>
    <s v="CG&amp;E "/>
    <s v="E"/>
    <x v="8"/>
    <s v="DS01    01/02/2009N"/>
    <n v="835736"/>
    <n v="75861.31"/>
    <n v="0"/>
    <n v="75861.31"/>
    <n v="25424.57"/>
    <n v="0"/>
    <n v="9614.9599999999991"/>
    <n v="907.36"/>
    <n v="2.92"/>
    <n v="0"/>
    <n v="0"/>
    <n v="3212.96"/>
    <n v="5858.69"/>
    <n v="5066.4399999999996"/>
    <n v="0"/>
    <n v="0"/>
    <n v="4832.1899999999996"/>
    <n v="16020.23"/>
    <n v="0"/>
    <n v="0"/>
    <n v="0"/>
    <n v="0"/>
    <n v="957.47"/>
    <n v="0"/>
    <n v="0"/>
    <n v="0"/>
    <n v="546.57000000000005"/>
    <n v="0"/>
    <n v="0"/>
    <n v="0"/>
    <n v="0"/>
    <n v="1363.06"/>
    <n v="0"/>
    <n v="0"/>
    <n v="0"/>
    <n v="2053.89"/>
    <x v="19"/>
    <x v="3"/>
  </r>
  <r>
    <s v="CG&amp;E "/>
    <s v="E"/>
    <x v="5"/>
    <s v="DS01    01/02/2009N"/>
    <n v="1234312"/>
    <n v="109534.79"/>
    <n v="0"/>
    <n v="109534.79"/>
    <n v="38292.44"/>
    <n v="0"/>
    <n v="14629.4"/>
    <n v="1340.11"/>
    <n v="5.47"/>
    <n v="0"/>
    <n v="0"/>
    <n v="274.70999999999998"/>
    <n v="9131.81"/>
    <n v="7585.8"/>
    <n v="0"/>
    <n v="0"/>
    <n v="7271.94"/>
    <n v="23666.52"/>
    <n v="0"/>
    <n v="0"/>
    <n v="0"/>
    <n v="0"/>
    <n v="1440.96"/>
    <n v="0"/>
    <n v="0"/>
    <n v="0"/>
    <n v="807.25"/>
    <n v="0"/>
    <n v="0"/>
    <n v="0"/>
    <n v="0"/>
    <n v="2013.19"/>
    <n v="0"/>
    <n v="0"/>
    <n v="0"/>
    <n v="3075.19"/>
    <x v="19"/>
    <x v="3"/>
  </r>
  <r>
    <s v="CG&amp;E "/>
    <s v="E"/>
    <x v="20"/>
    <s v="DS01    01/02/2009N"/>
    <n v="133595"/>
    <n v="10706.11"/>
    <n v="0"/>
    <n v="10706.11"/>
    <n v="3415.22"/>
    <n v="0"/>
    <n v="1188.6300000000001"/>
    <n v="145.04"/>
    <n v="0.09"/>
    <n v="0"/>
    <n v="0"/>
    <n v="494.27"/>
    <n v="839.25"/>
    <n v="718.07"/>
    <n v="0"/>
    <n v="0"/>
    <n v="619.76"/>
    <n v="2560.88"/>
    <n v="0"/>
    <n v="0"/>
    <n v="0"/>
    <n v="0"/>
    <n v="128.54"/>
    <n v="0"/>
    <n v="0"/>
    <n v="0"/>
    <n v="87.37"/>
    <n v="0"/>
    <n v="0"/>
    <n v="0"/>
    <n v="0"/>
    <n v="217.89"/>
    <n v="0"/>
    <n v="0"/>
    <n v="0"/>
    <n v="291.10000000000002"/>
    <x v="19"/>
    <x v="3"/>
  </r>
  <r>
    <s v="CG&amp;E "/>
    <s v="E"/>
    <x v="14"/>
    <s v="DS01    01/02/2009N"/>
    <n v="154564798"/>
    <n v="12558620.560000001"/>
    <n v="0"/>
    <n v="12558620.560000001"/>
    <n v="4030617.48"/>
    <n v="0"/>
    <n v="1439217.79"/>
    <n v="162171.89000000001"/>
    <n v="82.84"/>
    <n v="0"/>
    <n v="0"/>
    <n v="545982.69999999995"/>
    <n v="976740.82"/>
    <n v="842019.68"/>
    <n v="0"/>
    <n v="0"/>
    <n v="752746.93"/>
    <n v="2963005.73"/>
    <n v="0"/>
    <n v="0"/>
    <n v="0"/>
    <n v="0"/>
    <n v="151496.81"/>
    <n v="0"/>
    <n v="0"/>
    <n v="0"/>
    <n v="101085.26"/>
    <n v="0"/>
    <n v="0"/>
    <n v="0"/>
    <n v="0"/>
    <n v="252095.15"/>
    <n v="0"/>
    <n v="0"/>
    <n v="0"/>
    <n v="341357.48"/>
    <x v="19"/>
    <x v="3"/>
  </r>
  <r>
    <s v="CG&amp;E "/>
    <s v="E"/>
    <x v="15"/>
    <s v="DS01    01/02/2009N"/>
    <n v="70287650"/>
    <n v="5918435.0599999996"/>
    <n v="0"/>
    <n v="5918435.0599999996"/>
    <n v="1918597.28"/>
    <n v="0"/>
    <n v="700478.54"/>
    <n v="73746.429999999993"/>
    <n v="27.26"/>
    <n v="0"/>
    <n v="0"/>
    <n v="257048.09"/>
    <n v="465913.77"/>
    <n v="394987.84"/>
    <n v="0"/>
    <n v="0"/>
    <n v="367512.97"/>
    <n v="1347344.01"/>
    <n v="0"/>
    <n v="0"/>
    <n v="0"/>
    <n v="0"/>
    <n v="72046.539999999994"/>
    <n v="0"/>
    <n v="0"/>
    <n v="0"/>
    <n v="45968.21"/>
    <n v="0"/>
    <n v="0"/>
    <n v="0"/>
    <n v="0"/>
    <n v="114639.22"/>
    <n v="0"/>
    <n v="0"/>
    <n v="0"/>
    <n v="160124.9"/>
    <x v="19"/>
    <x v="3"/>
  </r>
  <r>
    <s v="CG&amp;E "/>
    <s v="E"/>
    <x v="12"/>
    <s v="DS01    01/02/2009N"/>
    <n v="22375370"/>
    <n v="2129799.7000000002"/>
    <n v="0"/>
    <n v="2129799.7000000002"/>
    <n v="731253.24"/>
    <n v="0"/>
    <n v="271003.14"/>
    <n v="24191.83"/>
    <n v="17.18"/>
    <n v="0"/>
    <n v="0"/>
    <n v="82979.63"/>
    <n v="170536.43"/>
    <n v="142764.17000000001"/>
    <n v="0"/>
    <n v="0"/>
    <n v="141607.62"/>
    <n v="428913.54"/>
    <n v="0"/>
    <n v="0"/>
    <n v="0"/>
    <n v="0"/>
    <n v="27530.84"/>
    <n v="0"/>
    <n v="0"/>
    <n v="0"/>
    <n v="14633.35"/>
    <n v="0"/>
    <n v="0"/>
    <n v="0"/>
    <n v="0"/>
    <n v="36494.239999999998"/>
    <n v="0"/>
    <n v="0"/>
    <n v="0"/>
    <n v="57874.49"/>
    <x v="19"/>
    <x v="3"/>
  </r>
  <r>
    <s v="CG&amp;E "/>
    <s v="E"/>
    <x v="17"/>
    <s v="DS01    01/02/2009N"/>
    <n v="1223162"/>
    <n v="89933.45"/>
    <n v="0"/>
    <n v="89933.45"/>
    <n v="27576.3"/>
    <n v="0"/>
    <n v="9300.9599999999991"/>
    <n v="1327.98"/>
    <n v="0.54"/>
    <n v="0"/>
    <n v="0"/>
    <n v="4488.6499999999996"/>
    <n v="6586.13"/>
    <n v="6055.04"/>
    <n v="0"/>
    <n v="0"/>
    <n v="4864.01"/>
    <n v="23446.799999999999"/>
    <n v="0"/>
    <n v="0"/>
    <n v="0"/>
    <n v="0"/>
    <n v="1037.3800000000001"/>
    <n v="0"/>
    <n v="0"/>
    <n v="0"/>
    <n v="799.94"/>
    <n v="0"/>
    <n v="0"/>
    <n v="0"/>
    <n v="0"/>
    <n v="1994.98"/>
    <n v="0"/>
    <n v="0"/>
    <n v="0"/>
    <n v="2454.7399999999998"/>
    <x v="19"/>
    <x v="3"/>
  </r>
  <r>
    <s v="CG&amp;E "/>
    <s v="E"/>
    <x v="16"/>
    <s v="DS01    01/02/2009N"/>
    <n v="2680459"/>
    <n v="204232.62"/>
    <n v="0"/>
    <n v="204232.62"/>
    <n v="67185.75"/>
    <n v="0"/>
    <n v="23997.06"/>
    <n v="2910.17"/>
    <n v="0.54"/>
    <n v="0"/>
    <n v="0"/>
    <n v="531.4"/>
    <n v="16975.79"/>
    <n v="14216.28"/>
    <n v="0"/>
    <n v="0"/>
    <n v="12624.56"/>
    <n v="51381.72"/>
    <n v="0"/>
    <n v="0"/>
    <n v="0"/>
    <n v="0"/>
    <n v="2521.3000000000002"/>
    <n v="0"/>
    <n v="0"/>
    <n v="0"/>
    <n v="1753.02"/>
    <n v="0"/>
    <n v="0"/>
    <n v="0"/>
    <n v="0"/>
    <n v="4371.83"/>
    <n v="0"/>
    <n v="0"/>
    <n v="0"/>
    <n v="5763.2"/>
    <x v="19"/>
    <x v="3"/>
  </r>
  <r>
    <s v="CG&amp;E "/>
    <s v="E"/>
    <x v="21"/>
    <s v="DS01    01/02/2009N"/>
    <n v="19778"/>
    <n v="728.62"/>
    <n v="0"/>
    <n v="728.62"/>
    <n v="0"/>
    <n v="0"/>
    <n v="354.05"/>
    <n v="21.47"/>
    <n v="0.36"/>
    <n v="0"/>
    <n v="-11.77"/>
    <n v="85.68"/>
    <n v="151.38999999999999"/>
    <n v="0"/>
    <n v="0"/>
    <n v="0"/>
    <n v="0"/>
    <n v="0"/>
    <n v="0"/>
    <n v="0"/>
    <n v="0"/>
    <n v="0"/>
    <n v="23.05"/>
    <n v="0"/>
    <n v="0"/>
    <n v="0"/>
    <n v="12.93"/>
    <n v="0"/>
    <n v="0"/>
    <n v="0"/>
    <n v="0"/>
    <n v="32.270000000000003"/>
    <n v="0"/>
    <n v="0"/>
    <n v="0"/>
    <n v="59.19"/>
    <x v="19"/>
    <x v="3"/>
  </r>
  <r>
    <s v="CG&amp;E "/>
    <s v="E"/>
    <x v="6"/>
    <s v="DS01    01/02/2009N"/>
    <n v="7273310"/>
    <n v="251630.26"/>
    <n v="0"/>
    <n v="251630.26"/>
    <n v="0"/>
    <n v="0"/>
    <n v="124959.17"/>
    <n v="7896.64"/>
    <n v="67.13"/>
    <n v="0"/>
    <n v="-11696.02"/>
    <n v="30103.63"/>
    <n v="56368.32"/>
    <n v="0"/>
    <n v="0"/>
    <n v="0"/>
    <n v="0"/>
    <n v="0"/>
    <n v="0"/>
    <n v="0"/>
    <n v="0"/>
    <n v="0"/>
    <n v="5003.1000000000004"/>
    <n v="0"/>
    <n v="0"/>
    <n v="0"/>
    <n v="4756.67"/>
    <n v="0"/>
    <n v="0"/>
    <n v="0"/>
    <n v="0"/>
    <n v="11862.75"/>
    <n v="0"/>
    <n v="0"/>
    <n v="0"/>
    <n v="22308.87"/>
    <x v="19"/>
    <x v="3"/>
  </r>
  <r>
    <s v="CG&amp;E "/>
    <s v="E"/>
    <x v="9"/>
    <s v="DS01    01/02/2009N"/>
    <n v="456014"/>
    <n v="19998.39"/>
    <n v="0"/>
    <n v="19998.39"/>
    <n v="0"/>
    <n v="0"/>
    <n v="12072.82"/>
    <n v="495.05"/>
    <n v="5.28"/>
    <n v="0"/>
    <n v="-1643.97"/>
    <n v="1913.98"/>
    <n v="4085.01"/>
    <n v="0"/>
    <n v="0"/>
    <n v="0"/>
    <n v="0"/>
    <n v="0"/>
    <n v="0"/>
    <n v="0"/>
    <n v="0"/>
    <n v="0"/>
    <n v="130.83000000000001"/>
    <n v="0"/>
    <n v="0"/>
    <n v="0"/>
    <n v="298.31"/>
    <n v="0"/>
    <n v="0"/>
    <n v="0"/>
    <n v="0"/>
    <n v="743.79"/>
    <n v="0"/>
    <n v="0"/>
    <n v="0"/>
    <n v="1897.29"/>
    <x v="19"/>
    <x v="3"/>
  </r>
  <r>
    <s v="CG&amp;E "/>
    <s v="E"/>
    <x v="10"/>
    <s v="DS01    01/02/2009N"/>
    <n v="1105921"/>
    <n v="37723.43"/>
    <n v="0"/>
    <n v="37723.43"/>
    <n v="0"/>
    <n v="0"/>
    <n v="18029.509999999998"/>
    <n v="1200.71"/>
    <n v="8.01"/>
    <n v="0"/>
    <n v="-1850.4"/>
    <n v="4558.18"/>
    <n v="9204.1299999999992"/>
    <n v="0"/>
    <n v="0"/>
    <n v="0"/>
    <n v="0"/>
    <n v="0"/>
    <n v="0"/>
    <n v="0"/>
    <n v="0"/>
    <n v="0"/>
    <n v="715.67"/>
    <n v="0"/>
    <n v="0"/>
    <n v="0"/>
    <n v="723.25"/>
    <n v="0"/>
    <n v="0"/>
    <n v="0"/>
    <n v="0"/>
    <n v="1803.77"/>
    <n v="0"/>
    <n v="0"/>
    <n v="0"/>
    <n v="3330.6"/>
    <x v="19"/>
    <x v="3"/>
  </r>
  <r>
    <s v="CG&amp;E "/>
    <s v="E"/>
    <x v="26"/>
    <s v="DS01    01/02/2009N"/>
    <n v="29960"/>
    <n v="1196.69"/>
    <n v="0"/>
    <n v="1196.69"/>
    <n v="0"/>
    <n v="0"/>
    <n v="696.71"/>
    <n v="32.54"/>
    <n v="0.36"/>
    <n v="0"/>
    <n v="-112.35"/>
    <n v="129.22"/>
    <n v="269.39999999999998"/>
    <n v="0"/>
    <n v="0"/>
    <n v="0"/>
    <n v="0"/>
    <n v="0"/>
    <n v="0"/>
    <n v="0"/>
    <n v="0"/>
    <n v="0"/>
    <n v="0"/>
    <n v="0"/>
    <n v="0"/>
    <n v="0"/>
    <n v="19.59"/>
    <n v="0"/>
    <n v="0"/>
    <n v="0"/>
    <n v="0"/>
    <n v="48.87"/>
    <n v="0"/>
    <n v="0"/>
    <n v="0"/>
    <n v="112.35"/>
    <x v="19"/>
    <x v="3"/>
  </r>
  <r>
    <s v="CG&amp;E "/>
    <s v="E"/>
    <x v="11"/>
    <s v="DS01    01/02/2009N"/>
    <n v="8725184"/>
    <n v="280008.71999999997"/>
    <n v="0"/>
    <n v="280008.71999999997"/>
    <n v="0"/>
    <n v="0"/>
    <n v="132240.51"/>
    <n v="9472.9699999999993"/>
    <n v="11.27"/>
    <n v="0"/>
    <n v="-15466.3"/>
    <n v="32797.870000000003"/>
    <n v="70304.350000000006"/>
    <n v="0"/>
    <n v="0"/>
    <n v="0"/>
    <n v="0"/>
    <n v="0"/>
    <n v="0"/>
    <n v="0"/>
    <n v="0"/>
    <n v="0"/>
    <n v="4932.5200000000004"/>
    <n v="0"/>
    <n v="0"/>
    <n v="0"/>
    <n v="5706.26"/>
    <n v="0"/>
    <n v="0"/>
    <n v="0"/>
    <n v="0"/>
    <n v="14230.79"/>
    <n v="0"/>
    <n v="0"/>
    <n v="0"/>
    <n v="25778.48"/>
    <x v="19"/>
    <x v="3"/>
  </r>
  <r>
    <s v="CG&amp;E "/>
    <s v="E"/>
    <x v="18"/>
    <s v="DS01    01/02/2009N"/>
    <n v="2424656"/>
    <n v="89852.11"/>
    <n v="0"/>
    <n v="89852.11"/>
    <n v="0"/>
    <n v="0"/>
    <n v="47935.28"/>
    <n v="2632.43"/>
    <n v="4.03"/>
    <n v="0"/>
    <n v="-5722.79"/>
    <n v="9186.74"/>
    <n v="20293.38"/>
    <n v="0"/>
    <n v="0"/>
    <n v="0"/>
    <n v="0"/>
    <n v="0"/>
    <n v="0"/>
    <n v="0"/>
    <n v="0"/>
    <n v="0"/>
    <n v="1438.07"/>
    <n v="0"/>
    <n v="0"/>
    <n v="0"/>
    <n v="1585.69"/>
    <n v="0"/>
    <n v="0"/>
    <n v="0"/>
    <n v="0"/>
    <n v="3954.62"/>
    <n v="0"/>
    <n v="0"/>
    <n v="0"/>
    <n v="8544.66"/>
    <x v="19"/>
    <x v="3"/>
  </r>
  <r>
    <s v="CG&amp;E "/>
    <s v="E"/>
    <x v="13"/>
    <s v="DS01    01/02/2009N"/>
    <n v="7687053"/>
    <n v="211003.6"/>
    <n v="0"/>
    <n v="211003.6"/>
    <n v="0"/>
    <n v="0"/>
    <n v="95393.919999999998"/>
    <n v="8345.85"/>
    <n v="6.21"/>
    <n v="0"/>
    <n v="-18207.02"/>
    <n v="28547.09"/>
    <n v="60353.11"/>
    <n v="0"/>
    <n v="0"/>
    <n v="0"/>
    <n v="0"/>
    <n v="0"/>
    <n v="0"/>
    <n v="0"/>
    <n v="0"/>
    <n v="0"/>
    <n v="789.92"/>
    <n v="0"/>
    <n v="0"/>
    <n v="0"/>
    <n v="5027.33"/>
    <n v="0"/>
    <n v="0"/>
    <n v="0"/>
    <n v="0"/>
    <n v="12537.61"/>
    <n v="0"/>
    <n v="0"/>
    <n v="0"/>
    <n v="20168.189999999999"/>
    <x v="19"/>
    <x v="3"/>
  </r>
  <r>
    <s v="CG&amp;E "/>
    <s v="E"/>
    <x v="23"/>
    <s v="DS01    01/02/2009N"/>
    <n v="24686"/>
    <n v="1714.9"/>
    <n v="0"/>
    <n v="1714.9"/>
    <n v="0"/>
    <n v="0"/>
    <n v="1310.7"/>
    <n v="26.8"/>
    <n v="0.09"/>
    <n v="0"/>
    <n v="-186.03"/>
    <n v="98.93"/>
    <n v="221.98"/>
    <n v="0"/>
    <n v="0"/>
    <n v="0"/>
    <n v="0"/>
    <n v="0"/>
    <n v="0"/>
    <n v="0"/>
    <n v="0"/>
    <n v="0"/>
    <n v="0"/>
    <n v="0"/>
    <n v="0"/>
    <n v="0"/>
    <n v="16.14"/>
    <n v="0"/>
    <n v="0"/>
    <n v="0"/>
    <n v="0"/>
    <n v="40.26"/>
    <n v="0"/>
    <n v="0"/>
    <n v="0"/>
    <n v="186.03"/>
    <x v="19"/>
    <x v="3"/>
  </r>
  <r>
    <s v="CG&amp;E "/>
    <s v="E"/>
    <x v="2"/>
    <s v="DS01    01/02/2009Y"/>
    <n v="679243"/>
    <n v="56072.12"/>
    <n v="0"/>
    <n v="5607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3"/>
  </r>
  <r>
    <s v="CG&amp;E "/>
    <s v="E"/>
    <x v="2"/>
    <s v="DS01    02/15/2008N"/>
    <n v="6600"/>
    <n v="322.82"/>
    <n v="0"/>
    <n v="322.82"/>
    <n v="109.83"/>
    <n v="0"/>
    <n v="0"/>
    <n v="8.0399999999999991"/>
    <n v="0"/>
    <n v="0"/>
    <n v="0"/>
    <n v="27.15"/>
    <n v="59.34"/>
    <n v="19.38"/>
    <n v="2.75"/>
    <n v="19.38"/>
    <n v="0"/>
    <n v="60.41"/>
    <n v="0"/>
    <n v="0"/>
    <n v="0"/>
    <n v="0"/>
    <n v="4.47"/>
    <n v="7.75"/>
    <n v="0"/>
    <n v="0"/>
    <n v="4.32"/>
    <n v="0"/>
    <n v="0"/>
    <n v="0"/>
    <n v="0"/>
    <n v="0"/>
    <n v="0"/>
    <n v="0"/>
    <n v="0"/>
    <n v="0"/>
    <x v="19"/>
    <x v="3"/>
  </r>
  <r>
    <s v="CG&amp;E "/>
    <s v="E"/>
    <x v="1"/>
    <s v="DS01    04/01/2008N"/>
    <n v="-5145"/>
    <n v="-594.78"/>
    <n v="0"/>
    <n v="-594.78"/>
    <n v="-202.03"/>
    <n v="0"/>
    <n v="-78.540000000000006"/>
    <n v="-5.78"/>
    <n v="-0.09"/>
    <n v="0"/>
    <n v="0"/>
    <n v="-23.93"/>
    <n v="-46.26"/>
    <n v="-39.78"/>
    <n v="-0.62"/>
    <n v="0"/>
    <n v="-35.96"/>
    <n v="-130.13999999999999"/>
    <n v="0"/>
    <n v="0"/>
    <n v="0"/>
    <n v="0"/>
    <n v="-7.93"/>
    <n v="-2.92"/>
    <n v="0"/>
    <n v="0"/>
    <n v="-3.36"/>
    <n v="0"/>
    <n v="0"/>
    <n v="0"/>
    <n v="0"/>
    <n v="-5.98"/>
    <n v="0"/>
    <n v="0"/>
    <n v="0"/>
    <n v="-11.46"/>
    <x v="19"/>
    <x v="3"/>
  </r>
  <r>
    <s v="CG&amp;E "/>
    <s v="E"/>
    <x v="2"/>
    <s v="DS01    04/01/2008N"/>
    <n v="-10221"/>
    <n v="-8788.86"/>
    <n v="0"/>
    <n v="-8788.86"/>
    <n v="-3265.19"/>
    <n v="0"/>
    <n v="-2162.59"/>
    <n v="-4.76"/>
    <n v="-2.83"/>
    <n v="0"/>
    <n v="0"/>
    <n v="-87.4"/>
    <n v="-405.68"/>
    <n v="-651.03"/>
    <n v="20.309999999999999"/>
    <n v="0"/>
    <n v="-896.45"/>
    <n v="-871"/>
    <n v="0"/>
    <n v="0"/>
    <n v="0"/>
    <n v="0"/>
    <n v="-127.93"/>
    <n v="-49.3"/>
    <n v="0"/>
    <n v="0"/>
    <n v="-6.63"/>
    <n v="0"/>
    <n v="0"/>
    <n v="0"/>
    <n v="0"/>
    <n v="-96.2"/>
    <n v="0"/>
    <n v="0"/>
    <n v="0"/>
    <n v="-182.18"/>
    <x v="19"/>
    <x v="3"/>
  </r>
  <r>
    <s v="CG&amp;E "/>
    <s v="E"/>
    <x v="3"/>
    <s v="DS01    04/01/2008N"/>
    <n v="-841"/>
    <n v="-110.73"/>
    <n v="0"/>
    <n v="-110.73"/>
    <n v="-38.67"/>
    <n v="0"/>
    <n v="-15.35"/>
    <n v="-0.94"/>
    <n v="-0.01"/>
    <n v="0"/>
    <n v="0"/>
    <n v="-3.61"/>
    <n v="-9.9499999999999993"/>
    <n v="-7.59"/>
    <n v="-7.0000000000000007E-2"/>
    <n v="0"/>
    <n v="-7.12"/>
    <n v="-21.56"/>
    <n v="0"/>
    <n v="0"/>
    <n v="0"/>
    <n v="0"/>
    <n v="-1.49"/>
    <n v="-1.22"/>
    <n v="0"/>
    <n v="0"/>
    <n v="-0.55000000000000004"/>
    <n v="0"/>
    <n v="0"/>
    <n v="0"/>
    <n v="0"/>
    <n v="-1.07"/>
    <n v="0"/>
    <n v="0"/>
    <n v="0"/>
    <n v="-1.53"/>
    <x v="19"/>
    <x v="3"/>
  </r>
  <r>
    <s v="CG&amp;E "/>
    <s v="E"/>
    <x v="4"/>
    <s v="DS01    04/01/2008N"/>
    <n v="-60894"/>
    <n v="-6940.33"/>
    <n v="0"/>
    <n v="-6940.33"/>
    <n v="-2554"/>
    <n v="0"/>
    <n v="-832.14"/>
    <n v="-70.61"/>
    <n v="-0.19"/>
    <n v="0"/>
    <n v="0"/>
    <n v="-248.52"/>
    <n v="-547.58000000000004"/>
    <n v="-466.92"/>
    <n v="-14.33"/>
    <n v="0"/>
    <n v="-412.75"/>
    <n v="-1448.35"/>
    <n v="0"/>
    <n v="0"/>
    <n v="0"/>
    <n v="0"/>
    <n v="-92.71"/>
    <n v="-81.27"/>
    <n v="0"/>
    <n v="0"/>
    <n v="-39.83"/>
    <n v="0"/>
    <n v="0"/>
    <n v="0"/>
    <n v="0"/>
    <n v="-43.36"/>
    <n v="0"/>
    <n v="0"/>
    <n v="0"/>
    <n v="-87.77"/>
    <x v="19"/>
    <x v="3"/>
  </r>
  <r>
    <s v="CG&amp;E "/>
    <s v="E"/>
    <x v="9"/>
    <s v="DS01    04/01/2008N"/>
    <n v="-3967"/>
    <n v="-286.95"/>
    <n v="0"/>
    <n v="-286.95"/>
    <n v="0"/>
    <n v="0"/>
    <n v="-222.4"/>
    <n v="-4.6500000000000004"/>
    <n v="-0.06"/>
    <n v="0"/>
    <n v="9.06"/>
    <n v="-18.45"/>
    <n v="-35.69"/>
    <n v="0"/>
    <n v="-1.1599999999999999"/>
    <n v="0"/>
    <n v="0"/>
    <n v="0"/>
    <n v="0"/>
    <n v="0"/>
    <n v="0"/>
    <n v="0"/>
    <n v="0"/>
    <n v="0"/>
    <n v="0"/>
    <n v="0"/>
    <n v="-2.61"/>
    <n v="0"/>
    <n v="0"/>
    <n v="0"/>
    <n v="0"/>
    <n v="-1.93"/>
    <n v="0"/>
    <n v="0"/>
    <n v="0"/>
    <n v="-9.06"/>
    <x v="19"/>
    <x v="3"/>
  </r>
  <r>
    <s v="CG&amp;E "/>
    <s v="E"/>
    <x v="1"/>
    <s v="DS02    01/02/2009N"/>
    <n v="24674"/>
    <n v="2121.5700000000002"/>
    <n v="0"/>
    <n v="2121.5700000000002"/>
    <n v="666.73"/>
    <n v="0"/>
    <n v="293.47000000000003"/>
    <n v="26.79"/>
    <n v="0.36"/>
    <n v="0"/>
    <n v="0"/>
    <n v="105.92"/>
    <n v="156.97999999999999"/>
    <n v="137.74"/>
    <n v="0"/>
    <n v="0"/>
    <n v="123.3"/>
    <n v="472.98"/>
    <n v="0"/>
    <n v="0"/>
    <n v="0"/>
    <n v="0"/>
    <n v="25.1"/>
    <n v="0"/>
    <n v="0"/>
    <n v="0"/>
    <n v="16.13"/>
    <n v="0"/>
    <n v="0"/>
    <n v="0"/>
    <n v="0"/>
    <n v="40.25"/>
    <n v="0"/>
    <n v="0"/>
    <n v="0"/>
    <n v="55.82"/>
    <x v="19"/>
    <x v="3"/>
  </r>
  <r>
    <s v="CG&amp;E "/>
    <s v="E"/>
    <x v="2"/>
    <s v="DS02    01/02/2009N"/>
    <n v="874292"/>
    <n v="74100.19"/>
    <n v="0"/>
    <n v="74100.19"/>
    <n v="24183.51"/>
    <n v="0"/>
    <n v="8957.65"/>
    <n v="949.24"/>
    <n v="2.52"/>
    <n v="0"/>
    <n v="0"/>
    <n v="3357.2"/>
    <n v="5495.26"/>
    <n v="4960.1899999999996"/>
    <n v="0"/>
    <n v="0"/>
    <n v="4516.3599999999997"/>
    <n v="16759.29"/>
    <n v="0"/>
    <n v="0"/>
    <n v="0"/>
    <n v="0"/>
    <n v="910.42"/>
    <n v="0"/>
    <n v="0"/>
    <n v="0"/>
    <n v="571.78"/>
    <n v="0"/>
    <n v="0"/>
    <n v="0"/>
    <n v="0"/>
    <n v="1425.96"/>
    <n v="0"/>
    <n v="0"/>
    <n v="0"/>
    <n v="2010.81"/>
    <x v="19"/>
    <x v="3"/>
  </r>
  <r>
    <s v="CG&amp;E "/>
    <s v="E"/>
    <x v="3"/>
    <s v="DS02    01/02/2009N"/>
    <n v="50432"/>
    <n v="6001.85"/>
    <n v="0"/>
    <n v="6001.85"/>
    <n v="2213.48"/>
    <n v="0"/>
    <n v="900.21"/>
    <n v="54.75"/>
    <n v="0.27"/>
    <n v="0"/>
    <n v="0"/>
    <n v="197.94"/>
    <n v="453.48"/>
    <n v="401.84"/>
    <n v="0"/>
    <n v="0"/>
    <n v="451.6"/>
    <n v="966.73"/>
    <n v="0"/>
    <n v="0"/>
    <n v="0"/>
    <n v="0"/>
    <n v="83.42"/>
    <n v="0"/>
    <n v="0"/>
    <n v="0"/>
    <n v="32.979999999999997"/>
    <n v="0"/>
    <n v="0"/>
    <n v="0"/>
    <n v="0"/>
    <n v="82.25"/>
    <n v="0"/>
    <n v="0"/>
    <n v="0"/>
    <n v="162.9"/>
    <x v="19"/>
    <x v="3"/>
  </r>
  <r>
    <s v="CG&amp;E "/>
    <s v="E"/>
    <x v="4"/>
    <s v="DS02    01/02/2009N"/>
    <n v="48895"/>
    <n v="4862.41"/>
    <n v="0"/>
    <n v="4862.41"/>
    <n v="1681.02"/>
    <n v="0"/>
    <n v="647.37"/>
    <n v="53.08"/>
    <n v="0.18"/>
    <n v="0"/>
    <n v="0"/>
    <n v="194.93"/>
    <n v="392.57"/>
    <n v="323.69"/>
    <n v="0"/>
    <n v="0"/>
    <n v="326.02"/>
    <n v="937.27"/>
    <n v="0"/>
    <n v="0"/>
    <n v="0"/>
    <n v="0"/>
    <n v="63.33"/>
    <n v="0"/>
    <n v="0"/>
    <n v="0"/>
    <n v="31.98"/>
    <n v="0"/>
    <n v="0"/>
    <n v="0"/>
    <n v="0"/>
    <n v="79.75"/>
    <n v="0"/>
    <n v="0"/>
    <n v="0"/>
    <n v="131.22"/>
    <x v="19"/>
    <x v="3"/>
  </r>
  <r>
    <s v="CG&amp;E "/>
    <s v="E"/>
    <x v="8"/>
    <s v="DS02    01/02/2009N"/>
    <n v="13238"/>
    <n v="3295.49"/>
    <n v="0"/>
    <n v="3295.49"/>
    <n v="1452.43"/>
    <n v="0"/>
    <n v="654.28"/>
    <n v="14.37"/>
    <n v="0.09"/>
    <n v="0"/>
    <n v="0"/>
    <n v="56.39"/>
    <n v="119.04"/>
    <n v="229.5"/>
    <n v="0"/>
    <n v="0"/>
    <n v="337.58"/>
    <n v="253.76"/>
    <n v="0"/>
    <n v="0"/>
    <n v="0"/>
    <n v="0"/>
    <n v="54.78"/>
    <n v="0"/>
    <n v="0"/>
    <n v="0"/>
    <n v="8.66"/>
    <n v="0"/>
    <n v="0"/>
    <n v="0"/>
    <n v="0"/>
    <n v="21.59"/>
    <n v="0"/>
    <n v="0"/>
    <n v="0"/>
    <n v="93.02"/>
    <x v="19"/>
    <x v="3"/>
  </r>
  <r>
    <s v="CG&amp;E "/>
    <s v="E"/>
    <x v="14"/>
    <s v="DS02    01/02/2009N"/>
    <n v="3787378"/>
    <n v="296598.26"/>
    <n v="0"/>
    <n v="296598.26"/>
    <n v="93809.45"/>
    <n v="0"/>
    <n v="32311.48"/>
    <n v="4111.96"/>
    <n v="1.55"/>
    <n v="0"/>
    <n v="0"/>
    <n v="13901.18"/>
    <n v="22735.62"/>
    <n v="19934.330000000002"/>
    <n v="0"/>
    <n v="0"/>
    <n v="16926.53"/>
    <n v="72600.259999999995"/>
    <n v="0"/>
    <n v="0"/>
    <n v="0"/>
    <n v="0"/>
    <n v="3530.43"/>
    <n v="0"/>
    <n v="0"/>
    <n v="0"/>
    <n v="2476.94"/>
    <n v="0"/>
    <n v="0"/>
    <n v="0"/>
    <n v="0"/>
    <n v="6177.2"/>
    <n v="0"/>
    <n v="0"/>
    <n v="0"/>
    <n v="8081.33"/>
    <x v="19"/>
    <x v="3"/>
  </r>
  <r>
    <s v="CG&amp;E "/>
    <s v="E"/>
    <x v="15"/>
    <s v="DS02    01/02/2009N"/>
    <n v="1009811"/>
    <n v="75074.490000000005"/>
    <n v="0"/>
    <n v="75074.490000000005"/>
    <n v="22727.39"/>
    <n v="0"/>
    <n v="8052.39"/>
    <n v="1096.3499999999999"/>
    <n v="0.18"/>
    <n v="0"/>
    <n v="0"/>
    <n v="3684.26"/>
    <n v="5746.38"/>
    <n v="4991.6400000000003"/>
    <n v="0"/>
    <n v="0"/>
    <n v="4236.3599999999997"/>
    <n v="19357.060000000001"/>
    <n v="0"/>
    <n v="0"/>
    <n v="0"/>
    <n v="0"/>
    <n v="851.45"/>
    <n v="0"/>
    <n v="0"/>
    <n v="0"/>
    <n v="660.42"/>
    <n v="0"/>
    <n v="0"/>
    <n v="0"/>
    <n v="0"/>
    <n v="1647"/>
    <n v="0"/>
    <n v="0"/>
    <n v="0"/>
    <n v="2023.61"/>
    <x v="19"/>
    <x v="3"/>
  </r>
  <r>
    <s v="CG&amp;E "/>
    <s v="E"/>
    <x v="12"/>
    <s v="DS02    01/02/2009N"/>
    <n v="76114"/>
    <n v="8616.58"/>
    <n v="0"/>
    <n v="8616.58"/>
    <n v="3149.67"/>
    <n v="0"/>
    <n v="1214.79"/>
    <n v="82.64"/>
    <n v="0.09"/>
    <n v="0"/>
    <n v="0"/>
    <n v="285.61"/>
    <n v="684.42"/>
    <n v="579.29999999999995"/>
    <n v="0"/>
    <n v="0"/>
    <n v="633.57000000000005"/>
    <n v="1459.03"/>
    <n v="0"/>
    <n v="0"/>
    <n v="0"/>
    <n v="0"/>
    <n v="118.71"/>
    <n v="0"/>
    <n v="0"/>
    <n v="0"/>
    <n v="49.78"/>
    <n v="0"/>
    <n v="0"/>
    <n v="0"/>
    <n v="0"/>
    <n v="124.14"/>
    <n v="0"/>
    <n v="0"/>
    <n v="0"/>
    <n v="234.83"/>
    <x v="19"/>
    <x v="3"/>
  </r>
  <r>
    <s v="CG&amp;E "/>
    <s v="E"/>
    <x v="6"/>
    <s v="DS02    01/02/2009N"/>
    <n v="7801"/>
    <n v="276.60000000000002"/>
    <n v="0"/>
    <n v="276.60000000000002"/>
    <n v="0"/>
    <n v="0"/>
    <n v="146.46"/>
    <n v="8.4700000000000006"/>
    <n v="0.09"/>
    <n v="0"/>
    <n v="-25.1"/>
    <n v="33.61"/>
    <n v="70.150000000000006"/>
    <n v="0"/>
    <n v="0"/>
    <n v="0"/>
    <n v="0"/>
    <n v="0"/>
    <n v="0"/>
    <n v="0"/>
    <n v="0"/>
    <n v="0"/>
    <n v="0"/>
    <n v="0"/>
    <n v="0"/>
    <n v="0"/>
    <n v="5.0999999999999996"/>
    <n v="0"/>
    <n v="0"/>
    <n v="0"/>
    <n v="0"/>
    <n v="12.72"/>
    <n v="0"/>
    <n v="0"/>
    <n v="0"/>
    <n v="25.1"/>
    <x v="19"/>
    <x v="3"/>
  </r>
  <r>
    <s v="CG&amp;E "/>
    <s v="E"/>
    <x v="15"/>
    <s v="DS03 ON 01/02/2009 "/>
    <n v="84960"/>
    <n v="9421.2199999999993"/>
    <n v="0"/>
    <n v="9421.2199999999993"/>
    <n v="2318.5700000000002"/>
    <n v="0"/>
    <n v="1155.44"/>
    <n v="188.55"/>
    <n v="0.09"/>
    <n v="0"/>
    <n v="0"/>
    <n v="639.73"/>
    <n v="1212.45"/>
    <n v="991.76"/>
    <n v="0"/>
    <n v="0"/>
    <n v="426.38"/>
    <n v="1628.6"/>
    <n v="0"/>
    <n v="0"/>
    <n v="0"/>
    <n v="0"/>
    <n v="182.76"/>
    <n v="0"/>
    <n v="0"/>
    <n v="0"/>
    <n v="113.58"/>
    <n v="0"/>
    <n v="0"/>
    <n v="0"/>
    <n v="0"/>
    <n v="283.25"/>
    <n v="0"/>
    <n v="0"/>
    <n v="0"/>
    <n v="280.06"/>
    <x v="19"/>
    <x v="3"/>
  </r>
  <r>
    <s v="CG&amp;E "/>
    <s v="E"/>
    <x v="12"/>
    <s v="DS03 ON 01/02/2009 "/>
    <n v="206017"/>
    <n v="23580.25"/>
    <n v="0"/>
    <n v="23580.25"/>
    <n v="7460.7"/>
    <n v="0"/>
    <n v="3088.75"/>
    <n v="356.66"/>
    <n v="0.09"/>
    <n v="0"/>
    <n v="0"/>
    <n v="1201.8"/>
    <n v="2364.33"/>
    <n v="1910.05"/>
    <n v="0"/>
    <n v="0"/>
    <n v="1447.3"/>
    <n v="3949.14"/>
    <n v="0"/>
    <n v="0"/>
    <n v="0"/>
    <n v="0"/>
    <n v="354.86"/>
    <n v="0"/>
    <n v="0"/>
    <n v="0"/>
    <n v="214.84"/>
    <n v="0"/>
    <n v="0"/>
    <n v="0"/>
    <n v="0"/>
    <n v="535.79"/>
    <n v="0"/>
    <n v="0"/>
    <n v="0"/>
    <n v="695.94"/>
    <x v="19"/>
    <x v="3"/>
  </r>
  <r>
    <s v="CG&amp;E "/>
    <s v="E"/>
    <x v="2"/>
    <s v="DS03 ON 01/02/2009N"/>
    <n v="234760"/>
    <n v="21977.86"/>
    <n v="0"/>
    <n v="21977.86"/>
    <n v="7090.76"/>
    <n v="0"/>
    <n v="3360.92"/>
    <n v="254.88"/>
    <n v="0.46"/>
    <n v="0"/>
    <n v="0"/>
    <n v="894.41"/>
    <n v="1750.42"/>
    <n v="1415.32"/>
    <n v="0"/>
    <n v="0"/>
    <n v="1333.31"/>
    <n v="4500.12"/>
    <n v="0"/>
    <n v="0"/>
    <n v="0"/>
    <n v="0"/>
    <n v="267.07"/>
    <n v="0"/>
    <n v="0"/>
    <n v="0"/>
    <n v="153.54"/>
    <n v="0"/>
    <n v="0"/>
    <n v="0"/>
    <n v="0"/>
    <n v="382.89"/>
    <n v="0"/>
    <n v="0"/>
    <n v="0"/>
    <n v="573.76"/>
    <x v="19"/>
    <x v="3"/>
  </r>
  <r>
    <s v="CG&amp;E "/>
    <s v="E"/>
    <x v="14"/>
    <s v="DS03 ON 01/02/2009N"/>
    <n v="13642246"/>
    <n v="1089862.17"/>
    <n v="0"/>
    <n v="1089862.17"/>
    <n v="338157.01"/>
    <n v="0"/>
    <n v="130606.86"/>
    <n v="13477.16"/>
    <n v="2.75"/>
    <n v="0"/>
    <n v="0"/>
    <n v="49806.17"/>
    <n v="85237.29"/>
    <n v="71821.73"/>
    <n v="0"/>
    <n v="0"/>
    <n v="66306.399999999994"/>
    <n v="261508.22"/>
    <n v="0"/>
    <n v="0"/>
    <n v="0"/>
    <n v="0"/>
    <n v="12649.9"/>
    <n v="0"/>
    <n v="0"/>
    <n v="0"/>
    <n v="8922.0400000000009"/>
    <n v="0"/>
    <n v="0"/>
    <n v="0"/>
    <n v="0"/>
    <n v="22250.5"/>
    <n v="0"/>
    <n v="0"/>
    <n v="0"/>
    <n v="29116.14"/>
    <x v="19"/>
    <x v="3"/>
  </r>
  <r>
    <s v="CG&amp;E "/>
    <s v="E"/>
    <x v="15"/>
    <s v="DS03 ON 01/02/2009N"/>
    <n v="6987636"/>
    <n v="625662.09"/>
    <n v="0"/>
    <n v="625662.09"/>
    <n v="205917.28"/>
    <n v="0"/>
    <n v="81291.37"/>
    <n v="7376.33"/>
    <n v="2.25"/>
    <n v="0"/>
    <n v="0"/>
    <n v="25592.15"/>
    <n v="48891.79"/>
    <n v="41413.85"/>
    <n v="0"/>
    <n v="0"/>
    <n v="40749.07"/>
    <n v="133945.98000000001"/>
    <n v="0"/>
    <n v="0"/>
    <n v="0"/>
    <n v="0"/>
    <n v="7726.59"/>
    <n v="0"/>
    <n v="0"/>
    <n v="0"/>
    <n v="4569.91"/>
    <n v="0"/>
    <n v="0"/>
    <n v="0"/>
    <n v="0"/>
    <n v="11396.85"/>
    <n v="0"/>
    <n v="0"/>
    <n v="0"/>
    <n v="16788.669999999998"/>
    <x v="19"/>
    <x v="3"/>
  </r>
  <r>
    <s v="CG&amp;E "/>
    <s v="E"/>
    <x v="12"/>
    <s v="DS03 ON 01/02/2009N"/>
    <n v="3068163"/>
    <n v="231229.1"/>
    <n v="0"/>
    <n v="231229.1"/>
    <n v="70646.34"/>
    <n v="0"/>
    <n v="25826.01"/>
    <n v="3331.1"/>
    <n v="0.9"/>
    <n v="0"/>
    <n v="0"/>
    <n v="11230.64"/>
    <n v="17314.62"/>
    <n v="15393.76"/>
    <n v="0"/>
    <n v="0"/>
    <n v="12766.58"/>
    <n v="58813.599999999999"/>
    <n v="0"/>
    <n v="0"/>
    <n v="0"/>
    <n v="0"/>
    <n v="2654.11"/>
    <n v="0"/>
    <n v="0"/>
    <n v="0"/>
    <n v="2006.58"/>
    <n v="0"/>
    <n v="0"/>
    <n v="0"/>
    <n v="0"/>
    <n v="5004.18"/>
    <n v="0"/>
    <n v="0"/>
    <n v="0"/>
    <n v="6240.68"/>
    <x v="19"/>
    <x v="3"/>
  </r>
  <r>
    <s v="CG&amp;E "/>
    <s v="E"/>
    <x v="11"/>
    <s v="DS03 ON 01/02/2009N"/>
    <n v="51008"/>
    <n v="3519.87"/>
    <n v="0"/>
    <n v="3519.87"/>
    <n v="0"/>
    <n v="0"/>
    <n v="2685.3"/>
    <n v="55.38"/>
    <n v="0.18"/>
    <n v="0"/>
    <n v="-345.36"/>
    <n v="203.8"/>
    <n v="458.66"/>
    <n v="0"/>
    <n v="0"/>
    <n v="0"/>
    <n v="0"/>
    <n v="0"/>
    <n v="0"/>
    <n v="0"/>
    <n v="0"/>
    <n v="0"/>
    <n v="0"/>
    <n v="0"/>
    <n v="0"/>
    <n v="0"/>
    <n v="33.36"/>
    <n v="0"/>
    <n v="0"/>
    <n v="0"/>
    <n v="0"/>
    <n v="83.19"/>
    <n v="0"/>
    <n v="0"/>
    <n v="0"/>
    <n v="345.36"/>
    <x v="19"/>
    <x v="3"/>
  </r>
  <r>
    <s v="CG&amp;E "/>
    <s v="E"/>
    <x v="13"/>
    <s v="DS03 ON 01/02/2009N"/>
    <n v="854504"/>
    <n v="25390.14"/>
    <n v="0"/>
    <n v="25390.14"/>
    <n v="0"/>
    <n v="0"/>
    <n v="12137.02"/>
    <n v="927.73"/>
    <n v="0.36"/>
    <n v="0"/>
    <n v="-2369.3000000000002"/>
    <n v="3139.13"/>
    <n v="7233.35"/>
    <n v="0"/>
    <n v="0"/>
    <n v="0"/>
    <n v="0"/>
    <n v="0"/>
    <n v="0"/>
    <n v="0"/>
    <n v="0"/>
    <n v="0"/>
    <n v="0"/>
    <n v="0"/>
    <n v="0"/>
    <n v="0"/>
    <n v="558.85"/>
    <n v="0"/>
    <n v="0"/>
    <n v="0"/>
    <n v="0"/>
    <n v="1393.7"/>
    <n v="0"/>
    <n v="0"/>
    <n v="0"/>
    <n v="2369.3000000000002"/>
    <x v="19"/>
    <x v="3"/>
  </r>
  <r>
    <s v="CG&amp;E "/>
    <s v="E"/>
    <x v="2"/>
    <s v="DS07 ON 01/02/2009N"/>
    <n v="6900722"/>
    <n v="664177.41"/>
    <n v="0"/>
    <n v="664177.41"/>
    <n v="227721.11"/>
    <n v="0"/>
    <n v="90454.33"/>
    <n v="7492.15"/>
    <n v="27.48"/>
    <n v="0"/>
    <n v="0"/>
    <n v="26898.82"/>
    <n v="48218.01"/>
    <n v="44366.66"/>
    <n v="0"/>
    <n v="0"/>
    <n v="44388.27"/>
    <n v="132279.96"/>
    <n v="0"/>
    <n v="0"/>
    <n v="0"/>
    <n v="0"/>
    <n v="8576.8700000000008"/>
    <n v="0"/>
    <n v="0"/>
    <n v="0"/>
    <n v="4513.04"/>
    <n v="0"/>
    <n v="0"/>
    <n v="0"/>
    <n v="0"/>
    <n v="11255.1"/>
    <n v="0"/>
    <n v="0"/>
    <n v="0"/>
    <n v="17985.61"/>
    <x v="19"/>
    <x v="3"/>
  </r>
  <r>
    <s v="CG&amp;E "/>
    <s v="E"/>
    <x v="3"/>
    <s v="DS07 ON 01/02/2009N"/>
    <n v="1333736"/>
    <n v="141398.29"/>
    <n v="0"/>
    <n v="141398.29"/>
    <n v="50447.53"/>
    <n v="0"/>
    <n v="19991.79"/>
    <n v="1448.02"/>
    <n v="3.69"/>
    <n v="0"/>
    <n v="0"/>
    <n v="5127.0200000000004"/>
    <n v="10462.52"/>
    <n v="9484.39"/>
    <n v="0"/>
    <n v="0"/>
    <n v="10073.85"/>
    <n v="25566.38"/>
    <n v="0"/>
    <n v="0"/>
    <n v="0"/>
    <n v="0"/>
    <n v="1900.74"/>
    <n v="0"/>
    <n v="0"/>
    <n v="0"/>
    <n v="872.23"/>
    <n v="0"/>
    <n v="0"/>
    <n v="0"/>
    <n v="0"/>
    <n v="2175.3200000000002"/>
    <n v="0"/>
    <n v="0"/>
    <n v="0"/>
    <n v="3844.81"/>
    <x v="19"/>
    <x v="3"/>
  </r>
  <r>
    <s v="CG&amp;E "/>
    <s v="E"/>
    <x v="4"/>
    <s v="DS07 ON 01/02/2009N"/>
    <n v="696916"/>
    <n v="66790.7"/>
    <n v="0"/>
    <n v="66790.7"/>
    <n v="22750.240000000002"/>
    <n v="0"/>
    <n v="9009.59"/>
    <n v="756.65"/>
    <n v="2.72"/>
    <n v="0"/>
    <n v="0"/>
    <n v="2709.41"/>
    <n v="5113.45"/>
    <n v="4444.12"/>
    <n v="0"/>
    <n v="0"/>
    <n v="4394.43"/>
    <n v="13359.2"/>
    <n v="0"/>
    <n v="0"/>
    <n v="0"/>
    <n v="0"/>
    <n v="856.89"/>
    <n v="0"/>
    <n v="0"/>
    <n v="0"/>
    <n v="455.8"/>
    <n v="0"/>
    <n v="0"/>
    <n v="0"/>
    <n v="0"/>
    <n v="1136.67"/>
    <n v="0"/>
    <n v="0"/>
    <n v="0"/>
    <n v="1801.53"/>
    <x v="19"/>
    <x v="3"/>
  </r>
  <r>
    <s v="CG&amp;E "/>
    <s v="E"/>
    <x v="8"/>
    <s v="DS07 ON 01/02/2009N"/>
    <n v="197060"/>
    <n v="17158.84"/>
    <n v="0"/>
    <n v="17158.84"/>
    <n v="5702.19"/>
    <n v="0"/>
    <n v="2114.6799999999998"/>
    <n v="213.95"/>
    <n v="0.27"/>
    <n v="0"/>
    <n v="0"/>
    <n v="743.29"/>
    <n v="1239.51"/>
    <n v="1153.76"/>
    <n v="0"/>
    <n v="0"/>
    <n v="1081.05"/>
    <n v="3777.44"/>
    <n v="0"/>
    <n v="0"/>
    <n v="0"/>
    <n v="0"/>
    <n v="214.69"/>
    <n v="0"/>
    <n v="0"/>
    <n v="0"/>
    <n v="128.87"/>
    <n v="0"/>
    <n v="0"/>
    <n v="0"/>
    <n v="0"/>
    <n v="321.41000000000003"/>
    <n v="0"/>
    <n v="0"/>
    <n v="0"/>
    <n v="467.73"/>
    <x v="19"/>
    <x v="3"/>
  </r>
  <r>
    <s v="CG&amp;E "/>
    <s v="E"/>
    <x v="14"/>
    <s v="DS07 ON 01/02/2009N"/>
    <n v="3864456"/>
    <n v="322608.78000000003"/>
    <n v="0"/>
    <n v="322608.78000000003"/>
    <n v="104282.07"/>
    <n v="0"/>
    <n v="38952.46"/>
    <n v="3884.29"/>
    <n v="4.32"/>
    <n v="0"/>
    <n v="0"/>
    <n v="14466.01"/>
    <n v="23910.45"/>
    <n v="21554.87"/>
    <n v="0"/>
    <n v="0"/>
    <n v="19991.310000000001"/>
    <n v="74077.78"/>
    <n v="0"/>
    <n v="0"/>
    <n v="0"/>
    <n v="0"/>
    <n v="3916.73"/>
    <n v="0"/>
    <n v="0"/>
    <n v="0"/>
    <n v="2527.35"/>
    <n v="0"/>
    <n v="0"/>
    <n v="0"/>
    <n v="0"/>
    <n v="6302.94"/>
    <n v="0"/>
    <n v="0"/>
    <n v="0"/>
    <n v="8738.2000000000007"/>
    <x v="19"/>
    <x v="3"/>
  </r>
  <r>
    <s v="CG&amp;E "/>
    <s v="E"/>
    <x v="15"/>
    <s v="DS07 ON 01/02/2009N"/>
    <n v="42655"/>
    <n v="5673.8"/>
    <n v="0"/>
    <n v="5673.8"/>
    <n v="2185.83"/>
    <n v="0"/>
    <n v="895.14"/>
    <n v="46.31"/>
    <n v="0.09"/>
    <n v="0"/>
    <n v="0"/>
    <n v="164.16"/>
    <n v="383.55"/>
    <n v="384.52"/>
    <n v="0"/>
    <n v="0"/>
    <n v="460.81"/>
    <n v="817.65"/>
    <n v="0"/>
    <n v="0"/>
    <n v="0"/>
    <n v="0"/>
    <n v="82.4"/>
    <n v="0"/>
    <n v="0"/>
    <n v="0"/>
    <n v="27.9"/>
    <n v="0"/>
    <n v="0"/>
    <n v="0"/>
    <n v="0"/>
    <n v="69.569999999999993"/>
    <n v="0"/>
    <n v="0"/>
    <n v="0"/>
    <n v="155.87"/>
    <x v="19"/>
    <x v="3"/>
  </r>
  <r>
    <s v="CG&amp;E "/>
    <s v="E"/>
    <x v="12"/>
    <s v="DS07 ON 01/02/2009N"/>
    <n v="843939"/>
    <n v="78927.58"/>
    <n v="0"/>
    <n v="78927.58"/>
    <n v="26873.49"/>
    <n v="0"/>
    <n v="10021.09"/>
    <n v="916.27"/>
    <n v="1.08"/>
    <n v="0"/>
    <n v="0"/>
    <n v="3174.89"/>
    <n v="6249.92"/>
    <n v="5285"/>
    <n v="0"/>
    <n v="0"/>
    <n v="5145.29"/>
    <n v="16177.47"/>
    <n v="0"/>
    <n v="0"/>
    <n v="0"/>
    <n v="0"/>
    <n v="1012.17"/>
    <n v="0"/>
    <n v="0"/>
    <n v="0"/>
    <n v="551.95000000000005"/>
    <n v="0"/>
    <n v="0"/>
    <n v="0"/>
    <n v="0"/>
    <n v="1376.46"/>
    <n v="0"/>
    <n v="0"/>
    <n v="0"/>
    <n v="2142.5"/>
    <x v="19"/>
    <x v="3"/>
  </r>
  <r>
    <s v="CG&amp;E "/>
    <s v="E"/>
    <x v="6"/>
    <s v="DS07 ON 01/02/2009N"/>
    <n v="61450"/>
    <n v="2526.4299999999998"/>
    <n v="0"/>
    <n v="2526.4299999999998"/>
    <n v="0"/>
    <n v="0"/>
    <n v="1363.74"/>
    <n v="66.7"/>
    <n v="0.87"/>
    <n v="0"/>
    <n v="-85.72"/>
    <n v="263.47000000000003"/>
    <n v="495.28"/>
    <n v="0"/>
    <n v="0"/>
    <n v="0"/>
    <n v="0"/>
    <n v="0"/>
    <n v="0"/>
    <n v="0"/>
    <n v="0"/>
    <n v="0"/>
    <n v="65.849999999999994"/>
    <n v="0"/>
    <n v="0"/>
    <n v="0"/>
    <n v="40.19"/>
    <n v="0"/>
    <n v="0"/>
    <n v="0"/>
    <n v="0"/>
    <n v="100.22"/>
    <n v="0"/>
    <n v="0"/>
    <n v="0"/>
    <n v="215.83"/>
    <x v="19"/>
    <x v="3"/>
  </r>
  <r>
    <s v="CG&amp;E "/>
    <s v="E"/>
    <x v="10"/>
    <s v="DS07 ON 01/02/2009N"/>
    <n v="10880"/>
    <n v="318.7"/>
    <n v="0"/>
    <n v="318.7"/>
    <n v="0"/>
    <n v="0"/>
    <n v="146.84"/>
    <n v="11.81"/>
    <n v="0.09"/>
    <n v="0"/>
    <n v="-27.65"/>
    <n v="46.51"/>
    <n v="88.58"/>
    <n v="0"/>
    <n v="0"/>
    <n v="0"/>
    <n v="0"/>
    <n v="0"/>
    <n v="0"/>
    <n v="0"/>
    <n v="0"/>
    <n v="0"/>
    <n v="0"/>
    <n v="0"/>
    <n v="0"/>
    <n v="0"/>
    <n v="7.12"/>
    <n v="0"/>
    <n v="0"/>
    <n v="0"/>
    <n v="0"/>
    <n v="17.75"/>
    <n v="0"/>
    <n v="0"/>
    <n v="0"/>
    <n v="27.65"/>
    <x v="19"/>
    <x v="3"/>
  </r>
  <r>
    <s v="CG&amp;E "/>
    <s v="E"/>
    <x v="11"/>
    <s v="DS07 ON 01/02/2009N"/>
    <n v="203888"/>
    <n v="5148.72"/>
    <n v="0"/>
    <n v="5148.72"/>
    <n v="0"/>
    <n v="0"/>
    <n v="2121.0700000000002"/>
    <n v="221.37"/>
    <n v="0.36"/>
    <n v="0"/>
    <n v="-235.27"/>
    <n v="775.58"/>
    <n v="1228.26"/>
    <n v="0"/>
    <n v="0"/>
    <n v="0"/>
    <n v="0"/>
    <n v="0"/>
    <n v="0"/>
    <n v="0"/>
    <n v="0"/>
    <n v="0"/>
    <n v="99.31"/>
    <n v="0"/>
    <n v="0"/>
    <n v="0"/>
    <n v="133.34"/>
    <n v="0"/>
    <n v="0"/>
    <n v="0"/>
    <n v="0"/>
    <n v="332.54"/>
    <n v="0"/>
    <n v="0"/>
    <n v="0"/>
    <n v="472.16"/>
    <x v="19"/>
    <x v="3"/>
  </r>
  <r>
    <s v="CG&amp;E "/>
    <s v="E"/>
    <x v="18"/>
    <s v="DS07 ON 01/02/2009N"/>
    <n v="64015"/>
    <n v="3969.09"/>
    <n v="0"/>
    <n v="3969.09"/>
    <n v="0"/>
    <n v="0"/>
    <n v="2926.5"/>
    <n v="69.5"/>
    <n v="0.18"/>
    <n v="0"/>
    <n v="-424.43"/>
    <n v="251.02"/>
    <n v="575.62"/>
    <n v="0"/>
    <n v="0"/>
    <n v="0"/>
    <n v="0"/>
    <n v="0"/>
    <n v="0"/>
    <n v="0"/>
    <n v="0"/>
    <n v="0"/>
    <n v="0"/>
    <n v="0"/>
    <n v="0"/>
    <n v="0"/>
    <n v="41.87"/>
    <n v="0"/>
    <n v="0"/>
    <n v="0"/>
    <n v="0"/>
    <n v="104.4"/>
    <n v="0"/>
    <n v="0"/>
    <n v="0"/>
    <n v="424.43"/>
    <x v="19"/>
    <x v="3"/>
  </r>
  <r>
    <s v="CG&amp;E "/>
    <s v="E"/>
    <x v="13"/>
    <s v="DS07 ON 01/02/2009N"/>
    <n v="202807"/>
    <n v="5780.07"/>
    <n v="0"/>
    <n v="5780.07"/>
    <n v="0"/>
    <n v="0"/>
    <n v="2554.2600000000002"/>
    <n v="220.19"/>
    <n v="0.09"/>
    <n v="0"/>
    <n v="-543.61"/>
    <n v="745.51"/>
    <n v="1796.6"/>
    <n v="0"/>
    <n v="0"/>
    <n v="0"/>
    <n v="0"/>
    <n v="0"/>
    <n v="0"/>
    <n v="0"/>
    <n v="0"/>
    <n v="0"/>
    <n v="0"/>
    <n v="0"/>
    <n v="0"/>
    <n v="0"/>
    <n v="132.63999999999999"/>
    <n v="0"/>
    <n v="0"/>
    <n v="0"/>
    <n v="0"/>
    <n v="330.78"/>
    <n v="0"/>
    <n v="0"/>
    <n v="0"/>
    <n v="543.61"/>
    <x v="19"/>
    <x v="3"/>
  </r>
  <r>
    <s v="CG&amp;E "/>
    <s v="E"/>
    <x v="2"/>
    <s v="DS08 ON 01/02/2009N"/>
    <n v="4757682"/>
    <n v="640718.55000000005"/>
    <n v="0"/>
    <n v="640718.55000000005"/>
    <n v="244827.17"/>
    <n v="0"/>
    <n v="107936.85"/>
    <n v="5165.3100000000004"/>
    <n v="41.08"/>
    <n v="0"/>
    <n v="0"/>
    <n v="19342.03"/>
    <n v="39601.56"/>
    <n v="43057.03"/>
    <n v="0"/>
    <n v="0"/>
    <n v="51997.04"/>
    <n v="91199.91"/>
    <n v="0"/>
    <n v="0"/>
    <n v="0"/>
    <n v="0"/>
    <n v="9227.1"/>
    <n v="0"/>
    <n v="0"/>
    <n v="0"/>
    <n v="3111.55"/>
    <n v="0"/>
    <n v="0"/>
    <n v="0"/>
    <n v="0"/>
    <n v="7759.76"/>
    <n v="0"/>
    <n v="0"/>
    <n v="0"/>
    <n v="17452.16"/>
    <x v="19"/>
    <x v="3"/>
  </r>
  <r>
    <s v="CG&amp;E "/>
    <s v="E"/>
    <x v="14"/>
    <s v="DS08 ON 01/02/2009N"/>
    <n v="628572"/>
    <n v="62501.06"/>
    <n v="0"/>
    <n v="62501.06"/>
    <n v="21756.49"/>
    <n v="0"/>
    <n v="8221.8700000000008"/>
    <n v="682.43"/>
    <n v="0.9"/>
    <n v="0"/>
    <n v="0"/>
    <n v="2374.91"/>
    <n v="5055.5200000000004"/>
    <n v="4181.84"/>
    <n v="0"/>
    <n v="0"/>
    <n v="4226.83"/>
    <n v="12049.09"/>
    <n v="0"/>
    <n v="0"/>
    <n v="0"/>
    <n v="0"/>
    <n v="819.65"/>
    <n v="0"/>
    <n v="0"/>
    <n v="0"/>
    <n v="411.08"/>
    <n v="0"/>
    <n v="0"/>
    <n v="0"/>
    <n v="0"/>
    <n v="1025.21"/>
    <n v="0"/>
    <n v="0"/>
    <n v="0"/>
    <n v="1695.24"/>
    <x v="19"/>
    <x v="3"/>
  </r>
  <r>
    <s v="CG&amp;E "/>
    <s v="E"/>
    <x v="6"/>
    <s v="DS08 ON 01/02/2009N"/>
    <n v="357028"/>
    <n v="16248.41"/>
    <n v="0"/>
    <n v="16248.41"/>
    <n v="0"/>
    <n v="0"/>
    <n v="9645.9699999999993"/>
    <n v="387.63"/>
    <n v="4.6399999999999997"/>
    <n v="0"/>
    <n v="-991.81"/>
    <n v="1517.52"/>
    <n v="3161.27"/>
    <n v="0"/>
    <n v="0"/>
    <n v="0"/>
    <n v="0"/>
    <n v="0"/>
    <n v="0"/>
    <n v="0"/>
    <n v="0"/>
    <n v="0"/>
    <n v="254.01"/>
    <n v="0"/>
    <n v="0"/>
    <n v="0"/>
    <n v="233.46"/>
    <n v="0"/>
    <n v="0"/>
    <n v="0"/>
    <n v="0"/>
    <n v="582.29"/>
    <n v="0"/>
    <n v="0"/>
    <n v="0"/>
    <n v="1453.43"/>
    <x v="19"/>
    <x v="3"/>
  </r>
  <r>
    <s v="CG&amp;E "/>
    <s v="E"/>
    <x v="11"/>
    <s v="DS08 ON 01/02/2009N"/>
    <n v="423098"/>
    <n v="15311.48"/>
    <n v="0"/>
    <n v="15311.48"/>
    <n v="0"/>
    <n v="0"/>
    <n v="8199.15"/>
    <n v="459.36"/>
    <n v="1.44"/>
    <n v="0"/>
    <n v="-1261.99"/>
    <n v="1682.8"/>
    <n v="3728.04"/>
    <n v="0"/>
    <n v="0"/>
    <n v="0"/>
    <n v="0"/>
    <n v="0"/>
    <n v="0"/>
    <n v="0"/>
    <n v="0"/>
    <n v="0"/>
    <n v="91.36"/>
    <n v="0"/>
    <n v="0"/>
    <n v="0"/>
    <n v="276.7"/>
    <n v="0"/>
    <n v="0"/>
    <n v="0"/>
    <n v="0"/>
    <n v="690.09"/>
    <n v="0"/>
    <n v="0"/>
    <n v="0"/>
    <n v="1444.53"/>
    <x v="19"/>
    <x v="3"/>
  </r>
  <r>
    <s v="CG&amp;E "/>
    <s v="E"/>
    <x v="2"/>
    <s v="DS08 ON 01/02/2009Y"/>
    <n v="12674"/>
    <n v="2890.86"/>
    <n v="0"/>
    <n v="2890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3"/>
  </r>
  <r>
    <s v="CG&amp;E "/>
    <s v="E"/>
    <x v="14"/>
    <s v="DS12    01/02/2009 "/>
    <n v="7852"/>
    <n v="317.64"/>
    <n v="0"/>
    <n v="31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3"/>
  </r>
  <r>
    <s v="CG&amp;E "/>
    <s v="E"/>
    <x v="15"/>
    <s v="DS12    01/02/2009 "/>
    <n v="-341955"/>
    <n v="-11714.65"/>
    <n v="0"/>
    <n v="-11714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3"/>
  </r>
  <r>
    <s v="CG&amp;E "/>
    <s v="E"/>
    <x v="12"/>
    <s v="DS12    01/02/2009 "/>
    <n v="78995"/>
    <n v="3501.22"/>
    <n v="0"/>
    <n v="350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3"/>
  </r>
  <r>
    <s v="CG&amp;E "/>
    <s v="E"/>
    <x v="15"/>
    <s v="DS14    01/02/2009 "/>
    <n v="88706"/>
    <n v="3561.68"/>
    <n v="0"/>
    <n v="356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3"/>
  </r>
  <r>
    <s v="CG&amp;E "/>
    <s v="E"/>
    <x v="12"/>
    <s v="DS14    01/02/2009 "/>
    <n v="122490"/>
    <n v="5649.25"/>
    <n v="0"/>
    <n v="564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3"/>
  </r>
  <r>
    <s v="CG&amp;E "/>
    <s v="E"/>
    <x v="2"/>
    <s v="EH      01/02/2009N"/>
    <n v="34915"/>
    <n v="2629.02"/>
    <n v="0"/>
    <n v="2629.02"/>
    <n v="543.58000000000004"/>
    <n v="0"/>
    <n v="495.96"/>
    <n v="37.89"/>
    <n v="0.65"/>
    <n v="0"/>
    <n v="0"/>
    <n v="151.97999999999999"/>
    <n v="234.21"/>
    <n v="135.38999999999999"/>
    <n v="0"/>
    <n v="0"/>
    <n v="197.09"/>
    <n v="669.28"/>
    <n v="0"/>
    <n v="0"/>
    <n v="0"/>
    <n v="0"/>
    <n v="24.93"/>
    <n v="0"/>
    <n v="0"/>
    <n v="0"/>
    <n v="25.31"/>
    <n v="0"/>
    <n v="0"/>
    <n v="0"/>
    <n v="0"/>
    <n v="56.94"/>
    <n v="0"/>
    <n v="0"/>
    <n v="0"/>
    <n v="55.81"/>
    <x v="19"/>
    <x v="4"/>
  </r>
  <r>
    <s v="CG&amp;E "/>
    <s v="E"/>
    <x v="3"/>
    <s v="EH      01/02/2009N"/>
    <n v="-8040"/>
    <n v="-567.57000000000005"/>
    <n v="0"/>
    <n v="-567.57000000000005"/>
    <n v="-125.17"/>
    <n v="0"/>
    <n v="-76.3"/>
    <n v="-8.73"/>
    <n v="0.09"/>
    <n v="0"/>
    <n v="0"/>
    <n v="-34.61"/>
    <n v="-54.02"/>
    <n v="-31.76"/>
    <n v="0"/>
    <n v="0"/>
    <n v="-45.39"/>
    <n v="-154.12"/>
    <n v="0"/>
    <n v="0"/>
    <n v="0"/>
    <n v="0"/>
    <n v="-5.75"/>
    <n v="0"/>
    <n v="0"/>
    <n v="0"/>
    <n v="-5.83"/>
    <n v="0"/>
    <n v="0"/>
    <n v="0"/>
    <n v="0"/>
    <n v="-13.11"/>
    <n v="0"/>
    <n v="0"/>
    <n v="0"/>
    <n v="-12.87"/>
    <x v="19"/>
    <x v="4"/>
  </r>
  <r>
    <s v="CG&amp;E "/>
    <s v="E"/>
    <x v="4"/>
    <s v="EH      01/02/2009N"/>
    <n v="-930"/>
    <n v="-32.159999999999997"/>
    <n v="0"/>
    <n v="-32.159999999999997"/>
    <n v="-14.48"/>
    <n v="0"/>
    <n v="12.38"/>
    <n v="-1.01"/>
    <n v="0.18"/>
    <n v="0"/>
    <n v="0"/>
    <n v="-2.92"/>
    <n v="-7.46"/>
    <n v="-3.65"/>
    <n v="0"/>
    <n v="0"/>
    <n v="-5.25"/>
    <n v="-6.33"/>
    <n v="0"/>
    <n v="0"/>
    <n v="0"/>
    <n v="0"/>
    <n v="0.35"/>
    <n v="0"/>
    <n v="0"/>
    <n v="0"/>
    <n v="-0.68"/>
    <n v="0"/>
    <n v="0"/>
    <n v="0"/>
    <n v="0"/>
    <n v="-1.52"/>
    <n v="0"/>
    <n v="0"/>
    <n v="0"/>
    <n v="-1.77"/>
    <x v="19"/>
    <x v="4"/>
  </r>
  <r>
    <s v="CG&amp;E "/>
    <s v="E"/>
    <x v="4"/>
    <s v="EH      04/01/2008N"/>
    <n v="-14690"/>
    <n v="-1211.42"/>
    <n v="0"/>
    <n v="-1211.42"/>
    <n v="-238.51"/>
    <n v="0"/>
    <n v="-180.81"/>
    <n v="-16.07"/>
    <n v="-0.08"/>
    <n v="0"/>
    <n v="0"/>
    <n v="-62.43"/>
    <n v="-98.71"/>
    <n v="-65.069999999999993"/>
    <n v="-0.36"/>
    <n v="0"/>
    <n v="-83.2"/>
    <n v="-387.67"/>
    <n v="0"/>
    <n v="0"/>
    <n v="0"/>
    <n v="0"/>
    <n v="-21.82"/>
    <n v="-1.41"/>
    <n v="0"/>
    <n v="0"/>
    <n v="-10.65"/>
    <n v="0"/>
    <n v="0"/>
    <n v="0"/>
    <n v="0"/>
    <n v="-22.52"/>
    <n v="0"/>
    <n v="0"/>
    <n v="0"/>
    <n v="-22.11"/>
    <x v="19"/>
    <x v="4"/>
  </r>
  <r>
    <s v="CG&amp;E "/>
    <s v="E"/>
    <x v="2"/>
    <s v="GFL1    02/02/2009N"/>
    <n v="4693"/>
    <n v="652.79"/>
    <n v="0"/>
    <n v="652.79"/>
    <n v="307.74"/>
    <n v="0"/>
    <n v="82.56"/>
    <n v="4.97"/>
    <n v="0.27"/>
    <n v="0"/>
    <n v="0"/>
    <n v="21.66"/>
    <n v="31.6"/>
    <n v="51.9"/>
    <n v="0"/>
    <n v="0"/>
    <n v="23.91"/>
    <n v="89.83"/>
    <n v="0"/>
    <n v="0"/>
    <n v="0"/>
    <n v="0"/>
    <n v="5.39"/>
    <n v="0"/>
    <n v="0"/>
    <n v="0"/>
    <n v="4.08"/>
    <n v="0"/>
    <n v="0"/>
    <n v="0"/>
    <n v="0"/>
    <n v="7.69"/>
    <n v="0"/>
    <n v="0"/>
    <n v="0"/>
    <n v="21.19"/>
    <x v="19"/>
    <x v="5"/>
  </r>
  <r>
    <s v="CG&amp;E "/>
    <s v="E"/>
    <x v="4"/>
    <s v="GFL1    02/02/2009N"/>
    <n v="410"/>
    <n v="62.21"/>
    <n v="0"/>
    <n v="62.21"/>
    <n v="26.95"/>
    <n v="0"/>
    <n v="7.22"/>
    <n v="0.44"/>
    <n v="0.27"/>
    <n v="0"/>
    <n v="0"/>
    <n v="1.9"/>
    <n v="2.78"/>
    <n v="4.55"/>
    <n v="0"/>
    <n v="0"/>
    <n v="2.1"/>
    <n v="7.9"/>
    <n v="0"/>
    <n v="0"/>
    <n v="0"/>
    <n v="0"/>
    <n v="0.45"/>
    <n v="0"/>
    <n v="0"/>
    <n v="0"/>
    <n v="0.37"/>
    <n v="0"/>
    <n v="0"/>
    <n v="0"/>
    <n v="0"/>
    <n v="0.68"/>
    <n v="0"/>
    <n v="0"/>
    <n v="0"/>
    <n v="1.83"/>
    <x v="19"/>
    <x v="5"/>
  </r>
  <r>
    <s v="CG&amp;E "/>
    <s v="E"/>
    <x v="1"/>
    <s v="GFL2    02/02/2009N"/>
    <n v="3023"/>
    <n v="376.96"/>
    <n v="0"/>
    <n v="376.96"/>
    <n v="167.65"/>
    <n v="0"/>
    <n v="46.34"/>
    <n v="3.27"/>
    <n v="0"/>
    <n v="0"/>
    <n v="0"/>
    <n v="14.07"/>
    <n v="20.3"/>
    <n v="29.11"/>
    <n v="0"/>
    <n v="0"/>
    <n v="15.49"/>
    <n v="57.94"/>
    <n v="0"/>
    <n v="0"/>
    <n v="0"/>
    <n v="0"/>
    <n v="3.39"/>
    <n v="0"/>
    <n v="0"/>
    <n v="0"/>
    <n v="2.67"/>
    <n v="0"/>
    <n v="0"/>
    <n v="0"/>
    <n v="0"/>
    <n v="4.93"/>
    <n v="0"/>
    <n v="0"/>
    <n v="0"/>
    <n v="11.8"/>
    <x v="19"/>
    <x v="5"/>
  </r>
  <r>
    <s v="CG&amp;E "/>
    <s v="E"/>
    <x v="2"/>
    <s v="GFL2    02/02/2009N"/>
    <n v="2445313"/>
    <n v="305004.19"/>
    <n v="0"/>
    <n v="305004.19"/>
    <n v="135616.4"/>
    <n v="0"/>
    <n v="37486.85"/>
    <n v="2654.72"/>
    <n v="3.06"/>
    <n v="0"/>
    <n v="0"/>
    <n v="11371.65"/>
    <n v="16431.38"/>
    <n v="23540.33"/>
    <n v="0"/>
    <n v="0"/>
    <n v="12525.59"/>
    <n v="46875.32"/>
    <n v="0"/>
    <n v="0"/>
    <n v="0"/>
    <n v="0"/>
    <n v="2729.75"/>
    <n v="0"/>
    <n v="0"/>
    <n v="0"/>
    <n v="2158.9499999999998"/>
    <n v="0"/>
    <n v="0"/>
    <n v="0"/>
    <n v="0"/>
    <n v="3987.49"/>
    <n v="0"/>
    <n v="0"/>
    <n v="0"/>
    <n v="9543.27"/>
    <x v="19"/>
    <x v="5"/>
  </r>
  <r>
    <s v="CG&amp;E "/>
    <s v="E"/>
    <x v="3"/>
    <s v="GFL2    02/02/2009N"/>
    <n v="617"/>
    <n v="77.040000000000006"/>
    <n v="0"/>
    <n v="77.040000000000006"/>
    <n v="34.22"/>
    <n v="0"/>
    <n v="9.4600000000000009"/>
    <n v="0.67"/>
    <n v="0.09"/>
    <n v="0"/>
    <n v="0"/>
    <n v="2.87"/>
    <n v="4.1399999999999997"/>
    <n v="5.94"/>
    <n v="0"/>
    <n v="0"/>
    <n v="3.16"/>
    <n v="11.83"/>
    <n v="0"/>
    <n v="0"/>
    <n v="0"/>
    <n v="0"/>
    <n v="0.69"/>
    <n v="0"/>
    <n v="0"/>
    <n v="0"/>
    <n v="0.55000000000000004"/>
    <n v="0"/>
    <n v="0"/>
    <n v="0"/>
    <n v="0"/>
    <n v="1.01"/>
    <n v="0"/>
    <n v="0"/>
    <n v="0"/>
    <n v="2.41"/>
    <x v="19"/>
    <x v="5"/>
  </r>
  <r>
    <s v="CG&amp;E "/>
    <s v="E"/>
    <x v="7"/>
    <s v="GFL2    02/02/2009N"/>
    <n v="5876"/>
    <n v="758.95"/>
    <n v="0"/>
    <n v="758.95"/>
    <n v="326.17"/>
    <n v="0"/>
    <n v="90.21"/>
    <n v="6.31"/>
    <n v="1.44"/>
    <n v="0"/>
    <n v="0"/>
    <n v="27.41"/>
    <n v="39.6"/>
    <n v="56.45"/>
    <n v="0"/>
    <n v="0"/>
    <n v="30.22"/>
    <n v="112.86"/>
    <n v="0"/>
    <n v="0"/>
    <n v="0"/>
    <n v="0"/>
    <n v="6.64"/>
    <n v="0"/>
    <n v="0"/>
    <n v="0"/>
    <n v="5.12"/>
    <n v="0"/>
    <n v="0"/>
    <n v="0"/>
    <n v="0"/>
    <n v="9.44"/>
    <n v="0"/>
    <n v="0"/>
    <n v="0"/>
    <n v="23.09"/>
    <x v="19"/>
    <x v="5"/>
  </r>
  <r>
    <s v="CG&amp;E "/>
    <s v="E"/>
    <x v="4"/>
    <s v="GFL2    02/02/2009N"/>
    <n v="19880"/>
    <n v="3825.6"/>
    <n v="0"/>
    <n v="3825.6"/>
    <n v="1111.31"/>
    <n v="0"/>
    <n v="307.58"/>
    <n v="21.59"/>
    <n v="3.06"/>
    <n v="0"/>
    <n v="0"/>
    <n v="92.72"/>
    <n v="134.97"/>
    <n v="192.71"/>
    <n v="0"/>
    <n v="0"/>
    <n v="103.17"/>
    <n v="384.17"/>
    <n v="0"/>
    <n v="0"/>
    <n v="0"/>
    <n v="0"/>
    <n v="22.32"/>
    <n v="0"/>
    <n v="0"/>
    <n v="0"/>
    <n v="17.579999999999998"/>
    <n v="0"/>
    <n v="0"/>
    <n v="0"/>
    <n v="0"/>
    <n v="32.42"/>
    <n v="0"/>
    <n v="0"/>
    <n v="0"/>
    <n v="77.87"/>
    <x v="19"/>
    <x v="5"/>
  </r>
  <r>
    <s v="CG&amp;E "/>
    <s v="E"/>
    <x v="5"/>
    <s v="GFL2    02/02/2009N"/>
    <n v="0"/>
    <n v="5"/>
    <n v="0"/>
    <n v="5"/>
    <n v="0.06"/>
    <n v="0"/>
    <n v="0.02"/>
    <n v="0"/>
    <n v="0.09"/>
    <n v="0"/>
    <n v="0"/>
    <n v="0"/>
    <n v="0.01"/>
    <n v="0.01"/>
    <n v="0"/>
    <n v="0"/>
    <n v="0.01"/>
    <n v="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5"/>
  </r>
  <r>
    <s v="CG&amp;E "/>
    <s v="E"/>
    <x v="2"/>
    <s v="MCEF    07/31/1998 "/>
    <n v="0"/>
    <n v="760.46"/>
    <n v="0"/>
    <n v="76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14"/>
    <s v="MCEF    07/31/1998 "/>
    <n v="0"/>
    <n v="2607.33"/>
    <n v="0"/>
    <n v="260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15"/>
    <s v="MCEF    07/31/1998 "/>
    <n v="0"/>
    <n v="18599.62"/>
    <n v="0"/>
    <n v="185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2"/>
    <s v="MCMP    07/31/1998 "/>
    <n v="0"/>
    <n v="691"/>
    <n v="0"/>
    <n v="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3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4"/>
    <s v="MCMP    07/31/1998 "/>
    <n v="0"/>
    <n v="345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14"/>
    <s v="MCMP    07/31/1998 "/>
    <n v="0"/>
    <n v="1014"/>
    <n v="0"/>
    <n v="1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12"/>
    <s v="MCMP    07/31/1998 "/>
    <n v="0"/>
    <n v="455"/>
    <n v="0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27"/>
    <s v="MCPC     "/>
    <n v="0"/>
    <n v="-22.14"/>
    <n v="0"/>
    <n v="-2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19"/>
    <s v="MCPC    07/31/1998 "/>
    <n v="0"/>
    <n v="22.14"/>
    <n v="0"/>
    <n v="2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1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6"/>
  </r>
  <r>
    <s v="CG&amp;E "/>
    <s v="E"/>
    <x v="19"/>
    <s v="NSOR    02/02/2009 "/>
    <n v="35161"/>
    <n v="8019.94"/>
    <n v="0"/>
    <n v="8019.94"/>
    <n v="614.94000000000005"/>
    <n v="0"/>
    <n v="6128.51"/>
    <n v="35.119999999999997"/>
    <n v="72.45"/>
    <n v="0"/>
    <n v="0"/>
    <n v="166.73"/>
    <n v="0"/>
    <n v="149.21"/>
    <n v="0"/>
    <n v="0"/>
    <n v="88.32"/>
    <n v="676.87"/>
    <n v="0"/>
    <n v="0"/>
    <n v="0"/>
    <n v="0"/>
    <n v="26.36"/>
    <n v="0"/>
    <n v="0"/>
    <n v="0"/>
    <n v="0"/>
    <n v="0"/>
    <n v="0"/>
    <n v="0"/>
    <n v="0"/>
    <n v="0"/>
    <n v="0"/>
    <n v="0"/>
    <n v="0"/>
    <n v="61.43"/>
    <x v="19"/>
    <x v="7"/>
  </r>
  <r>
    <s v="CG&amp;E "/>
    <s v="E"/>
    <x v="24"/>
    <s v="NSOR    02/02/2009 "/>
    <n v="600"/>
    <n v="110.47"/>
    <n v="0"/>
    <n v="110.47"/>
    <n v="0"/>
    <n v="0"/>
    <n v="104.35"/>
    <n v="0.6"/>
    <n v="1.17"/>
    <n v="0"/>
    <n v="0"/>
    <n v="2.85"/>
    <n v="0"/>
    <n v="0"/>
    <n v="0"/>
    <n v="0"/>
    <n v="0"/>
    <n v="0"/>
    <n v="0"/>
    <n v="0"/>
    <n v="0"/>
    <n v="0"/>
    <n v="0.45"/>
    <n v="0"/>
    <n v="0"/>
    <n v="0"/>
    <n v="0"/>
    <n v="0"/>
    <n v="0"/>
    <n v="0"/>
    <n v="0"/>
    <n v="0"/>
    <n v="0"/>
    <n v="0"/>
    <n v="0"/>
    <n v="1.05"/>
    <x v="19"/>
    <x v="7"/>
  </r>
  <r>
    <s v="CG&amp;E "/>
    <s v="E"/>
    <x v="19"/>
    <s v="NSOR    02/02/2009N"/>
    <n v="0"/>
    <n v="-61.04"/>
    <n v="0"/>
    <n v="-6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7"/>
  </r>
  <r>
    <s v="CG&amp;E "/>
    <s v="E"/>
    <x v="2"/>
    <s v="NSPF    02/02/2009 "/>
    <n v="8786"/>
    <n v="702.17"/>
    <n v="0"/>
    <n v="702.17"/>
    <n v="154.56"/>
    <n v="0"/>
    <n v="206.65"/>
    <n v="9.43"/>
    <n v="0.9"/>
    <n v="0"/>
    <n v="0"/>
    <n v="37.380000000000003"/>
    <n v="20.010000000000002"/>
    <n v="37.49"/>
    <n v="0"/>
    <n v="0"/>
    <n v="22.54"/>
    <n v="168.36"/>
    <n v="0"/>
    <n v="0"/>
    <n v="0"/>
    <n v="0"/>
    <n v="7.36"/>
    <n v="0"/>
    <n v="0"/>
    <n v="0"/>
    <n v="22.31"/>
    <n v="0"/>
    <n v="0"/>
    <n v="0"/>
    <n v="0"/>
    <n v="0"/>
    <n v="0"/>
    <n v="0"/>
    <n v="0"/>
    <n v="15.18"/>
    <x v="19"/>
    <x v="7"/>
  </r>
  <r>
    <s v="CG&amp;E "/>
    <s v="E"/>
    <x v="3"/>
    <s v="NSPF    02/02/2009 "/>
    <n v="4584"/>
    <n v="350.76"/>
    <n v="0"/>
    <n v="350.76"/>
    <n v="80.64"/>
    <n v="0"/>
    <n v="94.04"/>
    <n v="4.92"/>
    <n v="0.36"/>
    <n v="0"/>
    <n v="0"/>
    <n v="17.8"/>
    <n v="10.44"/>
    <n v="19.559999999999999"/>
    <n v="0"/>
    <n v="0"/>
    <n v="11.76"/>
    <n v="87.84"/>
    <n v="0"/>
    <n v="0"/>
    <n v="0"/>
    <n v="0"/>
    <n v="3.84"/>
    <n v="0"/>
    <n v="0"/>
    <n v="0"/>
    <n v="11.64"/>
    <n v="0"/>
    <n v="0"/>
    <n v="0"/>
    <n v="0"/>
    <n v="0"/>
    <n v="0"/>
    <n v="0"/>
    <n v="0"/>
    <n v="7.92"/>
    <x v="19"/>
    <x v="7"/>
  </r>
  <r>
    <s v="CG&amp;E "/>
    <s v="E"/>
    <x v="4"/>
    <s v="NSPF    02/02/2009 "/>
    <n v="2292"/>
    <n v="181.82"/>
    <n v="0"/>
    <n v="181.82"/>
    <n v="40.32"/>
    <n v="0"/>
    <n v="51.68"/>
    <n v="2.46"/>
    <n v="0.18"/>
    <n v="0"/>
    <n v="0"/>
    <n v="10.68"/>
    <n v="5.22"/>
    <n v="9.7799999999999994"/>
    <n v="0"/>
    <n v="0"/>
    <n v="5.88"/>
    <n v="43.92"/>
    <n v="0"/>
    <n v="0"/>
    <n v="0"/>
    <n v="0"/>
    <n v="1.92"/>
    <n v="0"/>
    <n v="0"/>
    <n v="0"/>
    <n v="5.82"/>
    <n v="0"/>
    <n v="0"/>
    <n v="0"/>
    <n v="0"/>
    <n v="0"/>
    <n v="0"/>
    <n v="0"/>
    <n v="0"/>
    <n v="3.96"/>
    <x v="19"/>
    <x v="7"/>
  </r>
  <r>
    <s v="CG&amp;E "/>
    <s v="E"/>
    <x v="5"/>
    <s v="NSPF    02/02/2009 "/>
    <n v="382"/>
    <n v="24.61"/>
    <n v="0"/>
    <n v="24.61"/>
    <n v="6.72"/>
    <n v="0"/>
    <n v="4.7300000000000004"/>
    <n v="0.41"/>
    <n v="0"/>
    <n v="0"/>
    <n v="0"/>
    <n v="0"/>
    <n v="0.87"/>
    <n v="1.63"/>
    <n v="0"/>
    <n v="0"/>
    <n v="0.98"/>
    <n v="7.32"/>
    <n v="0"/>
    <n v="0"/>
    <n v="0"/>
    <n v="0"/>
    <n v="0.32"/>
    <n v="0"/>
    <n v="0"/>
    <n v="0"/>
    <n v="0.97"/>
    <n v="0"/>
    <n v="0"/>
    <n v="0"/>
    <n v="0"/>
    <n v="0"/>
    <n v="0"/>
    <n v="0"/>
    <n v="0"/>
    <n v="0.66"/>
    <x v="19"/>
    <x v="7"/>
  </r>
  <r>
    <s v="CG&amp;E "/>
    <s v="E"/>
    <x v="10"/>
    <s v="NSPF    02/02/2009 "/>
    <n v="382"/>
    <n v="8.85"/>
    <n v="0"/>
    <n v="8.85"/>
    <n v="0"/>
    <n v="0"/>
    <n v="4.7300000000000004"/>
    <n v="0.41"/>
    <n v="0.09"/>
    <n v="0"/>
    <n v="-0.66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n v="0"/>
    <n v="0"/>
    <n v="0"/>
    <n v="0.66"/>
    <x v="19"/>
    <x v="7"/>
  </r>
  <r>
    <s v="CG&amp;E "/>
    <s v="E"/>
    <x v="19"/>
    <s v="NSPO    02/02/2009 "/>
    <n v="480"/>
    <n v="131.03"/>
    <n v="0"/>
    <n v="131.03"/>
    <n v="8.4"/>
    <n v="0"/>
    <n v="103.64"/>
    <n v="0.48"/>
    <n v="0.27"/>
    <n v="0"/>
    <n v="0"/>
    <n v="2.2799999999999998"/>
    <n v="1.08"/>
    <n v="2.04"/>
    <n v="0"/>
    <n v="0"/>
    <n v="1.2"/>
    <n v="9.24"/>
    <n v="0"/>
    <n v="0"/>
    <n v="0"/>
    <n v="0"/>
    <n v="0.36"/>
    <n v="0"/>
    <n v="0"/>
    <n v="0"/>
    <n v="1.2"/>
    <n v="0"/>
    <n v="0"/>
    <n v="0"/>
    <n v="0"/>
    <n v="0"/>
    <n v="0"/>
    <n v="0"/>
    <n v="0"/>
    <n v="0.84"/>
    <x v="19"/>
    <x v="7"/>
  </r>
  <r>
    <s v="CG&amp;E "/>
    <s v="E"/>
    <x v="1"/>
    <s v="NSPO    02/02/2009 "/>
    <n v="6647"/>
    <n v="1751.71"/>
    <n v="0"/>
    <n v="1751.71"/>
    <n v="115.67"/>
    <n v="0"/>
    <n v="1373.09"/>
    <n v="6.56"/>
    <n v="4.5"/>
    <n v="0"/>
    <n v="0"/>
    <n v="31.16"/>
    <n v="14.76"/>
    <n v="27.88"/>
    <n v="0"/>
    <n v="0"/>
    <n v="17.27"/>
    <n v="128.02000000000001"/>
    <n v="0"/>
    <n v="0"/>
    <n v="0"/>
    <n v="0"/>
    <n v="4.92"/>
    <n v="0"/>
    <n v="0"/>
    <n v="0"/>
    <n v="16.399999999999999"/>
    <n v="0"/>
    <n v="0"/>
    <n v="0"/>
    <n v="0"/>
    <n v="0"/>
    <n v="0"/>
    <n v="0"/>
    <n v="0"/>
    <n v="11.48"/>
    <x v="19"/>
    <x v="7"/>
  </r>
  <r>
    <s v="CG&amp;E "/>
    <s v="E"/>
    <x v="2"/>
    <s v="NSPO    02/02/2009 "/>
    <n v="18886"/>
    <n v="4915.42"/>
    <n v="0"/>
    <n v="4915.42"/>
    <n v="329.16"/>
    <n v="0"/>
    <n v="3838.97"/>
    <n v="18.72"/>
    <n v="12.33"/>
    <n v="0"/>
    <n v="0"/>
    <n v="88.85"/>
    <n v="42.09"/>
    <n v="79.510000000000005"/>
    <n v="0"/>
    <n v="0"/>
    <n v="48.56"/>
    <n v="363.67"/>
    <n v="0"/>
    <n v="0"/>
    <n v="0"/>
    <n v="0"/>
    <n v="14.05"/>
    <n v="0"/>
    <n v="0"/>
    <n v="0"/>
    <n v="46.78"/>
    <n v="0"/>
    <n v="0"/>
    <n v="0"/>
    <n v="0"/>
    <n v="0"/>
    <n v="0"/>
    <n v="0"/>
    <n v="0"/>
    <n v="32.729999999999997"/>
    <x v="19"/>
    <x v="7"/>
  </r>
  <r>
    <s v="CG&amp;E "/>
    <s v="E"/>
    <x v="3"/>
    <s v="NSPO    02/02/2009 "/>
    <n v="760"/>
    <n v="197.58"/>
    <n v="0"/>
    <n v="197.58"/>
    <n v="13.3"/>
    <n v="0"/>
    <n v="153.83000000000001"/>
    <n v="0.76"/>
    <n v="0.81"/>
    <n v="0"/>
    <n v="0"/>
    <n v="3.61"/>
    <n v="1.71"/>
    <n v="3.23"/>
    <n v="0"/>
    <n v="0"/>
    <n v="1.9"/>
    <n v="14.63"/>
    <n v="0"/>
    <n v="0"/>
    <n v="0"/>
    <n v="0"/>
    <n v="0.56999999999999995"/>
    <n v="0"/>
    <n v="0"/>
    <n v="0"/>
    <n v="1.9"/>
    <n v="0"/>
    <n v="0"/>
    <n v="0"/>
    <n v="0"/>
    <n v="0"/>
    <n v="0"/>
    <n v="0"/>
    <n v="0"/>
    <n v="1.33"/>
    <x v="19"/>
    <x v="7"/>
  </r>
  <r>
    <s v="CG&amp;E "/>
    <s v="E"/>
    <x v="4"/>
    <s v="NSPO    02/02/2009 "/>
    <n v="680"/>
    <n v="179.61"/>
    <n v="0"/>
    <n v="179.61"/>
    <n v="11.9"/>
    <n v="0"/>
    <n v="140.29"/>
    <n v="0.68"/>
    <n v="0.9"/>
    <n v="0"/>
    <n v="0"/>
    <n v="3.23"/>
    <n v="1.53"/>
    <n v="2.89"/>
    <n v="0"/>
    <n v="0"/>
    <n v="1.7"/>
    <n v="13.09"/>
    <n v="0"/>
    <n v="0"/>
    <n v="0"/>
    <n v="0"/>
    <n v="0.51"/>
    <n v="0"/>
    <n v="0"/>
    <n v="0"/>
    <n v="1.7"/>
    <n v="0"/>
    <n v="0"/>
    <n v="0"/>
    <n v="0"/>
    <n v="0"/>
    <n v="0"/>
    <n v="0"/>
    <n v="0"/>
    <n v="1.19"/>
    <x v="19"/>
    <x v="7"/>
  </r>
  <r>
    <s v="CG&amp;E "/>
    <s v="E"/>
    <x v="24"/>
    <s v="NSPO    02/02/2009 "/>
    <n v="40"/>
    <n v="7.29"/>
    <n v="0"/>
    <n v="7.29"/>
    <n v="0"/>
    <n v="0"/>
    <n v="6.77"/>
    <n v="0.04"/>
    <n v="0"/>
    <n v="0"/>
    <n v="0"/>
    <n v="0.19"/>
    <n v="0.09"/>
    <n v="0"/>
    <n v="0"/>
    <n v="0"/>
    <n v="0"/>
    <n v="0"/>
    <n v="0"/>
    <n v="0"/>
    <n v="0"/>
    <n v="0"/>
    <n v="0.03"/>
    <n v="0"/>
    <n v="0"/>
    <n v="0"/>
    <n v="0.1"/>
    <n v="0"/>
    <n v="0"/>
    <n v="0"/>
    <n v="0"/>
    <n v="0"/>
    <n v="0"/>
    <n v="0"/>
    <n v="0"/>
    <n v="7.0000000000000007E-2"/>
    <x v="19"/>
    <x v="7"/>
  </r>
  <r>
    <s v="CG&amp;E "/>
    <s v="E"/>
    <x v="21"/>
    <s v="NSPO    02/02/2009 "/>
    <n v="240"/>
    <n v="60.72"/>
    <n v="0"/>
    <n v="60.72"/>
    <n v="0"/>
    <n v="0"/>
    <n v="57.42"/>
    <n v="0.24"/>
    <n v="0.18"/>
    <n v="0"/>
    <n v="0"/>
    <n v="1.1399999999999999"/>
    <n v="0.54"/>
    <n v="0"/>
    <n v="0"/>
    <n v="0"/>
    <n v="0"/>
    <n v="0"/>
    <n v="0"/>
    <n v="0"/>
    <n v="0"/>
    <n v="0"/>
    <n v="0.18"/>
    <n v="0"/>
    <n v="0"/>
    <n v="0"/>
    <n v="0.6"/>
    <n v="0"/>
    <n v="0"/>
    <n v="0"/>
    <n v="0"/>
    <n v="0"/>
    <n v="0"/>
    <n v="0"/>
    <n v="0"/>
    <n v="0.42"/>
    <x v="19"/>
    <x v="7"/>
  </r>
  <r>
    <s v="CG&amp;E "/>
    <s v="E"/>
    <x v="6"/>
    <s v="NSPO    02/02/2009 "/>
    <n v="240"/>
    <n v="52.11"/>
    <n v="0"/>
    <n v="52.11"/>
    <n v="0"/>
    <n v="0"/>
    <n v="49.02"/>
    <n v="0.24"/>
    <n v="0.27"/>
    <n v="0"/>
    <n v="-0.21"/>
    <n v="1.1399999999999999"/>
    <n v="0.54"/>
    <n v="0"/>
    <n v="0"/>
    <n v="0"/>
    <n v="0"/>
    <n v="0"/>
    <n v="0"/>
    <n v="0"/>
    <n v="0"/>
    <n v="0"/>
    <n v="0.09"/>
    <n v="0"/>
    <n v="0"/>
    <n v="0"/>
    <n v="0.6"/>
    <n v="0"/>
    <n v="0"/>
    <n v="0"/>
    <n v="0"/>
    <n v="0"/>
    <n v="0"/>
    <n v="0"/>
    <n v="0"/>
    <n v="0.42"/>
    <x v="19"/>
    <x v="7"/>
  </r>
  <r>
    <s v="CG&amp;E "/>
    <s v="E"/>
    <x v="10"/>
    <s v="NSPO    02/02/2009 "/>
    <n v="120"/>
    <n v="24.64"/>
    <n v="0"/>
    <n v="24.64"/>
    <n v="0"/>
    <n v="0"/>
    <n v="23.11"/>
    <n v="0.12"/>
    <n v="0.27"/>
    <n v="0"/>
    <n v="-0.21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n v="0"/>
    <n v="0"/>
    <n v="0"/>
    <n v="0.21"/>
    <x v="19"/>
    <x v="7"/>
  </r>
  <r>
    <s v="CG&amp;E "/>
    <s v="E"/>
    <x v="19"/>
    <s v="NSPU    02/02/2009 "/>
    <n v="426"/>
    <n v="97.44"/>
    <n v="0"/>
    <n v="97.44"/>
    <n v="7.5"/>
    <n v="0"/>
    <n v="73.319999999999993"/>
    <n v="0.48"/>
    <n v="0"/>
    <n v="0"/>
    <n v="0"/>
    <n v="1.98"/>
    <n v="0.96"/>
    <n v="1.8"/>
    <n v="0"/>
    <n v="0"/>
    <n v="1.08"/>
    <n v="8.16"/>
    <n v="0"/>
    <n v="0"/>
    <n v="0"/>
    <n v="0"/>
    <n v="0.36"/>
    <n v="0"/>
    <n v="0"/>
    <n v="0"/>
    <n v="1.08"/>
    <n v="0"/>
    <n v="0"/>
    <n v="0"/>
    <n v="0"/>
    <n v="0"/>
    <n v="0"/>
    <n v="0"/>
    <n v="0"/>
    <n v="0.72"/>
    <x v="19"/>
    <x v="7"/>
  </r>
  <r>
    <s v="CG&amp;E "/>
    <s v="E"/>
    <x v="1"/>
    <s v="NSPU    02/02/2009 "/>
    <n v="8520"/>
    <n v="1938.31"/>
    <n v="0"/>
    <n v="1938.31"/>
    <n v="150"/>
    <n v="0"/>
    <n v="1454.2"/>
    <n v="9.6"/>
    <n v="1.71"/>
    <n v="0"/>
    <n v="0"/>
    <n v="39.6"/>
    <n v="19.2"/>
    <n v="36"/>
    <n v="0"/>
    <n v="0"/>
    <n v="21.6"/>
    <n v="163.19999999999999"/>
    <n v="0"/>
    <n v="0"/>
    <n v="0"/>
    <n v="0"/>
    <n v="7.2"/>
    <n v="0"/>
    <n v="0"/>
    <n v="0"/>
    <n v="21.6"/>
    <n v="0"/>
    <n v="0"/>
    <n v="0"/>
    <n v="0"/>
    <n v="0"/>
    <n v="0"/>
    <n v="0"/>
    <n v="0"/>
    <n v="14.4"/>
    <x v="19"/>
    <x v="7"/>
  </r>
  <r>
    <s v="CG&amp;E "/>
    <s v="E"/>
    <x v="2"/>
    <s v="NSPU    02/02/2009 "/>
    <n v="25844"/>
    <n v="5809.01"/>
    <n v="0"/>
    <n v="5809.01"/>
    <n v="455"/>
    <n v="0"/>
    <n v="4344.38"/>
    <n v="29.12"/>
    <n v="1.35"/>
    <n v="0"/>
    <n v="0"/>
    <n v="120.12"/>
    <n v="58.24"/>
    <n v="109.2"/>
    <n v="0"/>
    <n v="0"/>
    <n v="65.52"/>
    <n v="495.04"/>
    <n v="0"/>
    <n v="0"/>
    <n v="0"/>
    <n v="0"/>
    <n v="21.84"/>
    <n v="0"/>
    <n v="0"/>
    <n v="0"/>
    <n v="65.52"/>
    <n v="0"/>
    <n v="0"/>
    <n v="0"/>
    <n v="0"/>
    <n v="0"/>
    <n v="0"/>
    <n v="0"/>
    <n v="0"/>
    <n v="43.68"/>
    <x v="19"/>
    <x v="7"/>
  </r>
  <r>
    <s v="CG&amp;E "/>
    <s v="E"/>
    <x v="19"/>
    <s v="NSUR    02/02/2009 "/>
    <n v="7029"/>
    <n v="1497.77"/>
    <n v="0"/>
    <n v="1497.77"/>
    <n v="123.75"/>
    <n v="0"/>
    <n v="1132.55"/>
    <n v="7.92"/>
    <n v="0.9"/>
    <n v="0"/>
    <n v="0"/>
    <n v="32.67"/>
    <n v="0"/>
    <n v="29.7"/>
    <n v="0"/>
    <n v="0"/>
    <n v="17.82"/>
    <n v="134.63999999999999"/>
    <n v="0"/>
    <n v="0"/>
    <n v="0"/>
    <n v="0"/>
    <n v="5.94"/>
    <n v="0"/>
    <n v="0"/>
    <n v="0"/>
    <n v="0"/>
    <n v="0"/>
    <n v="0"/>
    <n v="0"/>
    <n v="0"/>
    <n v="0"/>
    <n v="0"/>
    <n v="0"/>
    <n v="0"/>
    <n v="11.88"/>
    <x v="19"/>
    <x v="7"/>
  </r>
  <r>
    <s v="CG&amp;E "/>
    <s v="E"/>
    <x v="7"/>
    <s v="NSU1    02/02/2009N"/>
    <n v="1146"/>
    <n v="170.32"/>
    <n v="0"/>
    <n v="170.32"/>
    <n v="20.170000000000002"/>
    <n v="0"/>
    <n v="105.01"/>
    <n v="1.24"/>
    <n v="0.27"/>
    <n v="0"/>
    <n v="0"/>
    <n v="5.33"/>
    <n v="2.62"/>
    <n v="4.8899999999999997"/>
    <n v="0"/>
    <n v="0"/>
    <n v="2.95"/>
    <n v="21.96"/>
    <n v="0"/>
    <n v="0"/>
    <n v="0"/>
    <n v="0"/>
    <n v="0.97"/>
    <n v="0"/>
    <n v="0"/>
    <n v="0"/>
    <n v="2.93"/>
    <n v="0"/>
    <n v="0"/>
    <n v="0"/>
    <n v="0"/>
    <n v="0"/>
    <n v="0"/>
    <n v="0"/>
    <n v="0"/>
    <n v="1.98"/>
    <x v="19"/>
    <x v="7"/>
  </r>
  <r>
    <s v="CG&amp;E "/>
    <s v="E"/>
    <x v="7"/>
    <s v="NSU2    02/02/2009N"/>
    <n v="67232"/>
    <n v="10425.23"/>
    <n v="0"/>
    <n v="10425.23"/>
    <n v="1182.4100000000001"/>
    <n v="0"/>
    <n v="6621.25"/>
    <n v="72.989999999999995"/>
    <n v="1.53"/>
    <n v="0"/>
    <n v="0"/>
    <n v="300.22000000000003"/>
    <n v="153.86000000000001"/>
    <n v="286.61"/>
    <n v="0"/>
    <n v="0"/>
    <n v="173.26"/>
    <n v="1288.8"/>
    <n v="0"/>
    <n v="0"/>
    <n v="0"/>
    <n v="0"/>
    <n v="56.74"/>
    <n v="0"/>
    <n v="0"/>
    <n v="0"/>
    <n v="171.36"/>
    <n v="0"/>
    <n v="0"/>
    <n v="0"/>
    <n v="0"/>
    <n v="0"/>
    <n v="0"/>
    <n v="0"/>
    <n v="0"/>
    <n v="116.2"/>
    <x v="19"/>
    <x v="7"/>
  </r>
  <r>
    <s v="CG&amp;E "/>
    <s v="E"/>
    <x v="7"/>
    <s v="NSU3    02/02/2009N"/>
    <n v="4146"/>
    <n v="237.59"/>
    <n v="0"/>
    <n v="237.59"/>
    <n v="72.959999999999994"/>
    <n v="0"/>
    <n v="3.3"/>
    <n v="4.5"/>
    <n v="0"/>
    <n v="0"/>
    <n v="0"/>
    <n v="18.29"/>
    <n v="9.49"/>
    <n v="17.670000000000002"/>
    <n v="0"/>
    <n v="0"/>
    <n v="10.68"/>
    <n v="79.47"/>
    <n v="0"/>
    <n v="0"/>
    <n v="0"/>
    <n v="0"/>
    <n v="3.5"/>
    <n v="0"/>
    <n v="0"/>
    <n v="0"/>
    <n v="10.57"/>
    <n v="0"/>
    <n v="0"/>
    <n v="0"/>
    <n v="0"/>
    <n v="0"/>
    <n v="0"/>
    <n v="0"/>
    <n v="0"/>
    <n v="7.16"/>
    <x v="19"/>
    <x v="7"/>
  </r>
  <r>
    <s v="CG&amp;E "/>
    <s v="E"/>
    <x v="7"/>
    <s v="NSU4    02/02/2009N"/>
    <n v="2232"/>
    <n v="128.55000000000001"/>
    <n v="0"/>
    <n v="128.55000000000001"/>
    <n v="39.28"/>
    <n v="0"/>
    <n v="1.78"/>
    <n v="2.42"/>
    <n v="0.09"/>
    <n v="0"/>
    <n v="0"/>
    <n v="10.38"/>
    <n v="5.12"/>
    <n v="9.52"/>
    <n v="0"/>
    <n v="0"/>
    <n v="5.76"/>
    <n v="42.78"/>
    <n v="0"/>
    <n v="0"/>
    <n v="0"/>
    <n v="0"/>
    <n v="1.88"/>
    <n v="0"/>
    <n v="0"/>
    <n v="0"/>
    <n v="5.68"/>
    <n v="0"/>
    <n v="0"/>
    <n v="0"/>
    <n v="0"/>
    <n v="0"/>
    <n v="0"/>
    <n v="0"/>
    <n v="0"/>
    <n v="3.86"/>
    <x v="19"/>
    <x v="7"/>
  </r>
  <r>
    <s v="CG&amp;E "/>
    <s v="E"/>
    <x v="7"/>
    <s v="NSU5    02/02/2009N"/>
    <n v="2711"/>
    <n v="324.76"/>
    <n v="0"/>
    <n v="324.76"/>
    <n v="47.7"/>
    <n v="0"/>
    <n v="171.14"/>
    <n v="2.94"/>
    <n v="0.09"/>
    <n v="0"/>
    <n v="0"/>
    <n v="12.28"/>
    <n v="6.21"/>
    <n v="11.56"/>
    <n v="0"/>
    <n v="0"/>
    <n v="6.99"/>
    <n v="51.97"/>
    <n v="0"/>
    <n v="0"/>
    <n v="0"/>
    <n v="0"/>
    <n v="2.29"/>
    <n v="0"/>
    <n v="0"/>
    <n v="0"/>
    <n v="6.91"/>
    <n v="0"/>
    <n v="0"/>
    <n v="0"/>
    <n v="0"/>
    <n v="0"/>
    <n v="0"/>
    <n v="0"/>
    <n v="0"/>
    <n v="4.68"/>
    <x v="19"/>
    <x v="7"/>
  </r>
  <r>
    <s v="CG&amp;E "/>
    <s v="E"/>
    <x v="19"/>
    <s v="OLF     02/02/2009 "/>
    <n v="9584"/>
    <n v="1064.94"/>
    <n v="0"/>
    <n v="1064.94"/>
    <n v="169.2"/>
    <n v="0"/>
    <n v="518.44000000000005"/>
    <n v="10.34"/>
    <n v="2.0699999999999998"/>
    <n v="0"/>
    <n v="0"/>
    <n v="44.55"/>
    <n v="21.84"/>
    <n v="40.950000000000003"/>
    <n v="0"/>
    <n v="0"/>
    <n v="24.8"/>
    <n v="183.67"/>
    <n v="0"/>
    <n v="0"/>
    <n v="0"/>
    <n v="0"/>
    <n v="8.01"/>
    <n v="0"/>
    <n v="0"/>
    <n v="0"/>
    <n v="24.41"/>
    <n v="0"/>
    <n v="0"/>
    <n v="0"/>
    <n v="0"/>
    <n v="0"/>
    <n v="0"/>
    <n v="0"/>
    <n v="0"/>
    <n v="16.66"/>
    <x v="19"/>
    <x v="8"/>
  </r>
  <r>
    <s v="CG&amp;E "/>
    <s v="E"/>
    <x v="1"/>
    <s v="OLF     02/02/2009 "/>
    <n v="34994"/>
    <n v="3985.36"/>
    <n v="0"/>
    <n v="3985.36"/>
    <n v="617.49"/>
    <n v="0"/>
    <n v="1989.46"/>
    <n v="37.700000000000003"/>
    <n v="8.2899999999999991"/>
    <n v="0"/>
    <n v="0"/>
    <n v="162.81"/>
    <n v="79.66"/>
    <n v="149.34"/>
    <n v="0"/>
    <n v="0"/>
    <n v="90.65"/>
    <n v="670.62"/>
    <n v="0"/>
    <n v="0"/>
    <n v="0"/>
    <n v="0"/>
    <n v="29.26"/>
    <n v="0"/>
    <n v="0"/>
    <n v="0"/>
    <n v="88.98"/>
    <n v="0"/>
    <n v="0"/>
    <n v="0"/>
    <n v="0"/>
    <n v="0"/>
    <n v="0"/>
    <n v="0"/>
    <n v="0"/>
    <n v="61.1"/>
    <x v="19"/>
    <x v="8"/>
  </r>
  <r>
    <s v="CG&amp;E "/>
    <s v="E"/>
    <x v="2"/>
    <s v="OLF     02/02/2009 "/>
    <n v="630073"/>
    <n v="69372.89"/>
    <n v="0"/>
    <n v="69372.89"/>
    <n v="11120.36"/>
    <n v="0"/>
    <n v="33442.85"/>
    <n v="680.76"/>
    <n v="143.91999999999999"/>
    <n v="0"/>
    <n v="0"/>
    <n v="2925.2"/>
    <n v="1437.43"/>
    <n v="2691.48"/>
    <n v="0"/>
    <n v="0"/>
    <n v="1631.29"/>
    <n v="12073.61"/>
    <n v="0"/>
    <n v="0"/>
    <n v="0"/>
    <n v="0"/>
    <n v="527.87"/>
    <n v="0"/>
    <n v="0"/>
    <n v="0"/>
    <n v="1600.88"/>
    <n v="0"/>
    <n v="0"/>
    <n v="0"/>
    <n v="0"/>
    <n v="0"/>
    <n v="0"/>
    <n v="0"/>
    <n v="0"/>
    <n v="1097.24"/>
    <x v="19"/>
    <x v="8"/>
  </r>
  <r>
    <s v="CG&amp;E "/>
    <s v="E"/>
    <x v="3"/>
    <s v="OLF     02/02/2009 "/>
    <n v="84800"/>
    <n v="8974.9"/>
    <n v="0"/>
    <n v="8974.9"/>
    <n v="1496.8"/>
    <n v="0"/>
    <n v="4146.21"/>
    <n v="91.85"/>
    <n v="11.5"/>
    <n v="0"/>
    <n v="0"/>
    <n v="393.54"/>
    <n v="193.93"/>
    <n v="362.59"/>
    <n v="0"/>
    <n v="0"/>
    <n v="219.62"/>
    <n v="1624.61"/>
    <n v="0"/>
    <n v="0"/>
    <n v="0"/>
    <n v="0"/>
    <n v="71.39"/>
    <n v="0"/>
    <n v="0"/>
    <n v="0"/>
    <n v="214.83"/>
    <n v="0"/>
    <n v="0"/>
    <n v="0"/>
    <n v="0"/>
    <n v="0"/>
    <n v="0"/>
    <n v="0"/>
    <n v="0"/>
    <n v="148.03"/>
    <x v="19"/>
    <x v="8"/>
  </r>
  <r>
    <s v="CG&amp;E "/>
    <s v="E"/>
    <x v="7"/>
    <s v="OLF     02/02/2009 "/>
    <n v="1660"/>
    <n v="173.27"/>
    <n v="0"/>
    <n v="173.27"/>
    <n v="29.3"/>
    <n v="0"/>
    <n v="78.7"/>
    <n v="1.8"/>
    <n v="0.27"/>
    <n v="0"/>
    <n v="0"/>
    <n v="7.7"/>
    <n v="3.8"/>
    <n v="7.1"/>
    <n v="0"/>
    <n v="0"/>
    <n v="4.3"/>
    <n v="31.8"/>
    <n v="0"/>
    <n v="0"/>
    <n v="0"/>
    <n v="0"/>
    <n v="1.4"/>
    <n v="0"/>
    <n v="0"/>
    <n v="0"/>
    <n v="4.2"/>
    <n v="0"/>
    <n v="0"/>
    <n v="0"/>
    <n v="0"/>
    <n v="0"/>
    <n v="0"/>
    <n v="0"/>
    <n v="0"/>
    <n v="2.9"/>
    <x v="19"/>
    <x v="8"/>
  </r>
  <r>
    <s v="CG&amp;E "/>
    <s v="E"/>
    <x v="4"/>
    <s v="OLF     02/02/2009 "/>
    <n v="66034"/>
    <n v="7454.94"/>
    <n v="0"/>
    <n v="7454.94"/>
    <n v="1165.58"/>
    <n v="0"/>
    <n v="3689.46"/>
    <n v="71.16"/>
    <n v="16.09"/>
    <n v="0"/>
    <n v="0"/>
    <n v="305.61"/>
    <n v="150.36000000000001"/>
    <n v="281.93"/>
    <n v="0"/>
    <n v="0"/>
    <n v="170.94"/>
    <n v="1265.49"/>
    <n v="0"/>
    <n v="0"/>
    <n v="0"/>
    <n v="0"/>
    <n v="55.19"/>
    <n v="0"/>
    <n v="0"/>
    <n v="0"/>
    <n v="168.15"/>
    <n v="0"/>
    <n v="0"/>
    <n v="0"/>
    <n v="0"/>
    <n v="0"/>
    <n v="0"/>
    <n v="0"/>
    <n v="0"/>
    <n v="114.98"/>
    <x v="19"/>
    <x v="8"/>
  </r>
  <r>
    <s v="CG&amp;E "/>
    <s v="E"/>
    <x v="5"/>
    <s v="OLF     02/02/2009 "/>
    <n v="410"/>
    <n v="46.25"/>
    <n v="0"/>
    <n v="46.25"/>
    <n v="7.24"/>
    <n v="0"/>
    <n v="24.69"/>
    <n v="0.44"/>
    <n v="0.18"/>
    <n v="0"/>
    <n v="0"/>
    <n v="0"/>
    <n v="0.93"/>
    <n v="1.75"/>
    <n v="0"/>
    <n v="0"/>
    <n v="1.06"/>
    <n v="7.86"/>
    <n v="0"/>
    <n v="0"/>
    <n v="0"/>
    <n v="0"/>
    <n v="0.34"/>
    <n v="0"/>
    <n v="0"/>
    <n v="0"/>
    <n v="1.05"/>
    <n v="0"/>
    <n v="0"/>
    <n v="0"/>
    <n v="0"/>
    <n v="0"/>
    <n v="0"/>
    <n v="0"/>
    <n v="0"/>
    <n v="0.71"/>
    <x v="19"/>
    <x v="8"/>
  </r>
  <r>
    <s v="CG&amp;E "/>
    <s v="E"/>
    <x v="24"/>
    <s v="OLF     02/02/2009 "/>
    <n v="41"/>
    <n v="7.36"/>
    <n v="0"/>
    <n v="7.36"/>
    <n v="0"/>
    <n v="0"/>
    <n v="6.75"/>
    <n v="0.04"/>
    <n v="0.09"/>
    <n v="0"/>
    <n v="0"/>
    <n v="0.19"/>
    <n v="0.09"/>
    <n v="0"/>
    <n v="0"/>
    <n v="0"/>
    <n v="0"/>
    <n v="0"/>
    <n v="0"/>
    <n v="0"/>
    <n v="0"/>
    <n v="0"/>
    <n v="0.03"/>
    <n v="0"/>
    <n v="0"/>
    <n v="0"/>
    <n v="0.1"/>
    <n v="0"/>
    <n v="0"/>
    <n v="0"/>
    <n v="0"/>
    <n v="0"/>
    <n v="0"/>
    <n v="0"/>
    <n v="0"/>
    <n v="7.0000000000000007E-2"/>
    <x v="19"/>
    <x v="8"/>
  </r>
  <r>
    <s v="CG&amp;E "/>
    <s v="E"/>
    <x v="21"/>
    <s v="OLF     02/02/2009 "/>
    <n v="1587"/>
    <n v="109.32"/>
    <n v="0"/>
    <n v="109.32"/>
    <n v="0"/>
    <n v="0"/>
    <n v="90.84"/>
    <n v="1.71"/>
    <n v="0.63"/>
    <n v="0"/>
    <n v="-2.0299999999999998"/>
    <n v="7.39"/>
    <n v="3.61"/>
    <n v="0"/>
    <n v="0"/>
    <n v="0"/>
    <n v="0"/>
    <n v="0"/>
    <n v="0"/>
    <n v="0"/>
    <n v="0"/>
    <n v="0"/>
    <n v="0.35"/>
    <n v="0"/>
    <n v="0"/>
    <n v="0"/>
    <n v="4.04"/>
    <n v="0"/>
    <n v="0"/>
    <n v="0"/>
    <n v="0"/>
    <n v="0"/>
    <n v="0"/>
    <n v="0"/>
    <n v="0"/>
    <n v="2.78"/>
    <x v="19"/>
    <x v="8"/>
  </r>
  <r>
    <s v="CG&amp;E "/>
    <s v="E"/>
    <x v="6"/>
    <s v="OLF     02/02/2009 "/>
    <n v="32927"/>
    <n v="2225.39"/>
    <n v="0"/>
    <n v="2225.39"/>
    <n v="0"/>
    <n v="0"/>
    <n v="1836.67"/>
    <n v="35.46"/>
    <n v="6.48"/>
    <n v="0"/>
    <n v="-33.42"/>
    <n v="153.01"/>
    <n v="74.95"/>
    <n v="0"/>
    <n v="0"/>
    <n v="0"/>
    <n v="0"/>
    <n v="0"/>
    <n v="0"/>
    <n v="0"/>
    <n v="0"/>
    <n v="0"/>
    <n v="11.32"/>
    <n v="0"/>
    <n v="0"/>
    <n v="0"/>
    <n v="83.97"/>
    <n v="0"/>
    <n v="0"/>
    <n v="0"/>
    <n v="0"/>
    <n v="0"/>
    <n v="0"/>
    <n v="0"/>
    <n v="0"/>
    <n v="56.95"/>
    <x v="19"/>
    <x v="8"/>
  </r>
  <r>
    <s v="CG&amp;E "/>
    <s v="E"/>
    <x v="9"/>
    <s v="OLF     02/02/2009 "/>
    <n v="742"/>
    <n v="48.53"/>
    <n v="0"/>
    <n v="48.53"/>
    <n v="0"/>
    <n v="0"/>
    <n v="40.43"/>
    <n v="0.8"/>
    <n v="0.27"/>
    <n v="0"/>
    <n v="-1.29"/>
    <n v="3.45"/>
    <n v="1.69"/>
    <n v="0"/>
    <n v="0"/>
    <n v="0"/>
    <n v="0"/>
    <n v="0"/>
    <n v="0"/>
    <n v="0"/>
    <n v="0"/>
    <n v="0"/>
    <n v="0"/>
    <n v="0"/>
    <n v="0"/>
    <n v="0"/>
    <n v="1.89"/>
    <n v="0"/>
    <n v="0"/>
    <n v="0"/>
    <n v="0"/>
    <n v="0"/>
    <n v="0"/>
    <n v="0"/>
    <n v="0"/>
    <n v="1.29"/>
    <x v="19"/>
    <x v="8"/>
  </r>
  <r>
    <s v="CG&amp;E "/>
    <s v="E"/>
    <x v="10"/>
    <s v="OLF     02/02/2009 "/>
    <n v="4377"/>
    <n v="274.58999999999997"/>
    <n v="0"/>
    <n v="274.58999999999997"/>
    <n v="0"/>
    <n v="0"/>
    <n v="225.4"/>
    <n v="4.7300000000000004"/>
    <n v="1.17"/>
    <n v="0"/>
    <n v="-6.37"/>
    <n v="20.329999999999998"/>
    <n v="9.99"/>
    <n v="0"/>
    <n v="0"/>
    <n v="0"/>
    <n v="0"/>
    <n v="0"/>
    <n v="0"/>
    <n v="0"/>
    <n v="0"/>
    <n v="0"/>
    <n v="0.6"/>
    <n v="0"/>
    <n v="0"/>
    <n v="0"/>
    <n v="11.12"/>
    <n v="0"/>
    <n v="0"/>
    <n v="0"/>
    <n v="0"/>
    <n v="0"/>
    <n v="0"/>
    <n v="0"/>
    <n v="0"/>
    <n v="7.62"/>
    <x v="19"/>
    <x v="8"/>
  </r>
  <r>
    <s v="CG&amp;E "/>
    <s v="E"/>
    <x v="2"/>
    <s v="OLF     02/02/2009N"/>
    <n v="0"/>
    <n v="-40.770000000000003"/>
    <n v="0"/>
    <n v="-40.77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8"/>
  </r>
  <r>
    <s v="CG&amp;E "/>
    <s v="E"/>
    <x v="6"/>
    <s v="OLF     02/02/2009N"/>
    <n v="-340"/>
    <n v="-32.29"/>
    <n v="0"/>
    <n v="-32.29"/>
    <n v="0"/>
    <n v="0"/>
    <n v="-28.6"/>
    <n v="-0.36"/>
    <n v="-0.09"/>
    <n v="0"/>
    <n v="0.6"/>
    <n v="-1.6"/>
    <n v="-0.76"/>
    <n v="0"/>
    <n v="0"/>
    <n v="0"/>
    <n v="0"/>
    <n v="0"/>
    <n v="0"/>
    <n v="0"/>
    <n v="0"/>
    <n v="0"/>
    <n v="0"/>
    <n v="0"/>
    <n v="0"/>
    <n v="0"/>
    <n v="-0.88"/>
    <n v="0"/>
    <n v="0"/>
    <n v="0"/>
    <n v="0"/>
    <n v="0"/>
    <n v="0"/>
    <n v="0"/>
    <n v="0"/>
    <n v="-0.6"/>
    <x v="19"/>
    <x v="8"/>
  </r>
  <r>
    <s v="CG&amp;E "/>
    <s v="E"/>
    <x v="19"/>
    <s v="OLFR    02/02/2009 "/>
    <n v="18487"/>
    <n v="2206.39"/>
    <n v="0"/>
    <n v="2206.39"/>
    <n v="325.92"/>
    <n v="0"/>
    <n v="1234.6199999999999"/>
    <n v="19.8"/>
    <n v="11.39"/>
    <n v="0"/>
    <n v="0"/>
    <n v="86.08"/>
    <n v="0"/>
    <n v="78.7"/>
    <n v="0"/>
    <n v="0"/>
    <n v="47.94"/>
    <n v="354.43"/>
    <n v="0"/>
    <n v="0"/>
    <n v="0"/>
    <n v="0"/>
    <n v="15.31"/>
    <n v="0"/>
    <n v="0"/>
    <n v="0"/>
    <n v="0"/>
    <n v="0"/>
    <n v="0"/>
    <n v="0"/>
    <n v="0"/>
    <n v="0"/>
    <n v="0"/>
    <n v="0"/>
    <n v="0"/>
    <n v="32.200000000000003"/>
    <x v="19"/>
    <x v="8"/>
  </r>
  <r>
    <s v="CG&amp;E "/>
    <s v="E"/>
    <x v="24"/>
    <s v="OLFR    02/02/2009 "/>
    <n v="647"/>
    <n v="48.93"/>
    <n v="0"/>
    <n v="48.93"/>
    <n v="0"/>
    <n v="0"/>
    <n v="43.31"/>
    <n v="0.69"/>
    <n v="0.27"/>
    <n v="0"/>
    <n v="0"/>
    <n v="3.02"/>
    <n v="0"/>
    <n v="0"/>
    <n v="0"/>
    <n v="0"/>
    <n v="0"/>
    <n v="0"/>
    <n v="0"/>
    <n v="0"/>
    <n v="0"/>
    <n v="0"/>
    <n v="0.53"/>
    <n v="0"/>
    <n v="0"/>
    <n v="0"/>
    <n v="0"/>
    <n v="0"/>
    <n v="0"/>
    <n v="0"/>
    <n v="0"/>
    <n v="0"/>
    <n v="0"/>
    <n v="0"/>
    <n v="0"/>
    <n v="1.1100000000000001"/>
    <x v="19"/>
    <x v="8"/>
  </r>
  <r>
    <s v="CG&amp;E "/>
    <s v="E"/>
    <x v="19"/>
    <s v="OLFR    02/02/2009N"/>
    <n v="0"/>
    <n v="-19.5"/>
    <n v="0"/>
    <n v="-1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8"/>
  </r>
  <r>
    <s v="CG&amp;E "/>
    <s v="E"/>
    <x v="19"/>
    <s v="OLO     02/02/2009 "/>
    <n v="13534"/>
    <n v="2218.7199999999998"/>
    <n v="0"/>
    <n v="2218.7199999999998"/>
    <n v="237.27"/>
    <n v="0"/>
    <n v="1446.45"/>
    <n v="14.6"/>
    <n v="6.3"/>
    <n v="0"/>
    <n v="0"/>
    <n v="62.95"/>
    <n v="30.58"/>
    <n v="57.14"/>
    <n v="0"/>
    <n v="0"/>
    <n v="35.1"/>
    <n v="259.61"/>
    <n v="0"/>
    <n v="0"/>
    <n v="0"/>
    <n v="0"/>
    <n v="11.09"/>
    <n v="0"/>
    <n v="0"/>
    <n v="0"/>
    <n v="34.340000000000003"/>
    <n v="0"/>
    <n v="0"/>
    <n v="0"/>
    <n v="0"/>
    <n v="0"/>
    <n v="0"/>
    <n v="0"/>
    <n v="0"/>
    <n v="23.29"/>
    <x v="19"/>
    <x v="8"/>
  </r>
  <r>
    <s v="CG&amp;E "/>
    <s v="E"/>
    <x v="1"/>
    <s v="OLO     02/02/2009 "/>
    <n v="122442"/>
    <n v="17639.439999999999"/>
    <n v="0"/>
    <n v="17639.439999999999"/>
    <n v="2152.8000000000002"/>
    <n v="0"/>
    <n v="10659.85"/>
    <n v="134.03"/>
    <n v="33.74"/>
    <n v="0"/>
    <n v="0"/>
    <n v="570.16"/>
    <n v="278.08999999999997"/>
    <n v="519.67999999999995"/>
    <n v="0"/>
    <n v="0"/>
    <n v="315.22000000000003"/>
    <n v="2348.7199999999998"/>
    <n v="0"/>
    <n v="0"/>
    <n v="0"/>
    <n v="0"/>
    <n v="103.56"/>
    <n v="0"/>
    <n v="0"/>
    <n v="0"/>
    <n v="312.76"/>
    <n v="0"/>
    <n v="0"/>
    <n v="0"/>
    <n v="0"/>
    <n v="0"/>
    <n v="0"/>
    <n v="0"/>
    <n v="0"/>
    <n v="210.83"/>
    <x v="19"/>
    <x v="8"/>
  </r>
  <r>
    <s v="CG&amp;E "/>
    <s v="E"/>
    <x v="2"/>
    <s v="OLO     02/02/2009 "/>
    <n v="411246"/>
    <n v="58215.06"/>
    <n v="0"/>
    <n v="58215.06"/>
    <n v="7233.24"/>
    <n v="0"/>
    <n v="34740.480000000003"/>
    <n v="446.61"/>
    <n v="158.38"/>
    <n v="0"/>
    <n v="0"/>
    <n v="1914.55"/>
    <n v="931.35"/>
    <n v="1745.56"/>
    <n v="0"/>
    <n v="0"/>
    <n v="1060.8699999999999"/>
    <n v="7884.12"/>
    <n v="0"/>
    <n v="0"/>
    <n v="0"/>
    <n v="0"/>
    <n v="344.29"/>
    <n v="0"/>
    <n v="0"/>
    <n v="0"/>
    <n v="1050.05"/>
    <n v="0"/>
    <n v="0"/>
    <n v="0"/>
    <n v="0"/>
    <n v="0"/>
    <n v="0"/>
    <n v="0"/>
    <n v="0"/>
    <n v="705.56"/>
    <x v="19"/>
    <x v="8"/>
  </r>
  <r>
    <s v="CG&amp;E "/>
    <s v="E"/>
    <x v="3"/>
    <s v="OLO     02/02/2009 "/>
    <n v="66901"/>
    <n v="8199.7000000000007"/>
    <n v="0"/>
    <n v="8199.7000000000007"/>
    <n v="1179.6300000000001"/>
    <n v="0"/>
    <n v="4391.42"/>
    <n v="72.739999999999995"/>
    <n v="11.92"/>
    <n v="0"/>
    <n v="0"/>
    <n v="309.79000000000002"/>
    <n v="151.86000000000001"/>
    <n v="284.89999999999998"/>
    <n v="0"/>
    <n v="0"/>
    <n v="172.38"/>
    <n v="1282.19"/>
    <n v="0"/>
    <n v="0"/>
    <n v="0"/>
    <n v="0"/>
    <n v="56.1"/>
    <n v="0"/>
    <n v="0"/>
    <n v="0"/>
    <n v="172.22"/>
    <n v="0"/>
    <n v="0"/>
    <n v="0"/>
    <n v="0"/>
    <n v="0"/>
    <n v="0"/>
    <n v="0"/>
    <n v="0"/>
    <n v="114.55"/>
    <x v="19"/>
    <x v="8"/>
  </r>
  <r>
    <s v="CG&amp;E "/>
    <s v="E"/>
    <x v="7"/>
    <s v="OLO     02/02/2009 "/>
    <n v="327"/>
    <n v="55.09"/>
    <n v="0"/>
    <n v="55.09"/>
    <n v="5.71"/>
    <n v="0"/>
    <n v="36.369999999999997"/>
    <n v="0.34"/>
    <n v="0.27"/>
    <n v="0"/>
    <n v="0"/>
    <n v="1.52"/>
    <n v="0.73"/>
    <n v="1.37"/>
    <n v="0"/>
    <n v="0"/>
    <n v="0.86"/>
    <n v="6.28"/>
    <n v="0"/>
    <n v="0"/>
    <n v="0"/>
    <n v="0"/>
    <n v="0.26"/>
    <n v="0"/>
    <n v="0"/>
    <n v="0"/>
    <n v="0.82"/>
    <n v="0"/>
    <n v="0"/>
    <n v="0"/>
    <n v="0"/>
    <n v="0"/>
    <n v="0"/>
    <n v="0"/>
    <n v="0"/>
    <n v="0.56000000000000005"/>
    <x v="19"/>
    <x v="8"/>
  </r>
  <r>
    <s v="CG&amp;E "/>
    <s v="E"/>
    <x v="4"/>
    <s v="OLO     02/02/2009 "/>
    <n v="41433"/>
    <n v="5982.03"/>
    <n v="0"/>
    <n v="5982.03"/>
    <n v="728.91"/>
    <n v="0"/>
    <n v="3621.48"/>
    <n v="45.06"/>
    <n v="12.65"/>
    <n v="0"/>
    <n v="0"/>
    <n v="190.56"/>
    <n v="94.1"/>
    <n v="176.23"/>
    <n v="0"/>
    <n v="0"/>
    <n v="106.8"/>
    <n v="794.2"/>
    <n v="0"/>
    <n v="0"/>
    <n v="0"/>
    <n v="0"/>
    <n v="34.68"/>
    <n v="0"/>
    <n v="0"/>
    <n v="0"/>
    <n v="105.94"/>
    <n v="0"/>
    <n v="0"/>
    <n v="0"/>
    <n v="0"/>
    <n v="0"/>
    <n v="0"/>
    <n v="0"/>
    <n v="0"/>
    <n v="71.42"/>
    <x v="19"/>
    <x v="8"/>
  </r>
  <r>
    <s v="CG&amp;E "/>
    <s v="E"/>
    <x v="8"/>
    <s v="OLO     02/02/2009 "/>
    <n v="545"/>
    <n v="75.12"/>
    <n v="0"/>
    <n v="75.12"/>
    <n v="9.6"/>
    <n v="0"/>
    <n v="43.98"/>
    <n v="0.6"/>
    <n v="0.18"/>
    <n v="0"/>
    <n v="0"/>
    <n v="2.54"/>
    <n v="1.24"/>
    <n v="2.3199999999999998"/>
    <n v="0"/>
    <n v="0"/>
    <n v="1.4"/>
    <n v="10.45"/>
    <n v="0"/>
    <n v="0"/>
    <n v="0"/>
    <n v="0"/>
    <n v="0.48"/>
    <n v="0"/>
    <n v="0"/>
    <n v="0"/>
    <n v="1.4"/>
    <n v="0"/>
    <n v="0"/>
    <n v="0"/>
    <n v="0"/>
    <n v="0"/>
    <n v="0"/>
    <n v="0"/>
    <n v="0"/>
    <n v="0.93"/>
    <x v="19"/>
    <x v="8"/>
  </r>
  <r>
    <s v="CG&amp;E "/>
    <s v="E"/>
    <x v="5"/>
    <s v="OLO     02/02/2009 "/>
    <n v="1734"/>
    <n v="222.92"/>
    <n v="0"/>
    <n v="222.92"/>
    <n v="30.6"/>
    <n v="0"/>
    <n v="132.07"/>
    <n v="1.87"/>
    <n v="0.45"/>
    <n v="0"/>
    <n v="0"/>
    <n v="0"/>
    <n v="3.94"/>
    <n v="7.4"/>
    <n v="0"/>
    <n v="0"/>
    <n v="4.47"/>
    <n v="33.26"/>
    <n v="0"/>
    <n v="0"/>
    <n v="0"/>
    <n v="0"/>
    <n v="1.43"/>
    <n v="0"/>
    <n v="0"/>
    <n v="0"/>
    <n v="4.47"/>
    <n v="0"/>
    <n v="0"/>
    <n v="0"/>
    <n v="0"/>
    <n v="0"/>
    <n v="0"/>
    <n v="0"/>
    <n v="0"/>
    <n v="2.96"/>
    <x v="19"/>
    <x v="8"/>
  </r>
  <r>
    <s v="CG&amp;E "/>
    <s v="E"/>
    <x v="24"/>
    <s v="OLO     02/02/2009 "/>
    <n v="114"/>
    <n v="16.489999999999998"/>
    <n v="0"/>
    <n v="16.489999999999998"/>
    <n v="0"/>
    <n v="0"/>
    <n v="14.91"/>
    <n v="0.12"/>
    <n v="0.09"/>
    <n v="0"/>
    <n v="0"/>
    <n v="0.53"/>
    <n v="0.26"/>
    <n v="0"/>
    <n v="0"/>
    <n v="0"/>
    <n v="0"/>
    <n v="0"/>
    <n v="0"/>
    <n v="0"/>
    <n v="0"/>
    <n v="0"/>
    <n v="0.09"/>
    <n v="0"/>
    <n v="0"/>
    <n v="0"/>
    <n v="0.28999999999999998"/>
    <n v="0"/>
    <n v="0"/>
    <n v="0"/>
    <n v="0"/>
    <n v="0"/>
    <n v="0"/>
    <n v="0"/>
    <n v="0"/>
    <n v="0.2"/>
    <x v="19"/>
    <x v="8"/>
  </r>
  <r>
    <s v="CG&amp;E "/>
    <s v="E"/>
    <x v="21"/>
    <s v="OLO     02/02/2009 "/>
    <n v="2167"/>
    <n v="247.25"/>
    <n v="0"/>
    <n v="247.25"/>
    <n v="0"/>
    <n v="0"/>
    <n v="218.81"/>
    <n v="2.4"/>
    <n v="0.63"/>
    <n v="0"/>
    <n v="-0.48"/>
    <n v="10.1"/>
    <n v="4.92"/>
    <n v="0"/>
    <n v="0"/>
    <n v="0"/>
    <n v="0"/>
    <n v="0"/>
    <n v="0"/>
    <n v="0"/>
    <n v="0"/>
    <n v="0"/>
    <n v="1.61"/>
    <n v="0"/>
    <n v="0"/>
    <n v="0"/>
    <n v="5.51"/>
    <n v="0"/>
    <n v="0"/>
    <n v="0"/>
    <n v="0"/>
    <n v="0"/>
    <n v="0"/>
    <n v="0"/>
    <n v="0"/>
    <n v="3.75"/>
    <x v="19"/>
    <x v="8"/>
  </r>
  <r>
    <s v="CG&amp;E "/>
    <s v="E"/>
    <x v="6"/>
    <s v="OLO     02/02/2009 "/>
    <n v="21914"/>
    <n v="2026.16"/>
    <n v="0"/>
    <n v="2026.16"/>
    <n v="0"/>
    <n v="0"/>
    <n v="1765.21"/>
    <n v="23.95"/>
    <n v="7.2"/>
    <n v="0"/>
    <n v="-22.98"/>
    <n v="102.07"/>
    <n v="49.75"/>
    <n v="0"/>
    <n v="0"/>
    <n v="0"/>
    <n v="0"/>
    <n v="0"/>
    <n v="0"/>
    <n v="0"/>
    <n v="0"/>
    <n v="0"/>
    <n v="7.24"/>
    <n v="0"/>
    <n v="0"/>
    <n v="0"/>
    <n v="56.03"/>
    <n v="0"/>
    <n v="0"/>
    <n v="0"/>
    <n v="0"/>
    <n v="0"/>
    <n v="0"/>
    <n v="0"/>
    <n v="0"/>
    <n v="37.69"/>
    <x v="19"/>
    <x v="8"/>
  </r>
  <r>
    <s v="CG&amp;E "/>
    <s v="E"/>
    <x v="9"/>
    <s v="OLO     02/02/2009 "/>
    <n v="1945"/>
    <n v="178.1"/>
    <n v="0"/>
    <n v="178.1"/>
    <n v="0"/>
    <n v="0"/>
    <n v="156.37"/>
    <n v="2.11"/>
    <n v="0.72"/>
    <n v="0"/>
    <n v="-2.99"/>
    <n v="9.0500000000000007"/>
    <n v="4.4000000000000004"/>
    <n v="0"/>
    <n v="0"/>
    <n v="0"/>
    <n v="0"/>
    <n v="0"/>
    <n v="0"/>
    <n v="0"/>
    <n v="0"/>
    <n v="0"/>
    <n v="0.16"/>
    <n v="0"/>
    <n v="0"/>
    <n v="0"/>
    <n v="4.9800000000000004"/>
    <n v="0"/>
    <n v="0"/>
    <n v="0"/>
    <n v="0"/>
    <n v="0"/>
    <n v="0"/>
    <n v="0"/>
    <n v="0"/>
    <n v="3.3"/>
    <x v="19"/>
    <x v="8"/>
  </r>
  <r>
    <s v="CG&amp;E "/>
    <s v="E"/>
    <x v="10"/>
    <s v="OLO     02/02/2009 "/>
    <n v="3119"/>
    <n v="295.17"/>
    <n v="0"/>
    <n v="295.17"/>
    <n v="0"/>
    <n v="0"/>
    <n v="260.23"/>
    <n v="3.42"/>
    <n v="1.26"/>
    <n v="0"/>
    <n v="-4.97"/>
    <n v="14.54"/>
    <n v="7.09"/>
    <n v="0"/>
    <n v="0"/>
    <n v="0"/>
    <n v="0"/>
    <n v="0"/>
    <n v="0"/>
    <n v="0"/>
    <n v="0"/>
    <n v="0"/>
    <n v="0.22"/>
    <n v="0"/>
    <n v="0"/>
    <n v="0"/>
    <n v="7.98"/>
    <n v="0"/>
    <n v="0"/>
    <n v="0"/>
    <n v="0"/>
    <n v="0"/>
    <n v="0"/>
    <n v="0"/>
    <n v="0"/>
    <n v="5.4"/>
    <x v="19"/>
    <x v="8"/>
  </r>
  <r>
    <s v="CG&amp;E "/>
    <s v="E"/>
    <x v="22"/>
    <s v="OLO     02/02/2009 "/>
    <n v="71"/>
    <n v="6.17"/>
    <n v="0"/>
    <n v="6.17"/>
    <n v="0"/>
    <n v="0"/>
    <n v="5.48"/>
    <n v="0.08"/>
    <n v="0.09"/>
    <n v="0"/>
    <n v="0"/>
    <n v="0"/>
    <n v="0.16"/>
    <n v="0"/>
    <n v="0"/>
    <n v="0"/>
    <n v="0"/>
    <n v="0"/>
    <n v="0"/>
    <n v="0"/>
    <n v="0"/>
    <n v="0"/>
    <n v="0.06"/>
    <n v="0"/>
    <n v="0"/>
    <n v="0"/>
    <n v="0.18"/>
    <n v="0"/>
    <n v="0"/>
    <n v="0"/>
    <n v="0"/>
    <n v="0"/>
    <n v="0"/>
    <n v="0"/>
    <n v="0"/>
    <n v="0.12"/>
    <x v="19"/>
    <x v="8"/>
  </r>
  <r>
    <s v="CG&amp;E "/>
    <s v="E"/>
    <x v="2"/>
    <s v="OLO     02/02/2009N"/>
    <n v="0"/>
    <n v="-41.01"/>
    <n v="0"/>
    <n v="-4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8"/>
  </r>
  <r>
    <s v="CG&amp;E "/>
    <s v="E"/>
    <x v="2"/>
    <s v="OLO     04/01/2008 "/>
    <n v="31"/>
    <n v="7.9"/>
    <n v="0"/>
    <n v="7.9"/>
    <n v="0.9"/>
    <n v="0"/>
    <n v="5.61"/>
    <n v="0.04"/>
    <n v="7.0000000000000007E-2"/>
    <n v="0"/>
    <n v="0"/>
    <n v="0.14000000000000001"/>
    <n v="7.0000000000000007E-2"/>
    <n v="0.15"/>
    <n v="0"/>
    <n v="0"/>
    <n v="0.08"/>
    <n v="0.68"/>
    <n v="0"/>
    <n v="0"/>
    <n v="0"/>
    <n v="0"/>
    <n v="0.03"/>
    <n v="0.05"/>
    <n v="0"/>
    <n v="0"/>
    <n v="0.08"/>
    <n v="0"/>
    <n v="0"/>
    <n v="0"/>
    <n v="0"/>
    <n v="0"/>
    <n v="0"/>
    <n v="0"/>
    <n v="0"/>
    <n v="0"/>
    <x v="19"/>
    <x v="8"/>
  </r>
  <r>
    <s v="CG&amp;E "/>
    <s v="E"/>
    <x v="19"/>
    <s v="OLOR    02/02/2009 "/>
    <n v="271970"/>
    <n v="43196.59"/>
    <n v="0"/>
    <n v="43196.59"/>
    <n v="4757.28"/>
    <n v="0"/>
    <n v="28736.97"/>
    <n v="289.39"/>
    <n v="398.24"/>
    <n v="0"/>
    <n v="0"/>
    <n v="1262.77"/>
    <n v="0"/>
    <n v="1142.06"/>
    <n v="0"/>
    <n v="0"/>
    <n v="706.58"/>
    <n v="5222.34"/>
    <n v="0"/>
    <n v="0"/>
    <n v="0"/>
    <n v="0"/>
    <n v="217.95"/>
    <n v="0"/>
    <n v="0"/>
    <n v="0"/>
    <n v="0"/>
    <n v="0"/>
    <n v="0"/>
    <n v="0"/>
    <n v="0"/>
    <n v="0"/>
    <n v="0"/>
    <n v="0"/>
    <n v="0"/>
    <n v="463.01"/>
    <x v="19"/>
    <x v="8"/>
  </r>
  <r>
    <s v="CG&amp;E "/>
    <s v="E"/>
    <x v="24"/>
    <s v="OLOR    02/02/2009 "/>
    <n v="8341"/>
    <n v="897.62"/>
    <n v="0"/>
    <n v="897.62"/>
    <n v="0"/>
    <n v="0"/>
    <n v="816.48"/>
    <n v="9.01"/>
    <n v="12.41"/>
    <n v="0"/>
    <n v="0"/>
    <n v="38.75"/>
    <n v="0"/>
    <n v="0"/>
    <n v="0"/>
    <n v="0"/>
    <n v="0"/>
    <n v="0"/>
    <n v="0"/>
    <n v="0"/>
    <n v="0"/>
    <n v="0"/>
    <n v="6.79"/>
    <n v="0"/>
    <n v="0"/>
    <n v="0"/>
    <n v="0"/>
    <n v="0"/>
    <n v="0"/>
    <n v="0"/>
    <n v="0"/>
    <n v="0"/>
    <n v="0"/>
    <n v="0"/>
    <n v="0"/>
    <n v="14.18"/>
    <x v="19"/>
    <x v="8"/>
  </r>
  <r>
    <s v="CG&amp;E "/>
    <s v="E"/>
    <x v="19"/>
    <s v="OLOR    02/02/2009N"/>
    <n v="-152"/>
    <n v="-82.4"/>
    <n v="0"/>
    <n v="-82.4"/>
    <n v="-2.64"/>
    <n v="0"/>
    <n v="-21.96"/>
    <n v="-0.15"/>
    <n v="-0.33"/>
    <n v="0"/>
    <n v="0"/>
    <n v="-0.7"/>
    <n v="0"/>
    <n v="-0.66"/>
    <n v="0"/>
    <n v="0"/>
    <n v="-0.4"/>
    <n v="-3.23"/>
    <n v="0"/>
    <n v="0"/>
    <n v="0"/>
    <n v="0"/>
    <n v="-0.12"/>
    <n v="0"/>
    <n v="0"/>
    <n v="0"/>
    <n v="0"/>
    <n v="0"/>
    <n v="0"/>
    <n v="0"/>
    <n v="0"/>
    <n v="0"/>
    <n v="0"/>
    <n v="0"/>
    <n v="0"/>
    <n v="-0.26"/>
    <x v="19"/>
    <x v="8"/>
  </r>
  <r>
    <s v="CG&amp;E "/>
    <s v="E"/>
    <x v="19"/>
    <s v="OLOR    04/01/2008 "/>
    <n v="8"/>
    <n v="1.74"/>
    <n v="0"/>
    <n v="1.74"/>
    <n v="0.24"/>
    <n v="0"/>
    <n v="1.1599999999999999"/>
    <n v="0.01"/>
    <n v="0.02"/>
    <n v="0"/>
    <n v="0"/>
    <n v="0.04"/>
    <n v="0.02"/>
    <n v="0.04"/>
    <n v="0"/>
    <n v="0"/>
    <n v="0.02"/>
    <n v="0.17"/>
    <n v="0"/>
    <n v="0"/>
    <n v="0"/>
    <n v="0"/>
    <n v="0.01"/>
    <n v="0.01"/>
    <n v="0"/>
    <n v="0"/>
    <n v="0"/>
    <n v="0"/>
    <n v="0"/>
    <n v="0"/>
    <n v="0"/>
    <n v="0"/>
    <n v="0"/>
    <n v="0"/>
    <n v="0"/>
    <n v="0"/>
    <x v="19"/>
    <x v="8"/>
  </r>
  <r>
    <s v="CG&amp;E "/>
    <s v="E"/>
    <x v="19"/>
    <s v="OLOR    04/01/2008N"/>
    <n v="-41"/>
    <n v="-8.14"/>
    <n v="0"/>
    <n v="-8.14"/>
    <n v="-0.71"/>
    <n v="0"/>
    <n v="-5.6"/>
    <n v="-0.04"/>
    <n v="-0.09"/>
    <n v="0"/>
    <n v="0"/>
    <n v="-0.19"/>
    <n v="0"/>
    <n v="-0.2"/>
    <n v="0"/>
    <n v="0"/>
    <n v="-0.11"/>
    <n v="-1.0900000000000001"/>
    <n v="0"/>
    <n v="0"/>
    <n v="0"/>
    <n v="0"/>
    <n v="-0.04"/>
    <n v="0"/>
    <n v="0"/>
    <n v="0"/>
    <n v="0"/>
    <n v="0"/>
    <n v="0"/>
    <n v="0"/>
    <n v="0"/>
    <n v="0"/>
    <n v="0"/>
    <n v="0"/>
    <n v="0"/>
    <n v="-7.0000000000000007E-2"/>
    <x v="19"/>
    <x v="8"/>
  </r>
  <r>
    <s v="CG&amp;E "/>
    <s v="E"/>
    <x v="2"/>
    <s v="OLU     02/02/2009 "/>
    <n v="71"/>
    <n v="16.57"/>
    <n v="0"/>
    <n v="16.57"/>
    <n v="1.25"/>
    <n v="0"/>
    <n v="12.46"/>
    <n v="0.08"/>
    <n v="0.09"/>
    <n v="0"/>
    <n v="0"/>
    <n v="0.33"/>
    <n v="0.16"/>
    <n v="0.3"/>
    <n v="0"/>
    <n v="0"/>
    <n v="0.18"/>
    <n v="1.36"/>
    <n v="0"/>
    <n v="0"/>
    <n v="0"/>
    <n v="0"/>
    <n v="0.06"/>
    <n v="0"/>
    <n v="0"/>
    <n v="0"/>
    <n v="0.18"/>
    <n v="0"/>
    <n v="0"/>
    <n v="0"/>
    <n v="0"/>
    <n v="0"/>
    <n v="0"/>
    <n v="0"/>
    <n v="0"/>
    <n v="0.12"/>
    <x v="19"/>
    <x v="8"/>
  </r>
  <r>
    <s v="CG&amp;E "/>
    <s v="E"/>
    <x v="6"/>
    <s v="OLU     02/02/2009 "/>
    <n v="82"/>
    <n v="39.15"/>
    <n v="0"/>
    <n v="39.15"/>
    <n v="0"/>
    <n v="0"/>
    <n v="38.020000000000003"/>
    <n v="0.08"/>
    <n v="0.09"/>
    <n v="0"/>
    <n v="0"/>
    <n v="0.38"/>
    <n v="0.18"/>
    <n v="0"/>
    <n v="0"/>
    <n v="0"/>
    <n v="0"/>
    <n v="0"/>
    <n v="0"/>
    <n v="0"/>
    <n v="0"/>
    <n v="0"/>
    <n v="0.06"/>
    <n v="0"/>
    <n v="0"/>
    <n v="0"/>
    <n v="0.2"/>
    <n v="0"/>
    <n v="0"/>
    <n v="0"/>
    <n v="0"/>
    <n v="0"/>
    <n v="0"/>
    <n v="0"/>
    <n v="0"/>
    <n v="0.14000000000000001"/>
    <x v="19"/>
    <x v="8"/>
  </r>
  <r>
    <s v="CG&amp;E "/>
    <s v="E"/>
    <x v="19"/>
    <s v="OLUR    02/02/2009 "/>
    <n v="41"/>
    <n v="21.12"/>
    <n v="0"/>
    <n v="21.12"/>
    <n v="0.71"/>
    <n v="0"/>
    <n v="19.010000000000002"/>
    <n v="0.04"/>
    <n v="0"/>
    <n v="0"/>
    <n v="0"/>
    <n v="0.19"/>
    <n v="0"/>
    <n v="0.17"/>
    <n v="0"/>
    <n v="0"/>
    <n v="0.11"/>
    <n v="0.79"/>
    <n v="0"/>
    <n v="0"/>
    <n v="0"/>
    <n v="0"/>
    <n v="0.03"/>
    <n v="0"/>
    <n v="0"/>
    <n v="0"/>
    <n v="0"/>
    <n v="0"/>
    <n v="0"/>
    <n v="0"/>
    <n v="0"/>
    <n v="0"/>
    <n v="0"/>
    <n v="0"/>
    <n v="0"/>
    <n v="7.0000000000000007E-2"/>
    <x v="19"/>
    <x v="8"/>
  </r>
  <r>
    <s v="CG&amp;E "/>
    <s v="E"/>
    <x v="19"/>
    <s v="ORH S   01/02/2009N"/>
    <n v="420122"/>
    <n v="47825.86"/>
    <n v="0"/>
    <n v="47825.86"/>
    <n v="17666.419999999998"/>
    <n v="0"/>
    <n v="11773.69"/>
    <n v="456.06"/>
    <n v="17.87"/>
    <n v="0"/>
    <n v="0"/>
    <n v="1893.95"/>
    <n v="0"/>
    <n v="2730.83"/>
    <n v="0"/>
    <n v="0"/>
    <n v="2615.2600000000002"/>
    <n v="8302.89"/>
    <n v="0"/>
    <n v="0"/>
    <n v="0"/>
    <n v="0"/>
    <n v="588.41"/>
    <n v="0"/>
    <n v="0"/>
    <n v="0"/>
    <n v="0"/>
    <n v="0"/>
    <n v="0"/>
    <n v="0"/>
    <n v="0"/>
    <n v="673"/>
    <n v="0"/>
    <n v="0"/>
    <n v="0"/>
    <n v="1107.48"/>
    <x v="19"/>
    <x v="9"/>
  </r>
  <r>
    <s v="CG&amp;E "/>
    <s v="E"/>
    <x v="24"/>
    <s v="ORH S   01/02/2009N"/>
    <n v="5968"/>
    <n v="233.38"/>
    <n v="0"/>
    <n v="233.38"/>
    <n v="0"/>
    <n v="0"/>
    <n v="166.15"/>
    <n v="6.48"/>
    <n v="0.27"/>
    <n v="0"/>
    <n v="0"/>
    <n v="27.04"/>
    <n v="0"/>
    <n v="0"/>
    <n v="0"/>
    <n v="0"/>
    <n v="0"/>
    <n v="0"/>
    <n v="0"/>
    <n v="0"/>
    <n v="0"/>
    <n v="0"/>
    <n v="8.36"/>
    <n v="0"/>
    <n v="0"/>
    <n v="0"/>
    <n v="0"/>
    <n v="0"/>
    <n v="0"/>
    <n v="0"/>
    <n v="0"/>
    <n v="9.5500000000000007"/>
    <n v="0"/>
    <n v="0"/>
    <n v="0"/>
    <n v="15.53"/>
    <x v="19"/>
    <x v="9"/>
  </r>
  <r>
    <s v="CG&amp;E "/>
    <s v="E"/>
    <x v="19"/>
    <s v="ORH W   01/02/2009N"/>
    <n v="3955"/>
    <n v="412.59"/>
    <n v="0"/>
    <n v="412.59"/>
    <n v="136.72999999999999"/>
    <n v="0"/>
    <n v="107.1"/>
    <n v="4.29"/>
    <n v="0.36"/>
    <n v="0"/>
    <n v="0"/>
    <n v="18.399999999999999"/>
    <n v="0"/>
    <n v="22.09"/>
    <n v="0"/>
    <n v="0"/>
    <n v="24.62"/>
    <n v="78.17"/>
    <n v="0"/>
    <n v="0"/>
    <n v="0"/>
    <n v="0"/>
    <n v="5.53"/>
    <n v="0"/>
    <n v="0"/>
    <n v="0"/>
    <n v="0"/>
    <n v="0"/>
    <n v="0"/>
    <n v="0"/>
    <n v="0"/>
    <n v="6.33"/>
    <n v="0"/>
    <n v="0"/>
    <n v="0"/>
    <n v="8.9700000000000006"/>
    <x v="19"/>
    <x v="9"/>
  </r>
  <r>
    <s v="CG&amp;E "/>
    <s v="E"/>
    <x v="19"/>
    <s v="RS  S   01/02/2007 "/>
    <n v="902"/>
    <n v="101.31"/>
    <n v="0"/>
    <n v="10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10"/>
  </r>
  <r>
    <s v="CG&amp;E "/>
    <s v="E"/>
    <x v="19"/>
    <s v="RS  S   01/02/2007N"/>
    <n v="-50235"/>
    <n v="-4185.09"/>
    <n v="0"/>
    <n v="-4185.09"/>
    <n v="-1131.68"/>
    <n v="0"/>
    <n v="-1137.1099999999999"/>
    <n v="-57.19"/>
    <n v="-2.7"/>
    <n v="0"/>
    <n v="0"/>
    <n v="-221.53"/>
    <n v="-241.55"/>
    <n v="-162.56"/>
    <n v="-88.4"/>
    <n v="-199.73"/>
    <n v="-323.70999999999998"/>
    <n v="-485.08"/>
    <n v="0"/>
    <n v="0"/>
    <n v="0"/>
    <n v="0"/>
    <n v="-53.96"/>
    <n v="-79.89"/>
    <n v="0"/>
    <n v="0"/>
    <n v="0"/>
    <n v="0"/>
    <n v="0"/>
    <n v="0"/>
    <n v="0"/>
    <n v="0"/>
    <n v="0"/>
    <n v="0"/>
    <n v="0"/>
    <n v="0"/>
    <x v="19"/>
    <x v="10"/>
  </r>
  <r>
    <s v="CG&amp;E "/>
    <s v="E"/>
    <x v="24"/>
    <s v="RS  S   01/02/2007N"/>
    <n v="-864"/>
    <n v="-46.17"/>
    <n v="0"/>
    <n v="-46.17"/>
    <n v="0"/>
    <n v="0"/>
    <n v="-30.73"/>
    <n v="-0.95"/>
    <n v="-0.27"/>
    <n v="0"/>
    <n v="0"/>
    <n v="-4.0199999999999996"/>
    <n v="-5.6"/>
    <n v="0"/>
    <n v="-1.5"/>
    <n v="0"/>
    <n v="0"/>
    <n v="0"/>
    <n v="0"/>
    <n v="0"/>
    <n v="0"/>
    <n v="0"/>
    <n v="-0.81"/>
    <n v="-2.29"/>
    <n v="0"/>
    <n v="0"/>
    <n v="0"/>
    <n v="0"/>
    <n v="0"/>
    <n v="0"/>
    <n v="0"/>
    <n v="0"/>
    <n v="0"/>
    <n v="0"/>
    <n v="0"/>
    <n v="0"/>
    <x v="19"/>
    <x v="10"/>
  </r>
  <r>
    <s v="CG&amp;E "/>
    <s v="E"/>
    <x v="19"/>
    <s v="RS  S   01/02/2009N"/>
    <n v="515574365"/>
    <n v="58296345.979999997"/>
    <n v="0"/>
    <n v="58296345.979999997"/>
    <n v="22458438.920000002"/>
    <n v="0"/>
    <n v="12874814.859999999"/>
    <n v="559891.79"/>
    <n v="51744.87"/>
    <n v="0"/>
    <n v="0"/>
    <n v="2387449.2999999998"/>
    <n v="-0.09"/>
    <n v="3592772.09"/>
    <n v="-0.02"/>
    <n v="0"/>
    <n v="3210232.12"/>
    <n v="10176722.140000001"/>
    <n v="0"/>
    <n v="0"/>
    <n v="0"/>
    <n v="0"/>
    <n v="721184.08"/>
    <n v="-0.04"/>
    <n v="0"/>
    <n v="0"/>
    <n v="0"/>
    <n v="0"/>
    <n v="0"/>
    <n v="0"/>
    <n v="0"/>
    <n v="826044.34"/>
    <n v="0"/>
    <n v="0"/>
    <n v="0"/>
    <n v="1457208.82"/>
    <x v="19"/>
    <x v="10"/>
  </r>
  <r>
    <s v="CG&amp;E "/>
    <s v="E"/>
    <x v="1"/>
    <s v="RS  S   01/02/2009N"/>
    <n v="10929"/>
    <n v="1400.67"/>
    <n v="0"/>
    <n v="1400.67"/>
    <n v="440.93"/>
    <n v="0"/>
    <n v="474.55"/>
    <n v="11.87"/>
    <n v="5.13"/>
    <n v="0"/>
    <n v="0"/>
    <n v="50.79"/>
    <n v="0"/>
    <n v="71.63"/>
    <n v="0"/>
    <n v="0"/>
    <n v="67.989999999999995"/>
    <n v="215.97"/>
    <n v="0"/>
    <n v="0"/>
    <n v="0"/>
    <n v="0"/>
    <n v="15.3"/>
    <n v="0"/>
    <n v="0"/>
    <n v="0"/>
    <n v="0"/>
    <n v="0"/>
    <n v="0"/>
    <n v="0"/>
    <n v="0"/>
    <n v="17.47"/>
    <n v="0"/>
    <n v="0"/>
    <n v="0"/>
    <n v="29.04"/>
    <x v="19"/>
    <x v="10"/>
  </r>
  <r>
    <s v="CG&amp;E "/>
    <s v="E"/>
    <x v="2"/>
    <s v="RS  S   01/02/2009N"/>
    <n v="-4124"/>
    <n v="-545.75"/>
    <n v="0"/>
    <n v="-545.75"/>
    <n v="-167.86"/>
    <n v="0"/>
    <n v="-144.52000000000001"/>
    <n v="-4.4800000000000004"/>
    <n v="-0.3"/>
    <n v="0"/>
    <n v="0"/>
    <n v="-19.170000000000002"/>
    <n v="-43.88"/>
    <n v="-32.22"/>
    <n v="0"/>
    <n v="0"/>
    <n v="-22.11"/>
    <n v="-81.66"/>
    <n v="0"/>
    <n v="0"/>
    <n v="0"/>
    <n v="0"/>
    <n v="-5.52"/>
    <n v="0"/>
    <n v="0"/>
    <n v="0"/>
    <n v="-4.76"/>
    <n v="0"/>
    <n v="0"/>
    <n v="0"/>
    <n v="0"/>
    <n v="-6.73"/>
    <n v="0"/>
    <n v="0"/>
    <n v="0"/>
    <n v="-12.54"/>
    <x v="19"/>
    <x v="10"/>
  </r>
  <r>
    <s v="CG&amp;E "/>
    <s v="E"/>
    <x v="4"/>
    <s v="RS  S   01/02/2009N"/>
    <n v="7388"/>
    <n v="841.54"/>
    <n v="0"/>
    <n v="841.54"/>
    <n v="339.82"/>
    <n v="0"/>
    <n v="174.13"/>
    <n v="8.01"/>
    <n v="0.82"/>
    <n v="0"/>
    <n v="0"/>
    <n v="33.659999999999997"/>
    <n v="-3.62"/>
    <n v="53.4"/>
    <n v="0"/>
    <n v="0"/>
    <n v="46.28"/>
    <n v="145.58000000000001"/>
    <n v="0"/>
    <n v="0"/>
    <n v="0"/>
    <n v="0"/>
    <n v="10.37"/>
    <n v="0"/>
    <n v="0"/>
    <n v="0"/>
    <n v="-0.41"/>
    <n v="0"/>
    <n v="0"/>
    <n v="0"/>
    <n v="0"/>
    <n v="11.8"/>
    <n v="0"/>
    <n v="0"/>
    <n v="0"/>
    <n v="21.7"/>
    <x v="19"/>
    <x v="10"/>
  </r>
  <r>
    <s v="CG&amp;E "/>
    <s v="E"/>
    <x v="24"/>
    <s v="RS  S   01/02/2009N"/>
    <n v="27630527"/>
    <n v="976414.25"/>
    <n v="0"/>
    <n v="976414.25"/>
    <n v="0"/>
    <n v="0"/>
    <n v="677839.31"/>
    <n v="29999.23"/>
    <n v="2532.77"/>
    <n v="0"/>
    <n v="0"/>
    <n v="127979.35"/>
    <n v="0"/>
    <n v="0"/>
    <n v="0"/>
    <n v="0"/>
    <n v="0"/>
    <n v="0"/>
    <n v="0"/>
    <n v="0"/>
    <n v="0"/>
    <n v="0"/>
    <n v="38682.18"/>
    <n v="0"/>
    <n v="0"/>
    <n v="0"/>
    <n v="0"/>
    <n v="0"/>
    <n v="0"/>
    <n v="0"/>
    <n v="0"/>
    <n v="44259.06"/>
    <n v="0"/>
    <n v="0"/>
    <n v="0"/>
    <n v="77871.399999999994"/>
    <x v="19"/>
    <x v="10"/>
  </r>
  <r>
    <s v="CG&amp;E "/>
    <s v="E"/>
    <x v="19"/>
    <s v="RS  S   02/15/2008N"/>
    <n v="-19481"/>
    <n v="-1788.23"/>
    <n v="0"/>
    <n v="-1788.23"/>
    <n v="-502.1"/>
    <n v="0"/>
    <n v="-494.75"/>
    <n v="-23.73"/>
    <n v="-2.12"/>
    <n v="0"/>
    <n v="0"/>
    <n v="-87.16"/>
    <n v="-100.73"/>
    <n v="-96.91"/>
    <n v="-33.950000000000003"/>
    <n v="-88.59"/>
    <n v="-124.64"/>
    <n v="-170.27"/>
    <n v="0"/>
    <n v="0"/>
    <n v="0"/>
    <n v="0"/>
    <n v="-27.85"/>
    <n v="-35.43"/>
    <n v="0"/>
    <n v="0"/>
    <n v="0"/>
    <n v="0"/>
    <n v="0"/>
    <n v="0"/>
    <n v="0"/>
    <n v="0"/>
    <n v="0"/>
    <n v="0"/>
    <n v="0"/>
    <n v="0"/>
    <x v="19"/>
    <x v="10"/>
  </r>
  <r>
    <s v="CG&amp;E "/>
    <s v="E"/>
    <x v="24"/>
    <s v="RS  S   02/15/2008N"/>
    <n v="-265"/>
    <n v="-14.69"/>
    <n v="0"/>
    <n v="-14.69"/>
    <n v="0"/>
    <n v="0"/>
    <n v="-9.7899999999999991"/>
    <n v="-0.32"/>
    <n v="-0.09"/>
    <n v="0"/>
    <n v="0"/>
    <n v="-1.23"/>
    <n v="-1.72"/>
    <n v="0"/>
    <n v="-0.46"/>
    <n v="0"/>
    <n v="0"/>
    <n v="0"/>
    <n v="0"/>
    <n v="0"/>
    <n v="0"/>
    <n v="0"/>
    <n v="-0.38"/>
    <n v="-0.7"/>
    <n v="0"/>
    <n v="0"/>
    <n v="0"/>
    <n v="0"/>
    <n v="0"/>
    <n v="0"/>
    <n v="0"/>
    <n v="0"/>
    <n v="0"/>
    <n v="0"/>
    <n v="0"/>
    <n v="0"/>
    <x v="19"/>
    <x v="10"/>
  </r>
  <r>
    <s v="CG&amp;E "/>
    <s v="E"/>
    <x v="19"/>
    <s v="RS  S   04/01/2008 "/>
    <n v="51432"/>
    <n v="4158.42"/>
    <n v="0"/>
    <n v="415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10"/>
  </r>
  <r>
    <s v="CG&amp;E "/>
    <s v="E"/>
    <x v="19"/>
    <s v="RS  S   04/01/2008N"/>
    <n v="-2863999"/>
    <n v="-317955.69"/>
    <n v="0"/>
    <n v="-317955.69"/>
    <n v="-102056.24"/>
    <n v="0"/>
    <n v="-72299.08"/>
    <n v="-3410.56"/>
    <n v="-303.74"/>
    <n v="0"/>
    <n v="0"/>
    <n v="-13154.66"/>
    <n v="-13289.66"/>
    <n v="-16946.939999999999"/>
    <n v="-3972.19"/>
    <n v="-0.57999999999999996"/>
    <n v="-16613.36"/>
    <n v="-64436.17"/>
    <n v="0"/>
    <n v="0"/>
    <n v="0"/>
    <n v="0"/>
    <n v="-4225.17"/>
    <n v="-5102.24"/>
    <n v="0"/>
    <n v="0"/>
    <n v="0"/>
    <n v="0"/>
    <n v="0"/>
    <n v="0"/>
    <n v="0"/>
    <n v="-936.97"/>
    <n v="0"/>
    <n v="0"/>
    <n v="0"/>
    <n v="-1208.1300000000001"/>
    <x v="19"/>
    <x v="10"/>
  </r>
  <r>
    <s v="CG&amp;E "/>
    <s v="E"/>
    <x v="2"/>
    <s v="RS  S   04/01/2008N"/>
    <n v="-533"/>
    <n v="-76.010000000000005"/>
    <n v="0"/>
    <n v="-76.010000000000005"/>
    <n v="-24.77"/>
    <n v="0"/>
    <n v="-21.07"/>
    <n v="-0.65"/>
    <n v="-0.09"/>
    <n v="0"/>
    <n v="0"/>
    <n v="-2.48"/>
    <n v="-5.24"/>
    <n v="-4.1100000000000003"/>
    <n v="-0.22"/>
    <n v="0"/>
    <n v="-2.89"/>
    <n v="-11.64"/>
    <n v="0"/>
    <n v="0"/>
    <n v="0"/>
    <n v="0"/>
    <n v="-0.74"/>
    <n v="-1.49"/>
    <n v="0"/>
    <n v="0"/>
    <n v="-0.62"/>
    <n v="0"/>
    <n v="0"/>
    <n v="0"/>
    <n v="0"/>
    <n v="0"/>
    <n v="0"/>
    <n v="0"/>
    <n v="0"/>
    <n v="0"/>
    <x v="19"/>
    <x v="10"/>
  </r>
  <r>
    <s v="CG&amp;E "/>
    <s v="E"/>
    <x v="24"/>
    <s v="RS  S   04/01/2008N"/>
    <n v="-23511"/>
    <n v="-996.49"/>
    <n v="0"/>
    <n v="-996.49"/>
    <n v="0"/>
    <n v="0"/>
    <n v="-599.53"/>
    <n v="-28.12"/>
    <n v="-2.61"/>
    <n v="0"/>
    <n v="0"/>
    <n v="-109.22"/>
    <n v="-122.76"/>
    <n v="0"/>
    <n v="-33.78"/>
    <n v="0"/>
    <n v="0"/>
    <n v="0"/>
    <n v="0"/>
    <n v="0"/>
    <n v="0"/>
    <n v="0"/>
    <n v="-34.42"/>
    <n v="-49.6"/>
    <n v="0"/>
    <n v="0"/>
    <n v="0"/>
    <n v="0"/>
    <n v="0"/>
    <n v="0"/>
    <n v="0"/>
    <n v="-6.64"/>
    <n v="0"/>
    <n v="0"/>
    <n v="0"/>
    <n v="-9.81"/>
    <x v="19"/>
    <x v="10"/>
  </r>
  <r>
    <s v="CG&amp;E "/>
    <s v="E"/>
    <x v="19"/>
    <s v="RS  W   01/02/2007N"/>
    <n v="21146"/>
    <n v="2077.84"/>
    <n v="0"/>
    <n v="2077.84"/>
    <n v="605.27"/>
    <n v="0"/>
    <n v="601.6"/>
    <n v="23.64"/>
    <n v="3.6"/>
    <n v="0"/>
    <n v="0"/>
    <n v="96"/>
    <n v="116.08"/>
    <n v="72.11"/>
    <n v="36.869999999999997"/>
    <n v="106.81"/>
    <n v="134.56"/>
    <n v="217.62"/>
    <n v="0"/>
    <n v="0"/>
    <n v="0"/>
    <n v="0"/>
    <n v="20.92"/>
    <n v="42.76"/>
    <n v="0"/>
    <n v="0"/>
    <n v="0"/>
    <n v="0"/>
    <n v="0"/>
    <n v="0"/>
    <n v="0"/>
    <n v="0"/>
    <n v="0"/>
    <n v="0"/>
    <n v="0"/>
    <n v="0"/>
    <x v="19"/>
    <x v="10"/>
  </r>
  <r>
    <s v="CG&amp;E "/>
    <s v="E"/>
    <x v="24"/>
    <s v="RS  W   01/02/2007N"/>
    <n v="176"/>
    <n v="15.74"/>
    <n v="0"/>
    <n v="15.74"/>
    <n v="0"/>
    <n v="0"/>
    <n v="12.52"/>
    <n v="0.18"/>
    <n v="0.18"/>
    <n v="0"/>
    <n v="0"/>
    <n v="0.82"/>
    <n v="1.1399999999999999"/>
    <n v="0"/>
    <n v="0.3"/>
    <n v="0"/>
    <n v="0"/>
    <n v="0"/>
    <n v="0"/>
    <n v="0"/>
    <n v="0"/>
    <n v="0"/>
    <n v="0.13"/>
    <n v="0.47"/>
    <n v="0"/>
    <n v="0"/>
    <n v="0"/>
    <n v="0"/>
    <n v="0"/>
    <n v="0"/>
    <n v="0"/>
    <n v="0"/>
    <n v="0"/>
    <n v="0"/>
    <n v="0"/>
    <n v="0"/>
    <x v="19"/>
    <x v="10"/>
  </r>
  <r>
    <s v="CG&amp;E "/>
    <s v="E"/>
    <x v="19"/>
    <s v="RS  W   01/02/2009 "/>
    <n v="625679"/>
    <n v="64670"/>
    <n v="1267.1099999999999"/>
    <n v="6340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10"/>
  </r>
  <r>
    <s v="CG&amp;E "/>
    <s v="E"/>
    <x v="1"/>
    <s v="RS  W   01/02/2009 "/>
    <n v="3259"/>
    <n v="3348.81"/>
    <n v="2354.1799999999998"/>
    <n v="99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10"/>
  </r>
  <r>
    <s v="CG&amp;E "/>
    <s v="E"/>
    <x v="24"/>
    <s v="RS  W   01/02/2009 "/>
    <n v="4936"/>
    <n v="526.33000000000004"/>
    <n v="0"/>
    <n v="526.33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10"/>
  </r>
  <r>
    <s v="CG&amp;E "/>
    <s v="E"/>
    <x v="19"/>
    <s v="RS  W   01/02/2009N"/>
    <n v="11216120"/>
    <n v="1192539.46"/>
    <n v="0"/>
    <n v="1192539.46"/>
    <n v="384852.93"/>
    <n v="0"/>
    <n v="300949.13"/>
    <n v="12176.94"/>
    <n v="1543.64"/>
    <n v="0"/>
    <n v="0"/>
    <n v="51759.9"/>
    <n v="0"/>
    <n v="67462.55"/>
    <n v="0"/>
    <n v="0"/>
    <n v="69820.77"/>
    <n v="243163.88"/>
    <n v="0"/>
    <n v="0"/>
    <n v="0"/>
    <n v="0"/>
    <n v="16615.38"/>
    <n v="0"/>
    <n v="0"/>
    <n v="0"/>
    <n v="0"/>
    <n v="0"/>
    <n v="0"/>
    <n v="0"/>
    <n v="0"/>
    <n v="17964.97"/>
    <n v="0"/>
    <n v="0"/>
    <n v="0"/>
    <n v="26229.37"/>
    <x v="19"/>
    <x v="10"/>
  </r>
  <r>
    <s v="CG&amp;E "/>
    <s v="E"/>
    <x v="24"/>
    <s v="RS  W   01/02/2009N"/>
    <n v="188219"/>
    <n v="7124.48"/>
    <n v="0"/>
    <n v="7124.48"/>
    <n v="0"/>
    <n v="0"/>
    <n v="4977.3900000000003"/>
    <n v="204.34"/>
    <n v="24.45"/>
    <n v="0"/>
    <n v="0"/>
    <n v="871.4"/>
    <n v="0"/>
    <n v="0"/>
    <n v="0"/>
    <n v="0"/>
    <n v="0"/>
    <n v="0"/>
    <n v="0"/>
    <n v="0"/>
    <n v="0"/>
    <n v="0"/>
    <n v="270.33999999999997"/>
    <n v="0"/>
    <n v="0"/>
    <n v="0"/>
    <n v="0"/>
    <n v="0"/>
    <n v="0"/>
    <n v="0"/>
    <n v="0"/>
    <n v="301.54000000000002"/>
    <n v="0"/>
    <n v="0"/>
    <n v="0"/>
    <n v="444.75"/>
    <x v="19"/>
    <x v="10"/>
  </r>
  <r>
    <s v="CG&amp;E "/>
    <s v="E"/>
    <x v="19"/>
    <s v="RS  W   02/15/2008N"/>
    <n v="22656"/>
    <n v="2271.56"/>
    <n v="0"/>
    <n v="2271.56"/>
    <n v="658.21"/>
    <n v="0"/>
    <n v="648.54"/>
    <n v="27.59"/>
    <n v="3.93"/>
    <n v="0"/>
    <n v="0"/>
    <n v="103.4"/>
    <n v="125.46"/>
    <n v="127.02"/>
    <n v="39.450000000000003"/>
    <n v="116.17"/>
    <n v="144.94"/>
    <n v="198"/>
    <n v="0"/>
    <n v="0"/>
    <n v="0"/>
    <n v="0"/>
    <n v="32.380000000000003"/>
    <n v="46.47"/>
    <n v="0"/>
    <n v="0"/>
    <n v="0"/>
    <n v="0"/>
    <n v="0"/>
    <n v="0"/>
    <n v="0"/>
    <n v="0"/>
    <n v="0"/>
    <n v="0"/>
    <n v="0"/>
    <n v="0"/>
    <x v="19"/>
    <x v="10"/>
  </r>
  <r>
    <s v="CG&amp;E "/>
    <s v="E"/>
    <x v="24"/>
    <s v="RS  W   02/15/2008N"/>
    <n v="158"/>
    <n v="15.21"/>
    <n v="0"/>
    <n v="15.21"/>
    <n v="0"/>
    <n v="0"/>
    <n v="12.16"/>
    <n v="0.19"/>
    <n v="0.18"/>
    <n v="0"/>
    <n v="0"/>
    <n v="0.73"/>
    <n v="1.03"/>
    <n v="0"/>
    <n v="0.28000000000000003"/>
    <n v="0"/>
    <n v="0"/>
    <n v="0"/>
    <n v="0"/>
    <n v="0"/>
    <n v="0"/>
    <n v="0"/>
    <n v="0.22"/>
    <n v="0.42"/>
    <n v="0"/>
    <n v="0"/>
    <n v="0"/>
    <n v="0"/>
    <n v="0"/>
    <n v="0"/>
    <n v="0"/>
    <n v="0"/>
    <n v="0"/>
    <n v="0"/>
    <n v="0"/>
    <n v="0"/>
    <x v="19"/>
    <x v="10"/>
  </r>
  <r>
    <s v="CG&amp;E "/>
    <s v="E"/>
    <x v="19"/>
    <s v="RS  W   04/01/2008N"/>
    <n v="2190818"/>
    <n v="251583.22"/>
    <n v="0"/>
    <n v="251583.22"/>
    <n v="83449.649999999994"/>
    <n v="0"/>
    <n v="57233.05"/>
    <n v="2667"/>
    <n v="271.43"/>
    <n v="0"/>
    <n v="0"/>
    <n v="10102.43"/>
    <n v="12939.22"/>
    <n v="13364.07"/>
    <n v="3818.12"/>
    <n v="0"/>
    <n v="12465.36"/>
    <n v="47154.45"/>
    <n v="0"/>
    <n v="0"/>
    <n v="0"/>
    <n v="0"/>
    <n v="3110.75"/>
    <n v="5007.6899999999996"/>
    <n v="0"/>
    <n v="0"/>
    <n v="0"/>
    <n v="0"/>
    <n v="0"/>
    <n v="0"/>
    <n v="0"/>
    <n v="0"/>
    <n v="0"/>
    <n v="0"/>
    <n v="0"/>
    <n v="0"/>
    <x v="19"/>
    <x v="10"/>
  </r>
  <r>
    <s v="CG&amp;E "/>
    <s v="E"/>
    <x v="24"/>
    <s v="RS  W   04/01/2008N"/>
    <n v="9437"/>
    <n v="466.17"/>
    <n v="0"/>
    <n v="466.17"/>
    <n v="0"/>
    <n v="0"/>
    <n v="293.60000000000002"/>
    <n v="11.46"/>
    <n v="2.11"/>
    <n v="0"/>
    <n v="0"/>
    <n v="43.88"/>
    <n v="60.59"/>
    <n v="0"/>
    <n v="16.440000000000001"/>
    <n v="0"/>
    <n v="0"/>
    <n v="0"/>
    <n v="0"/>
    <n v="0"/>
    <n v="0"/>
    <n v="0"/>
    <n v="13.43"/>
    <n v="24.66"/>
    <n v="0"/>
    <n v="0"/>
    <n v="0"/>
    <n v="0"/>
    <n v="0"/>
    <n v="0"/>
    <n v="0"/>
    <n v="0"/>
    <n v="0"/>
    <n v="0"/>
    <n v="0"/>
    <n v="0"/>
    <x v="19"/>
    <x v="10"/>
  </r>
  <r>
    <s v="CG&amp;E "/>
    <s v="E"/>
    <x v="1"/>
    <s v="RS01S   01/02/2007N"/>
    <n v="-1614"/>
    <n v="-180.78"/>
    <n v="0"/>
    <n v="-180.78"/>
    <n v="-60.61"/>
    <n v="0"/>
    <n v="-45.69"/>
    <n v="-1.78"/>
    <n v="-0.27"/>
    <n v="0"/>
    <n v="0"/>
    <n v="-7.51"/>
    <n v="-10.46"/>
    <n v="-7.84"/>
    <n v="-0.67"/>
    <n v="-10.7"/>
    <n v="-10.33"/>
    <n v="-17.39"/>
    <n v="0"/>
    <n v="0"/>
    <n v="0"/>
    <n v="0"/>
    <n v="-1.49"/>
    <n v="-4.28"/>
    <n v="0"/>
    <n v="0"/>
    <n v="-1.76"/>
    <n v="0"/>
    <n v="0"/>
    <n v="0"/>
    <n v="0"/>
    <n v="0"/>
    <n v="0"/>
    <n v="0"/>
    <n v="0"/>
    <n v="0"/>
    <x v="19"/>
    <x v="10"/>
  </r>
  <r>
    <s v="CG&amp;E "/>
    <s v="E"/>
    <x v="19"/>
    <s v="RS01S   01/02/2009N"/>
    <n v="-1699"/>
    <n v="-201.25"/>
    <n v="0"/>
    <n v="-201.25"/>
    <n v="-68.36"/>
    <n v="0"/>
    <n v="-47.57"/>
    <n v="-1.85"/>
    <n v="-0.27"/>
    <n v="0"/>
    <n v="0"/>
    <n v="-7.91"/>
    <n v="0"/>
    <n v="-12.15"/>
    <n v="0"/>
    <n v="0"/>
    <n v="-10.57"/>
    <n v="-42.58"/>
    <n v="0"/>
    <n v="0"/>
    <n v="0"/>
    <n v="0"/>
    <n v="-2.76"/>
    <n v="0"/>
    <n v="0"/>
    <n v="0"/>
    <n v="0"/>
    <n v="0"/>
    <n v="0"/>
    <n v="0"/>
    <n v="0"/>
    <n v="-2.72"/>
    <n v="0"/>
    <n v="0"/>
    <n v="0"/>
    <n v="-4.51"/>
    <x v="19"/>
    <x v="10"/>
  </r>
  <r>
    <s v="CG&amp;E "/>
    <s v="E"/>
    <x v="1"/>
    <s v="RS01S   01/02/2009N"/>
    <n v="6159048"/>
    <n v="731845.51"/>
    <n v="0"/>
    <n v="731845.51"/>
    <n v="230844.97"/>
    <n v="0"/>
    <n v="180734.06"/>
    <n v="6685.99"/>
    <n v="1157.8499999999999"/>
    <n v="0"/>
    <n v="0"/>
    <n v="28405.79"/>
    <n v="41948.11"/>
    <n v="43441.78"/>
    <n v="0"/>
    <n v="0"/>
    <n v="38333.86"/>
    <n v="117197.7"/>
    <n v="0"/>
    <n v="0"/>
    <n v="0"/>
    <n v="0"/>
    <n v="8592.61"/>
    <n v="0"/>
    <n v="0"/>
    <n v="0"/>
    <n v="6687.75"/>
    <n v="0"/>
    <n v="0"/>
    <n v="0"/>
    <n v="0"/>
    <n v="10043.469999999999"/>
    <n v="0"/>
    <n v="0"/>
    <n v="0"/>
    <n v="17646.11"/>
    <x v="19"/>
    <x v="10"/>
  </r>
  <r>
    <s v="CG&amp;E "/>
    <s v="E"/>
    <x v="4"/>
    <s v="RS01S   01/02/2009N"/>
    <n v="2578"/>
    <n v="299.92"/>
    <n v="0"/>
    <n v="299.92"/>
    <n v="89.13"/>
    <n v="0"/>
    <n v="78.42"/>
    <n v="2.79"/>
    <n v="0.54"/>
    <n v="0"/>
    <n v="0"/>
    <n v="11.98"/>
    <n v="16.88"/>
    <n v="17.149999999999999"/>
    <n v="0"/>
    <n v="0"/>
    <n v="16.04"/>
    <n v="49.43"/>
    <n v="0"/>
    <n v="0"/>
    <n v="0"/>
    <n v="0"/>
    <n v="3.61"/>
    <n v="0"/>
    <n v="0"/>
    <n v="0"/>
    <n v="2.8"/>
    <n v="0"/>
    <n v="0"/>
    <n v="0"/>
    <n v="0"/>
    <n v="4.21"/>
    <n v="0"/>
    <n v="0"/>
    <n v="0"/>
    <n v="6.94"/>
    <x v="19"/>
    <x v="10"/>
  </r>
  <r>
    <s v="CG&amp;E "/>
    <s v="E"/>
    <x v="21"/>
    <s v="RS01S   01/02/2009N"/>
    <n v="141996"/>
    <n v="7035.29"/>
    <n v="0"/>
    <n v="7035.29"/>
    <n v="0"/>
    <n v="0"/>
    <n v="4286.17"/>
    <n v="154.18"/>
    <n v="29.07"/>
    <n v="0"/>
    <n v="0"/>
    <n v="658.49"/>
    <n v="936.07"/>
    <n v="0"/>
    <n v="0"/>
    <n v="0"/>
    <n v="0"/>
    <n v="0"/>
    <n v="0"/>
    <n v="0"/>
    <n v="0"/>
    <n v="0"/>
    <n v="198.93"/>
    <n v="0"/>
    <n v="0"/>
    <n v="0"/>
    <n v="154.19"/>
    <n v="0"/>
    <n v="0"/>
    <n v="0"/>
    <n v="0"/>
    <n v="231.58"/>
    <n v="0"/>
    <n v="0"/>
    <n v="0"/>
    <n v="386.61"/>
    <x v="19"/>
    <x v="10"/>
  </r>
  <r>
    <s v="CG&amp;E "/>
    <s v="E"/>
    <x v="1"/>
    <s v="RS01S   02/15/2008N"/>
    <n v="-490"/>
    <n v="-55.68"/>
    <n v="0"/>
    <n v="-55.68"/>
    <n v="-18.399999999999999"/>
    <n v="0"/>
    <n v="-14.28"/>
    <n v="-0.6"/>
    <n v="-0.09"/>
    <n v="0"/>
    <n v="0"/>
    <n v="-2.2799999999999998"/>
    <n v="-3.18"/>
    <n v="-3.25"/>
    <n v="-0.2"/>
    <n v="-3.25"/>
    <n v="-3.14"/>
    <n v="-4.4800000000000004"/>
    <n v="0"/>
    <n v="0"/>
    <n v="0"/>
    <n v="0"/>
    <n v="-0.7"/>
    <n v="-1.3"/>
    <n v="0"/>
    <n v="0"/>
    <n v="-0.53"/>
    <n v="0"/>
    <n v="0"/>
    <n v="0"/>
    <n v="0"/>
    <n v="0"/>
    <n v="0"/>
    <n v="0"/>
    <n v="0"/>
    <n v="0"/>
    <x v="19"/>
    <x v="10"/>
  </r>
  <r>
    <s v="CG&amp;E "/>
    <s v="E"/>
    <x v="1"/>
    <s v="RS01S   04/01/2008N"/>
    <n v="-173422"/>
    <n v="-18322.79"/>
    <n v="0"/>
    <n v="-18322.79"/>
    <n v="-5748.24"/>
    <n v="0"/>
    <n v="-3836.32"/>
    <n v="-205.71"/>
    <n v="-7.54"/>
    <n v="0"/>
    <n v="0"/>
    <n v="-794.91"/>
    <n v="-985.47"/>
    <n v="-949.12"/>
    <n v="-55.09"/>
    <n v="0"/>
    <n v="-1007.1"/>
    <n v="-3848.05"/>
    <n v="0"/>
    <n v="0"/>
    <n v="0"/>
    <n v="0"/>
    <n v="-257.24"/>
    <n v="-297.77"/>
    <n v="0"/>
    <n v="0"/>
    <n v="-188.37"/>
    <n v="0"/>
    <n v="0"/>
    <n v="0"/>
    <n v="0"/>
    <n v="-67.38"/>
    <n v="0"/>
    <n v="0"/>
    <n v="0"/>
    <n v="-74.48"/>
    <x v="19"/>
    <x v="10"/>
  </r>
  <r>
    <s v="CG&amp;E "/>
    <s v="E"/>
    <x v="1"/>
    <s v="RS01W   01/02/2007N"/>
    <n v="805"/>
    <n v="92.21"/>
    <n v="0"/>
    <n v="92.21"/>
    <n v="30.23"/>
    <n v="0"/>
    <n v="25.06"/>
    <n v="0.85"/>
    <n v="0.18"/>
    <n v="0"/>
    <n v="0"/>
    <n v="3.75"/>
    <n v="5.22"/>
    <n v="3.26"/>
    <n v="0.33"/>
    <n v="5.33"/>
    <n v="5.15"/>
    <n v="9.2799999999999994"/>
    <n v="0"/>
    <n v="0"/>
    <n v="0"/>
    <n v="0"/>
    <n v="0.56000000000000005"/>
    <n v="2.14"/>
    <n v="0"/>
    <n v="0"/>
    <n v="0.87"/>
    <n v="0"/>
    <n v="0"/>
    <n v="0"/>
    <n v="0"/>
    <n v="0"/>
    <n v="0"/>
    <n v="0"/>
    <n v="0"/>
    <n v="0"/>
    <x v="19"/>
    <x v="10"/>
  </r>
  <r>
    <s v="CG&amp;E "/>
    <s v="E"/>
    <x v="1"/>
    <s v="RS01W   01/02/2009 "/>
    <n v="576"/>
    <n v="62.59"/>
    <n v="0"/>
    <n v="6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10"/>
  </r>
  <r>
    <s v="CG&amp;E "/>
    <s v="E"/>
    <x v="1"/>
    <s v="RS01W   01/02/2009N"/>
    <n v="506603"/>
    <n v="50291.24"/>
    <n v="0"/>
    <n v="50291.24"/>
    <n v="12229.83"/>
    <n v="0"/>
    <n v="12550.3"/>
    <n v="550"/>
    <n v="48.78"/>
    <n v="0"/>
    <n v="0"/>
    <n v="2251.73"/>
    <n v="2842.6"/>
    <n v="2726.41"/>
    <n v="0"/>
    <n v="0"/>
    <n v="3153.6"/>
    <n v="10748.65"/>
    <n v="0"/>
    <n v="0"/>
    <n v="0"/>
    <n v="0"/>
    <n v="749.88"/>
    <n v="0"/>
    <n v="0"/>
    <n v="0"/>
    <n v="550.12"/>
    <n v="0"/>
    <n v="0"/>
    <n v="0"/>
    <n v="0"/>
    <n v="826.25"/>
    <n v="0"/>
    <n v="0"/>
    <n v="0"/>
    <n v="1063.0899999999999"/>
    <x v="19"/>
    <x v="10"/>
  </r>
  <r>
    <s v="CG&amp;E "/>
    <s v="E"/>
    <x v="21"/>
    <s v="RS01W   01/02/2009N"/>
    <n v="895"/>
    <n v="44.05"/>
    <n v="0"/>
    <n v="44.05"/>
    <n v="0"/>
    <n v="0"/>
    <n v="26.86"/>
    <n v="0.98"/>
    <n v="0.18"/>
    <n v="0"/>
    <n v="0"/>
    <n v="4.16"/>
    <n v="5.8"/>
    <n v="0"/>
    <n v="0"/>
    <n v="0"/>
    <n v="0"/>
    <n v="0"/>
    <n v="0"/>
    <n v="0"/>
    <n v="0"/>
    <n v="0"/>
    <n v="1.26"/>
    <n v="0"/>
    <n v="0"/>
    <n v="0"/>
    <n v="0.98"/>
    <n v="0"/>
    <n v="0"/>
    <n v="0"/>
    <n v="0"/>
    <n v="1.46"/>
    <n v="0"/>
    <n v="0"/>
    <n v="0"/>
    <n v="2.37"/>
    <x v="19"/>
    <x v="10"/>
  </r>
  <r>
    <s v="CG&amp;E "/>
    <s v="E"/>
    <x v="1"/>
    <s v="RS01W   02/15/2008N"/>
    <n v="723"/>
    <n v="84.55"/>
    <n v="0"/>
    <n v="84.55"/>
    <n v="27.15"/>
    <n v="0"/>
    <n v="23.42"/>
    <n v="0.88"/>
    <n v="0.18"/>
    <n v="0"/>
    <n v="0"/>
    <n v="3.37"/>
    <n v="4.6900000000000004"/>
    <n v="4.79"/>
    <n v="0.3"/>
    <n v="4.79"/>
    <n v="4.63"/>
    <n v="6.62"/>
    <n v="0"/>
    <n v="0"/>
    <n v="0"/>
    <n v="0"/>
    <n v="1.03"/>
    <n v="1.91"/>
    <n v="0"/>
    <n v="0"/>
    <n v="0.79"/>
    <n v="0"/>
    <n v="0"/>
    <n v="0"/>
    <n v="0"/>
    <n v="0"/>
    <n v="0"/>
    <n v="0"/>
    <n v="0"/>
    <n v="0"/>
    <x v="19"/>
    <x v="10"/>
  </r>
  <r>
    <s v="CG&amp;E "/>
    <s v="E"/>
    <x v="1"/>
    <s v="RS01W   04/01/2008N"/>
    <n v="118357"/>
    <n v="13432.57"/>
    <n v="0"/>
    <n v="13432.57"/>
    <n v="4665.8500000000004"/>
    <n v="0"/>
    <n v="2764.75"/>
    <n v="144.16"/>
    <n v="8.1300000000000008"/>
    <n v="0"/>
    <n v="0"/>
    <n v="546.22"/>
    <n v="714.07"/>
    <n v="710.91"/>
    <n v="49.39"/>
    <n v="0"/>
    <n v="671.79"/>
    <n v="2580.63"/>
    <n v="0"/>
    <n v="0"/>
    <n v="0"/>
    <n v="0"/>
    <n v="168.23"/>
    <n v="279.92"/>
    <n v="0"/>
    <n v="0"/>
    <n v="128.52000000000001"/>
    <n v="0"/>
    <n v="0"/>
    <n v="0"/>
    <n v="0"/>
    <n v="0"/>
    <n v="0"/>
    <n v="0"/>
    <n v="0"/>
    <n v="0"/>
    <x v="19"/>
    <x v="10"/>
  </r>
  <r>
    <s v="CG&amp;E "/>
    <s v="E"/>
    <x v="19"/>
    <s v="RS3PS   01/02/2009N"/>
    <n v="31501"/>
    <n v="3610.85"/>
    <n v="0"/>
    <n v="3610.85"/>
    <n v="1313.64"/>
    <n v="0"/>
    <n v="901.4"/>
    <n v="34.21"/>
    <n v="3.78"/>
    <n v="0"/>
    <n v="0"/>
    <n v="146.5"/>
    <n v="0"/>
    <n v="212.05"/>
    <n v="0"/>
    <n v="0"/>
    <n v="196.13"/>
    <n v="622.58000000000004"/>
    <n v="0"/>
    <n v="0"/>
    <n v="0"/>
    <n v="0"/>
    <n v="44.14"/>
    <n v="0"/>
    <n v="0"/>
    <n v="0"/>
    <n v="0"/>
    <n v="0"/>
    <n v="0"/>
    <n v="0"/>
    <n v="0"/>
    <n v="50.49"/>
    <n v="0"/>
    <n v="0"/>
    <n v="0"/>
    <n v="85.93"/>
    <x v="19"/>
    <x v="10"/>
  </r>
  <r>
    <s v="CG&amp;E "/>
    <s v="E"/>
    <x v="7"/>
    <s v="SC01    02/02/2009N"/>
    <n v="81"/>
    <n v="16.04"/>
    <n v="0"/>
    <n v="16.04"/>
    <n v="1.43"/>
    <n v="0"/>
    <n v="11.5"/>
    <n v="0.09"/>
    <n v="0"/>
    <n v="0"/>
    <n v="0"/>
    <n v="0.38"/>
    <n v="0.19"/>
    <n v="0.35"/>
    <n v="0"/>
    <n v="0"/>
    <n v="0.21"/>
    <n v="1.55"/>
    <n v="0"/>
    <n v="0"/>
    <n v="0"/>
    <n v="0"/>
    <n v="7.0000000000000007E-2"/>
    <n v="0"/>
    <n v="0"/>
    <n v="0"/>
    <n v="0.21"/>
    <n v="0"/>
    <n v="0"/>
    <n v="0"/>
    <n v="0"/>
    <n v="0"/>
    <n v="0"/>
    <n v="0"/>
    <n v="0"/>
    <n v="0.06"/>
    <x v="19"/>
    <x v="11"/>
  </r>
  <r>
    <s v="CG&amp;E "/>
    <s v="E"/>
    <x v="7"/>
    <s v="SC02    02/02/2009N"/>
    <n v="1159588"/>
    <n v="85678.74"/>
    <n v="0"/>
    <n v="85678.74"/>
    <n v="20402.75"/>
    <n v="0"/>
    <n v="22174.83"/>
    <n v="1258.98"/>
    <n v="0.36"/>
    <n v="0"/>
    <n v="0"/>
    <n v="4293.26"/>
    <n v="2655.44"/>
    <n v="4943.3"/>
    <n v="0"/>
    <n v="0"/>
    <n v="2988.28"/>
    <n v="22228.15"/>
    <n v="0"/>
    <n v="0"/>
    <n v="0"/>
    <n v="0"/>
    <n v="979.88"/>
    <n v="0"/>
    <n v="0"/>
    <n v="0"/>
    <n v="2955.75"/>
    <n v="0"/>
    <n v="0"/>
    <n v="0"/>
    <n v="0"/>
    <n v="0"/>
    <n v="0"/>
    <n v="0"/>
    <n v="0"/>
    <n v="797.76"/>
    <x v="19"/>
    <x v="11"/>
  </r>
  <r>
    <s v="CG&amp;E "/>
    <s v="E"/>
    <x v="2"/>
    <s v="SC03    02/02/2009N"/>
    <n v="399"/>
    <n v="16.21"/>
    <n v="0"/>
    <n v="16.21"/>
    <n v="-0.17"/>
    <n v="0"/>
    <n v="1.71"/>
    <n v="0.44"/>
    <n v="0.09"/>
    <n v="0"/>
    <n v="0"/>
    <n v="1.85"/>
    <n v="0.91"/>
    <n v="0.68"/>
    <n v="0"/>
    <n v="0"/>
    <n v="1.02"/>
    <n v="7.65"/>
    <n v="0"/>
    <n v="0"/>
    <n v="0"/>
    <n v="0"/>
    <n v="0.33"/>
    <n v="0"/>
    <n v="0"/>
    <n v="0"/>
    <n v="1.01"/>
    <n v="0"/>
    <n v="0"/>
    <n v="0"/>
    <n v="0"/>
    <n v="0"/>
    <n v="0"/>
    <n v="0"/>
    <n v="0"/>
    <n v="0.69"/>
    <x v="19"/>
    <x v="11"/>
  </r>
  <r>
    <s v="CG&amp;E "/>
    <s v="E"/>
    <x v="7"/>
    <s v="SC03    02/02/2009N"/>
    <n v="1637758"/>
    <n v="65290.71"/>
    <n v="0"/>
    <n v="65290.71"/>
    <n v="-727.2"/>
    <n v="0"/>
    <n v="7026.04"/>
    <n v="1778.3"/>
    <n v="2.52"/>
    <n v="0"/>
    <n v="0"/>
    <n v="6679.65"/>
    <n v="3750.46"/>
    <n v="2777.64"/>
    <n v="0"/>
    <n v="0"/>
    <n v="4220.5200000000004"/>
    <n v="31394.240000000002"/>
    <n v="0"/>
    <n v="0"/>
    <n v="0"/>
    <n v="0"/>
    <n v="1383.86"/>
    <n v="0"/>
    <n v="0"/>
    <n v="0"/>
    <n v="4174.62"/>
    <n v="0"/>
    <n v="0"/>
    <n v="0"/>
    <n v="0"/>
    <n v="0"/>
    <n v="0"/>
    <n v="0"/>
    <n v="0"/>
    <n v="2830.06"/>
    <x v="19"/>
    <x v="11"/>
  </r>
  <r>
    <s v="CG&amp;E "/>
    <s v="E"/>
    <x v="7"/>
    <s v="SC04    02/02/2009N"/>
    <n v="14245"/>
    <n v="573.22"/>
    <n v="0"/>
    <n v="573.22"/>
    <n v="-6.32"/>
    <n v="0"/>
    <n v="61.11"/>
    <n v="15.46"/>
    <n v="0.09"/>
    <n v="0"/>
    <n v="0"/>
    <n v="63.38"/>
    <n v="32.619999999999997"/>
    <n v="24.15"/>
    <n v="0"/>
    <n v="0"/>
    <n v="36.700000000000003"/>
    <n v="273.07"/>
    <n v="0"/>
    <n v="0"/>
    <n v="0"/>
    <n v="0"/>
    <n v="12.03"/>
    <n v="0"/>
    <n v="0"/>
    <n v="0"/>
    <n v="36.32"/>
    <n v="0"/>
    <n v="0"/>
    <n v="0"/>
    <n v="0"/>
    <n v="0"/>
    <n v="0"/>
    <n v="0"/>
    <n v="0"/>
    <n v="24.61"/>
    <x v="19"/>
    <x v="11"/>
  </r>
  <r>
    <s v="CG&amp;E "/>
    <s v="E"/>
    <x v="7"/>
    <s v="SC05    02/02/2009N"/>
    <n v="5883"/>
    <n v="236.99"/>
    <n v="0"/>
    <n v="236.99"/>
    <n v="-2.62"/>
    <n v="0"/>
    <n v="25.24"/>
    <n v="6.38"/>
    <n v="0"/>
    <n v="0"/>
    <n v="0"/>
    <n v="26.49"/>
    <n v="13.47"/>
    <n v="9.98"/>
    <n v="0"/>
    <n v="0"/>
    <n v="15.16"/>
    <n v="112.77"/>
    <n v="0"/>
    <n v="0"/>
    <n v="0"/>
    <n v="0"/>
    <n v="4.97"/>
    <n v="0"/>
    <n v="0"/>
    <n v="0"/>
    <n v="14.99"/>
    <n v="0"/>
    <n v="0"/>
    <n v="0"/>
    <n v="0"/>
    <n v="0"/>
    <n v="0"/>
    <n v="0"/>
    <n v="0"/>
    <n v="10.16"/>
    <x v="19"/>
    <x v="11"/>
  </r>
  <r>
    <s v="CG&amp;E "/>
    <s v="E"/>
    <x v="7"/>
    <s v="SC06    02/02/2009N"/>
    <n v="774"/>
    <n v="31.29"/>
    <n v="0"/>
    <n v="31.29"/>
    <n v="-0.34"/>
    <n v="0"/>
    <n v="3.32"/>
    <n v="0.84"/>
    <n v="0"/>
    <n v="0"/>
    <n v="0"/>
    <n v="3.6"/>
    <n v="1.77"/>
    <n v="1.31"/>
    <n v="0"/>
    <n v="0"/>
    <n v="1.99"/>
    <n v="14.84"/>
    <n v="0"/>
    <n v="0"/>
    <n v="0"/>
    <n v="0"/>
    <n v="0.65"/>
    <n v="0"/>
    <n v="0"/>
    <n v="0"/>
    <n v="1.97"/>
    <n v="0"/>
    <n v="0"/>
    <n v="0"/>
    <n v="0"/>
    <n v="0"/>
    <n v="0"/>
    <n v="0"/>
    <n v="0"/>
    <n v="1.34"/>
    <x v="19"/>
    <x v="11"/>
  </r>
  <r>
    <s v="CG&amp;E "/>
    <s v="E"/>
    <x v="2"/>
    <s v="SC07    02/02/2009N"/>
    <n v="980"/>
    <n v="106.37"/>
    <n v="0"/>
    <n v="106.37"/>
    <n v="17.23"/>
    <n v="0"/>
    <n v="51.41"/>
    <n v="1.06"/>
    <n v="0.36"/>
    <n v="0"/>
    <n v="0"/>
    <n v="4.57"/>
    <n v="2.2400000000000002"/>
    <n v="4.18"/>
    <n v="0"/>
    <n v="0"/>
    <n v="2.5299999999999998"/>
    <n v="18.78"/>
    <n v="0"/>
    <n v="0"/>
    <n v="0"/>
    <n v="0"/>
    <n v="0.83"/>
    <n v="0"/>
    <n v="0"/>
    <n v="0"/>
    <n v="2.5"/>
    <n v="0"/>
    <n v="0"/>
    <n v="0"/>
    <n v="0"/>
    <n v="0"/>
    <n v="0"/>
    <n v="0"/>
    <n v="0"/>
    <n v="0.68"/>
    <x v="19"/>
    <x v="11"/>
  </r>
  <r>
    <s v="CG&amp;E "/>
    <s v="E"/>
    <x v="7"/>
    <s v="SC07    02/02/2009N"/>
    <n v="328"/>
    <n v="32.520000000000003"/>
    <n v="0"/>
    <n v="32.520000000000003"/>
    <n v="5.76"/>
    <n v="0"/>
    <n v="14.15"/>
    <n v="0.35"/>
    <n v="0.09"/>
    <n v="0"/>
    <n v="0"/>
    <n v="1.53"/>
    <n v="0.75"/>
    <n v="1.4"/>
    <n v="0"/>
    <n v="0"/>
    <n v="0.85"/>
    <n v="6.29"/>
    <n v="0"/>
    <n v="0"/>
    <n v="0"/>
    <n v="0"/>
    <n v="0.28000000000000003"/>
    <n v="0"/>
    <n v="0"/>
    <n v="0"/>
    <n v="0.84"/>
    <n v="0"/>
    <n v="0"/>
    <n v="0"/>
    <n v="0"/>
    <n v="0"/>
    <n v="0"/>
    <n v="0"/>
    <n v="0"/>
    <n v="0.23"/>
    <x v="19"/>
    <x v="11"/>
  </r>
  <r>
    <s v="CG&amp;E "/>
    <s v="E"/>
    <x v="7"/>
    <s v="SC08    02/02/2009N"/>
    <n v="6596"/>
    <n v="386.38"/>
    <n v="0"/>
    <n v="386.38"/>
    <n v="116"/>
    <n v="0"/>
    <n v="49.64"/>
    <n v="7.16"/>
    <n v="0"/>
    <n v="0"/>
    <n v="0"/>
    <n v="0"/>
    <n v="15.1"/>
    <n v="28.12"/>
    <n v="0"/>
    <n v="0"/>
    <n v="17"/>
    <n v="126.44"/>
    <n v="0"/>
    <n v="0"/>
    <n v="0"/>
    <n v="0"/>
    <n v="5.57"/>
    <n v="0"/>
    <n v="0"/>
    <n v="0"/>
    <n v="16.809999999999999"/>
    <n v="0"/>
    <n v="0"/>
    <n v="0"/>
    <n v="0"/>
    <n v="0"/>
    <n v="0"/>
    <n v="0"/>
    <n v="0"/>
    <n v="4.54"/>
    <x v="19"/>
    <x v="11"/>
  </r>
  <r>
    <s v="CG&amp;E "/>
    <s v="E"/>
    <x v="7"/>
    <s v="SC09    02/02/2009N"/>
    <n v="296"/>
    <n v="19.989999999999998"/>
    <n v="0"/>
    <n v="19.989999999999998"/>
    <n v="5.22"/>
    <n v="0"/>
    <n v="3.41"/>
    <n v="0.32"/>
    <n v="0.09"/>
    <n v="0"/>
    <n v="0"/>
    <n v="1.38"/>
    <n v="0.68"/>
    <n v="1.26"/>
    <n v="0"/>
    <n v="0"/>
    <n v="0.76"/>
    <n v="5.67"/>
    <n v="0"/>
    <n v="0"/>
    <n v="0"/>
    <n v="0"/>
    <n v="0.25"/>
    <n v="0"/>
    <n v="0"/>
    <n v="0"/>
    <n v="0.75"/>
    <n v="0"/>
    <n v="0"/>
    <n v="0"/>
    <n v="0"/>
    <n v="0"/>
    <n v="0"/>
    <n v="0"/>
    <n v="0"/>
    <n v="0.2"/>
    <x v="19"/>
    <x v="11"/>
  </r>
  <r>
    <s v="CG&amp;E "/>
    <s v="E"/>
    <x v="7"/>
    <s v="SC10    02/02/2009N"/>
    <n v="6126"/>
    <n v="383.34"/>
    <n v="0"/>
    <n v="383.34"/>
    <n v="107.82"/>
    <n v="0"/>
    <n v="70.489999999999995"/>
    <n v="6.65"/>
    <n v="0"/>
    <n v="0"/>
    <n v="0"/>
    <n v="0"/>
    <n v="14.03"/>
    <n v="26.12"/>
    <n v="0"/>
    <n v="0"/>
    <n v="15.79"/>
    <n v="117.43"/>
    <n v="0"/>
    <n v="0"/>
    <n v="0"/>
    <n v="0"/>
    <n v="5.18"/>
    <n v="0"/>
    <n v="0"/>
    <n v="0"/>
    <n v="15.62"/>
    <n v="0"/>
    <n v="0"/>
    <n v="0"/>
    <n v="0"/>
    <n v="0"/>
    <n v="0"/>
    <n v="0"/>
    <n v="0"/>
    <n v="4.21"/>
    <x v="19"/>
    <x v="11"/>
  </r>
  <r>
    <s v="CG&amp;E "/>
    <s v="E"/>
    <x v="2"/>
    <s v="SE      02/02/2009N"/>
    <n v="40054"/>
    <n v="5096.84"/>
    <n v="0"/>
    <n v="5096.84"/>
    <n v="705.06"/>
    <n v="0"/>
    <n v="2818.14"/>
    <n v="43.51"/>
    <n v="6.12"/>
    <n v="0"/>
    <n v="0"/>
    <n v="185.46"/>
    <n v="91.74"/>
    <n v="170.75"/>
    <n v="0"/>
    <n v="0"/>
    <n v="103.19"/>
    <n v="767.77"/>
    <n v="0"/>
    <n v="0"/>
    <n v="0"/>
    <n v="0"/>
    <n v="33.840000000000003"/>
    <n v="0"/>
    <n v="0"/>
    <n v="0"/>
    <n v="102.05"/>
    <n v="0"/>
    <n v="0"/>
    <n v="0"/>
    <n v="0"/>
    <n v="0"/>
    <n v="0"/>
    <n v="0"/>
    <n v="0"/>
    <n v="69.209999999999994"/>
    <x v="19"/>
    <x v="12"/>
  </r>
  <r>
    <s v="CG&amp;E "/>
    <s v="E"/>
    <x v="7"/>
    <s v="SE      02/02/2009N"/>
    <n v="363785"/>
    <n v="46025.35"/>
    <n v="0"/>
    <n v="46025.35"/>
    <n v="6402.76"/>
    <n v="0"/>
    <n v="25382.57"/>
    <n v="394.98"/>
    <n v="29.61"/>
    <n v="0"/>
    <n v="0"/>
    <n v="1657.61"/>
    <n v="833.22"/>
    <n v="1550.9"/>
    <n v="0"/>
    <n v="0"/>
    <n v="937.31"/>
    <n v="6973.29"/>
    <n v="0"/>
    <n v="0"/>
    <n v="0"/>
    <n v="0"/>
    <n v="307.36"/>
    <n v="0"/>
    <n v="0"/>
    <n v="0"/>
    <n v="927.11"/>
    <n v="0"/>
    <n v="0"/>
    <n v="0"/>
    <n v="0"/>
    <n v="0"/>
    <n v="0"/>
    <n v="0"/>
    <n v="0"/>
    <n v="628.63"/>
    <x v="19"/>
    <x v="12"/>
  </r>
  <r>
    <s v="CG&amp;E "/>
    <s v="E"/>
    <x v="1"/>
    <s v="SFL2    02/02/2009N"/>
    <n v="45"/>
    <n v="5.76"/>
    <n v="0"/>
    <n v="5.76"/>
    <n v="2.52"/>
    <n v="0"/>
    <n v="0.72"/>
    <n v="0.09"/>
    <n v="0"/>
    <n v="0"/>
    <n v="0"/>
    <n v="0.18"/>
    <n v="0.27"/>
    <n v="0.45"/>
    <n v="0"/>
    <n v="0"/>
    <n v="0.27"/>
    <n v="0.9"/>
    <n v="0"/>
    <n v="0"/>
    <n v="0"/>
    <n v="0"/>
    <n v="0.09"/>
    <n v="0"/>
    <n v="0"/>
    <n v="0"/>
    <n v="0"/>
    <n v="0"/>
    <n v="0"/>
    <n v="0"/>
    <n v="0"/>
    <n v="0.09"/>
    <n v="0"/>
    <n v="0"/>
    <n v="0"/>
    <n v="0.18"/>
    <x v="19"/>
    <x v="13"/>
  </r>
  <r>
    <s v="CG&amp;E "/>
    <s v="E"/>
    <x v="2"/>
    <s v="SFL2    02/02/2009N"/>
    <n v="46281"/>
    <n v="5924.24"/>
    <n v="0"/>
    <n v="5924.24"/>
    <n v="2591.7399999999998"/>
    <n v="0"/>
    <n v="740.5"/>
    <n v="92.56"/>
    <n v="0.27"/>
    <n v="0"/>
    <n v="0"/>
    <n v="185.12"/>
    <n v="277.69"/>
    <n v="462.81"/>
    <n v="0"/>
    <n v="0"/>
    <n v="277.69"/>
    <n v="925.62"/>
    <n v="0"/>
    <n v="0"/>
    <n v="0"/>
    <n v="0"/>
    <n v="92.56"/>
    <n v="0"/>
    <n v="0"/>
    <n v="0"/>
    <n v="0"/>
    <n v="0"/>
    <n v="0"/>
    <n v="0"/>
    <n v="0"/>
    <n v="92.56"/>
    <n v="0"/>
    <n v="0"/>
    <n v="0"/>
    <n v="185.12"/>
    <x v="19"/>
    <x v="13"/>
  </r>
  <r>
    <s v="CG&amp;E "/>
    <s v="E"/>
    <x v="7"/>
    <s v="SL01    02/02/2009N"/>
    <n v="2879"/>
    <n v="599.41"/>
    <n v="0"/>
    <n v="599.41"/>
    <n v="50.55"/>
    <n v="0"/>
    <n v="436.08"/>
    <n v="3.13"/>
    <n v="0.09"/>
    <n v="0"/>
    <n v="0"/>
    <n v="13.37"/>
    <n v="6.57"/>
    <n v="12.27"/>
    <n v="0"/>
    <n v="0"/>
    <n v="7.42"/>
    <n v="55.19"/>
    <n v="0"/>
    <n v="0"/>
    <n v="0"/>
    <n v="0"/>
    <n v="2.4300000000000002"/>
    <n v="0"/>
    <n v="0"/>
    <n v="0"/>
    <n v="7.32"/>
    <n v="0"/>
    <n v="0"/>
    <n v="0"/>
    <n v="0"/>
    <n v="0"/>
    <n v="0"/>
    <n v="0"/>
    <n v="0"/>
    <n v="4.99"/>
    <x v="19"/>
    <x v="14"/>
  </r>
  <r>
    <s v="CG&amp;E "/>
    <s v="E"/>
    <x v="2"/>
    <s v="SL02    02/02/2009N"/>
    <n v="41"/>
    <n v="8.08"/>
    <n v="0"/>
    <n v="8.08"/>
    <n v="0.71"/>
    <n v="0"/>
    <n v="5.69"/>
    <n v="0.04"/>
    <n v="0.09"/>
    <n v="0"/>
    <n v="0"/>
    <n v="0.19"/>
    <n v="0.09"/>
    <n v="0.17"/>
    <n v="0"/>
    <n v="0"/>
    <n v="0.11"/>
    <n v="0.79"/>
    <n v="0"/>
    <n v="0"/>
    <n v="0"/>
    <n v="0"/>
    <n v="0.03"/>
    <n v="0"/>
    <n v="0"/>
    <n v="0"/>
    <n v="0.1"/>
    <n v="0"/>
    <n v="0"/>
    <n v="0"/>
    <n v="0"/>
    <n v="0"/>
    <n v="0"/>
    <n v="0"/>
    <n v="0"/>
    <n v="7.0000000000000007E-2"/>
    <x v="19"/>
    <x v="14"/>
  </r>
  <r>
    <s v="CG&amp;E "/>
    <s v="E"/>
    <x v="7"/>
    <s v="SL02    02/02/2009N"/>
    <n v="13354"/>
    <n v="1747.48"/>
    <n v="0"/>
    <n v="1747.48"/>
    <n v="234.81"/>
    <n v="0"/>
    <n v="989.23"/>
    <n v="14.53"/>
    <n v="0.63"/>
    <n v="0"/>
    <n v="0"/>
    <n v="62.15"/>
    <n v="30.48"/>
    <n v="56.95"/>
    <n v="0"/>
    <n v="0"/>
    <n v="34.35"/>
    <n v="255.89"/>
    <n v="0"/>
    <n v="0"/>
    <n v="0"/>
    <n v="0"/>
    <n v="11.33"/>
    <n v="0"/>
    <n v="0"/>
    <n v="0"/>
    <n v="33.97"/>
    <n v="0"/>
    <n v="0"/>
    <n v="0"/>
    <n v="0"/>
    <n v="0"/>
    <n v="0"/>
    <n v="0"/>
    <n v="0"/>
    <n v="23.16"/>
    <x v="19"/>
    <x v="14"/>
  </r>
  <r>
    <s v="CG&amp;E "/>
    <s v="E"/>
    <x v="2"/>
    <s v="SL03    02/02/2009N"/>
    <n v="449"/>
    <n v="78.78"/>
    <n v="0"/>
    <n v="78.78"/>
    <n v="7.88"/>
    <n v="0"/>
    <n v="53.23"/>
    <n v="0.49"/>
    <n v="0.09"/>
    <n v="0"/>
    <n v="0"/>
    <n v="2.09"/>
    <n v="1.03"/>
    <n v="1.91"/>
    <n v="0"/>
    <n v="0"/>
    <n v="1.1499999999999999"/>
    <n v="8.61"/>
    <n v="0"/>
    <n v="0"/>
    <n v="0"/>
    <n v="0"/>
    <n v="0.38"/>
    <n v="0"/>
    <n v="0"/>
    <n v="0"/>
    <n v="1.1399999999999999"/>
    <n v="0"/>
    <n v="0"/>
    <n v="0"/>
    <n v="0"/>
    <n v="0"/>
    <n v="0"/>
    <n v="0"/>
    <n v="0"/>
    <n v="0.78"/>
    <x v="19"/>
    <x v="14"/>
  </r>
  <r>
    <s v="CG&amp;E "/>
    <s v="E"/>
    <x v="7"/>
    <s v="SL03    02/02/2009N"/>
    <n v="46475"/>
    <n v="7522.17"/>
    <n v="0"/>
    <n v="7522.17"/>
    <n v="817.42"/>
    <n v="0"/>
    <n v="4886.71"/>
    <n v="50.42"/>
    <n v="0.81"/>
    <n v="0"/>
    <n v="0"/>
    <n v="213.96"/>
    <n v="106.19"/>
    <n v="198.12"/>
    <n v="0"/>
    <n v="0"/>
    <n v="119.74"/>
    <n v="890.79"/>
    <n v="0"/>
    <n v="0"/>
    <n v="0"/>
    <n v="0"/>
    <n v="39.32"/>
    <n v="0"/>
    <n v="0"/>
    <n v="0"/>
    <n v="118.34"/>
    <n v="0"/>
    <n v="0"/>
    <n v="0"/>
    <n v="0"/>
    <n v="0"/>
    <n v="0"/>
    <n v="0"/>
    <n v="0"/>
    <n v="80.349999999999994"/>
    <x v="19"/>
    <x v="14"/>
  </r>
  <r>
    <s v="CG&amp;E "/>
    <s v="E"/>
    <x v="2"/>
    <s v="SL04    02/02/2009N"/>
    <n v="1644"/>
    <n v="222.32"/>
    <n v="0"/>
    <n v="222.32"/>
    <n v="28.84"/>
    <n v="0"/>
    <n v="128.52000000000001"/>
    <n v="1.76"/>
    <n v="0.72"/>
    <n v="0"/>
    <n v="0"/>
    <n v="7.64"/>
    <n v="3.74"/>
    <n v="6.97"/>
    <n v="0"/>
    <n v="0"/>
    <n v="4.24"/>
    <n v="31.52"/>
    <n v="0"/>
    <n v="0"/>
    <n v="0"/>
    <n v="0"/>
    <n v="1.37"/>
    <n v="0"/>
    <n v="0"/>
    <n v="0"/>
    <n v="4.16"/>
    <n v="0"/>
    <n v="0"/>
    <n v="0"/>
    <n v="0"/>
    <n v="0"/>
    <n v="0"/>
    <n v="0"/>
    <n v="0"/>
    <n v="2.84"/>
    <x v="19"/>
    <x v="14"/>
  </r>
  <r>
    <s v="CG&amp;E "/>
    <s v="E"/>
    <x v="7"/>
    <s v="SL04    02/02/2009N"/>
    <n v="2212205"/>
    <n v="226033.68"/>
    <n v="0"/>
    <n v="226033.68"/>
    <n v="38919.93"/>
    <n v="0"/>
    <n v="101409.93"/>
    <n v="2401.64"/>
    <n v="23.13"/>
    <n v="0"/>
    <n v="0"/>
    <n v="9347.2000000000007"/>
    <n v="5065.01"/>
    <n v="9430.59"/>
    <n v="0"/>
    <n v="0"/>
    <n v="5700.44"/>
    <n v="42405.39"/>
    <n v="0"/>
    <n v="0"/>
    <n v="0"/>
    <n v="0"/>
    <n v="1869.57"/>
    <n v="0"/>
    <n v="0"/>
    <n v="0"/>
    <n v="5638.14"/>
    <n v="0"/>
    <n v="0"/>
    <n v="0"/>
    <n v="0"/>
    <n v="0"/>
    <n v="0"/>
    <n v="0"/>
    <n v="0"/>
    <n v="3822.71"/>
    <x v="19"/>
    <x v="14"/>
  </r>
  <r>
    <s v="CG&amp;E "/>
    <s v="E"/>
    <x v="2"/>
    <s v="SL05    02/02/2009N"/>
    <n v="52421"/>
    <n v="22395.69"/>
    <n v="0"/>
    <n v="22395.69"/>
    <n v="922.48"/>
    <n v="0"/>
    <n v="19416.310000000001"/>
    <n v="56.96"/>
    <n v="6.21"/>
    <n v="0"/>
    <n v="0"/>
    <n v="241.81"/>
    <n v="120.03"/>
    <n v="223.57"/>
    <n v="0"/>
    <n v="0"/>
    <n v="135.06"/>
    <n v="1004.75"/>
    <n v="0"/>
    <n v="0"/>
    <n v="0"/>
    <n v="0"/>
    <n v="44.34"/>
    <n v="0"/>
    <n v="0"/>
    <n v="0"/>
    <n v="133.53"/>
    <n v="0"/>
    <n v="0"/>
    <n v="0"/>
    <n v="0"/>
    <n v="0"/>
    <n v="0"/>
    <n v="0"/>
    <n v="0"/>
    <n v="90.64"/>
    <x v="19"/>
    <x v="14"/>
  </r>
  <r>
    <s v="CG&amp;E "/>
    <s v="E"/>
    <x v="7"/>
    <s v="SL05    02/02/2009N"/>
    <n v="132812"/>
    <n v="60915.01"/>
    <n v="0"/>
    <n v="60915.01"/>
    <n v="2336.77"/>
    <n v="0"/>
    <n v="53369.61"/>
    <n v="144.4"/>
    <n v="12.96"/>
    <n v="0"/>
    <n v="0"/>
    <n v="612.79"/>
    <n v="303.79000000000002"/>
    <n v="566.16999999999996"/>
    <n v="0"/>
    <n v="0"/>
    <n v="342.32"/>
    <n v="2545.85"/>
    <n v="0"/>
    <n v="0"/>
    <n v="0"/>
    <n v="0"/>
    <n v="112.24"/>
    <n v="0"/>
    <n v="0"/>
    <n v="0"/>
    <n v="338.5"/>
    <n v="0"/>
    <n v="0"/>
    <n v="0"/>
    <n v="0"/>
    <n v="0"/>
    <n v="0"/>
    <n v="0"/>
    <n v="0"/>
    <n v="229.61"/>
    <x v="19"/>
    <x v="14"/>
  </r>
  <r>
    <s v="CG&amp;E "/>
    <s v="E"/>
    <x v="7"/>
    <s v="SL06    02/02/2009N"/>
    <n v="112"/>
    <n v="23.15"/>
    <n v="0"/>
    <n v="23.15"/>
    <n v="1.96"/>
    <n v="0"/>
    <n v="16.829999999999998"/>
    <n v="0.12"/>
    <n v="0"/>
    <n v="0"/>
    <n v="0"/>
    <n v="0.52"/>
    <n v="0.25"/>
    <n v="0.47"/>
    <n v="0"/>
    <n v="0"/>
    <n v="0.28999999999999998"/>
    <n v="2.15"/>
    <n v="0"/>
    <n v="0"/>
    <n v="0"/>
    <n v="0"/>
    <n v="0.09"/>
    <n v="0"/>
    <n v="0"/>
    <n v="0"/>
    <n v="0.28000000000000003"/>
    <n v="0"/>
    <n v="0"/>
    <n v="0"/>
    <n v="0"/>
    <n v="0"/>
    <n v="0"/>
    <n v="0"/>
    <n v="0"/>
    <n v="0.19"/>
    <x v="19"/>
    <x v="14"/>
  </r>
  <r>
    <s v="CG&amp;E "/>
    <s v="E"/>
    <x v="2"/>
    <s v="SL07    02/02/2009N"/>
    <n v="78484"/>
    <n v="31611.439999999999"/>
    <n v="0"/>
    <n v="31611.439999999999"/>
    <n v="1381.12"/>
    <n v="0"/>
    <n v="27145.74"/>
    <n v="85.25"/>
    <n v="12.6"/>
    <n v="0"/>
    <n v="0"/>
    <n v="363.63"/>
    <n v="179.71"/>
    <n v="334.62"/>
    <n v="0"/>
    <n v="0"/>
    <n v="202.23"/>
    <n v="1504.48"/>
    <n v="0"/>
    <n v="0"/>
    <n v="0"/>
    <n v="0"/>
    <n v="66.33"/>
    <n v="0"/>
    <n v="0"/>
    <n v="0"/>
    <n v="200.13"/>
    <n v="0"/>
    <n v="0"/>
    <n v="0"/>
    <n v="0"/>
    <n v="0"/>
    <n v="0"/>
    <n v="0"/>
    <n v="0"/>
    <n v="135.6"/>
    <x v="19"/>
    <x v="14"/>
  </r>
  <r>
    <s v="CG&amp;E "/>
    <s v="E"/>
    <x v="7"/>
    <s v="SL07    02/02/2009N"/>
    <n v="399423"/>
    <n v="138712.21"/>
    <n v="0"/>
    <n v="138712.21"/>
    <n v="7029.36"/>
    <n v="0"/>
    <n v="116020.8"/>
    <n v="433.87"/>
    <n v="45.27"/>
    <n v="0"/>
    <n v="0"/>
    <n v="1833.97"/>
    <n v="914.57"/>
    <n v="1702.75"/>
    <n v="0"/>
    <n v="0"/>
    <n v="1029.1300000000001"/>
    <n v="7656.62"/>
    <n v="0"/>
    <n v="0"/>
    <n v="0"/>
    <n v="0"/>
    <n v="337.5"/>
    <n v="0"/>
    <n v="0"/>
    <n v="0"/>
    <n v="1018.15"/>
    <n v="0"/>
    <n v="0"/>
    <n v="0"/>
    <n v="0"/>
    <n v="0"/>
    <n v="0"/>
    <n v="0"/>
    <n v="0"/>
    <n v="690.22"/>
    <x v="19"/>
    <x v="14"/>
  </r>
  <r>
    <s v="CG&amp;E "/>
    <s v="E"/>
    <x v="2"/>
    <s v="SL08    02/02/2009N"/>
    <n v="3375"/>
    <n v="541.4"/>
    <n v="0"/>
    <n v="541.4"/>
    <n v="59.39"/>
    <n v="0"/>
    <n v="349.37"/>
    <n v="3.66"/>
    <n v="0.54"/>
    <n v="0"/>
    <n v="0"/>
    <n v="15.68"/>
    <n v="7.71"/>
    <n v="14.39"/>
    <n v="0"/>
    <n v="0"/>
    <n v="8.69"/>
    <n v="64.7"/>
    <n v="0"/>
    <n v="0"/>
    <n v="0"/>
    <n v="0"/>
    <n v="2.84"/>
    <n v="0"/>
    <n v="0"/>
    <n v="0"/>
    <n v="8.6"/>
    <n v="0"/>
    <n v="0"/>
    <n v="0"/>
    <n v="0"/>
    <n v="0"/>
    <n v="0"/>
    <n v="0"/>
    <n v="0"/>
    <n v="5.83"/>
    <x v="19"/>
    <x v="14"/>
  </r>
  <r>
    <s v="CG&amp;E "/>
    <s v="E"/>
    <x v="7"/>
    <s v="SL08    02/02/2009N"/>
    <n v="203283"/>
    <n v="26808.52"/>
    <n v="0"/>
    <n v="26808.52"/>
    <n v="3577.62"/>
    <n v="0"/>
    <n v="15308.76"/>
    <n v="220.69"/>
    <n v="1.62"/>
    <n v="0"/>
    <n v="0"/>
    <n v="906.03"/>
    <n v="465.49"/>
    <n v="866.5"/>
    <n v="0"/>
    <n v="0"/>
    <n v="523.9"/>
    <n v="3896.77"/>
    <n v="0"/>
    <n v="0"/>
    <n v="0"/>
    <n v="0"/>
    <n v="171.74"/>
    <n v="0"/>
    <n v="0"/>
    <n v="0"/>
    <n v="518.16999999999996"/>
    <n v="0"/>
    <n v="0"/>
    <n v="0"/>
    <n v="0"/>
    <n v="0"/>
    <n v="0"/>
    <n v="0"/>
    <n v="0"/>
    <n v="351.23"/>
    <x v="19"/>
    <x v="14"/>
  </r>
  <r>
    <s v="CG&amp;E "/>
    <s v="E"/>
    <x v="19"/>
    <s v="SOLU    02/02/2009 "/>
    <n v="151"/>
    <n v="12.38"/>
    <n v="0"/>
    <n v="12.38"/>
    <n v="0"/>
    <n v="0"/>
    <n v="0.64"/>
    <n v="0.17"/>
    <n v="0.18"/>
    <n v="0"/>
    <n v="0"/>
    <n v="0.7"/>
    <n v="0.35"/>
    <n v="0.27"/>
    <n v="0"/>
    <n v="0"/>
    <n v="0.39"/>
    <n v="2.89"/>
    <n v="0"/>
    <n v="0"/>
    <n v="0"/>
    <n v="0"/>
    <n v="0.13"/>
    <n v="0"/>
    <n v="0"/>
    <n v="0"/>
    <n v="0.39"/>
    <n v="0"/>
    <n v="0"/>
    <n v="0"/>
    <n v="0"/>
    <n v="0"/>
    <n v="0"/>
    <n v="0"/>
    <n v="0"/>
    <n v="0.11"/>
    <x v="19"/>
    <x v="15"/>
  </r>
  <r>
    <s v="CG&amp;E "/>
    <s v="E"/>
    <x v="2"/>
    <s v="SOLU    02/02/2009 "/>
    <n v="1068"/>
    <n v="68.430000000000007"/>
    <n v="0"/>
    <n v="68.430000000000007"/>
    <n v="0"/>
    <n v="0"/>
    <n v="4.62"/>
    <n v="1.18"/>
    <n v="0.4"/>
    <n v="0"/>
    <n v="0"/>
    <n v="4.9400000000000004"/>
    <n v="2.4300000000000002"/>
    <n v="1.85"/>
    <n v="0"/>
    <n v="0"/>
    <n v="2.77"/>
    <n v="20.5"/>
    <n v="0"/>
    <n v="0"/>
    <n v="0"/>
    <n v="0"/>
    <n v="0.91"/>
    <n v="0"/>
    <n v="0"/>
    <n v="0"/>
    <n v="2.7"/>
    <n v="0"/>
    <n v="0"/>
    <n v="0"/>
    <n v="0"/>
    <n v="0"/>
    <n v="0"/>
    <n v="0"/>
    <n v="0"/>
    <n v="0.78"/>
    <x v="19"/>
    <x v="15"/>
  </r>
  <r>
    <s v="CG&amp;E "/>
    <s v="E"/>
    <x v="3"/>
    <s v="SOLU    02/02/2009 "/>
    <n v="810"/>
    <n v="48.49"/>
    <n v="0"/>
    <n v="48.49"/>
    <n v="0"/>
    <n v="0"/>
    <n v="3.5"/>
    <n v="0.9"/>
    <n v="0.09"/>
    <n v="0"/>
    <n v="0"/>
    <n v="3.75"/>
    <n v="1.85"/>
    <n v="1.4"/>
    <n v="0"/>
    <n v="0"/>
    <n v="2.1"/>
    <n v="15.55"/>
    <n v="0"/>
    <n v="0"/>
    <n v="0"/>
    <n v="0"/>
    <n v="0.7"/>
    <n v="0"/>
    <n v="0"/>
    <n v="0"/>
    <n v="2.0499999999999998"/>
    <n v="0"/>
    <n v="0"/>
    <n v="0"/>
    <n v="0"/>
    <n v="0"/>
    <n v="0"/>
    <n v="0"/>
    <n v="0"/>
    <n v="0.6"/>
    <x v="19"/>
    <x v="15"/>
  </r>
  <r>
    <s v="CG&amp;E "/>
    <s v="E"/>
    <x v="7"/>
    <s v="SSLU    02/02/2009N"/>
    <n v="914"/>
    <n v="98.45"/>
    <n v="0"/>
    <n v="98.45"/>
    <n v="0"/>
    <n v="0"/>
    <n v="3.87"/>
    <n v="1.02"/>
    <n v="0"/>
    <n v="0"/>
    <n v="0"/>
    <n v="4.2699999999999996"/>
    <n v="2.09"/>
    <n v="1.64"/>
    <n v="0"/>
    <n v="0"/>
    <n v="2.35"/>
    <n v="17.489999999999998"/>
    <n v="0"/>
    <n v="0"/>
    <n v="0"/>
    <n v="0"/>
    <n v="0.79"/>
    <n v="0"/>
    <n v="0"/>
    <n v="0"/>
    <n v="2.35"/>
    <n v="0"/>
    <n v="0"/>
    <n v="0"/>
    <n v="0"/>
    <n v="0"/>
    <n v="0"/>
    <n v="0"/>
    <n v="0"/>
    <n v="0.65"/>
    <x v="19"/>
    <x v="16"/>
  </r>
  <r>
    <s v="CG&amp;E "/>
    <s v="E"/>
    <x v="7"/>
    <s v="SXLU    02/02/2009N"/>
    <n v="352"/>
    <n v="37.97"/>
    <n v="0"/>
    <n v="37.97"/>
    <n v="0"/>
    <n v="0"/>
    <n v="1.49"/>
    <n v="0.4"/>
    <n v="0"/>
    <n v="0"/>
    <n v="0"/>
    <n v="1.63"/>
    <n v="0.81"/>
    <n v="0.64"/>
    <n v="0"/>
    <n v="0"/>
    <n v="0.91"/>
    <n v="6.73"/>
    <n v="0"/>
    <n v="0"/>
    <n v="0"/>
    <n v="0"/>
    <n v="0.31"/>
    <n v="0"/>
    <n v="0"/>
    <n v="0"/>
    <n v="0.9"/>
    <n v="0"/>
    <n v="0"/>
    <n v="0"/>
    <n v="0"/>
    <n v="0"/>
    <n v="0"/>
    <n v="0"/>
    <n v="0"/>
    <n v="0.25"/>
    <x v="19"/>
    <x v="17"/>
  </r>
  <r>
    <s v="CG&amp;E "/>
    <s v="E"/>
    <x v="19"/>
    <s v="TD  SOFF01/02/2009N"/>
    <n v="21019"/>
    <n v="59.05"/>
    <n v="0"/>
    <n v="59.05"/>
    <n v="20.14"/>
    <n v="0"/>
    <n v="82.63"/>
    <n v="-3.79"/>
    <n v="-0.18"/>
    <n v="0"/>
    <n v="0"/>
    <n v="-16"/>
    <n v="0"/>
    <n v="30.7"/>
    <n v="0"/>
    <n v="0"/>
    <n v="-21.74"/>
    <n v="-68.989999999999995"/>
    <n v="0"/>
    <n v="0"/>
    <n v="0"/>
    <n v="0"/>
    <n v="29.43"/>
    <n v="0"/>
    <n v="0"/>
    <n v="0"/>
    <n v="0"/>
    <n v="0"/>
    <n v="0"/>
    <n v="0"/>
    <n v="0"/>
    <n v="-5.59"/>
    <n v="0"/>
    <n v="0"/>
    <n v="0"/>
    <n v="12.44"/>
    <x v="19"/>
    <x v="18"/>
  </r>
  <r>
    <s v="CG&amp;E "/>
    <s v="E"/>
    <x v="19"/>
    <s v="TD  SON 01/02/2009N"/>
    <n v="8472"/>
    <n v="2723.84"/>
    <n v="0"/>
    <n v="2723.84"/>
    <n v="833.48"/>
    <n v="0"/>
    <n v="619.71"/>
    <n v="35.799999999999997"/>
    <n v="2.11"/>
    <n v="0"/>
    <n v="0"/>
    <n v="152.18"/>
    <n v="0"/>
    <n v="112.96"/>
    <n v="0"/>
    <n v="0"/>
    <n v="205.34"/>
    <n v="651.79999999999995"/>
    <n v="0"/>
    <n v="0"/>
    <n v="0"/>
    <n v="0"/>
    <n v="11.87"/>
    <n v="0"/>
    <n v="0"/>
    <n v="0"/>
    <n v="0"/>
    <n v="0"/>
    <n v="0"/>
    <n v="0"/>
    <n v="0"/>
    <n v="52.8"/>
    <n v="0"/>
    <n v="0"/>
    <n v="0"/>
    <n v="45.79"/>
    <x v="19"/>
    <x v="18"/>
  </r>
  <r>
    <s v="CG&amp;E "/>
    <s v="E"/>
    <x v="2"/>
    <s v="TL01    02/02/2009N"/>
    <n v="4591"/>
    <n v="208.81"/>
    <n v="0"/>
    <n v="208.81"/>
    <n v="23.79"/>
    <n v="0"/>
    <n v="16.649999999999999"/>
    <n v="4.9800000000000004"/>
    <n v="0.45"/>
    <n v="0"/>
    <n v="0"/>
    <n v="21.29"/>
    <n v="10.35"/>
    <n v="11.17"/>
    <n v="0"/>
    <n v="0"/>
    <n v="11.79"/>
    <n v="88.11"/>
    <n v="0"/>
    <n v="0"/>
    <n v="0"/>
    <n v="0"/>
    <n v="3.84"/>
    <n v="0"/>
    <n v="0"/>
    <n v="0"/>
    <n v="11.77"/>
    <n v="0"/>
    <n v="0"/>
    <n v="0"/>
    <n v="0"/>
    <n v="0"/>
    <n v="0"/>
    <n v="0"/>
    <n v="0"/>
    <n v="4.62"/>
    <x v="19"/>
    <x v="19"/>
  </r>
  <r>
    <s v="CG&amp;E "/>
    <s v="E"/>
    <x v="7"/>
    <s v="TL01    02/02/2009N"/>
    <n v="1228952"/>
    <n v="55888.37"/>
    <n v="0"/>
    <n v="55888.37"/>
    <n v="6377.93"/>
    <n v="0"/>
    <n v="4469.55"/>
    <n v="1356.65"/>
    <n v="4.59"/>
    <n v="0"/>
    <n v="0"/>
    <n v="5710.73"/>
    <n v="2786.52"/>
    <n v="3013.54"/>
    <n v="0"/>
    <n v="0"/>
    <n v="3162.67"/>
    <n v="23569.21"/>
    <n v="0"/>
    <n v="0"/>
    <n v="0"/>
    <n v="0"/>
    <n v="1063.17"/>
    <n v="0"/>
    <n v="0"/>
    <n v="0"/>
    <n v="3120.7"/>
    <n v="0"/>
    <n v="0"/>
    <n v="0"/>
    <n v="0"/>
    <n v="0"/>
    <n v="0"/>
    <n v="0"/>
    <n v="0"/>
    <n v="1253.1099999999999"/>
    <x v="19"/>
    <x v="19"/>
  </r>
  <r>
    <s v="CG&amp;E "/>
    <s v="E"/>
    <x v="4"/>
    <s v="TL01    02/02/2009N"/>
    <n v="425"/>
    <n v="19.43"/>
    <n v="0"/>
    <n v="19.43"/>
    <n v="2.25"/>
    <n v="0"/>
    <n v="1.51"/>
    <n v="0.47"/>
    <n v="0.27"/>
    <n v="0"/>
    <n v="0"/>
    <n v="1.94"/>
    <n v="0.96"/>
    <n v="1.02"/>
    <n v="0"/>
    <n v="0"/>
    <n v="1.04"/>
    <n v="8.11"/>
    <n v="0"/>
    <n v="0"/>
    <n v="0"/>
    <n v="0"/>
    <n v="0.39"/>
    <n v="0"/>
    <n v="0"/>
    <n v="0"/>
    <n v="1.04"/>
    <n v="0"/>
    <n v="0"/>
    <n v="0"/>
    <n v="0"/>
    <n v="0"/>
    <n v="0"/>
    <n v="0"/>
    <n v="0"/>
    <n v="0.43"/>
    <x v="19"/>
    <x v="19"/>
  </r>
  <r>
    <s v="CG&amp;E "/>
    <s v="E"/>
    <x v="2"/>
    <s v="TL03    02/02/2009N"/>
    <n v="253"/>
    <n v="17.309999999999999"/>
    <n v="0"/>
    <n v="17.309999999999999"/>
    <n v="1.33"/>
    <n v="0"/>
    <n v="6.51"/>
    <n v="0.3"/>
    <n v="0.09"/>
    <n v="0"/>
    <n v="0"/>
    <n v="1.2"/>
    <n v="0.6"/>
    <n v="0.6"/>
    <n v="0"/>
    <n v="0"/>
    <n v="0.66"/>
    <n v="4.88"/>
    <n v="0"/>
    <n v="0"/>
    <n v="0"/>
    <n v="0"/>
    <n v="0.24"/>
    <n v="0"/>
    <n v="0"/>
    <n v="0"/>
    <n v="0.66"/>
    <n v="0"/>
    <n v="0"/>
    <n v="0"/>
    <n v="0"/>
    <n v="0"/>
    <n v="0"/>
    <n v="0"/>
    <n v="0"/>
    <n v="0.24"/>
    <x v="19"/>
    <x v="19"/>
  </r>
  <r>
    <s v="CG&amp;E "/>
    <s v="E"/>
    <x v="7"/>
    <s v="TL03    02/02/2009N"/>
    <n v="303279"/>
    <n v="20438.34"/>
    <n v="0"/>
    <n v="20438.34"/>
    <n v="1570.83"/>
    <n v="0"/>
    <n v="7769.45"/>
    <n v="325.22000000000003"/>
    <n v="2.97"/>
    <n v="0"/>
    <n v="0"/>
    <n v="1409.12"/>
    <n v="684.19"/>
    <n v="739.66"/>
    <n v="0"/>
    <n v="0"/>
    <n v="780.54"/>
    <n v="5816.64"/>
    <n v="0"/>
    <n v="0"/>
    <n v="0"/>
    <n v="0"/>
    <n v="253.27"/>
    <n v="0"/>
    <n v="0"/>
    <n v="0"/>
    <n v="778.89"/>
    <n v="0"/>
    <n v="0"/>
    <n v="0"/>
    <n v="0"/>
    <n v="0"/>
    <n v="0"/>
    <n v="0"/>
    <n v="0"/>
    <n v="307.56"/>
    <x v="19"/>
    <x v="19"/>
  </r>
  <r>
    <s v="CG&amp;E "/>
    <s v="E"/>
    <x v="15"/>
    <s v="TSGE    01/02/2009 "/>
    <n v="14881825"/>
    <n v="837739.3"/>
    <n v="0"/>
    <n v="837739.3"/>
    <n v="283264.2"/>
    <n v="0"/>
    <n v="5459.5"/>
    <n v="7493.29"/>
    <n v="0.09"/>
    <n v="0"/>
    <n v="0"/>
    <n v="0"/>
    <n v="44843.81"/>
    <n v="66420.77"/>
    <n v="0"/>
    <n v="0"/>
    <n v="72664.77"/>
    <n v="315003.59000000003"/>
    <n v="0"/>
    <n v="0"/>
    <n v="0"/>
    <n v="0"/>
    <n v="14930.03"/>
    <n v="0"/>
    <n v="0"/>
    <n v="0"/>
    <n v="0"/>
    <n v="0"/>
    <n v="0"/>
    <n v="0"/>
    <n v="0"/>
    <n v="729.21"/>
    <n v="0"/>
    <n v="0"/>
    <n v="0"/>
    <n v="26930.04"/>
    <x v="19"/>
    <x v="20"/>
  </r>
  <r>
    <s v="CG&amp;E "/>
    <s v="E"/>
    <x v="14"/>
    <s v="TSGS    01/02/2009 "/>
    <n v="151160"/>
    <n v="29846.799999999999"/>
    <n v="0"/>
    <n v="29846.799999999999"/>
    <n v="6457.62"/>
    <n v="0"/>
    <n v="1311.62"/>
    <n v="164.11"/>
    <n v="0.09"/>
    <n v="0"/>
    <n v="0"/>
    <n v="558.03"/>
    <n v="844.98"/>
    <n v="1182.08"/>
    <n v="0"/>
    <n v="0"/>
    <n v="15303.66"/>
    <n v="3199.6"/>
    <n v="0"/>
    <n v="0"/>
    <n v="0"/>
    <n v="0"/>
    <n v="338.42"/>
    <n v="0"/>
    <n v="0"/>
    <n v="0"/>
    <n v="0"/>
    <n v="0"/>
    <n v="0"/>
    <n v="0"/>
    <n v="0"/>
    <n v="7.41"/>
    <n v="0"/>
    <n v="0"/>
    <n v="0"/>
    <n v="479.18"/>
    <x v="19"/>
    <x v="20"/>
  </r>
  <r>
    <s v="CG&amp;E "/>
    <s v="E"/>
    <x v="12"/>
    <s v="TSGS    01/02/2009 "/>
    <n v="7761888"/>
    <n v="371186.09"/>
    <n v="0"/>
    <n v="371186.09"/>
    <n v="111063.74"/>
    <n v="0"/>
    <n v="3256.2"/>
    <n v="4154.04"/>
    <n v="0.09"/>
    <n v="0"/>
    <n v="0"/>
    <n v="0"/>
    <n v="15598.82"/>
    <n v="29399.69"/>
    <n v="0"/>
    <n v="0"/>
    <n v="25335.3"/>
    <n v="164217.60999999999"/>
    <n v="0"/>
    <n v="0"/>
    <n v="0"/>
    <n v="0"/>
    <n v="5858.67"/>
    <n v="0"/>
    <n v="0"/>
    <n v="0"/>
    <n v="0"/>
    <n v="0"/>
    <n v="0"/>
    <n v="0"/>
    <n v="0"/>
    <n v="380.33"/>
    <n v="0"/>
    <n v="0"/>
    <n v="0"/>
    <n v="11921.6"/>
    <x v="19"/>
    <x v="20"/>
  </r>
  <r>
    <s v="CG&amp;E "/>
    <s v="E"/>
    <x v="15"/>
    <s v="TS01    01/02/2009 "/>
    <n v="805274"/>
    <n v="54664.47"/>
    <n v="0"/>
    <n v="54664.47"/>
    <n v="18305.45"/>
    <n v="0"/>
    <n v="683.64"/>
    <n v="632.84"/>
    <n v="0.09"/>
    <n v="0"/>
    <n v="0"/>
    <n v="2125.19"/>
    <n v="3258.32"/>
    <n v="4832.0600000000004"/>
    <n v="0"/>
    <n v="0"/>
    <n v="4938.3599999999997"/>
    <n v="17045.23"/>
    <n v="0"/>
    <n v="0"/>
    <n v="0"/>
    <n v="0"/>
    <n v="1405.75"/>
    <n v="0"/>
    <n v="0"/>
    <n v="0"/>
    <n v="0"/>
    <n v="0"/>
    <n v="0"/>
    <n v="0"/>
    <n v="0"/>
    <n v="28.56"/>
    <n v="0"/>
    <n v="0"/>
    <n v="0"/>
    <n v="1408.98"/>
    <x v="19"/>
    <x v="20"/>
  </r>
  <r>
    <s v="CG&amp;E "/>
    <s v="E"/>
    <x v="15"/>
    <s v="TS01    01/02/2009N"/>
    <n v="7387974"/>
    <n v="474963.84"/>
    <n v="0"/>
    <n v="474963.84"/>
    <n v="157660.57"/>
    <n v="0"/>
    <n v="3420.23"/>
    <n v="4742.18"/>
    <n v="0.27"/>
    <n v="0"/>
    <n v="0"/>
    <n v="26846.31"/>
    <n v="25697.759999999998"/>
    <n v="35379.910000000003"/>
    <n v="0"/>
    <n v="0"/>
    <n v="41831.65"/>
    <n v="156381.24"/>
    <n v="0"/>
    <n v="0"/>
    <n v="0"/>
    <n v="0"/>
    <n v="8297.77"/>
    <n v="0"/>
    <n v="0"/>
    <n v="0"/>
    <n v="0"/>
    <n v="0"/>
    <n v="0"/>
    <n v="0"/>
    <n v="0"/>
    <n v="362.01"/>
    <n v="0"/>
    <n v="0"/>
    <n v="0"/>
    <n v="14343.94"/>
    <x v="19"/>
    <x v="20"/>
  </r>
  <r>
    <s v="CG&amp;E "/>
    <s v="E"/>
    <x v="12"/>
    <s v="TS01    01/02/2009N"/>
    <n v="839988"/>
    <n v="50558.2"/>
    <n v="0"/>
    <n v="50558.2"/>
    <n v="15766.14"/>
    <n v="0"/>
    <n v="435.89"/>
    <n v="907.67"/>
    <n v="0.09"/>
    <n v="0"/>
    <n v="0"/>
    <n v="3058.48"/>
    <n v="2486.31"/>
    <n v="3717.64"/>
    <n v="0"/>
    <n v="0"/>
    <n v="4026.32"/>
    <n v="17780.03"/>
    <n v="0"/>
    <n v="0"/>
    <n v="0"/>
    <n v="0"/>
    <n v="831.15"/>
    <n v="0"/>
    <n v="0"/>
    <n v="0"/>
    <n v="0"/>
    <n v="0"/>
    <n v="0"/>
    <n v="0"/>
    <n v="0"/>
    <n v="41.16"/>
    <n v="0"/>
    <n v="0"/>
    <n v="0"/>
    <n v="1507.32"/>
    <x v="19"/>
    <x v="20"/>
  </r>
  <r>
    <s v="CG&amp;E "/>
    <s v="E"/>
    <x v="14"/>
    <s v="TS02    01/02/2009N"/>
    <n v="1098474"/>
    <n v="70717.75"/>
    <n v="0"/>
    <n v="70717.75"/>
    <n v="23268.57"/>
    <n v="0"/>
    <n v="587.47"/>
    <n v="1028.9000000000001"/>
    <n v="0.09"/>
    <n v="0"/>
    <n v="0"/>
    <n v="3996.78"/>
    <n v="3785.95"/>
    <n v="5235.99"/>
    <n v="0"/>
    <n v="0"/>
    <n v="6161.21"/>
    <n v="23251.4"/>
    <n v="0"/>
    <n v="0"/>
    <n v="0"/>
    <n v="0"/>
    <n v="1224.75"/>
    <n v="0"/>
    <n v="0"/>
    <n v="0"/>
    <n v="0"/>
    <n v="0"/>
    <n v="0"/>
    <n v="0"/>
    <n v="0"/>
    <n v="53.83"/>
    <n v="0"/>
    <n v="0"/>
    <n v="0"/>
    <n v="2122.81"/>
    <x v="19"/>
    <x v="20"/>
  </r>
  <r>
    <s v="CG&amp;E "/>
    <s v="E"/>
    <x v="15"/>
    <s v="TS04    01/02/2009N"/>
    <n v="473870"/>
    <n v="44261.01"/>
    <n v="0"/>
    <n v="44261.01"/>
    <n v="17874.41"/>
    <n v="0"/>
    <n v="522.54"/>
    <n v="514.48"/>
    <n v="0.09"/>
    <n v="0"/>
    <n v="0"/>
    <n v="1729.47"/>
    <n v="2648.93"/>
    <n v="3368.48"/>
    <n v="0"/>
    <n v="0"/>
    <n v="5246.66"/>
    <n v="10030.41"/>
    <n v="0"/>
    <n v="0"/>
    <n v="0"/>
    <n v="0"/>
    <n v="936.85"/>
    <n v="0"/>
    <n v="0"/>
    <n v="0"/>
    <n v="0"/>
    <n v="0"/>
    <n v="0"/>
    <n v="0"/>
    <n v="0"/>
    <n v="23.22"/>
    <n v="0"/>
    <n v="0"/>
    <n v="0"/>
    <n v="1365.47"/>
    <x v="19"/>
    <x v="20"/>
  </r>
  <r>
    <s v="CG&amp;E "/>
    <s v="E"/>
    <x v="15"/>
    <s v="TS05    01/02/2009 "/>
    <n v="-222391"/>
    <n v="-3621.8"/>
    <n v="0"/>
    <n v="-3621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20"/>
  </r>
  <r>
    <s v="CG&amp;E "/>
    <s v="E"/>
    <x v="15"/>
    <s v="TS07    01/02/2009 "/>
    <n v="6143317"/>
    <n v="434921.96"/>
    <n v="0"/>
    <n v="434921.96"/>
    <n v="90454.77"/>
    <n v="0"/>
    <n v="2425.42"/>
    <n v="6627.33"/>
    <n v="0.18"/>
    <n v="0"/>
    <n v="0"/>
    <n v="43361.17"/>
    <n v="48446.44"/>
    <n v="62021.9"/>
    <n v="0"/>
    <n v="0"/>
    <n v="20553.939999999999"/>
    <n v="130035.59"/>
    <n v="0"/>
    <n v="0"/>
    <n v="0"/>
    <n v="0"/>
    <n v="15193.54"/>
    <n v="0"/>
    <n v="0"/>
    <n v="0"/>
    <n v="0"/>
    <n v="0"/>
    <n v="0"/>
    <n v="0"/>
    <n v="0"/>
    <n v="585.05999999999995"/>
    <n v="0"/>
    <n v="0"/>
    <n v="0"/>
    <n v="15216.62"/>
    <x v="19"/>
    <x v="20"/>
  </r>
  <r>
    <s v="CG&amp;E "/>
    <s v="E"/>
    <x v="14"/>
    <s v="TS07    01/02/2009N"/>
    <n v="125358"/>
    <n v="18874.53"/>
    <n v="0"/>
    <n v="18874.53"/>
    <n v="9063.16"/>
    <n v="0"/>
    <n v="496"/>
    <n v="136.1"/>
    <n v="0.09"/>
    <n v="0"/>
    <n v="0"/>
    <n v="464.37"/>
    <n v="700.75"/>
    <n v="1507.96"/>
    <n v="0"/>
    <n v="0"/>
    <n v="2760.4"/>
    <n v="2653.45"/>
    <n v="0"/>
    <n v="0"/>
    <n v="0"/>
    <n v="0"/>
    <n v="474.8"/>
    <n v="0"/>
    <n v="0"/>
    <n v="0"/>
    <n v="0"/>
    <n v="0"/>
    <n v="0"/>
    <n v="0"/>
    <n v="0"/>
    <n v="6.14"/>
    <n v="0"/>
    <n v="0"/>
    <n v="0"/>
    <n v="611.30999999999995"/>
    <x v="19"/>
    <x v="20"/>
  </r>
  <r>
    <s v="CG&amp;E "/>
    <s v="E"/>
    <x v="15"/>
    <s v="TS07    01/02/2009N"/>
    <n v="25047170"/>
    <n v="1504013.55"/>
    <n v="0"/>
    <n v="1504013.55"/>
    <n v="509324.11"/>
    <n v="0"/>
    <n v="11633.57"/>
    <n v="15080.13"/>
    <n v="0.65"/>
    <n v="0"/>
    <n v="0"/>
    <n v="31427.32"/>
    <n v="81491.31"/>
    <n v="116393.39"/>
    <n v="0"/>
    <n v="0"/>
    <n v="133249.44"/>
    <n v="530173.43999999994"/>
    <n v="0"/>
    <n v="0"/>
    <n v="0"/>
    <n v="0"/>
    <n v="26822.9"/>
    <n v="0"/>
    <n v="0"/>
    <n v="0"/>
    <n v="0"/>
    <n v="0"/>
    <n v="0"/>
    <n v="0"/>
    <n v="0"/>
    <n v="1227.33"/>
    <n v="0"/>
    <n v="0"/>
    <n v="0"/>
    <n v="47189.96"/>
    <x v="19"/>
    <x v="20"/>
  </r>
  <r>
    <s v="CG&amp;E "/>
    <s v="E"/>
    <x v="18"/>
    <s v="TS07    01/02/2009N"/>
    <n v="128264"/>
    <n v="1888.67"/>
    <n v="0"/>
    <n v="1888.67"/>
    <n v="0"/>
    <n v="0"/>
    <n v="551.12"/>
    <n v="139.26"/>
    <n v="0.09"/>
    <n v="0"/>
    <n v="-755.26"/>
    <n v="474.92"/>
    <n v="7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8"/>
    <n v="0"/>
    <n v="0"/>
    <n v="0"/>
    <n v="755.26"/>
    <x v="19"/>
    <x v="20"/>
  </r>
  <r>
    <s v="CG&amp;E "/>
    <s v="E"/>
    <x v="15"/>
    <s v="TS08    01/02/2009 "/>
    <n v="0"/>
    <n v="154360.22"/>
    <n v="0"/>
    <n v="154360.22"/>
    <n v="53181.63"/>
    <n v="0"/>
    <n v="1678.6"/>
    <n v="951.04"/>
    <n v="0.09"/>
    <n v="0"/>
    <n v="0"/>
    <n v="0"/>
    <n v="5212.46"/>
    <n v="53491.95"/>
    <n v="0"/>
    <n v="0"/>
    <n v="16838.439999999999"/>
    <n v="0"/>
    <n v="0"/>
    <n v="0"/>
    <n v="0"/>
    <n v="0"/>
    <n v="19086.37"/>
    <n v="0"/>
    <n v="0"/>
    <n v="0"/>
    <n v="0"/>
    <n v="0"/>
    <n v="0"/>
    <n v="0"/>
    <n v="0"/>
    <n v="45.69"/>
    <n v="0"/>
    <n v="0"/>
    <n v="0"/>
    <n v="3873.95"/>
    <x v="19"/>
    <x v="20"/>
  </r>
  <r>
    <s v="CG&amp;E "/>
    <s v="E"/>
    <x v="15"/>
    <s v="TS08    01/02/2009N"/>
    <n v="37886970"/>
    <n v="2351507.27"/>
    <n v="0"/>
    <n v="2351507.27"/>
    <n v="824047.45"/>
    <n v="0"/>
    <n v="16504.650000000001"/>
    <n v="19310.12"/>
    <n v="0.27"/>
    <n v="0"/>
    <n v="0"/>
    <n v="31712.46"/>
    <n v="134915.48000000001"/>
    <n v="183628.7"/>
    <n v="0"/>
    <n v="0"/>
    <n v="219770.73"/>
    <n v="801953.49"/>
    <n v="0"/>
    <n v="0"/>
    <n v="0"/>
    <n v="0"/>
    <n v="43360.23"/>
    <n v="0"/>
    <n v="0"/>
    <n v="0"/>
    <n v="0"/>
    <n v="0"/>
    <n v="0"/>
    <n v="0"/>
    <n v="0"/>
    <n v="1856.46"/>
    <n v="0"/>
    <n v="0"/>
    <n v="0"/>
    <n v="74447.23"/>
    <x v="19"/>
    <x v="20"/>
  </r>
  <r>
    <s v="CG&amp;E "/>
    <s v="E"/>
    <x v="17"/>
    <s v="TS08    01/02/2009N"/>
    <n v="3720932"/>
    <n v="191457"/>
    <n v="0"/>
    <n v="191457"/>
    <n v="53112.72"/>
    <n v="0"/>
    <n v="1164.99"/>
    <n v="2258.83"/>
    <n v="0.09"/>
    <n v="0"/>
    <n v="0"/>
    <n v="13516.3"/>
    <n v="7640.64"/>
    <n v="14106"/>
    <n v="0"/>
    <n v="0"/>
    <n v="12182.2"/>
    <n v="78760.97"/>
    <n v="0"/>
    <n v="0"/>
    <n v="0"/>
    <n v="0"/>
    <n v="2811.97"/>
    <n v="0"/>
    <n v="0"/>
    <n v="0"/>
    <n v="0"/>
    <n v="0"/>
    <n v="0"/>
    <n v="0"/>
    <n v="0"/>
    <n v="182.33"/>
    <n v="0"/>
    <n v="0"/>
    <n v="0"/>
    <n v="5719.96"/>
    <x v="19"/>
    <x v="20"/>
  </r>
  <r>
    <s v="CG&amp;E "/>
    <s v="E"/>
    <x v="15"/>
    <s v="TS09    01/02/2009N"/>
    <n v="25297450"/>
    <n v="1359466.76"/>
    <n v="0"/>
    <n v="1359466.76"/>
    <n v="444171"/>
    <n v="0"/>
    <n v="8774.35"/>
    <n v="13269.25"/>
    <n v="0.27"/>
    <n v="0"/>
    <n v="0"/>
    <n v="2230.33"/>
    <n v="68698.44"/>
    <n v="107633.9"/>
    <n v="0"/>
    <n v="0"/>
    <n v="110899.84"/>
    <n v="535471.13"/>
    <n v="0"/>
    <n v="0"/>
    <n v="0"/>
    <n v="0"/>
    <n v="23437.38"/>
    <n v="0"/>
    <n v="0"/>
    <n v="0"/>
    <n v="0"/>
    <n v="0"/>
    <n v="0"/>
    <n v="0"/>
    <n v="0"/>
    <n v="1239.57"/>
    <n v="0"/>
    <n v="0"/>
    <n v="0"/>
    <n v="43641.3"/>
    <x v="19"/>
    <x v="20"/>
  </r>
  <r>
    <s v="CG&amp;E "/>
    <s v="E"/>
    <x v="12"/>
    <s v="TS09    01/02/2009N"/>
    <n v="4505631"/>
    <n v="257108.41"/>
    <n v="0"/>
    <n v="257108.41"/>
    <n v="87363.46"/>
    <n v="0"/>
    <n v="1900.54"/>
    <n v="2626.85"/>
    <n v="0.09"/>
    <n v="0"/>
    <n v="0"/>
    <n v="0"/>
    <n v="13900.03"/>
    <n v="20335.86"/>
    <n v="0"/>
    <n v="0"/>
    <n v="22541.54"/>
    <n v="95370.69"/>
    <n v="0"/>
    <n v="0"/>
    <n v="0"/>
    <n v="0"/>
    <n v="4603.54"/>
    <n v="0"/>
    <n v="0"/>
    <n v="0"/>
    <n v="0"/>
    <n v="0"/>
    <n v="0"/>
    <n v="0"/>
    <n v="0"/>
    <n v="220.78"/>
    <n v="0"/>
    <n v="0"/>
    <n v="0"/>
    <n v="8245.0300000000007"/>
    <x v="19"/>
    <x v="20"/>
  </r>
  <r>
    <s v="CG&amp;E "/>
    <s v="E"/>
    <x v="15"/>
    <s v="TS10    01/02/2009N"/>
    <n v="62702784"/>
    <n v="4156425.31"/>
    <n v="0"/>
    <n v="4156425.31"/>
    <n v="1441964.52"/>
    <n v="0"/>
    <n v="35599.31"/>
    <n v="29921.32"/>
    <n v="0.09"/>
    <n v="0"/>
    <n v="0"/>
    <n v="0"/>
    <n v="302892.52"/>
    <n v="314588.34999999998"/>
    <n v="0"/>
    <n v="0"/>
    <n v="497143.93"/>
    <n v="1327229.83"/>
    <n v="0"/>
    <n v="0"/>
    <n v="0"/>
    <n v="0"/>
    <n v="76481.960000000006"/>
    <n v="0"/>
    <n v="0"/>
    <n v="0"/>
    <n v="0"/>
    <n v="0"/>
    <n v="0"/>
    <n v="0"/>
    <n v="0"/>
    <n v="3072.44"/>
    <n v="0"/>
    <n v="0"/>
    <n v="0"/>
    <n v="127531.04"/>
    <x v="19"/>
    <x v="20"/>
  </r>
  <r>
    <s v="CG&amp;E "/>
    <s v="E"/>
    <x v="18"/>
    <s v="TS10    01/02/2009N"/>
    <n v="66292704"/>
    <n v="582150.80000000005"/>
    <n v="0"/>
    <n v="582150.80000000005"/>
    <n v="0"/>
    <n v="0"/>
    <n v="35599.31"/>
    <n v="31604.99"/>
    <n v="0.09"/>
    <n v="0"/>
    <n v="0"/>
    <n v="0"/>
    <n v="303251.52"/>
    <n v="0"/>
    <n v="0"/>
    <n v="0"/>
    <n v="0"/>
    <n v="0"/>
    <n v="0"/>
    <n v="0"/>
    <n v="0"/>
    <n v="0"/>
    <n v="77386.62"/>
    <n v="0"/>
    <n v="0"/>
    <n v="0"/>
    <n v="0"/>
    <n v="0"/>
    <n v="0"/>
    <n v="0"/>
    <n v="0"/>
    <n v="3248.34"/>
    <n v="0"/>
    <n v="0"/>
    <n v="0"/>
    <n v="131059.93"/>
    <x v="19"/>
    <x v="20"/>
  </r>
  <r>
    <s v="CG&amp;E "/>
    <s v="E"/>
    <x v="15"/>
    <s v="TS12    01/02/2009 "/>
    <n v="5796774"/>
    <n v="203485.58"/>
    <n v="0"/>
    <n v="203485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20"/>
  </r>
  <r>
    <s v="CG&amp;E "/>
    <s v="E"/>
    <x v="15"/>
    <s v="TS13    01/02/2009 "/>
    <n v="932462"/>
    <n v="40393.71"/>
    <n v="0"/>
    <n v="4039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20"/>
  </r>
  <r>
    <s v="CG&amp;E "/>
    <s v="E"/>
    <x v="7"/>
    <s v="UOLC    02/02/2009N"/>
    <n v="23603"/>
    <n v="933.88"/>
    <n v="0"/>
    <n v="933.88"/>
    <n v="-0.69"/>
    <n v="0"/>
    <n v="101.33"/>
    <n v="25.62"/>
    <n v="0.09"/>
    <n v="0"/>
    <n v="0"/>
    <n v="101.85"/>
    <n v="54.05"/>
    <n v="41.45"/>
    <n v="0"/>
    <n v="0"/>
    <n v="60.82"/>
    <n v="452.45"/>
    <n v="0"/>
    <n v="0"/>
    <n v="0"/>
    <n v="0"/>
    <n v="19.95"/>
    <n v="0"/>
    <n v="0"/>
    <n v="0"/>
    <n v="60.16"/>
    <n v="0"/>
    <n v="0"/>
    <n v="0"/>
    <n v="0"/>
    <n v="0"/>
    <n v="0"/>
    <n v="0"/>
    <n v="0"/>
    <n v="16.8"/>
    <x v="19"/>
    <x v="21"/>
  </r>
  <r>
    <s v="CG&amp;E "/>
    <s v="E"/>
    <x v="19"/>
    <s v="UOLP    02/02/2009 "/>
    <n v="3413"/>
    <n v="141.72"/>
    <n v="0"/>
    <n v="141.72"/>
    <n v="0"/>
    <n v="0"/>
    <n v="14.42"/>
    <n v="3.9"/>
    <n v="5.32"/>
    <n v="0"/>
    <n v="0"/>
    <n v="15.83"/>
    <n v="7.88"/>
    <n v="6.24"/>
    <n v="0"/>
    <n v="0"/>
    <n v="8.76"/>
    <n v="65.209999999999994"/>
    <n v="0"/>
    <n v="0"/>
    <n v="0"/>
    <n v="0"/>
    <n v="3.06"/>
    <n v="0"/>
    <n v="0"/>
    <n v="0"/>
    <n v="8.69"/>
    <n v="0"/>
    <n v="0"/>
    <n v="0"/>
    <n v="0"/>
    <n v="0"/>
    <n v="0"/>
    <n v="0"/>
    <n v="0"/>
    <n v="2.41"/>
    <x v="19"/>
    <x v="21"/>
  </r>
  <r>
    <s v="CG&amp;E "/>
    <s v="E"/>
    <x v="2"/>
    <s v="UOLP    02/02/2009 "/>
    <n v="34453"/>
    <n v="1383.8"/>
    <n v="0"/>
    <n v="1383.8"/>
    <n v="-7.0000000000000007E-2"/>
    <n v="0"/>
    <n v="148.27000000000001"/>
    <n v="37.56"/>
    <n v="8.5399999999999991"/>
    <n v="0"/>
    <n v="0"/>
    <n v="159.4"/>
    <n v="78.680000000000007"/>
    <n v="60.78"/>
    <n v="0"/>
    <n v="0"/>
    <n v="89.2"/>
    <n v="660.71"/>
    <n v="0"/>
    <n v="0"/>
    <n v="0"/>
    <n v="0"/>
    <n v="28.86"/>
    <n v="0"/>
    <n v="0"/>
    <n v="0"/>
    <n v="87.36"/>
    <n v="0"/>
    <n v="0"/>
    <n v="0"/>
    <n v="0"/>
    <n v="0"/>
    <n v="0"/>
    <n v="0"/>
    <n v="0"/>
    <n v="24.51"/>
    <x v="19"/>
    <x v="21"/>
  </r>
  <r>
    <s v="CG&amp;E "/>
    <s v="E"/>
    <x v="3"/>
    <s v="UOLP    02/02/2009 "/>
    <n v="910"/>
    <n v="36.72"/>
    <n v="0"/>
    <n v="36.72"/>
    <n v="0"/>
    <n v="0"/>
    <n v="3.92"/>
    <n v="1"/>
    <n v="0.36"/>
    <n v="0"/>
    <n v="0"/>
    <n v="4.21"/>
    <n v="2.08"/>
    <n v="1.59"/>
    <n v="0"/>
    <n v="0"/>
    <n v="2.36"/>
    <n v="17.46"/>
    <n v="0"/>
    <n v="0"/>
    <n v="0"/>
    <n v="0"/>
    <n v="0.77"/>
    <n v="0"/>
    <n v="0"/>
    <n v="0"/>
    <n v="2.31"/>
    <n v="0"/>
    <n v="0"/>
    <n v="0"/>
    <n v="0"/>
    <n v="0"/>
    <n v="0"/>
    <n v="0"/>
    <n v="0"/>
    <n v="0.66"/>
    <x v="19"/>
    <x v="21"/>
  </r>
  <r>
    <s v="CG&amp;E "/>
    <s v="E"/>
    <x v="7"/>
    <s v="UOLP    02/02/2009 "/>
    <n v="386"/>
    <n v="15.61"/>
    <n v="0"/>
    <n v="15.61"/>
    <n v="0"/>
    <n v="0"/>
    <n v="1.65"/>
    <n v="0.43"/>
    <n v="0.18"/>
    <n v="0"/>
    <n v="0"/>
    <n v="1.79"/>
    <n v="0.89"/>
    <n v="0.68"/>
    <n v="0"/>
    <n v="0"/>
    <n v="0.99"/>
    <n v="7.4"/>
    <n v="0"/>
    <n v="0"/>
    <n v="0"/>
    <n v="0"/>
    <n v="0.32"/>
    <n v="0"/>
    <n v="0"/>
    <n v="0"/>
    <n v="0.99"/>
    <n v="0"/>
    <n v="0"/>
    <n v="0"/>
    <n v="0"/>
    <n v="0"/>
    <n v="0"/>
    <n v="0"/>
    <n v="0"/>
    <n v="0.28999999999999998"/>
    <x v="19"/>
    <x v="21"/>
  </r>
  <r>
    <s v="CG&amp;E "/>
    <s v="E"/>
    <x v="4"/>
    <s v="UOLP    02/02/2009 "/>
    <n v="1446"/>
    <n v="58.41"/>
    <n v="0"/>
    <n v="58.41"/>
    <n v="0"/>
    <n v="0"/>
    <n v="6.22"/>
    <n v="1.59"/>
    <n v="0.63"/>
    <n v="0"/>
    <n v="0"/>
    <n v="6.69"/>
    <n v="3.31"/>
    <n v="2.5299999999999998"/>
    <n v="0"/>
    <n v="0"/>
    <n v="3.75"/>
    <n v="27.74"/>
    <n v="0"/>
    <n v="0"/>
    <n v="0"/>
    <n v="0"/>
    <n v="1.22"/>
    <n v="0"/>
    <n v="0"/>
    <n v="0"/>
    <n v="3.68"/>
    <n v="0"/>
    <n v="0"/>
    <n v="0"/>
    <n v="0"/>
    <n v="0"/>
    <n v="0"/>
    <n v="0"/>
    <n v="0"/>
    <n v="1.05"/>
    <x v="19"/>
    <x v="21"/>
  </r>
  <r>
    <s v="CG&amp;E "/>
    <s v="E"/>
    <x v="6"/>
    <s v="UOLP    02/02/2009 "/>
    <n v="968"/>
    <n v="15.51"/>
    <n v="0"/>
    <n v="15.51"/>
    <n v="0"/>
    <n v="0"/>
    <n v="4.16"/>
    <n v="1.07"/>
    <n v="0.36"/>
    <n v="0"/>
    <n v="-0.36"/>
    <n v="4.4800000000000004"/>
    <n v="2.2200000000000002"/>
    <n v="0"/>
    <n v="0"/>
    <n v="0"/>
    <n v="0"/>
    <n v="0"/>
    <n v="0"/>
    <n v="0"/>
    <n v="0"/>
    <n v="0"/>
    <n v="0.4"/>
    <n v="0"/>
    <n v="0"/>
    <n v="0"/>
    <n v="2.4700000000000002"/>
    <n v="0"/>
    <n v="0"/>
    <n v="0"/>
    <n v="0"/>
    <n v="0"/>
    <n v="0"/>
    <n v="0"/>
    <n v="0"/>
    <n v="0.71"/>
    <x v="19"/>
    <x v="21"/>
  </r>
  <r>
    <s v="CG&amp;E "/>
    <s v="E"/>
    <x v="2"/>
    <s v="UOLP    02/02/2009N"/>
    <n v="11770"/>
    <n v="472.59"/>
    <n v="0"/>
    <n v="472.59"/>
    <n v="-0.28000000000000003"/>
    <n v="0"/>
    <n v="50.47"/>
    <n v="12.82"/>
    <n v="2.97"/>
    <n v="0"/>
    <n v="0"/>
    <n v="54.7"/>
    <n v="26.95"/>
    <n v="20.71"/>
    <n v="0"/>
    <n v="0"/>
    <n v="30.33"/>
    <n v="225.58"/>
    <n v="0"/>
    <n v="0"/>
    <n v="0"/>
    <n v="0"/>
    <n v="9.9600000000000009"/>
    <n v="0"/>
    <n v="0"/>
    <n v="0"/>
    <n v="30.04"/>
    <n v="0"/>
    <n v="0"/>
    <n v="0"/>
    <n v="0"/>
    <n v="0"/>
    <n v="0"/>
    <n v="0"/>
    <n v="0"/>
    <n v="8.34"/>
    <x v="19"/>
    <x v="21"/>
  </r>
  <r>
    <s v="CG&amp;E "/>
    <s v="E"/>
    <x v="7"/>
    <s v="UOLP    02/02/2009N"/>
    <n v="38429"/>
    <n v="1542.1"/>
    <n v="0"/>
    <n v="1542.1"/>
    <n v="-0.98"/>
    <n v="0"/>
    <n v="164.79"/>
    <n v="41.81"/>
    <n v="3.22"/>
    <n v="0"/>
    <n v="0"/>
    <n v="178"/>
    <n v="87.93"/>
    <n v="67.67"/>
    <n v="0"/>
    <n v="0"/>
    <n v="99.07"/>
    <n v="742.69"/>
    <n v="0"/>
    <n v="0"/>
    <n v="0"/>
    <n v="0"/>
    <n v="32.56"/>
    <n v="0"/>
    <n v="0"/>
    <n v="0"/>
    <n v="98.04"/>
    <n v="0"/>
    <n v="0"/>
    <n v="0"/>
    <n v="0"/>
    <n v="0"/>
    <n v="0"/>
    <n v="0"/>
    <n v="0"/>
    <n v="27.3"/>
    <x v="19"/>
    <x v="21"/>
  </r>
  <r>
    <s v="CG&amp;E "/>
    <s v="E"/>
    <x v="7"/>
    <s v="UOLP    04/01/2008N"/>
    <n v="-873"/>
    <n v="-42.55"/>
    <n v="0"/>
    <n v="-42.55"/>
    <n v="-1.4"/>
    <n v="0"/>
    <n v="-3.74"/>
    <n v="-0.95"/>
    <n v="0"/>
    <n v="0"/>
    <n v="0"/>
    <n v="-4.05"/>
    <n v="-2.0099999999999998"/>
    <n v="-1.7"/>
    <n v="0"/>
    <n v="0"/>
    <n v="-2.2599999999999998"/>
    <n v="-22.72"/>
    <n v="0"/>
    <n v="0"/>
    <n v="0"/>
    <n v="0"/>
    <n v="-0.86"/>
    <n v="-0.09"/>
    <n v="0"/>
    <n v="0"/>
    <n v="-2.2400000000000002"/>
    <n v="0"/>
    <n v="0"/>
    <n v="0"/>
    <n v="0"/>
    <n v="0"/>
    <n v="0"/>
    <n v="0"/>
    <n v="0"/>
    <n v="-0.53"/>
    <x v="19"/>
    <x v="21"/>
  </r>
  <r>
    <s v="CG&amp;E "/>
    <s v="E"/>
    <x v="19"/>
    <s v="UORP    02/02/2009 "/>
    <n v="86"/>
    <n v="3.2"/>
    <n v="0"/>
    <n v="3.2"/>
    <n v="0"/>
    <n v="0"/>
    <n v="0.36"/>
    <n v="0.1"/>
    <n v="0.18"/>
    <n v="0"/>
    <n v="0"/>
    <n v="0.4"/>
    <n v="0"/>
    <n v="0.16"/>
    <n v="0"/>
    <n v="0"/>
    <n v="0.22"/>
    <n v="1.64"/>
    <n v="0"/>
    <n v="0"/>
    <n v="0"/>
    <n v="0"/>
    <n v="0.08"/>
    <n v="0"/>
    <n v="0"/>
    <n v="0"/>
    <n v="0"/>
    <n v="0"/>
    <n v="0"/>
    <n v="0"/>
    <n v="0"/>
    <n v="0"/>
    <n v="0"/>
    <n v="0"/>
    <n v="0"/>
    <n v="0.06"/>
    <x v="19"/>
    <x v="21"/>
  </r>
  <r>
    <s v="CG&amp;E "/>
    <s v="E"/>
    <x v="12"/>
    <s v="WS02    08/31/1993N"/>
    <n v="48132"/>
    <n v="1615.51"/>
    <n v="615.51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615.51"/>
    <n v="0"/>
    <n v="0"/>
    <n v="0"/>
    <n v="0"/>
    <n v="0"/>
    <n v="0"/>
    <n v="0"/>
    <n v="0"/>
    <n v="0"/>
    <n v="0"/>
    <n v="0"/>
    <n v="0"/>
    <n v="0"/>
    <n v="0"/>
    <x v="19"/>
    <x v="22"/>
  </r>
  <r>
    <s v="CG&amp;E "/>
    <s v="E"/>
    <x v="4"/>
    <s v="WS04    08/31/1993N"/>
    <n v="0"/>
    <n v="1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  <x v="22"/>
  </r>
  <r>
    <s v="CG&amp;E "/>
    <s v="E"/>
    <x v="19"/>
    <s v="         "/>
    <n v="-11010"/>
    <n v="-1172.8900000000001"/>
    <n v="0"/>
    <n v="-1172.89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3"/>
  </r>
  <r>
    <s v="CG&amp;E "/>
    <s v="E"/>
    <x v="24"/>
    <s v="         "/>
    <n v="-2192"/>
    <n v="-71.45"/>
    <n v="0"/>
    <n v="-71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3"/>
  </r>
  <r>
    <s v="CG&amp;E "/>
    <s v="E"/>
    <x v="0"/>
    <s v="ID        01/01/2001 "/>
    <n v="178732"/>
    <n v="15569.17"/>
    <n v="0"/>
    <n v="1556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0"/>
  </r>
  <r>
    <s v="CG&amp;E "/>
    <s v="E"/>
    <x v="2"/>
    <s v="DM01S   01/02/2007N"/>
    <n v="-567"/>
    <n v="-109.39"/>
    <n v="0"/>
    <n v="-109.39"/>
    <n v="-26.06"/>
    <n v="0"/>
    <n v="-50.31"/>
    <n v="-0.53"/>
    <n v="-0.39"/>
    <n v="0"/>
    <n v="0"/>
    <n v="-2.63"/>
    <n v="-6.4"/>
    <n v="-2.54"/>
    <n v="-0.24"/>
    <n v="-4.5999999999999996"/>
    <n v="-2.74"/>
    <n v="-10.38"/>
    <n v="0"/>
    <n v="0"/>
    <n v="0"/>
    <n v="0"/>
    <n v="-0.09"/>
    <n v="-1.83"/>
    <n v="0"/>
    <n v="0"/>
    <n v="-0.65"/>
    <n v="0"/>
    <n v="0"/>
    <n v="0"/>
    <n v="0"/>
    <n v="0"/>
    <n v="0"/>
    <n v="0"/>
    <n v="0"/>
    <n v="0"/>
    <x v="20"/>
    <x v="1"/>
  </r>
  <r>
    <s v="CG&amp;E "/>
    <s v="E"/>
    <x v="1"/>
    <s v="DM01S   01/02/2009N"/>
    <n v="305744"/>
    <n v="50632.14"/>
    <n v="0"/>
    <n v="50632.14"/>
    <n v="14177.54"/>
    <n v="0"/>
    <n v="13642.26"/>
    <n v="331.92"/>
    <n v="31.51"/>
    <n v="0"/>
    <n v="0"/>
    <n v="1398.53"/>
    <n v="3580.26"/>
    <n v="2546.59"/>
    <n v="0"/>
    <n v="0"/>
    <n v="1639.77"/>
    <n v="11302.88"/>
    <n v="0"/>
    <n v="0"/>
    <n v="0"/>
    <n v="0"/>
    <n v="95.78"/>
    <n v="0"/>
    <n v="0"/>
    <n v="0"/>
    <n v="352.91"/>
    <n v="0"/>
    <n v="0"/>
    <n v="0"/>
    <n v="0"/>
    <n v="498.62"/>
    <n v="0"/>
    <n v="0"/>
    <n v="0"/>
    <n v="1033.57"/>
    <x v="20"/>
    <x v="1"/>
  </r>
  <r>
    <s v="CG&amp;E "/>
    <s v="E"/>
    <x v="2"/>
    <s v="DM01S   01/02/2009N"/>
    <n v="33214277"/>
    <n v="4948408.34"/>
    <n v="0"/>
    <n v="4948408.34"/>
    <n v="1371004.39"/>
    <n v="0"/>
    <n v="1267466.8600000001"/>
    <n v="36062.769999999997"/>
    <n v="2513.13"/>
    <n v="0"/>
    <n v="0"/>
    <n v="150203.01"/>
    <n v="355077.13"/>
    <n v="251861.94"/>
    <n v="0"/>
    <n v="0"/>
    <n v="178098.95"/>
    <n v="1125445.6499999999"/>
    <n v="0"/>
    <n v="0"/>
    <n v="0"/>
    <n v="0"/>
    <n v="16153.33"/>
    <n v="0"/>
    <n v="0"/>
    <n v="0"/>
    <n v="38333.47"/>
    <n v="0"/>
    <n v="0"/>
    <n v="0"/>
    <n v="0"/>
    <n v="54173.24"/>
    <n v="0"/>
    <n v="0"/>
    <n v="0"/>
    <n v="102175.75"/>
    <x v="20"/>
    <x v="1"/>
  </r>
  <r>
    <s v="CG&amp;E "/>
    <s v="E"/>
    <x v="3"/>
    <s v="DM01S   01/02/2009N"/>
    <n v="641643"/>
    <n v="98861.05"/>
    <n v="0"/>
    <n v="98861.05"/>
    <n v="27204.19"/>
    <n v="0"/>
    <n v="26547.46"/>
    <n v="696.59"/>
    <n v="54.01"/>
    <n v="0"/>
    <n v="0"/>
    <n v="2909.78"/>
    <n v="7000.06"/>
    <n v="4964.92"/>
    <n v="0"/>
    <n v="0"/>
    <n v="3441.13"/>
    <n v="21941.69"/>
    <n v="0"/>
    <n v="0"/>
    <n v="0"/>
    <n v="0"/>
    <n v="299.77999999999997"/>
    <n v="0"/>
    <n v="0"/>
    <n v="0"/>
    <n v="740.39"/>
    <n v="0"/>
    <n v="0"/>
    <n v="0"/>
    <n v="0"/>
    <n v="1046.5"/>
    <n v="0"/>
    <n v="0"/>
    <n v="0"/>
    <n v="2014.55"/>
    <x v="20"/>
    <x v="1"/>
  </r>
  <r>
    <s v="CG&amp;E "/>
    <s v="E"/>
    <x v="7"/>
    <s v="DM01S   01/02/2009N"/>
    <n v="4855"/>
    <n v="864.73"/>
    <n v="0"/>
    <n v="864.73"/>
    <n v="237.6"/>
    <n v="0"/>
    <n v="274.64"/>
    <n v="5.27"/>
    <n v="0.79"/>
    <n v="0"/>
    <n v="0"/>
    <n v="22.58"/>
    <n v="59.06"/>
    <n v="42.09"/>
    <n v="0"/>
    <n v="0"/>
    <n v="26.04"/>
    <n v="163.66999999999999"/>
    <n v="0"/>
    <n v="0"/>
    <n v="0"/>
    <n v="0"/>
    <n v="2.41"/>
    <n v="0"/>
    <n v="0"/>
    <n v="0"/>
    <n v="5.61"/>
    <n v="0"/>
    <n v="0"/>
    <n v="0"/>
    <n v="0"/>
    <n v="7.92"/>
    <n v="0"/>
    <n v="0"/>
    <n v="0"/>
    <n v="17.05"/>
    <x v="20"/>
    <x v="1"/>
  </r>
  <r>
    <s v="CG&amp;E "/>
    <s v="E"/>
    <x v="4"/>
    <s v="DM01S   01/02/2009N"/>
    <n v="1413754"/>
    <n v="205569.74"/>
    <n v="0"/>
    <n v="205569.74"/>
    <n v="55171.96"/>
    <n v="0"/>
    <n v="53261.42"/>
    <n v="1534.84"/>
    <n v="123.12"/>
    <n v="0"/>
    <n v="0"/>
    <n v="6357.03"/>
    <n v="14526.42"/>
    <n v="10270.85"/>
    <n v="0"/>
    <n v="0"/>
    <n v="7582.01"/>
    <n v="47952.91"/>
    <n v="0"/>
    <n v="0"/>
    <n v="0"/>
    <n v="0"/>
    <n v="686.16"/>
    <n v="0"/>
    <n v="0"/>
    <n v="0"/>
    <n v="1631.48"/>
    <n v="0"/>
    <n v="0"/>
    <n v="0"/>
    <n v="0"/>
    <n v="2305.9299999999998"/>
    <n v="0"/>
    <n v="0"/>
    <n v="0"/>
    <n v="4165.6099999999997"/>
    <x v="20"/>
    <x v="1"/>
  </r>
  <r>
    <s v="CG&amp;E "/>
    <s v="E"/>
    <x v="8"/>
    <s v="DM01S   01/02/2009N"/>
    <n v="10980"/>
    <n v="1762.17"/>
    <n v="0"/>
    <n v="1762.17"/>
    <n v="433.28"/>
    <n v="0"/>
    <n v="573.54999999999995"/>
    <n v="11.92"/>
    <n v="2.16"/>
    <n v="0"/>
    <n v="0"/>
    <n v="49.53"/>
    <n v="113.53"/>
    <n v="80.48"/>
    <n v="0"/>
    <n v="0"/>
    <n v="58.9"/>
    <n v="370.12"/>
    <n v="0"/>
    <n v="0"/>
    <n v="0"/>
    <n v="0"/>
    <n v="5.5"/>
    <n v="0"/>
    <n v="0"/>
    <n v="0"/>
    <n v="12.67"/>
    <n v="0"/>
    <n v="0"/>
    <n v="0"/>
    <n v="0"/>
    <n v="17.91"/>
    <n v="0"/>
    <n v="0"/>
    <n v="0"/>
    <n v="32.619999999999997"/>
    <x v="20"/>
    <x v="1"/>
  </r>
  <r>
    <s v="CG&amp;E "/>
    <s v="E"/>
    <x v="5"/>
    <s v="DM01S   01/02/2009N"/>
    <n v="101139"/>
    <n v="13826.79"/>
    <n v="0"/>
    <n v="13826.79"/>
    <n v="3961"/>
    <n v="0"/>
    <n v="3381.81"/>
    <n v="109.8"/>
    <n v="4.83"/>
    <n v="0"/>
    <n v="0"/>
    <n v="10.86"/>
    <n v="1040"/>
    <n v="736.96"/>
    <n v="0"/>
    <n v="0"/>
    <n v="542.38"/>
    <n v="3408.08"/>
    <n v="0"/>
    <n v="0"/>
    <n v="0"/>
    <n v="0"/>
    <n v="50.58"/>
    <n v="0"/>
    <n v="0"/>
    <n v="0"/>
    <n v="116.7"/>
    <n v="0"/>
    <n v="0"/>
    <n v="0"/>
    <n v="0"/>
    <n v="164.99"/>
    <n v="0"/>
    <n v="0"/>
    <n v="0"/>
    <n v="298.8"/>
    <x v="20"/>
    <x v="1"/>
  </r>
  <r>
    <s v="CG&amp;E "/>
    <s v="E"/>
    <x v="14"/>
    <s v="DM01S   01/02/2009N"/>
    <n v="3570"/>
    <n v="585.14"/>
    <n v="0"/>
    <n v="585.14"/>
    <n v="174.7"/>
    <n v="0"/>
    <n v="151.82"/>
    <n v="3.87"/>
    <n v="0.15"/>
    <n v="0"/>
    <n v="0"/>
    <n v="16.47"/>
    <n v="43.43"/>
    <n v="30.94"/>
    <n v="0"/>
    <n v="0"/>
    <n v="19.149999999999999"/>
    <n v="120.34"/>
    <n v="0"/>
    <n v="0"/>
    <n v="0"/>
    <n v="0"/>
    <n v="1.78"/>
    <n v="0"/>
    <n v="0"/>
    <n v="0"/>
    <n v="4.12"/>
    <n v="0"/>
    <n v="0"/>
    <n v="0"/>
    <n v="0"/>
    <n v="5.82"/>
    <n v="0"/>
    <n v="0"/>
    <n v="0"/>
    <n v="12.55"/>
    <x v="20"/>
    <x v="1"/>
  </r>
  <r>
    <s v="CG&amp;E "/>
    <s v="E"/>
    <x v="24"/>
    <s v="DM01S   01/02/2009N"/>
    <n v="0"/>
    <n v="-85"/>
    <n v="0"/>
    <n v="-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1"/>
  </r>
  <r>
    <s v="CG&amp;E "/>
    <s v="E"/>
    <x v="21"/>
    <s v="DM01S   01/02/2009N"/>
    <n v="17277"/>
    <n v="971.44"/>
    <n v="0"/>
    <n v="971.44"/>
    <n v="0"/>
    <n v="0"/>
    <n v="592.58000000000004"/>
    <n v="18.77"/>
    <n v="0.94"/>
    <n v="0"/>
    <n v="0"/>
    <n v="77.7"/>
    <n v="174.6"/>
    <n v="0"/>
    <n v="0"/>
    <n v="0"/>
    <n v="0"/>
    <n v="0"/>
    <n v="0"/>
    <n v="0"/>
    <n v="0"/>
    <n v="0"/>
    <n v="8.64"/>
    <n v="0"/>
    <n v="0"/>
    <n v="0"/>
    <n v="19.95"/>
    <n v="0"/>
    <n v="0"/>
    <n v="0"/>
    <n v="0"/>
    <n v="28.18"/>
    <n v="0"/>
    <n v="0"/>
    <n v="0"/>
    <n v="50.08"/>
    <x v="20"/>
    <x v="1"/>
  </r>
  <r>
    <s v="CG&amp;E "/>
    <s v="E"/>
    <x v="6"/>
    <s v="DM01S   01/02/2009N"/>
    <n v="1388624"/>
    <n v="85542.01"/>
    <n v="0"/>
    <n v="85542.01"/>
    <n v="0"/>
    <n v="0"/>
    <n v="53624.73"/>
    <n v="1507.66"/>
    <n v="91.16"/>
    <n v="0"/>
    <n v="-375.26"/>
    <n v="6307.76"/>
    <n v="15436.85"/>
    <n v="0"/>
    <n v="0"/>
    <n v="0"/>
    <n v="0"/>
    <n v="0"/>
    <n v="0"/>
    <n v="0"/>
    <n v="0"/>
    <n v="0"/>
    <n v="631.20000000000005"/>
    <n v="0"/>
    <n v="0"/>
    <n v="0"/>
    <n v="1602.5"/>
    <n v="0"/>
    <n v="0"/>
    <n v="0"/>
    <n v="0"/>
    <n v="2264.85"/>
    <n v="0"/>
    <n v="0"/>
    <n v="0"/>
    <n v="4450.5600000000004"/>
    <x v="20"/>
    <x v="1"/>
  </r>
  <r>
    <s v="CG&amp;E "/>
    <s v="E"/>
    <x v="9"/>
    <s v="DM01S   01/02/2009N"/>
    <n v="22794"/>
    <n v="1364.06"/>
    <n v="0"/>
    <n v="1364.06"/>
    <n v="0"/>
    <n v="0"/>
    <n v="868.93"/>
    <n v="24.77"/>
    <n v="1.69"/>
    <n v="0"/>
    <n v="-22.32"/>
    <n v="103.21"/>
    <n v="245.53"/>
    <n v="0"/>
    <n v="0"/>
    <n v="0"/>
    <n v="0"/>
    <n v="0"/>
    <n v="0"/>
    <n v="0"/>
    <n v="0"/>
    <n v="0"/>
    <n v="7.92"/>
    <n v="0"/>
    <n v="0"/>
    <n v="0"/>
    <n v="26.32"/>
    <n v="0"/>
    <n v="0"/>
    <n v="0"/>
    <n v="0"/>
    <n v="37.200000000000003"/>
    <n v="0"/>
    <n v="0"/>
    <n v="0"/>
    <n v="70.81"/>
    <x v="20"/>
    <x v="1"/>
  </r>
  <r>
    <s v="CG&amp;E "/>
    <s v="E"/>
    <x v="10"/>
    <s v="DM01S   01/02/2009N"/>
    <n v="71714"/>
    <n v="4363.46"/>
    <n v="0"/>
    <n v="4363.46"/>
    <n v="0"/>
    <n v="0"/>
    <n v="2866.26"/>
    <n v="77.87"/>
    <n v="5.8"/>
    <n v="0"/>
    <n v="-131.52000000000001"/>
    <n v="325.14"/>
    <n v="780.24"/>
    <n v="0"/>
    <n v="0"/>
    <n v="0"/>
    <n v="0"/>
    <n v="0"/>
    <n v="0"/>
    <n v="0"/>
    <n v="0"/>
    <n v="0"/>
    <n v="14.78"/>
    <n v="0"/>
    <n v="0"/>
    <n v="0"/>
    <n v="82.78"/>
    <n v="0"/>
    <n v="0"/>
    <n v="0"/>
    <n v="0"/>
    <n v="116.97"/>
    <n v="0"/>
    <n v="0"/>
    <n v="0"/>
    <n v="225.14"/>
    <x v="20"/>
    <x v="1"/>
  </r>
  <r>
    <s v="CG&amp;E "/>
    <s v="E"/>
    <x v="22"/>
    <s v="DM01S   01/02/2009N"/>
    <n v="9445"/>
    <n v="464.26"/>
    <n v="0"/>
    <n v="464.26"/>
    <n v="0"/>
    <n v="0"/>
    <n v="301.22000000000003"/>
    <n v="10.26"/>
    <n v="0.28000000000000003"/>
    <n v="0"/>
    <n v="0"/>
    <n v="0"/>
    <n v="94.34"/>
    <n v="0"/>
    <n v="0"/>
    <n v="0"/>
    <n v="0"/>
    <n v="0"/>
    <n v="0"/>
    <n v="0"/>
    <n v="0"/>
    <n v="0"/>
    <n v="4.7"/>
    <n v="0"/>
    <n v="0"/>
    <n v="0"/>
    <n v="10.9"/>
    <n v="0"/>
    <n v="0"/>
    <n v="0"/>
    <n v="0"/>
    <n v="15.4"/>
    <n v="0"/>
    <n v="0"/>
    <n v="0"/>
    <n v="27.16"/>
    <x v="20"/>
    <x v="1"/>
  </r>
  <r>
    <s v="CG&amp;E "/>
    <s v="E"/>
    <x v="11"/>
    <s v="DM01S   01/02/2009N"/>
    <n v="15623"/>
    <n v="330.67"/>
    <n v="0"/>
    <n v="330.67"/>
    <n v="0"/>
    <n v="0"/>
    <n v="135.81"/>
    <n v="16.96"/>
    <n v="0.09"/>
    <n v="0"/>
    <n v="-16.47"/>
    <n v="66.03"/>
    <n v="68.27"/>
    <n v="0"/>
    <n v="0"/>
    <n v="0"/>
    <n v="0"/>
    <n v="0"/>
    <n v="0"/>
    <n v="0"/>
    <n v="0"/>
    <n v="0"/>
    <n v="0"/>
    <n v="0"/>
    <n v="0"/>
    <n v="0"/>
    <n v="18.03"/>
    <n v="0"/>
    <n v="0"/>
    <n v="0"/>
    <n v="0"/>
    <n v="25.48"/>
    <n v="0"/>
    <n v="0"/>
    <n v="0"/>
    <n v="16.47"/>
    <x v="20"/>
    <x v="1"/>
  </r>
  <r>
    <s v="CG&amp;E "/>
    <s v="E"/>
    <x v="2"/>
    <s v="DM01S   02/15/2008N"/>
    <n v="-3344"/>
    <n v="-400.75"/>
    <n v="0"/>
    <n v="-400.75"/>
    <n v="-132.11000000000001"/>
    <n v="0"/>
    <n v="-100.15"/>
    <n v="-4.07"/>
    <n v="-0.18"/>
    <n v="0"/>
    <n v="0"/>
    <n v="-15.21"/>
    <n v="-32.85"/>
    <n v="-23.31"/>
    <n v="-1.4"/>
    <n v="-23.31"/>
    <n v="-19.8"/>
    <n v="-30.6"/>
    <n v="0"/>
    <n v="0"/>
    <n v="0"/>
    <n v="0"/>
    <n v="-4.57"/>
    <n v="-9.33"/>
    <n v="0"/>
    <n v="0"/>
    <n v="-3.86"/>
    <n v="0"/>
    <n v="0"/>
    <n v="0"/>
    <n v="0"/>
    <n v="0"/>
    <n v="0"/>
    <n v="0"/>
    <n v="0"/>
    <n v="0"/>
    <x v="20"/>
    <x v="1"/>
  </r>
  <r>
    <s v="CG&amp;E "/>
    <s v="E"/>
    <x v="1"/>
    <s v="DM01S   04/01/2008N"/>
    <n v="-228"/>
    <n v="-89.67"/>
    <n v="0"/>
    <n v="-89.67"/>
    <n v="-10.130000000000001"/>
    <n v="0"/>
    <n v="-65.8"/>
    <n v="-0.28000000000000003"/>
    <n v="-0.72"/>
    <n v="0"/>
    <n v="0"/>
    <n v="-1.06"/>
    <n v="-2.2400000000000002"/>
    <n v="-1.63"/>
    <n v="-0.08"/>
    <n v="0"/>
    <n v="-1.24"/>
    <n v="-5.19"/>
    <n v="0"/>
    <n v="0"/>
    <n v="0"/>
    <n v="0"/>
    <n v="-0.32"/>
    <n v="-0.51"/>
    <n v="0"/>
    <n v="0"/>
    <n v="-0.26"/>
    <n v="0"/>
    <n v="0"/>
    <n v="0"/>
    <n v="0"/>
    <n v="-0.08"/>
    <n v="0"/>
    <n v="0"/>
    <n v="0"/>
    <n v="-0.13"/>
    <x v="20"/>
    <x v="1"/>
  </r>
  <r>
    <s v="CG&amp;E "/>
    <s v="E"/>
    <x v="2"/>
    <s v="DM01S   04/01/2008N"/>
    <n v="-153932"/>
    <n v="-20083.830000000002"/>
    <n v="0"/>
    <n v="-20083.830000000002"/>
    <n v="-6568.07"/>
    <n v="0"/>
    <n v="-5039.7700000000004"/>
    <n v="-184.1"/>
    <n v="-12.74"/>
    <n v="0"/>
    <n v="0"/>
    <n v="-700.67"/>
    <n v="-1441.19"/>
    <n v="-1056.93"/>
    <n v="-53.78"/>
    <n v="0"/>
    <n v="-836.87"/>
    <n v="-3345.27"/>
    <n v="0"/>
    <n v="0"/>
    <n v="0"/>
    <n v="0"/>
    <n v="-216.39"/>
    <n v="-343.71"/>
    <n v="0"/>
    <n v="0"/>
    <n v="-177.62"/>
    <n v="0"/>
    <n v="0"/>
    <n v="0"/>
    <n v="0"/>
    <n v="-40.78"/>
    <n v="0"/>
    <n v="0"/>
    <n v="0"/>
    <n v="-65.94"/>
    <x v="20"/>
    <x v="1"/>
  </r>
  <r>
    <s v="CG&amp;E "/>
    <s v="E"/>
    <x v="3"/>
    <s v="DM01S   04/01/2008N"/>
    <n v="-477"/>
    <n v="-76.010000000000005"/>
    <n v="0"/>
    <n v="-76.010000000000005"/>
    <n v="-21.45"/>
    <n v="0"/>
    <n v="-27.15"/>
    <n v="-0.57999999999999996"/>
    <n v="-0.18"/>
    <n v="0"/>
    <n v="0"/>
    <n v="-2.2200000000000002"/>
    <n v="-4.6900000000000004"/>
    <n v="-3.55"/>
    <n v="-0.17"/>
    <n v="0"/>
    <n v="-2.58"/>
    <n v="-10.77"/>
    <n v="0"/>
    <n v="0"/>
    <n v="0"/>
    <n v="0"/>
    <n v="-0.67"/>
    <n v="-1.1299999999999999"/>
    <n v="0"/>
    <n v="0"/>
    <n v="-0.55000000000000004"/>
    <n v="0"/>
    <n v="0"/>
    <n v="0"/>
    <n v="0"/>
    <n v="-0.12"/>
    <n v="0"/>
    <n v="0"/>
    <n v="0"/>
    <n v="-0.2"/>
    <x v="20"/>
    <x v="1"/>
  </r>
  <r>
    <s v="CG&amp;E "/>
    <s v="E"/>
    <x v="4"/>
    <s v="DM01S   04/01/2008N"/>
    <n v="9160"/>
    <n v="967.42"/>
    <n v="0"/>
    <n v="967.42"/>
    <n v="381.17"/>
    <n v="0"/>
    <n v="194.14"/>
    <n v="11.15"/>
    <n v="-0.18"/>
    <n v="0"/>
    <n v="0"/>
    <n v="40.22"/>
    <n v="79.59"/>
    <n v="52.21"/>
    <n v="3.82"/>
    <n v="0"/>
    <n v="49.68"/>
    <n v="109.68"/>
    <n v="0"/>
    <n v="0"/>
    <n v="0"/>
    <n v="0"/>
    <n v="12.5"/>
    <n v="22.87"/>
    <n v="0"/>
    <n v="0"/>
    <n v="10.57"/>
    <n v="0"/>
    <n v="0"/>
    <n v="0"/>
    <n v="0"/>
    <n v="0"/>
    <n v="0"/>
    <n v="0"/>
    <n v="0"/>
    <n v="0"/>
    <x v="20"/>
    <x v="1"/>
  </r>
  <r>
    <s v="CG&amp;E "/>
    <s v="E"/>
    <x v="1"/>
    <s v="DM01S   07/13/2009N"/>
    <n v="86913"/>
    <n v="13716.97"/>
    <n v="0"/>
    <n v="13716.97"/>
    <n v="3738.71"/>
    <n v="0"/>
    <n v="3848.39"/>
    <n v="94.29"/>
    <n v="8.1300000000000008"/>
    <n v="0"/>
    <n v="0"/>
    <n v="396.56"/>
    <n v="975.14"/>
    <n v="693.37"/>
    <n v="0"/>
    <n v="0"/>
    <n v="466.12"/>
    <n v="2929.75"/>
    <n v="0"/>
    <n v="0"/>
    <n v="0"/>
    <n v="0"/>
    <n v="43.3"/>
    <n v="0"/>
    <n v="0"/>
    <n v="0"/>
    <n v="100.38"/>
    <n v="0"/>
    <n v="0"/>
    <n v="0"/>
    <n v="0"/>
    <n v="141.71"/>
    <n v="0"/>
    <n v="0"/>
    <n v="0"/>
    <n v="281.12"/>
    <x v="20"/>
    <x v="1"/>
  </r>
  <r>
    <s v="CG&amp;E "/>
    <s v="E"/>
    <x v="2"/>
    <s v="DM01S   07/13/2009N"/>
    <n v="8028495"/>
    <n v="1215679.79"/>
    <n v="0"/>
    <n v="1215679.79"/>
    <n v="330104.19"/>
    <n v="0"/>
    <n v="329036.49"/>
    <n v="8715.7199999999993"/>
    <n v="577.57000000000005"/>
    <n v="0"/>
    <n v="0"/>
    <n v="36296.97"/>
    <n v="85554.31"/>
    <n v="60724.41"/>
    <n v="0"/>
    <n v="0"/>
    <n v="43058.89"/>
    <n v="270630"/>
    <n v="0"/>
    <n v="0"/>
    <n v="0"/>
    <n v="0"/>
    <n v="4004.4"/>
    <n v="0"/>
    <n v="0"/>
    <n v="0"/>
    <n v="9265.89"/>
    <n v="0"/>
    <n v="0"/>
    <n v="0"/>
    <n v="0"/>
    <n v="13092.82"/>
    <n v="0"/>
    <n v="0"/>
    <n v="0"/>
    <n v="24618.13"/>
    <x v="20"/>
    <x v="1"/>
  </r>
  <r>
    <s v="CG&amp;E "/>
    <s v="E"/>
    <x v="3"/>
    <s v="DM01S   07/13/2009N"/>
    <n v="158715"/>
    <n v="24848.98"/>
    <n v="0"/>
    <n v="24848.98"/>
    <n v="6743.55"/>
    <n v="0"/>
    <n v="7017.47"/>
    <n v="172.31"/>
    <n v="12.77"/>
    <n v="0"/>
    <n v="0"/>
    <n v="719.86"/>
    <n v="1730.68"/>
    <n v="1231.05"/>
    <n v="0"/>
    <n v="0"/>
    <n v="851.17"/>
    <n v="5350.15"/>
    <n v="0"/>
    <n v="0"/>
    <n v="0"/>
    <n v="0"/>
    <n v="79.06"/>
    <n v="0"/>
    <n v="0"/>
    <n v="0"/>
    <n v="183.12"/>
    <n v="0"/>
    <n v="0"/>
    <n v="0"/>
    <n v="0"/>
    <n v="258.73"/>
    <n v="0"/>
    <n v="0"/>
    <n v="0"/>
    <n v="499.06"/>
    <x v="20"/>
    <x v="1"/>
  </r>
  <r>
    <s v="CG&amp;E "/>
    <s v="E"/>
    <x v="7"/>
    <s v="DM01S   07/13/2009N"/>
    <n v="1072"/>
    <n v="197.24"/>
    <n v="0"/>
    <n v="197.24"/>
    <n v="52.47"/>
    <n v="0"/>
    <n v="66.89"/>
    <n v="1.1599999999999999"/>
    <n v="0.2"/>
    <n v="0"/>
    <n v="0"/>
    <n v="4.9800000000000004"/>
    <n v="13.05"/>
    <n v="9.2899999999999991"/>
    <n v="0"/>
    <n v="0"/>
    <n v="5.76"/>
    <n v="36.14"/>
    <n v="0"/>
    <n v="0"/>
    <n v="0"/>
    <n v="0"/>
    <n v="0.54"/>
    <n v="0"/>
    <n v="0"/>
    <n v="0"/>
    <n v="1.24"/>
    <n v="0"/>
    <n v="0"/>
    <n v="0"/>
    <n v="0"/>
    <n v="1.74"/>
    <n v="0"/>
    <n v="0"/>
    <n v="0"/>
    <n v="3.78"/>
    <x v="20"/>
    <x v="1"/>
  </r>
  <r>
    <s v="CG&amp;E "/>
    <s v="E"/>
    <x v="4"/>
    <s v="DM01S   07/13/2009N"/>
    <n v="346895"/>
    <n v="52724.34"/>
    <n v="0"/>
    <n v="52724.34"/>
    <n v="14065.67"/>
    <n v="0"/>
    <n v="14673.87"/>
    <n v="376.68"/>
    <n v="31.78"/>
    <n v="0"/>
    <n v="0"/>
    <n v="1568.57"/>
    <n v="3666.81"/>
    <n v="2595.38"/>
    <n v="0"/>
    <n v="0"/>
    <n v="1860.57"/>
    <n v="11693.4"/>
    <n v="0"/>
    <n v="0"/>
    <n v="0"/>
    <n v="0"/>
    <n v="173.04"/>
    <n v="0"/>
    <n v="0"/>
    <n v="0"/>
    <n v="400.5"/>
    <n v="0"/>
    <n v="0"/>
    <n v="0"/>
    <n v="0"/>
    <n v="565.80999999999995"/>
    <n v="0"/>
    <n v="0"/>
    <n v="0"/>
    <n v="1052.26"/>
    <x v="20"/>
    <x v="1"/>
  </r>
  <r>
    <s v="CG&amp;E "/>
    <s v="E"/>
    <x v="8"/>
    <s v="DM01S   07/13/2009N"/>
    <n v="11088"/>
    <n v="1605.08"/>
    <n v="0"/>
    <n v="1605.08"/>
    <n v="404.19"/>
    <n v="0"/>
    <n v="452.57"/>
    <n v="12.04"/>
    <n v="1.08"/>
    <n v="0"/>
    <n v="0"/>
    <n v="49.66"/>
    <n v="108.25"/>
    <n v="76.56"/>
    <n v="0"/>
    <n v="0"/>
    <n v="59.48"/>
    <n v="373.74"/>
    <n v="0"/>
    <n v="0"/>
    <n v="0"/>
    <n v="0"/>
    <n v="5.54"/>
    <n v="0"/>
    <n v="0"/>
    <n v="0"/>
    <n v="12.8"/>
    <n v="0"/>
    <n v="0"/>
    <n v="0"/>
    <n v="0"/>
    <n v="18.11"/>
    <n v="0"/>
    <n v="0"/>
    <n v="0"/>
    <n v="31.06"/>
    <x v="20"/>
    <x v="1"/>
  </r>
  <r>
    <s v="CG&amp;E "/>
    <s v="E"/>
    <x v="5"/>
    <s v="DM01S   07/13/2009N"/>
    <n v="23752"/>
    <n v="3533.46"/>
    <n v="0"/>
    <n v="3533.46"/>
    <n v="1021.13"/>
    <n v="0"/>
    <n v="950.91"/>
    <n v="25.78"/>
    <n v="1.35"/>
    <n v="0"/>
    <n v="0"/>
    <n v="5.44"/>
    <n v="261.51"/>
    <n v="185.9"/>
    <n v="0"/>
    <n v="0"/>
    <n v="127.34"/>
    <n v="800.69"/>
    <n v="0"/>
    <n v="0"/>
    <n v="0"/>
    <n v="0"/>
    <n v="11.86"/>
    <n v="0"/>
    <n v="0"/>
    <n v="0"/>
    <n v="27.45"/>
    <n v="0"/>
    <n v="0"/>
    <n v="0"/>
    <n v="0"/>
    <n v="38.75"/>
    <n v="0"/>
    <n v="0"/>
    <n v="0"/>
    <n v="75.349999999999994"/>
    <x v="20"/>
    <x v="1"/>
  </r>
  <r>
    <s v="CG&amp;E "/>
    <s v="E"/>
    <x v="14"/>
    <s v="DM01S   07/13/2009N"/>
    <n v="777"/>
    <n v="129.41"/>
    <n v="0"/>
    <n v="129.41"/>
    <n v="38.020000000000003"/>
    <n v="0"/>
    <n v="35.130000000000003"/>
    <n v="0.84"/>
    <n v="0.03"/>
    <n v="0"/>
    <n v="0"/>
    <n v="3.56"/>
    <n v="9.4499999999999993"/>
    <n v="6.73"/>
    <n v="0"/>
    <n v="0"/>
    <n v="4.17"/>
    <n v="26.19"/>
    <n v="0"/>
    <n v="0"/>
    <n v="0"/>
    <n v="0"/>
    <n v="0.39"/>
    <n v="0"/>
    <n v="0"/>
    <n v="0"/>
    <n v="0.9"/>
    <n v="0"/>
    <n v="0"/>
    <n v="0"/>
    <n v="0"/>
    <n v="1.27"/>
    <n v="0"/>
    <n v="0"/>
    <n v="0"/>
    <n v="2.73"/>
    <x v="20"/>
    <x v="1"/>
  </r>
  <r>
    <s v="CG&amp;E "/>
    <s v="E"/>
    <x v="21"/>
    <s v="DM01S   07/13/2009N"/>
    <n v="219"/>
    <n v="18"/>
    <n v="0"/>
    <n v="18"/>
    <n v="0"/>
    <n v="0"/>
    <n v="12.54"/>
    <n v="0.24"/>
    <n v="0.05"/>
    <n v="0"/>
    <n v="0"/>
    <n v="1.02"/>
    <n v="2.66"/>
    <n v="0"/>
    <n v="0"/>
    <n v="0"/>
    <n v="0"/>
    <n v="0"/>
    <n v="0"/>
    <n v="0"/>
    <n v="0"/>
    <n v="0"/>
    <n v="0.11"/>
    <n v="0"/>
    <n v="0"/>
    <n v="0"/>
    <n v="0.25"/>
    <n v="0"/>
    <n v="0"/>
    <n v="0"/>
    <n v="0"/>
    <n v="0.36"/>
    <n v="0"/>
    <n v="0"/>
    <n v="0"/>
    <n v="0.77"/>
    <x v="20"/>
    <x v="1"/>
  </r>
  <r>
    <s v="CG&amp;E "/>
    <s v="E"/>
    <x v="6"/>
    <s v="DM01S   07/13/2009N"/>
    <n v="160555"/>
    <n v="10534.47"/>
    <n v="0"/>
    <n v="10534.47"/>
    <n v="0"/>
    <n v="0"/>
    <n v="6876.86"/>
    <n v="174.35"/>
    <n v="10.92"/>
    <n v="0"/>
    <n v="-99.01"/>
    <n v="731.38"/>
    <n v="1807.23"/>
    <n v="0"/>
    <n v="0"/>
    <n v="0"/>
    <n v="0"/>
    <n v="0"/>
    <n v="0"/>
    <n v="0"/>
    <n v="0"/>
    <n v="0"/>
    <n v="64.5"/>
    <n v="0"/>
    <n v="0"/>
    <n v="0"/>
    <n v="185.22"/>
    <n v="0"/>
    <n v="0"/>
    <n v="0"/>
    <n v="0"/>
    <n v="261.82"/>
    <n v="0"/>
    <n v="0"/>
    <n v="0"/>
    <n v="521.20000000000005"/>
    <x v="20"/>
    <x v="1"/>
  </r>
  <r>
    <s v="CG&amp;E "/>
    <s v="E"/>
    <x v="9"/>
    <s v="DM01S   07/13/2009N"/>
    <n v="6873"/>
    <n v="437.5"/>
    <n v="0"/>
    <n v="437.5"/>
    <n v="0"/>
    <n v="0"/>
    <n v="288.49"/>
    <n v="7.47"/>
    <n v="0.38"/>
    <n v="0"/>
    <n v="-11.78"/>
    <n v="31.37"/>
    <n v="78.319999999999993"/>
    <n v="0"/>
    <n v="0"/>
    <n v="0"/>
    <n v="0"/>
    <n v="0"/>
    <n v="0"/>
    <n v="0"/>
    <n v="0"/>
    <n v="0"/>
    <n v="1.54"/>
    <n v="0"/>
    <n v="0"/>
    <n v="0"/>
    <n v="7.92"/>
    <n v="0"/>
    <n v="0"/>
    <n v="0"/>
    <n v="0"/>
    <n v="11.19"/>
    <n v="0"/>
    <n v="0"/>
    <n v="0"/>
    <n v="22.6"/>
    <x v="20"/>
    <x v="1"/>
  </r>
  <r>
    <s v="CG&amp;E "/>
    <s v="E"/>
    <x v="10"/>
    <s v="DM01S   07/13/2009N"/>
    <n v="15739"/>
    <n v="935.5"/>
    <n v="0"/>
    <n v="935.5"/>
    <n v="0"/>
    <n v="0"/>
    <n v="619.54999999999995"/>
    <n v="17.100000000000001"/>
    <n v="1.1299999999999999"/>
    <n v="0"/>
    <n v="-27.62"/>
    <n v="70.709999999999994"/>
    <n v="161.22999999999999"/>
    <n v="0"/>
    <n v="0"/>
    <n v="0"/>
    <n v="0"/>
    <n v="0"/>
    <n v="0"/>
    <n v="0"/>
    <n v="0"/>
    <n v="0"/>
    <n v="3.16"/>
    <n v="0"/>
    <n v="0"/>
    <n v="0"/>
    <n v="18.12"/>
    <n v="0"/>
    <n v="0"/>
    <n v="0"/>
    <n v="0"/>
    <n v="25.69"/>
    <n v="0"/>
    <n v="0"/>
    <n v="0"/>
    <n v="46.43"/>
    <x v="20"/>
    <x v="1"/>
  </r>
  <r>
    <s v="CG&amp;E "/>
    <s v="E"/>
    <x v="22"/>
    <s v="DM01S   07/13/2009N"/>
    <n v="1765"/>
    <n v="112.33"/>
    <n v="0"/>
    <n v="112.33"/>
    <n v="0"/>
    <n v="0"/>
    <n v="77.72"/>
    <n v="1.91"/>
    <n v="0.08"/>
    <n v="0"/>
    <n v="0"/>
    <n v="0"/>
    <n v="20.83"/>
    <n v="0"/>
    <n v="0"/>
    <n v="0"/>
    <n v="0"/>
    <n v="0"/>
    <n v="0"/>
    <n v="0"/>
    <n v="0"/>
    <n v="0"/>
    <n v="0.87"/>
    <n v="0"/>
    <n v="0"/>
    <n v="0"/>
    <n v="2.0299999999999998"/>
    <n v="0"/>
    <n v="0"/>
    <n v="0"/>
    <n v="0"/>
    <n v="2.87"/>
    <n v="0"/>
    <n v="0"/>
    <n v="0"/>
    <n v="6.02"/>
    <x v="20"/>
    <x v="1"/>
  </r>
  <r>
    <s v="CG&amp;E "/>
    <s v="E"/>
    <x v="2"/>
    <s v="DM01W   01/02/2007N"/>
    <n v="228"/>
    <n v="76.3"/>
    <n v="0"/>
    <n v="76.3"/>
    <n v="9.02"/>
    <n v="0"/>
    <n v="55.54"/>
    <n v="0.26"/>
    <n v="0.6"/>
    <n v="0"/>
    <n v="0"/>
    <n v="1.06"/>
    <n v="2.2400000000000002"/>
    <n v="0.98"/>
    <n v="0.08"/>
    <n v="1.6"/>
    <n v="1.28"/>
    <n v="2.5499999999999998"/>
    <n v="0"/>
    <n v="0"/>
    <n v="0"/>
    <n v="0"/>
    <n v="0.17"/>
    <n v="0.65"/>
    <n v="0"/>
    <n v="0"/>
    <n v="0.27"/>
    <n v="0"/>
    <n v="0"/>
    <n v="0"/>
    <n v="0"/>
    <n v="0"/>
    <n v="0"/>
    <n v="0"/>
    <n v="0"/>
    <n v="0"/>
    <x v="20"/>
    <x v="1"/>
  </r>
  <r>
    <s v="CG&amp;E "/>
    <s v="E"/>
    <x v="2"/>
    <s v="DM01W   01/02/2009 "/>
    <n v="50430"/>
    <n v="6374.33"/>
    <n v="0"/>
    <n v="637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1"/>
  </r>
  <r>
    <s v="CG&amp;E "/>
    <s v="E"/>
    <x v="3"/>
    <s v="DM01W   01/02/2009 "/>
    <n v="3500"/>
    <n v="440.09"/>
    <n v="0"/>
    <n v="44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1"/>
  </r>
  <r>
    <s v="CG&amp;E "/>
    <s v="E"/>
    <x v="1"/>
    <s v="DM01W   01/02/2009N"/>
    <n v="18313"/>
    <n v="2411.96"/>
    <n v="0"/>
    <n v="2411.96"/>
    <n v="658.4"/>
    <n v="0"/>
    <n v="757.56"/>
    <n v="19.87"/>
    <n v="3.46"/>
    <n v="0"/>
    <n v="0"/>
    <n v="84.86"/>
    <n v="179.89"/>
    <n v="128.19999999999999"/>
    <n v="0"/>
    <n v="0"/>
    <n v="98.22"/>
    <n v="355.12"/>
    <n v="0"/>
    <n v="0"/>
    <n v="0"/>
    <n v="0"/>
    <n v="24.33"/>
    <n v="0"/>
    <n v="0"/>
    <n v="0"/>
    <n v="21.11"/>
    <n v="0"/>
    <n v="0"/>
    <n v="0"/>
    <n v="0"/>
    <n v="29.87"/>
    <n v="0"/>
    <n v="0"/>
    <n v="0"/>
    <n v="51.07"/>
    <x v="20"/>
    <x v="1"/>
  </r>
  <r>
    <s v="CG&amp;E "/>
    <s v="E"/>
    <x v="2"/>
    <s v="DM01W   01/02/2009N"/>
    <n v="359308"/>
    <n v="41214.32"/>
    <n v="0"/>
    <n v="41214.32"/>
    <n v="10169.51"/>
    <n v="0"/>
    <n v="11661.07"/>
    <n v="390.11"/>
    <n v="41.42"/>
    <n v="0"/>
    <n v="0"/>
    <n v="1621.08"/>
    <n v="2998.03"/>
    <n v="2193.6"/>
    <n v="0"/>
    <n v="0"/>
    <n v="1927.03"/>
    <n v="7867.1"/>
    <n v="0"/>
    <n v="0"/>
    <n v="0"/>
    <n v="0"/>
    <n v="506.71"/>
    <n v="0"/>
    <n v="0"/>
    <n v="0"/>
    <n v="414.76"/>
    <n v="0"/>
    <n v="0"/>
    <n v="0"/>
    <n v="0"/>
    <n v="586.09"/>
    <n v="0"/>
    <n v="0"/>
    <n v="0"/>
    <n v="837.81"/>
    <x v="20"/>
    <x v="1"/>
  </r>
  <r>
    <s v="CG&amp;E "/>
    <s v="E"/>
    <x v="3"/>
    <s v="DM01W   01/02/2009N"/>
    <n v="11609"/>
    <n v="1499.23"/>
    <n v="0"/>
    <n v="1499.23"/>
    <n v="399.34"/>
    <n v="0"/>
    <n v="451.58"/>
    <n v="12.62"/>
    <n v="1.48"/>
    <n v="0"/>
    <n v="0"/>
    <n v="52.56"/>
    <n v="109.66"/>
    <n v="80.040000000000006"/>
    <n v="0"/>
    <n v="0"/>
    <n v="62.25"/>
    <n v="249.98"/>
    <n v="0"/>
    <n v="0"/>
    <n v="0"/>
    <n v="0"/>
    <n v="16.25"/>
    <n v="0"/>
    <n v="0"/>
    <n v="0"/>
    <n v="13.37"/>
    <n v="0"/>
    <n v="0"/>
    <n v="0"/>
    <n v="0"/>
    <n v="18.95"/>
    <n v="0"/>
    <n v="0"/>
    <n v="0"/>
    <n v="31.15"/>
    <x v="20"/>
    <x v="1"/>
  </r>
  <r>
    <s v="CG&amp;E "/>
    <s v="E"/>
    <x v="4"/>
    <s v="DM01W   01/02/2009N"/>
    <n v="19133"/>
    <n v="2205.83"/>
    <n v="0"/>
    <n v="2205.83"/>
    <n v="579.15"/>
    <n v="0"/>
    <n v="556.6"/>
    <n v="20.77"/>
    <n v="1.68"/>
    <n v="0"/>
    <n v="0"/>
    <n v="85.89"/>
    <n v="164.88"/>
    <n v="125.03"/>
    <n v="0"/>
    <n v="0"/>
    <n v="102.6"/>
    <n v="441.46"/>
    <n v="0"/>
    <n v="0"/>
    <n v="0"/>
    <n v="0"/>
    <n v="27.74"/>
    <n v="0"/>
    <n v="0"/>
    <n v="0"/>
    <n v="22.07"/>
    <n v="0"/>
    <n v="0"/>
    <n v="0"/>
    <n v="0"/>
    <n v="31.19"/>
    <n v="0"/>
    <n v="0"/>
    <n v="0"/>
    <n v="46.77"/>
    <x v="20"/>
    <x v="1"/>
  </r>
  <r>
    <s v="CG&amp;E "/>
    <s v="E"/>
    <x v="6"/>
    <s v="DM01W   01/02/2009N"/>
    <n v="17997"/>
    <n v="760.05"/>
    <n v="0"/>
    <n v="760.05"/>
    <n v="0"/>
    <n v="0"/>
    <n v="460.25"/>
    <n v="19.54"/>
    <n v="1.17"/>
    <n v="0"/>
    <n v="-29.03"/>
    <n v="79.7"/>
    <n v="135.47"/>
    <n v="0"/>
    <n v="0"/>
    <n v="0"/>
    <n v="0"/>
    <n v="0"/>
    <n v="0"/>
    <n v="0"/>
    <n v="0"/>
    <n v="0"/>
    <n v="4.4400000000000004"/>
    <n v="0"/>
    <n v="0"/>
    <n v="0"/>
    <n v="20.76"/>
    <n v="0"/>
    <n v="0"/>
    <n v="0"/>
    <n v="0"/>
    <n v="29.36"/>
    <n v="0"/>
    <n v="0"/>
    <n v="0"/>
    <n v="38.39"/>
    <x v="20"/>
    <x v="1"/>
  </r>
  <r>
    <s v="CG&amp;E "/>
    <s v="E"/>
    <x v="10"/>
    <s v="DM01W   01/02/2009N"/>
    <n v="0"/>
    <n v="7.59"/>
    <n v="0"/>
    <n v="7.59"/>
    <n v="0"/>
    <n v="0"/>
    <n v="7.5"/>
    <n v="0"/>
    <n v="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1"/>
  </r>
  <r>
    <s v="CG&amp;E "/>
    <s v="E"/>
    <x v="2"/>
    <s v="DM01W   02/15/2008N"/>
    <n v="3394"/>
    <n v="414.12"/>
    <n v="0"/>
    <n v="414.12"/>
    <n v="134.09"/>
    <n v="0"/>
    <n v="108.92"/>
    <n v="4.13"/>
    <n v="0.27"/>
    <n v="0"/>
    <n v="0"/>
    <n v="15.44"/>
    <n v="33.340000000000003"/>
    <n v="23.66"/>
    <n v="1.42"/>
    <n v="23.66"/>
    <n v="20.100000000000001"/>
    <n v="31.06"/>
    <n v="0"/>
    <n v="0"/>
    <n v="0"/>
    <n v="0"/>
    <n v="4.6399999999999997"/>
    <n v="9.4700000000000006"/>
    <n v="0"/>
    <n v="0"/>
    <n v="3.92"/>
    <n v="0"/>
    <n v="0"/>
    <n v="0"/>
    <n v="0"/>
    <n v="0"/>
    <n v="0"/>
    <n v="0"/>
    <n v="0"/>
    <n v="0"/>
    <x v="20"/>
    <x v="1"/>
  </r>
  <r>
    <s v="CG&amp;E "/>
    <s v="E"/>
    <x v="1"/>
    <s v="DM01W   04/01/2008N"/>
    <n v="43"/>
    <n v="56.25"/>
    <n v="0"/>
    <n v="56.25"/>
    <n v="2"/>
    <n v="0"/>
    <n v="51.27"/>
    <n v="0.05"/>
    <n v="0.6"/>
    <n v="0"/>
    <n v="0"/>
    <n v="0.18"/>
    <n v="0.43"/>
    <n v="0.31"/>
    <n v="0.01"/>
    <n v="0"/>
    <n v="0.25"/>
    <n v="0.93"/>
    <n v="0"/>
    <n v="0"/>
    <n v="0"/>
    <n v="0"/>
    <n v="0.06"/>
    <n v="0.11"/>
    <n v="0"/>
    <n v="0"/>
    <n v="0.05"/>
    <n v="0"/>
    <n v="0"/>
    <n v="0"/>
    <n v="0"/>
    <n v="0"/>
    <n v="0"/>
    <n v="0"/>
    <n v="0"/>
    <n v="0"/>
    <x v="20"/>
    <x v="1"/>
  </r>
  <r>
    <s v="CG&amp;E "/>
    <s v="E"/>
    <x v="2"/>
    <s v="DM01W   04/01/2008N"/>
    <n v="92671"/>
    <n v="12259.35"/>
    <n v="0"/>
    <n v="12259.35"/>
    <n v="4005.33"/>
    <n v="0"/>
    <n v="3272.47"/>
    <n v="112.83"/>
    <n v="11.39"/>
    <n v="0"/>
    <n v="0"/>
    <n v="420.54"/>
    <n v="846.73"/>
    <n v="612.42999999999995"/>
    <n v="38.630000000000003"/>
    <n v="0"/>
    <n v="505.9"/>
    <n v="1958.46"/>
    <n v="0"/>
    <n v="0"/>
    <n v="0"/>
    <n v="0"/>
    <n v="127.34"/>
    <n v="240.36"/>
    <n v="0"/>
    <n v="0"/>
    <n v="106.94"/>
    <n v="0"/>
    <n v="0"/>
    <n v="0"/>
    <n v="0"/>
    <n v="0"/>
    <n v="0"/>
    <n v="0"/>
    <n v="0"/>
    <n v="0"/>
    <x v="20"/>
    <x v="1"/>
  </r>
  <r>
    <s v="CG&amp;E "/>
    <s v="E"/>
    <x v="3"/>
    <s v="DM01W   04/01/2008N"/>
    <n v="475"/>
    <n v="73.94"/>
    <n v="0"/>
    <n v="73.94"/>
    <n v="22.08"/>
    <n v="0"/>
    <n v="24.9"/>
    <n v="0.57999999999999996"/>
    <n v="0.15"/>
    <n v="0"/>
    <n v="0"/>
    <n v="2.21"/>
    <n v="4.66"/>
    <n v="3.66"/>
    <n v="0.2"/>
    <n v="0"/>
    <n v="2.58"/>
    <n v="10.38"/>
    <n v="0"/>
    <n v="0"/>
    <n v="0"/>
    <n v="0"/>
    <n v="0.66"/>
    <n v="1.33"/>
    <n v="0"/>
    <n v="0"/>
    <n v="0.55000000000000004"/>
    <n v="0"/>
    <n v="0"/>
    <n v="0"/>
    <n v="0"/>
    <n v="0"/>
    <n v="0"/>
    <n v="0"/>
    <n v="0"/>
    <n v="0"/>
    <x v="20"/>
    <x v="1"/>
  </r>
  <r>
    <s v="CG&amp;E "/>
    <s v="E"/>
    <x v="4"/>
    <s v="DM01W   04/01/2008N"/>
    <n v="18326"/>
    <n v="2046.74"/>
    <n v="0"/>
    <n v="2046.74"/>
    <n v="690.46"/>
    <n v="0"/>
    <n v="406.05"/>
    <n v="22.32"/>
    <n v="0.66"/>
    <n v="0"/>
    <n v="0"/>
    <n v="81.39"/>
    <n v="146.11000000000001"/>
    <n v="104.5"/>
    <n v="7.64"/>
    <n v="0"/>
    <n v="99.39"/>
    <n v="400.35"/>
    <n v="0"/>
    <n v="0"/>
    <n v="0"/>
    <n v="0"/>
    <n v="25.28"/>
    <n v="41.45"/>
    <n v="0"/>
    <n v="0"/>
    <n v="21.14"/>
    <n v="0"/>
    <n v="0"/>
    <n v="0"/>
    <n v="0"/>
    <n v="0"/>
    <n v="0"/>
    <n v="0"/>
    <n v="0"/>
    <n v="0"/>
    <x v="20"/>
    <x v="1"/>
  </r>
  <r>
    <s v="CG&amp;E "/>
    <s v="E"/>
    <x v="1"/>
    <s v="DM02S   01/02/2009N"/>
    <n v="1319"/>
    <n v="250.19"/>
    <n v="0"/>
    <n v="250.19"/>
    <n v="64.540000000000006"/>
    <n v="0"/>
    <n v="89.65"/>
    <n v="1.44"/>
    <n v="0.46"/>
    <n v="0"/>
    <n v="0"/>
    <n v="6.14"/>
    <n v="16.05"/>
    <n v="11.44"/>
    <n v="0"/>
    <n v="0"/>
    <n v="7.06"/>
    <n v="44.46"/>
    <n v="0"/>
    <n v="0"/>
    <n v="0"/>
    <n v="0"/>
    <n v="0.66"/>
    <n v="0"/>
    <n v="0"/>
    <n v="0"/>
    <n v="1.51"/>
    <n v="0"/>
    <n v="0"/>
    <n v="0"/>
    <n v="0"/>
    <n v="2.15"/>
    <n v="0"/>
    <n v="0"/>
    <n v="0"/>
    <n v="4.63"/>
    <x v="20"/>
    <x v="1"/>
  </r>
  <r>
    <s v="CG&amp;E "/>
    <s v="E"/>
    <x v="2"/>
    <s v="DM02S   01/02/2009N"/>
    <n v="431137"/>
    <n v="41837.18"/>
    <n v="0"/>
    <n v="41837.18"/>
    <n v="8021.19"/>
    <n v="0"/>
    <n v="7981.48"/>
    <n v="468.07"/>
    <n v="10.37"/>
    <n v="0"/>
    <n v="0"/>
    <n v="1833.2"/>
    <n v="2853.45"/>
    <n v="1888.88"/>
    <n v="0"/>
    <n v="0"/>
    <n v="2312.2399999999998"/>
    <n v="14272.13"/>
    <n v="0"/>
    <n v="0"/>
    <n v="0"/>
    <n v="0"/>
    <n v="229.51"/>
    <n v="0"/>
    <n v="0"/>
    <n v="0"/>
    <n v="497.57"/>
    <n v="0"/>
    <n v="0"/>
    <n v="0"/>
    <n v="0"/>
    <n v="703.17"/>
    <n v="0"/>
    <n v="0"/>
    <n v="0"/>
    <n v="765.92"/>
    <x v="20"/>
    <x v="1"/>
  </r>
  <r>
    <s v="CG&amp;E "/>
    <s v="E"/>
    <x v="7"/>
    <s v="DM02S   01/02/2009N"/>
    <n v="1067"/>
    <n v="172.42"/>
    <n v="0"/>
    <n v="172.42"/>
    <n v="52.22"/>
    <n v="0"/>
    <n v="42.85"/>
    <n v="1.1599999999999999"/>
    <n v="0.06"/>
    <n v="0"/>
    <n v="0"/>
    <n v="4.96"/>
    <n v="12.98"/>
    <n v="9.25"/>
    <n v="0"/>
    <n v="0"/>
    <n v="5.72"/>
    <n v="35.97"/>
    <n v="0"/>
    <n v="0"/>
    <n v="0"/>
    <n v="0"/>
    <n v="0.53"/>
    <n v="0"/>
    <n v="0"/>
    <n v="0"/>
    <n v="1.23"/>
    <n v="0"/>
    <n v="0"/>
    <n v="0"/>
    <n v="0"/>
    <n v="1.74"/>
    <n v="0"/>
    <n v="0"/>
    <n v="0"/>
    <n v="3.75"/>
    <x v="20"/>
    <x v="1"/>
  </r>
  <r>
    <s v="CG&amp;E "/>
    <s v="E"/>
    <x v="4"/>
    <s v="DM02S   01/02/2009N"/>
    <n v="271366"/>
    <n v="27927.9"/>
    <n v="0"/>
    <n v="27927.9"/>
    <n v="5580.56"/>
    <n v="0"/>
    <n v="5598.74"/>
    <n v="294.63"/>
    <n v="9.02"/>
    <n v="0"/>
    <n v="0"/>
    <n v="1167.28"/>
    <n v="1884.84"/>
    <n v="1263.33"/>
    <n v="0"/>
    <n v="0"/>
    <n v="1455.3"/>
    <n v="9277.8700000000008"/>
    <n v="0"/>
    <n v="0"/>
    <n v="0"/>
    <n v="0"/>
    <n v="128.06"/>
    <n v="0"/>
    <n v="0"/>
    <n v="0"/>
    <n v="313.16000000000003"/>
    <n v="0"/>
    <n v="0"/>
    <n v="0"/>
    <n v="0"/>
    <n v="442.53"/>
    <n v="0"/>
    <n v="0"/>
    <n v="0"/>
    <n v="512.58000000000004"/>
    <x v="20"/>
    <x v="1"/>
  </r>
  <r>
    <s v="CG&amp;E "/>
    <s v="E"/>
    <x v="12"/>
    <s v="DM02S   01/02/2009N"/>
    <n v="12487"/>
    <n v="1678.32"/>
    <n v="0"/>
    <n v="1678.32"/>
    <n v="456.54"/>
    <n v="0"/>
    <n v="380.14"/>
    <n v="13.56"/>
    <n v="0.33"/>
    <n v="0"/>
    <n v="0"/>
    <n v="55.73"/>
    <n v="121.67"/>
    <n v="86.4"/>
    <n v="0"/>
    <n v="0"/>
    <n v="66.97"/>
    <n v="420.92"/>
    <n v="0"/>
    <n v="0"/>
    <n v="0"/>
    <n v="0"/>
    <n v="6.24"/>
    <n v="0"/>
    <n v="0"/>
    <n v="0"/>
    <n v="14.42"/>
    <n v="0"/>
    <n v="0"/>
    <n v="0"/>
    <n v="0"/>
    <n v="20.38"/>
    <n v="0"/>
    <n v="0"/>
    <n v="0"/>
    <n v="35.020000000000003"/>
    <x v="20"/>
    <x v="1"/>
  </r>
  <r>
    <s v="CG&amp;E "/>
    <s v="E"/>
    <x v="21"/>
    <s v="DM02S   01/02/2009N"/>
    <n v="4300"/>
    <n v="277.33999999999997"/>
    <n v="0"/>
    <n v="277.33999999999997"/>
    <n v="0"/>
    <n v="0"/>
    <n v="174.26"/>
    <n v="4.67"/>
    <n v="0.27"/>
    <n v="0"/>
    <n v="0"/>
    <n v="19.52"/>
    <n v="50.04"/>
    <n v="0"/>
    <n v="0"/>
    <n v="0"/>
    <n v="0"/>
    <n v="0"/>
    <n v="0"/>
    <n v="0"/>
    <n v="0"/>
    <n v="0"/>
    <n v="2.16"/>
    <n v="0"/>
    <n v="0"/>
    <n v="0"/>
    <n v="4.96"/>
    <n v="0"/>
    <n v="0"/>
    <n v="0"/>
    <n v="0"/>
    <n v="7.02"/>
    <n v="0"/>
    <n v="0"/>
    <n v="0"/>
    <n v="14.44"/>
    <x v="20"/>
    <x v="1"/>
  </r>
  <r>
    <s v="CG&amp;E "/>
    <s v="E"/>
    <x v="6"/>
    <s v="DM02S   01/02/2009N"/>
    <n v="43440"/>
    <n v="1251.51"/>
    <n v="0"/>
    <n v="1251.51"/>
    <n v="0"/>
    <n v="0"/>
    <n v="628.70000000000005"/>
    <n v="47.17"/>
    <n v="0.71"/>
    <n v="0"/>
    <n v="-52.44"/>
    <n v="186.48"/>
    <n v="249.6"/>
    <n v="0"/>
    <n v="0"/>
    <n v="0"/>
    <n v="0"/>
    <n v="0"/>
    <n v="0"/>
    <n v="0"/>
    <n v="0"/>
    <n v="0"/>
    <n v="4.22"/>
    <n v="0"/>
    <n v="0"/>
    <n v="0"/>
    <n v="50.12"/>
    <n v="0"/>
    <n v="0"/>
    <n v="0"/>
    <n v="0"/>
    <n v="70.849999999999994"/>
    <n v="0"/>
    <n v="0"/>
    <n v="0"/>
    <n v="66.099999999999994"/>
    <x v="20"/>
    <x v="1"/>
  </r>
  <r>
    <s v="CG&amp;E "/>
    <s v="E"/>
    <x v="10"/>
    <s v="DM02S   01/02/2009N"/>
    <n v="853"/>
    <n v="113.33"/>
    <n v="0"/>
    <n v="113.33"/>
    <n v="0"/>
    <n v="0"/>
    <n v="92.19"/>
    <n v="0.93"/>
    <n v="0.51"/>
    <n v="0"/>
    <n v="-0.5"/>
    <n v="4.0999999999999996"/>
    <n v="10.37"/>
    <n v="0"/>
    <n v="0"/>
    <n v="0"/>
    <n v="0"/>
    <n v="0"/>
    <n v="0"/>
    <n v="0"/>
    <n v="0"/>
    <n v="0"/>
    <n v="0.36"/>
    <n v="0"/>
    <n v="0"/>
    <n v="0"/>
    <n v="0.98"/>
    <n v="0"/>
    <n v="0"/>
    <n v="0"/>
    <n v="0"/>
    <n v="1.39"/>
    <n v="0"/>
    <n v="0"/>
    <n v="0"/>
    <n v="3"/>
    <x v="20"/>
    <x v="1"/>
  </r>
  <r>
    <s v="CG&amp;E "/>
    <s v="E"/>
    <x v="11"/>
    <s v="DM02S   01/02/2009N"/>
    <n v="1781"/>
    <n v="113.08"/>
    <n v="0"/>
    <n v="113.08"/>
    <n v="0"/>
    <n v="0"/>
    <n v="76.180000000000007"/>
    <n v="1.93"/>
    <n v="0.08"/>
    <n v="0"/>
    <n v="-6.26"/>
    <n v="8.26"/>
    <n v="21.67"/>
    <n v="0"/>
    <n v="0"/>
    <n v="0"/>
    <n v="0"/>
    <n v="0"/>
    <n v="0"/>
    <n v="0"/>
    <n v="0"/>
    <n v="0"/>
    <n v="0"/>
    <n v="0"/>
    <n v="0"/>
    <n v="0"/>
    <n v="2.06"/>
    <n v="0"/>
    <n v="0"/>
    <n v="0"/>
    <n v="0"/>
    <n v="2.9"/>
    <n v="0"/>
    <n v="0"/>
    <n v="0"/>
    <n v="6.26"/>
    <x v="20"/>
    <x v="1"/>
  </r>
  <r>
    <s v="CG&amp;E "/>
    <s v="E"/>
    <x v="13"/>
    <s v="DM02S   01/02/2009N"/>
    <n v="14035"/>
    <n v="659.6"/>
    <n v="0"/>
    <n v="659.6"/>
    <n v="0"/>
    <n v="0"/>
    <n v="409.22"/>
    <n v="15.24"/>
    <n v="0.36"/>
    <n v="0"/>
    <n v="-38.380000000000003"/>
    <n v="62.35"/>
    <n v="133.34"/>
    <n v="0"/>
    <n v="0"/>
    <n v="0"/>
    <n v="0"/>
    <n v="0"/>
    <n v="0"/>
    <n v="0"/>
    <n v="0"/>
    <n v="0"/>
    <n v="0"/>
    <n v="0"/>
    <n v="0"/>
    <n v="0"/>
    <n v="16.2"/>
    <n v="0"/>
    <n v="0"/>
    <n v="0"/>
    <n v="0"/>
    <n v="22.89"/>
    <n v="0"/>
    <n v="0"/>
    <n v="0"/>
    <n v="38.380000000000003"/>
    <x v="20"/>
    <x v="1"/>
  </r>
  <r>
    <s v="CG&amp;E "/>
    <s v="E"/>
    <x v="4"/>
    <s v="DM02S   04/01/2008N"/>
    <n v="0"/>
    <n v="-7.59"/>
    <n v="0"/>
    <n v="-7.59"/>
    <n v="0"/>
    <n v="0"/>
    <n v="-7.5"/>
    <n v="0"/>
    <n v="-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1"/>
  </r>
  <r>
    <s v="CG&amp;E "/>
    <s v="E"/>
    <x v="1"/>
    <s v="DM02S   07/13/2009N"/>
    <n v="515"/>
    <n v="99.87"/>
    <n v="0"/>
    <n v="99.87"/>
    <n v="25.2"/>
    <n v="0"/>
    <n v="37.229999999999997"/>
    <n v="0.55000000000000004"/>
    <n v="0.17"/>
    <n v="0"/>
    <n v="0"/>
    <n v="2.41"/>
    <n v="6.27"/>
    <n v="4.45"/>
    <n v="0"/>
    <n v="0"/>
    <n v="2.75"/>
    <n v="17.36"/>
    <n v="0"/>
    <n v="0"/>
    <n v="0"/>
    <n v="0"/>
    <n v="0.25"/>
    <n v="0"/>
    <n v="0"/>
    <n v="0"/>
    <n v="0.6"/>
    <n v="0"/>
    <n v="0"/>
    <n v="0"/>
    <n v="0"/>
    <n v="0.83"/>
    <n v="0"/>
    <n v="0"/>
    <n v="0"/>
    <n v="1.8"/>
    <x v="20"/>
    <x v="1"/>
  </r>
  <r>
    <s v="CG&amp;E "/>
    <s v="E"/>
    <x v="2"/>
    <s v="DM02S   07/13/2009N"/>
    <n v="99245"/>
    <n v="9408.73"/>
    <n v="0"/>
    <n v="9408.73"/>
    <n v="1642.22"/>
    <n v="0"/>
    <n v="1846.93"/>
    <n v="107.76"/>
    <n v="2.19"/>
    <n v="0"/>
    <n v="0"/>
    <n v="414.25"/>
    <n v="621.19000000000005"/>
    <n v="406.02"/>
    <n v="0"/>
    <n v="0"/>
    <n v="532.23"/>
    <n v="3345.44"/>
    <n v="0"/>
    <n v="0"/>
    <n v="0"/>
    <n v="0"/>
    <n v="49.52"/>
    <n v="0"/>
    <n v="0"/>
    <n v="0"/>
    <n v="114.52"/>
    <n v="0"/>
    <n v="0"/>
    <n v="0"/>
    <n v="0"/>
    <n v="161.85"/>
    <n v="0"/>
    <n v="0"/>
    <n v="0"/>
    <n v="164.61"/>
    <x v="20"/>
    <x v="1"/>
  </r>
  <r>
    <s v="CG&amp;E "/>
    <s v="E"/>
    <x v="7"/>
    <s v="DM02S   07/13/2009N"/>
    <n v="533"/>
    <n v="88.03"/>
    <n v="0"/>
    <n v="88.03"/>
    <n v="26.08"/>
    <n v="0"/>
    <n v="23.3"/>
    <n v="0.57999999999999996"/>
    <n v="0.03"/>
    <n v="0"/>
    <n v="0"/>
    <n v="2.48"/>
    <n v="6.48"/>
    <n v="4.62"/>
    <n v="0"/>
    <n v="0"/>
    <n v="2.86"/>
    <n v="17.97"/>
    <n v="0"/>
    <n v="0"/>
    <n v="0"/>
    <n v="0"/>
    <n v="0.27"/>
    <n v="0"/>
    <n v="0"/>
    <n v="0"/>
    <n v="0.62"/>
    <n v="0"/>
    <n v="0"/>
    <n v="0"/>
    <n v="0"/>
    <n v="0.87"/>
    <n v="0"/>
    <n v="0"/>
    <n v="0"/>
    <n v="1.87"/>
    <x v="20"/>
    <x v="1"/>
  </r>
  <r>
    <s v="CG&amp;E "/>
    <s v="E"/>
    <x v="4"/>
    <s v="DM02S   07/13/2009N"/>
    <n v="80266"/>
    <n v="7546.15"/>
    <n v="0"/>
    <n v="7546.15"/>
    <n v="1267.43"/>
    <n v="0"/>
    <n v="1511.1"/>
    <n v="87.14"/>
    <n v="2.25"/>
    <n v="0"/>
    <n v="0"/>
    <n v="338.87"/>
    <n v="490.08"/>
    <n v="319.77999999999997"/>
    <n v="0"/>
    <n v="0"/>
    <n v="430.5"/>
    <n v="2705.71"/>
    <n v="0"/>
    <n v="0"/>
    <n v="0"/>
    <n v="0"/>
    <n v="40.159999999999997"/>
    <n v="0"/>
    <n v="0"/>
    <n v="0"/>
    <n v="92.6"/>
    <n v="0"/>
    <n v="0"/>
    <n v="0"/>
    <n v="0"/>
    <n v="130.9"/>
    <n v="0"/>
    <n v="0"/>
    <n v="0"/>
    <n v="129.63"/>
    <x v="20"/>
    <x v="1"/>
  </r>
  <r>
    <s v="CG&amp;E "/>
    <s v="E"/>
    <x v="12"/>
    <s v="DM02S   07/13/2009N"/>
    <n v="6099"/>
    <n v="830.23"/>
    <n v="0"/>
    <n v="830.23"/>
    <n v="220.9"/>
    <n v="0"/>
    <n v="199.13"/>
    <n v="6.61"/>
    <n v="0.16"/>
    <n v="0"/>
    <n v="0"/>
    <n v="27.16"/>
    <n v="59.02"/>
    <n v="41.92"/>
    <n v="0"/>
    <n v="0"/>
    <n v="32.72"/>
    <n v="205.59"/>
    <n v="0"/>
    <n v="0"/>
    <n v="0"/>
    <n v="0"/>
    <n v="3.04"/>
    <n v="0"/>
    <n v="0"/>
    <n v="0"/>
    <n v="7.03"/>
    <n v="0"/>
    <n v="0"/>
    <n v="0"/>
    <n v="0"/>
    <n v="9.9499999999999993"/>
    <n v="0"/>
    <n v="0"/>
    <n v="0"/>
    <n v="17"/>
    <x v="20"/>
    <x v="1"/>
  </r>
  <r>
    <s v="CG&amp;E "/>
    <s v="E"/>
    <x v="6"/>
    <s v="DM02S   07/13/2009N"/>
    <n v="7974"/>
    <n v="232.39"/>
    <n v="0"/>
    <n v="232.39"/>
    <n v="0"/>
    <n v="0"/>
    <n v="121.54"/>
    <n v="8.66"/>
    <n v="0.1"/>
    <n v="0"/>
    <n v="-12.2"/>
    <n v="34.15"/>
    <n v="45.73"/>
    <n v="0"/>
    <n v="0"/>
    <n v="0"/>
    <n v="0"/>
    <n v="0"/>
    <n v="0"/>
    <n v="0"/>
    <n v="0"/>
    <n v="0"/>
    <n v="0"/>
    <n v="0"/>
    <n v="0"/>
    <n v="0"/>
    <n v="9.1999999999999993"/>
    <n v="0"/>
    <n v="0"/>
    <n v="0"/>
    <n v="0"/>
    <n v="13.01"/>
    <n v="0"/>
    <n v="0"/>
    <n v="0"/>
    <n v="12.2"/>
    <x v="20"/>
    <x v="1"/>
  </r>
  <r>
    <s v="CG&amp;E "/>
    <s v="E"/>
    <x v="10"/>
    <s v="DM02S   07/13/2009N"/>
    <n v="1127"/>
    <n v="80.55"/>
    <n v="0"/>
    <n v="80.55"/>
    <n v="0"/>
    <n v="0"/>
    <n v="57.03"/>
    <n v="1.22"/>
    <n v="0.12"/>
    <n v="0"/>
    <n v="-3.86"/>
    <n v="5.23"/>
    <n v="13.71"/>
    <n v="0"/>
    <n v="0"/>
    <n v="0"/>
    <n v="0"/>
    <n v="0"/>
    <n v="0"/>
    <n v="0"/>
    <n v="0"/>
    <n v="0"/>
    <n v="0.01"/>
    <n v="0"/>
    <n v="0"/>
    <n v="0"/>
    <n v="1.29"/>
    <n v="0"/>
    <n v="0"/>
    <n v="0"/>
    <n v="0"/>
    <n v="1.84"/>
    <n v="0"/>
    <n v="0"/>
    <n v="0"/>
    <n v="3.96"/>
    <x v="20"/>
    <x v="1"/>
  </r>
  <r>
    <s v="CG&amp;E "/>
    <s v="E"/>
    <x v="11"/>
    <s v="DM02S   07/13/2009N"/>
    <n v="938"/>
    <n v="63.37"/>
    <n v="0"/>
    <n v="63.37"/>
    <n v="0"/>
    <n v="0"/>
    <n v="43.92"/>
    <n v="1.02"/>
    <n v="0.04"/>
    <n v="0"/>
    <n v="-3.3"/>
    <n v="4.3600000000000003"/>
    <n v="11.41"/>
    <n v="0"/>
    <n v="0"/>
    <n v="0"/>
    <n v="0"/>
    <n v="0"/>
    <n v="0"/>
    <n v="0"/>
    <n v="0"/>
    <n v="0"/>
    <n v="0"/>
    <n v="0"/>
    <n v="0"/>
    <n v="0"/>
    <n v="1.0900000000000001"/>
    <n v="0"/>
    <n v="0"/>
    <n v="0"/>
    <n v="0"/>
    <n v="1.53"/>
    <n v="0"/>
    <n v="0"/>
    <n v="0"/>
    <n v="3.3"/>
    <x v="20"/>
    <x v="1"/>
  </r>
  <r>
    <s v="CG&amp;E "/>
    <s v="E"/>
    <x v="13"/>
    <s v="DM02S   07/13/2009N"/>
    <n v="5390"/>
    <n v="307.81"/>
    <n v="0"/>
    <n v="307.81"/>
    <n v="0"/>
    <n v="0"/>
    <n v="203.97"/>
    <n v="5.85"/>
    <n v="0.18"/>
    <n v="0"/>
    <n v="-16.87"/>
    <n v="24.29"/>
    <n v="58.52"/>
    <n v="0"/>
    <n v="0"/>
    <n v="0"/>
    <n v="0"/>
    <n v="0"/>
    <n v="0"/>
    <n v="0"/>
    <n v="0"/>
    <n v="0"/>
    <n v="0"/>
    <n v="0"/>
    <n v="0"/>
    <n v="0"/>
    <n v="6.22"/>
    <n v="0"/>
    <n v="0"/>
    <n v="0"/>
    <n v="0"/>
    <n v="8.7799999999999994"/>
    <n v="0"/>
    <n v="0"/>
    <n v="0"/>
    <n v="16.87"/>
    <x v="20"/>
    <x v="1"/>
  </r>
  <r>
    <s v="CG&amp;E "/>
    <s v="E"/>
    <x v="2"/>
    <s v="DM02W   01/02/2009N"/>
    <n v="53140"/>
    <n v="2735.74"/>
    <n v="0"/>
    <n v="2735.74"/>
    <n v="127.96"/>
    <n v="0"/>
    <n v="331.18"/>
    <n v="57.7"/>
    <n v="0.27"/>
    <n v="0"/>
    <n v="0"/>
    <n v="220.86"/>
    <n v="199.07"/>
    <n v="115.48"/>
    <n v="0"/>
    <n v="0"/>
    <n v="285"/>
    <n v="1131.3"/>
    <n v="0"/>
    <n v="0"/>
    <n v="0"/>
    <n v="0"/>
    <n v="73.849999999999994"/>
    <n v="0"/>
    <n v="0"/>
    <n v="0"/>
    <n v="61.32"/>
    <n v="0"/>
    <n v="0"/>
    <n v="0"/>
    <n v="0"/>
    <n v="86.67"/>
    <n v="0"/>
    <n v="0"/>
    <n v="0"/>
    <n v="45.08"/>
    <x v="20"/>
    <x v="1"/>
  </r>
  <r>
    <s v="CG&amp;E "/>
    <s v="E"/>
    <x v="4"/>
    <s v="DM02W   01/02/2009N"/>
    <n v="4262"/>
    <n v="574.84"/>
    <n v="0"/>
    <n v="574.84"/>
    <n v="154.63999999999999"/>
    <n v="0"/>
    <n v="187.92"/>
    <n v="4.6100000000000003"/>
    <n v="0.68"/>
    <n v="0"/>
    <n v="0"/>
    <n v="19.8"/>
    <n v="41.88"/>
    <n v="31.06"/>
    <n v="0"/>
    <n v="0"/>
    <n v="22.86"/>
    <n v="82"/>
    <n v="0"/>
    <n v="0"/>
    <n v="0"/>
    <n v="0"/>
    <n v="5.64"/>
    <n v="0"/>
    <n v="0"/>
    <n v="0"/>
    <n v="4.9000000000000004"/>
    <n v="0"/>
    <n v="0"/>
    <n v="0"/>
    <n v="0"/>
    <n v="6.95"/>
    <n v="0"/>
    <n v="0"/>
    <n v="0"/>
    <n v="11.9"/>
    <x v="20"/>
    <x v="1"/>
  </r>
  <r>
    <s v="CG&amp;E "/>
    <s v="E"/>
    <x v="4"/>
    <s v="DM02W   04/01/2008N"/>
    <n v="8"/>
    <n v="4.1399999999999997"/>
    <n v="0"/>
    <n v="4.1399999999999997"/>
    <n v="0.37"/>
    <n v="0"/>
    <n v="3.29"/>
    <n v="0.01"/>
    <n v="0.04"/>
    <n v="0"/>
    <n v="0"/>
    <n v="0.04"/>
    <n v="0.08"/>
    <n v="0.06"/>
    <n v="0"/>
    <n v="0"/>
    <n v="0.04"/>
    <n v="0.17"/>
    <n v="0"/>
    <n v="0"/>
    <n v="0"/>
    <n v="0"/>
    <n v="0.01"/>
    <n v="0.02"/>
    <n v="0"/>
    <n v="0"/>
    <n v="0.01"/>
    <n v="0"/>
    <n v="0"/>
    <n v="0"/>
    <n v="0"/>
    <n v="0"/>
    <n v="0"/>
    <n v="0"/>
    <n v="0"/>
    <n v="0"/>
    <x v="20"/>
    <x v="1"/>
  </r>
  <r>
    <s v="CG&amp;E "/>
    <s v="E"/>
    <x v="2"/>
    <s v="DP01    01/02/2009N"/>
    <n v="170339"/>
    <n v="16685.72"/>
    <n v="0"/>
    <n v="16685.72"/>
    <n v="4778.7700000000004"/>
    <n v="0"/>
    <n v="1658.23"/>
    <n v="184.94"/>
    <n v="0.22"/>
    <n v="0"/>
    <n v="0"/>
    <n v="633.92999999999995"/>
    <n v="858.63"/>
    <n v="977.28"/>
    <n v="0"/>
    <n v="0"/>
    <n v="1020.56"/>
    <n v="5741.95"/>
    <n v="0"/>
    <n v="0"/>
    <n v="0"/>
    <n v="0"/>
    <n v="73.819999999999993"/>
    <n v="0"/>
    <n v="0"/>
    <n v="0"/>
    <n v="83.47"/>
    <n v="0"/>
    <n v="0"/>
    <n v="0"/>
    <n v="0"/>
    <n v="277.82"/>
    <n v="0"/>
    <n v="0"/>
    <n v="0"/>
    <n v="396.1"/>
    <x v="20"/>
    <x v="2"/>
  </r>
  <r>
    <s v="CG&amp;E "/>
    <s v="E"/>
    <x v="5"/>
    <s v="DP01    01/02/2009N"/>
    <n v="0"/>
    <n v="205.39"/>
    <n v="0"/>
    <n v="205.39"/>
    <n v="33.58"/>
    <n v="0"/>
    <n v="153.66999999999999"/>
    <n v="0"/>
    <n v="0.08"/>
    <n v="0"/>
    <n v="0"/>
    <n v="0"/>
    <n v="0"/>
    <n v="4.78"/>
    <n v="0"/>
    <n v="0"/>
    <n v="10.82"/>
    <n v="0"/>
    <n v="0"/>
    <n v="0"/>
    <n v="0"/>
    <n v="0"/>
    <n v="0.52"/>
    <n v="0"/>
    <n v="0"/>
    <n v="0"/>
    <n v="0"/>
    <n v="0"/>
    <n v="0"/>
    <n v="0"/>
    <n v="0"/>
    <n v="0"/>
    <n v="0"/>
    <n v="0"/>
    <n v="0"/>
    <n v="1.94"/>
    <x v="20"/>
    <x v="2"/>
  </r>
  <r>
    <s v="CG&amp;E "/>
    <s v="E"/>
    <x v="14"/>
    <s v="DP01    01/02/2009N"/>
    <n v="7728009"/>
    <n v="666106.51"/>
    <n v="0"/>
    <n v="666106.51"/>
    <n v="178262.2"/>
    <n v="0"/>
    <n v="49749.91"/>
    <n v="8390.2900000000009"/>
    <n v="2.72"/>
    <n v="0"/>
    <n v="0"/>
    <n v="28334.36"/>
    <n v="31390.86"/>
    <n v="38894.89"/>
    <n v="0"/>
    <n v="0"/>
    <n v="35677.57"/>
    <n v="260503.47"/>
    <n v="0"/>
    <n v="0"/>
    <n v="0"/>
    <n v="0"/>
    <n v="2744.29"/>
    <n v="0"/>
    <n v="0"/>
    <n v="0"/>
    <n v="3786.72"/>
    <n v="0"/>
    <n v="0"/>
    <n v="0"/>
    <n v="0"/>
    <n v="12604.36"/>
    <n v="0"/>
    <n v="0"/>
    <n v="0"/>
    <n v="15764.87"/>
    <x v="20"/>
    <x v="2"/>
  </r>
  <r>
    <s v="CG&amp;E "/>
    <s v="E"/>
    <x v="15"/>
    <s v="DP01    01/02/2009N"/>
    <n v="941094"/>
    <n v="83965.07"/>
    <n v="0"/>
    <n v="83965.07"/>
    <n v="22682.21"/>
    <n v="0"/>
    <n v="6868.92"/>
    <n v="798.11"/>
    <n v="0.15"/>
    <n v="0"/>
    <n v="0"/>
    <n v="3427.75"/>
    <n v="4047.81"/>
    <n v="4873.63"/>
    <n v="0"/>
    <n v="0"/>
    <n v="5224.54"/>
    <n v="31723.33"/>
    <n v="0"/>
    <n v="0"/>
    <n v="0"/>
    <n v="0"/>
    <n v="347.09"/>
    <n v="0"/>
    <n v="0"/>
    <n v="0"/>
    <n v="461.14"/>
    <n v="0"/>
    <n v="0"/>
    <n v="0"/>
    <n v="0"/>
    <n v="1534.92"/>
    <n v="0"/>
    <n v="0"/>
    <n v="0"/>
    <n v="1975.47"/>
    <x v="20"/>
    <x v="2"/>
  </r>
  <r>
    <s v="CG&amp;E "/>
    <s v="E"/>
    <x v="12"/>
    <s v="DP01    01/02/2009N"/>
    <n v="49479"/>
    <n v="5045.95"/>
    <n v="0"/>
    <n v="5045.95"/>
    <n v="1502.35"/>
    <n v="0"/>
    <n v="475.98"/>
    <n v="53.72"/>
    <n v="0.04"/>
    <n v="0"/>
    <n v="0"/>
    <n v="183.65"/>
    <n v="288.33999999999997"/>
    <n v="299.91000000000003"/>
    <n v="0"/>
    <n v="0"/>
    <n v="324.32"/>
    <n v="1667.89"/>
    <n v="0"/>
    <n v="0"/>
    <n v="0"/>
    <n v="0"/>
    <n v="23.25"/>
    <n v="0"/>
    <n v="0"/>
    <n v="0"/>
    <n v="24.24"/>
    <n v="0"/>
    <n v="0"/>
    <n v="0"/>
    <n v="0"/>
    <n v="80.7"/>
    <n v="0"/>
    <n v="0"/>
    <n v="0"/>
    <n v="121.56"/>
    <x v="20"/>
    <x v="2"/>
  </r>
  <r>
    <s v="CG&amp;E "/>
    <s v="E"/>
    <x v="16"/>
    <s v="DP01    01/02/2009N"/>
    <n v="2074944"/>
    <n v="165647.1"/>
    <n v="0"/>
    <n v="165647.1"/>
    <n v="44734.87"/>
    <n v="0"/>
    <n v="12215.77"/>
    <n v="2139.12"/>
    <n v="0.31"/>
    <n v="0"/>
    <n v="0"/>
    <n v="0"/>
    <n v="8259.7800000000007"/>
    <n v="9998.7099999999991"/>
    <n v="0"/>
    <n v="0"/>
    <n v="9214.99"/>
    <n v="69944.3"/>
    <n v="0"/>
    <n v="0"/>
    <n v="0"/>
    <n v="0"/>
    <n v="685.56"/>
    <n v="0"/>
    <n v="0"/>
    <n v="0"/>
    <n v="1016.72"/>
    <n v="0"/>
    <n v="0"/>
    <n v="0"/>
    <n v="0"/>
    <n v="3384.23"/>
    <n v="0"/>
    <n v="0"/>
    <n v="0"/>
    <n v="4052.74"/>
    <x v="20"/>
    <x v="2"/>
  </r>
  <r>
    <s v="CG&amp;E "/>
    <s v="E"/>
    <x v="2"/>
    <s v="DP01    07/13/2009N"/>
    <n v="6261"/>
    <n v="924.08"/>
    <n v="0"/>
    <n v="924.08"/>
    <n v="270.72000000000003"/>
    <n v="0"/>
    <n v="223.91"/>
    <n v="6.8"/>
    <n v="0.05"/>
    <n v="0"/>
    <n v="0"/>
    <n v="23.75"/>
    <n v="33.03"/>
    <n v="49.44"/>
    <n v="0"/>
    <n v="0"/>
    <n v="67.8"/>
    <n v="211.05"/>
    <n v="0"/>
    <n v="0"/>
    <n v="0"/>
    <n v="0"/>
    <n v="4.21"/>
    <n v="0"/>
    <n v="0"/>
    <n v="0"/>
    <n v="3.07"/>
    <n v="0"/>
    <n v="0"/>
    <n v="0"/>
    <n v="0"/>
    <n v="10.210000000000001"/>
    <n v="0"/>
    <n v="0"/>
    <n v="0"/>
    <n v="20.04"/>
    <x v="20"/>
    <x v="2"/>
  </r>
  <r>
    <s v="CG&amp;E "/>
    <s v="E"/>
    <x v="5"/>
    <s v="DP01    07/13/2009N"/>
    <n v="0"/>
    <n v="18.46"/>
    <n v="0"/>
    <n v="18.46"/>
    <n v="2.4500000000000002"/>
    <n v="0"/>
    <n v="14.68"/>
    <n v="0"/>
    <n v="0.01"/>
    <n v="0"/>
    <n v="0"/>
    <n v="0"/>
    <n v="0"/>
    <n v="0.35"/>
    <n v="0"/>
    <n v="0"/>
    <n v="0.79"/>
    <n v="0"/>
    <n v="0"/>
    <n v="0"/>
    <n v="0"/>
    <n v="0"/>
    <n v="0.04"/>
    <n v="0"/>
    <n v="0"/>
    <n v="0"/>
    <n v="0"/>
    <n v="0"/>
    <n v="0"/>
    <n v="0"/>
    <n v="0"/>
    <n v="0"/>
    <n v="0"/>
    <n v="0"/>
    <n v="0"/>
    <n v="0.14000000000000001"/>
    <x v="20"/>
    <x v="2"/>
  </r>
  <r>
    <s v="CG&amp;E "/>
    <s v="E"/>
    <x v="14"/>
    <s v="DP01    07/13/2009N"/>
    <n v="1629931"/>
    <n v="145399.26999999999"/>
    <n v="0"/>
    <n v="145399.26999999999"/>
    <n v="38625.65"/>
    <n v="0"/>
    <n v="14005.46"/>
    <n v="1769.62"/>
    <n v="0.52"/>
    <n v="0"/>
    <n v="0"/>
    <n v="5970.51"/>
    <n v="6607.8"/>
    <n v="8349.82"/>
    <n v="0"/>
    <n v="0"/>
    <n v="7898.77"/>
    <n v="54943.32"/>
    <n v="0"/>
    <n v="0"/>
    <n v="0"/>
    <n v="0"/>
    <n v="594.72"/>
    <n v="0"/>
    <n v="0"/>
    <n v="0"/>
    <n v="798.66"/>
    <n v="0"/>
    <n v="0"/>
    <n v="0"/>
    <n v="0"/>
    <n v="2658.4"/>
    <n v="0"/>
    <n v="0"/>
    <n v="0"/>
    <n v="3384.35"/>
    <x v="20"/>
    <x v="2"/>
  </r>
  <r>
    <s v="CG&amp;E "/>
    <s v="E"/>
    <x v="15"/>
    <s v="DP01    07/13/2009N"/>
    <n v="896187"/>
    <n v="84924.84"/>
    <n v="0"/>
    <n v="84924.84"/>
    <n v="23043.63"/>
    <n v="0"/>
    <n v="9112.61"/>
    <n v="775.48"/>
    <n v="0.12"/>
    <n v="0"/>
    <n v="0"/>
    <n v="3264.12"/>
    <n v="4020.27"/>
    <n v="4845.58"/>
    <n v="0"/>
    <n v="0"/>
    <n v="5435.51"/>
    <n v="30209.57"/>
    <n v="0"/>
    <n v="0"/>
    <n v="0"/>
    <n v="0"/>
    <n v="353.03"/>
    <n v="0"/>
    <n v="0"/>
    <n v="0"/>
    <n v="439.13"/>
    <n v="0"/>
    <n v="0"/>
    <n v="0"/>
    <n v="0"/>
    <n v="1461.68"/>
    <n v="0"/>
    <n v="0"/>
    <n v="0"/>
    <n v="1964.11"/>
    <x v="20"/>
    <x v="2"/>
  </r>
  <r>
    <s v="CG&amp;E "/>
    <s v="E"/>
    <x v="12"/>
    <s v="DP01    07/13/2009N"/>
    <n v="64791"/>
    <n v="6788.33"/>
    <n v="0"/>
    <n v="6788.33"/>
    <n v="1967.21"/>
    <n v="0"/>
    <n v="804.25"/>
    <n v="70.34"/>
    <n v="0.05"/>
    <n v="0"/>
    <n v="0"/>
    <n v="240.47"/>
    <n v="377.57"/>
    <n v="392.71"/>
    <n v="0"/>
    <n v="0"/>
    <n v="424.66"/>
    <n v="2184.04"/>
    <n v="0"/>
    <n v="0"/>
    <n v="0"/>
    <n v="0"/>
    <n v="30.44"/>
    <n v="0"/>
    <n v="0"/>
    <n v="0"/>
    <n v="31.75"/>
    <n v="0"/>
    <n v="0"/>
    <n v="0"/>
    <n v="0"/>
    <n v="105.67"/>
    <n v="0"/>
    <n v="0"/>
    <n v="0"/>
    <n v="159.16999999999999"/>
    <x v="20"/>
    <x v="2"/>
  </r>
  <r>
    <s v="CG&amp;E "/>
    <s v="E"/>
    <x v="16"/>
    <s v="DP01    07/13/2009N"/>
    <n v="186624"/>
    <n v="15374.75"/>
    <n v="0"/>
    <n v="15374.75"/>
    <n v="4250.32"/>
    <n v="0"/>
    <n v="1516.11"/>
    <n v="194.45"/>
    <n v="0.05"/>
    <n v="0"/>
    <n v="0"/>
    <n v="0"/>
    <n v="787.9"/>
    <n v="931.31"/>
    <n v="0"/>
    <n v="0"/>
    <n v="880.31"/>
    <n v="6290.91"/>
    <n v="0"/>
    <n v="0"/>
    <n v="0"/>
    <n v="0"/>
    <n v="65.27"/>
    <n v="0"/>
    <n v="0"/>
    <n v="0"/>
    <n v="91.44"/>
    <n v="0"/>
    <n v="0"/>
    <n v="0"/>
    <n v="0"/>
    <n v="304.39"/>
    <n v="0"/>
    <n v="0"/>
    <n v="0"/>
    <n v="377.5"/>
    <x v="20"/>
    <x v="2"/>
  </r>
  <r>
    <s v="CG&amp;E "/>
    <s v="E"/>
    <x v="14"/>
    <s v="DP02    01/02/2009 "/>
    <n v="1038667"/>
    <n v="114376.66"/>
    <n v="0"/>
    <n v="114376.66"/>
    <n v="25211.49"/>
    <n v="0"/>
    <n v="7689.3"/>
    <n v="2066.61"/>
    <n v="0.18"/>
    <n v="0"/>
    <n v="0"/>
    <n v="8540.64"/>
    <n v="9932.5"/>
    <n v="11373.03"/>
    <n v="0"/>
    <n v="0"/>
    <n v="5211.83"/>
    <n v="35012.42"/>
    <n v="0"/>
    <n v="0"/>
    <n v="0"/>
    <n v="0"/>
    <n v="780.36"/>
    <n v="0"/>
    <n v="0"/>
    <n v="0"/>
    <n v="1150.3499999999999"/>
    <n v="0"/>
    <n v="0"/>
    <n v="0"/>
    <n v="0"/>
    <n v="3829.02"/>
    <n v="0"/>
    <n v="0"/>
    <n v="0"/>
    <n v="3578.93"/>
    <x v="20"/>
    <x v="2"/>
  </r>
  <r>
    <s v="CG&amp;E "/>
    <s v="E"/>
    <x v="15"/>
    <s v="DP02    01/02/2009 "/>
    <n v="4258836"/>
    <n v="367929.05"/>
    <n v="0"/>
    <n v="367929.05"/>
    <n v="102141.86"/>
    <n v="0"/>
    <n v="36382.120000000003"/>
    <n v="2369.59"/>
    <n v="0.18"/>
    <n v="0"/>
    <n v="0"/>
    <n v="606.26"/>
    <n v="20515.04"/>
    <n v="20263.47"/>
    <n v="0"/>
    <n v="0"/>
    <n v="24325.75"/>
    <n v="143561.1"/>
    <n v="0"/>
    <n v="0"/>
    <n v="0"/>
    <n v="0"/>
    <n v="1475.94"/>
    <n v="0"/>
    <n v="0"/>
    <n v="0"/>
    <n v="1833.02"/>
    <n v="0"/>
    <n v="0"/>
    <n v="0"/>
    <n v="0"/>
    <n v="6101.34"/>
    <n v="0"/>
    <n v="0"/>
    <n v="0"/>
    <n v="8353.3799999999992"/>
    <x v="20"/>
    <x v="2"/>
  </r>
  <r>
    <s v="CG&amp;E "/>
    <s v="E"/>
    <x v="12"/>
    <s v="DP02    01/02/2009 "/>
    <n v="712524"/>
    <n v="77038.210000000006"/>
    <n v="0"/>
    <n v="77038.210000000006"/>
    <n v="18954.91"/>
    <n v="0"/>
    <n v="7064.6"/>
    <n v="1299.31"/>
    <n v="0.27"/>
    <n v="0"/>
    <n v="0"/>
    <n v="4372.13"/>
    <n v="5805.88"/>
    <n v="6450.08"/>
    <n v="0"/>
    <n v="0"/>
    <n v="3951.17"/>
    <n v="24018.46"/>
    <n v="0"/>
    <n v="0"/>
    <n v="0"/>
    <n v="0"/>
    <n v="471.96"/>
    <n v="0"/>
    <n v="0"/>
    <n v="0"/>
    <n v="586.39"/>
    <n v="0"/>
    <n v="0"/>
    <n v="0"/>
    <n v="0"/>
    <n v="1951.89"/>
    <n v="0"/>
    <n v="0"/>
    <n v="0"/>
    <n v="2111.16"/>
    <x v="20"/>
    <x v="2"/>
  </r>
  <r>
    <s v="CG&amp;E "/>
    <s v="E"/>
    <x v="2"/>
    <s v="DP02    01/02/2009N"/>
    <n v="55849"/>
    <n v="11796.65"/>
    <n v="0"/>
    <n v="11796.65"/>
    <n v="4613.34"/>
    <n v="0"/>
    <n v="2088.85"/>
    <n v="60.63"/>
    <n v="0.27"/>
    <n v="0"/>
    <n v="0"/>
    <n v="226.13"/>
    <n v="382.57"/>
    <n v="753.46"/>
    <n v="0"/>
    <n v="0"/>
    <n v="1293.1199999999999"/>
    <n v="1882.61"/>
    <n v="0"/>
    <n v="0"/>
    <n v="0"/>
    <n v="0"/>
    <n v="71.819999999999993"/>
    <n v="0"/>
    <n v="0"/>
    <n v="0"/>
    <n v="27.36"/>
    <n v="0"/>
    <n v="0"/>
    <n v="0"/>
    <n v="0"/>
    <n v="91.08"/>
    <n v="0"/>
    <n v="0"/>
    <n v="0"/>
    <n v="305.41000000000003"/>
    <x v="20"/>
    <x v="2"/>
  </r>
  <r>
    <s v="CG&amp;E "/>
    <s v="E"/>
    <x v="3"/>
    <s v="DP02    01/02/2009N"/>
    <n v="411461"/>
    <n v="37068.71"/>
    <n v="0"/>
    <n v="37068.71"/>
    <n v="10061.26"/>
    <n v="0"/>
    <n v="3236.9"/>
    <n v="446.72"/>
    <n v="0.39"/>
    <n v="0"/>
    <n v="0"/>
    <n v="1533.66"/>
    <n v="1823.84"/>
    <n v="2151.15"/>
    <n v="0"/>
    <n v="0"/>
    <n v="2045.12"/>
    <n v="13869.94"/>
    <n v="0"/>
    <n v="0"/>
    <n v="0"/>
    <n v="0"/>
    <n v="155.07"/>
    <n v="0"/>
    <n v="0"/>
    <n v="0"/>
    <n v="201.63"/>
    <n v="0"/>
    <n v="0"/>
    <n v="0"/>
    <n v="0"/>
    <n v="671.1"/>
    <n v="0"/>
    <n v="0"/>
    <n v="0"/>
    <n v="871.93"/>
    <x v="20"/>
    <x v="2"/>
  </r>
  <r>
    <s v="CG&amp;E "/>
    <s v="E"/>
    <x v="4"/>
    <s v="DP02    01/02/2009N"/>
    <n v="58509"/>
    <n v="6366.28"/>
    <n v="0"/>
    <n v="6366.28"/>
    <n v="1932.92"/>
    <n v="0"/>
    <n v="689.23"/>
    <n v="63.52"/>
    <n v="0.09"/>
    <n v="0"/>
    <n v="0"/>
    <n v="221.71"/>
    <n v="377.64"/>
    <n v="376.69"/>
    <n v="0"/>
    <n v="0"/>
    <n v="425.47"/>
    <n v="1972.28"/>
    <n v="0"/>
    <n v="0"/>
    <n v="0"/>
    <n v="0"/>
    <n v="29.94"/>
    <n v="0"/>
    <n v="0"/>
    <n v="0"/>
    <n v="28.67"/>
    <n v="0"/>
    <n v="0"/>
    <n v="0"/>
    <n v="0"/>
    <n v="95.43"/>
    <n v="0"/>
    <n v="0"/>
    <n v="0"/>
    <n v="152.69"/>
    <x v="20"/>
    <x v="2"/>
  </r>
  <r>
    <s v="CG&amp;E "/>
    <s v="E"/>
    <x v="14"/>
    <s v="DP02    01/02/2009N"/>
    <n v="39606785"/>
    <n v="3314238.61"/>
    <n v="0"/>
    <n v="3314238.61"/>
    <n v="868466.4"/>
    <n v="0"/>
    <n v="244585.07"/>
    <n v="33849.230000000003"/>
    <n v="4.3600000000000003"/>
    <n v="0"/>
    <n v="0"/>
    <n v="123599.55"/>
    <n v="165531.85999999999"/>
    <n v="192880.49"/>
    <n v="0"/>
    <n v="0"/>
    <n v="187244.97"/>
    <n v="1335105.1299999999"/>
    <n v="0"/>
    <n v="0"/>
    <n v="0"/>
    <n v="0"/>
    <n v="13284.29"/>
    <n v="0"/>
    <n v="0"/>
    <n v="0"/>
    <n v="19407.349999999999"/>
    <n v="0"/>
    <n v="0"/>
    <n v="0"/>
    <n v="0"/>
    <n v="64598.66"/>
    <n v="0"/>
    <n v="0"/>
    <n v="0"/>
    <n v="78181.25"/>
    <x v="20"/>
    <x v="2"/>
  </r>
  <r>
    <s v="CG&amp;E "/>
    <s v="E"/>
    <x v="15"/>
    <s v="DP02    01/02/2009N"/>
    <n v="36787414"/>
    <n v="3165446.09"/>
    <n v="0"/>
    <n v="3165446.09"/>
    <n v="831139.83999999997"/>
    <n v="0"/>
    <n v="240379"/>
    <n v="29672"/>
    <n v="3.7"/>
    <n v="0"/>
    <n v="0"/>
    <n v="133900.51"/>
    <n v="162377.32999999999"/>
    <n v="182585.36"/>
    <n v="0"/>
    <n v="0"/>
    <n v="184839.22"/>
    <n v="1240066.97"/>
    <n v="0"/>
    <n v="0"/>
    <n v="0"/>
    <n v="0"/>
    <n v="12705.49"/>
    <n v="0"/>
    <n v="0"/>
    <n v="0"/>
    <n v="18025.86"/>
    <n v="0"/>
    <n v="0"/>
    <n v="0"/>
    <n v="0"/>
    <n v="60000.29"/>
    <n v="0"/>
    <n v="0"/>
    <n v="0"/>
    <n v="74009.27"/>
    <x v="20"/>
    <x v="2"/>
  </r>
  <r>
    <s v="CG&amp;E "/>
    <s v="E"/>
    <x v="12"/>
    <s v="DP02    01/02/2009N"/>
    <n v="8389951"/>
    <n v="736279.66"/>
    <n v="0"/>
    <n v="736279.66"/>
    <n v="197852.93"/>
    <n v="0"/>
    <n v="56092.69"/>
    <n v="8201.42"/>
    <n v="1.43"/>
    <n v="0"/>
    <n v="0"/>
    <n v="30601.4"/>
    <n v="37322.99"/>
    <n v="42821.83"/>
    <n v="0"/>
    <n v="0"/>
    <n v="42379.35"/>
    <n v="282816.86"/>
    <n v="0"/>
    <n v="0"/>
    <n v="0"/>
    <n v="0"/>
    <n v="3036.59"/>
    <n v="0"/>
    <n v="0"/>
    <n v="0"/>
    <n v="4111.1000000000004"/>
    <n v="0"/>
    <n v="0"/>
    <n v="0"/>
    <n v="0"/>
    <n v="13683.99"/>
    <n v="0"/>
    <n v="0"/>
    <n v="0"/>
    <n v="17357.080000000002"/>
    <x v="20"/>
    <x v="2"/>
  </r>
  <r>
    <s v="CG&amp;E "/>
    <s v="E"/>
    <x v="17"/>
    <s v="DP02    01/02/2009N"/>
    <n v="70550"/>
    <n v="14016.12"/>
    <n v="0"/>
    <n v="14016.12"/>
    <n v="5474.91"/>
    <n v="0"/>
    <n v="2175.17"/>
    <n v="76.599999999999994"/>
    <n v="0.04"/>
    <n v="0"/>
    <n v="0"/>
    <n v="260"/>
    <n v="483.27"/>
    <n v="901.53"/>
    <n v="0"/>
    <n v="0"/>
    <n v="1666.7"/>
    <n v="2378.17"/>
    <n v="0"/>
    <n v="0"/>
    <n v="0"/>
    <n v="0"/>
    <n v="84.65"/>
    <n v="0"/>
    <n v="0"/>
    <n v="0"/>
    <n v="34.57"/>
    <n v="0"/>
    <n v="0"/>
    <n v="0"/>
    <n v="0"/>
    <n v="115.07"/>
    <n v="0"/>
    <n v="0"/>
    <n v="0"/>
    <n v="365.44"/>
    <x v="20"/>
    <x v="2"/>
  </r>
  <r>
    <s v="CG&amp;E "/>
    <s v="E"/>
    <x v="16"/>
    <s v="DP02    01/02/2009N"/>
    <n v="2939702"/>
    <n v="237535.1"/>
    <n v="0"/>
    <n v="237535.1"/>
    <n v="63816.65"/>
    <n v="0"/>
    <n v="18240.87"/>
    <n v="2337.8200000000002"/>
    <n v="0.17"/>
    <n v="0"/>
    <n v="0"/>
    <n v="0"/>
    <n v="12677.58"/>
    <n v="14222.06"/>
    <n v="0"/>
    <n v="0"/>
    <n v="14171.73"/>
    <n v="99094.41"/>
    <n v="0"/>
    <n v="0"/>
    <n v="0"/>
    <n v="0"/>
    <n v="973.9"/>
    <n v="0"/>
    <n v="0"/>
    <n v="0"/>
    <n v="1440.45"/>
    <n v="0"/>
    <n v="0"/>
    <n v="0"/>
    <n v="0"/>
    <n v="4794.66"/>
    <n v="0"/>
    <n v="0"/>
    <n v="0"/>
    <n v="5764.8"/>
    <x v="20"/>
    <x v="2"/>
  </r>
  <r>
    <s v="CG&amp;E "/>
    <s v="E"/>
    <x v="11"/>
    <s v="DP02    01/02/2009N"/>
    <n v="1390"/>
    <n v="99.49"/>
    <n v="0"/>
    <n v="99.49"/>
    <n v="0"/>
    <n v="0"/>
    <n v="81.03"/>
    <n v="1.51"/>
    <n v="0.04"/>
    <n v="0"/>
    <n v="-3.32"/>
    <n v="6.25"/>
    <n v="7.71"/>
    <n v="0"/>
    <n v="0"/>
    <n v="0"/>
    <n v="0"/>
    <n v="0"/>
    <n v="0"/>
    <n v="0"/>
    <n v="0"/>
    <n v="0"/>
    <n v="0"/>
    <n v="0"/>
    <n v="0"/>
    <n v="0"/>
    <n v="0.68"/>
    <n v="0"/>
    <n v="0"/>
    <n v="0"/>
    <n v="0"/>
    <n v="2.27"/>
    <n v="0"/>
    <n v="0"/>
    <n v="0"/>
    <n v="3.32"/>
    <x v="20"/>
    <x v="2"/>
  </r>
  <r>
    <s v="CG&amp;E "/>
    <s v="E"/>
    <x v="18"/>
    <s v="DP02    01/02/2009N"/>
    <n v="523800"/>
    <n v="16679.169999999998"/>
    <n v="0"/>
    <n v="16679.169999999998"/>
    <n v="0"/>
    <n v="0"/>
    <n v="9450.11"/>
    <n v="568.69000000000005"/>
    <n v="0.23"/>
    <n v="0"/>
    <n v="-1432.89"/>
    <n v="1924.57"/>
    <n v="3131.64"/>
    <n v="0"/>
    <n v="0"/>
    <n v="0"/>
    <n v="0"/>
    <n v="0"/>
    <n v="0"/>
    <n v="0"/>
    <n v="0"/>
    <n v="0"/>
    <n v="74.680000000000007"/>
    <n v="0"/>
    <n v="0"/>
    <n v="0"/>
    <n v="256.66000000000003"/>
    <n v="0"/>
    <n v="0"/>
    <n v="0"/>
    <n v="0"/>
    <n v="854.31"/>
    <n v="0"/>
    <n v="0"/>
    <n v="0"/>
    <n v="1851.17"/>
    <x v="20"/>
    <x v="2"/>
  </r>
  <r>
    <s v="CG&amp;E "/>
    <s v="E"/>
    <x v="13"/>
    <s v="DP02    01/02/2009N"/>
    <n v="239789"/>
    <n v="5056.8999999999996"/>
    <n v="0"/>
    <n v="5056.8999999999996"/>
    <n v="0"/>
    <n v="0"/>
    <n v="2064.2800000000002"/>
    <n v="260.33999999999997"/>
    <n v="0.09"/>
    <n v="0"/>
    <n v="-576.05999999999995"/>
    <n v="879.75"/>
    <n v="1343.84"/>
    <n v="0"/>
    <n v="0"/>
    <n v="0"/>
    <n v="0"/>
    <n v="0"/>
    <n v="0"/>
    <n v="0"/>
    <n v="0"/>
    <n v="0"/>
    <n v="0"/>
    <n v="0"/>
    <n v="0"/>
    <n v="0"/>
    <n v="117.5"/>
    <n v="0"/>
    <n v="0"/>
    <n v="0"/>
    <n v="0"/>
    <n v="391.1"/>
    <n v="0"/>
    <n v="0"/>
    <n v="0"/>
    <n v="576.05999999999995"/>
    <x v="20"/>
    <x v="2"/>
  </r>
  <r>
    <s v="CG&amp;E "/>
    <s v="E"/>
    <x v="3"/>
    <s v="DP02    07/13/2009N"/>
    <n v="36123"/>
    <n v="3525.42"/>
    <n v="0"/>
    <n v="3525.42"/>
    <n v="939.03"/>
    <n v="0"/>
    <n v="456.3"/>
    <n v="39.22"/>
    <n v="0.06"/>
    <n v="0"/>
    <n v="0"/>
    <n v="137.65"/>
    <n v="173.51"/>
    <n v="196.71"/>
    <n v="0"/>
    <n v="0"/>
    <n v="194.43"/>
    <n v="1217.67"/>
    <n v="0"/>
    <n v="0"/>
    <n v="0"/>
    <n v="0"/>
    <n v="14.5"/>
    <n v="0"/>
    <n v="0"/>
    <n v="0"/>
    <n v="17.7"/>
    <n v="0"/>
    <n v="0"/>
    <n v="0"/>
    <n v="0"/>
    <n v="58.91"/>
    <n v="0"/>
    <n v="0"/>
    <n v="0"/>
    <n v="79.73"/>
    <x v="20"/>
    <x v="2"/>
  </r>
  <r>
    <s v="CG&amp;E "/>
    <s v="E"/>
    <x v="14"/>
    <s v="DP02    07/13/2009N"/>
    <n v="15845576"/>
    <n v="1280926.95"/>
    <n v="0"/>
    <n v="1280926.95"/>
    <n v="341617.18"/>
    <n v="0"/>
    <n v="125371.37"/>
    <n v="11643.86"/>
    <n v="1.31"/>
    <n v="0"/>
    <n v="0"/>
    <n v="30646.55"/>
    <n v="66397.75"/>
    <n v="76334.13"/>
    <n v="0"/>
    <n v="0"/>
    <n v="75283.87"/>
    <n v="534138.57999999996"/>
    <n v="0"/>
    <n v="0"/>
    <n v="0"/>
    <n v="0"/>
    <n v="5214.8100000000004"/>
    <n v="0"/>
    <n v="0"/>
    <n v="0"/>
    <n v="7764.34"/>
    <n v="0"/>
    <n v="0"/>
    <n v="0"/>
    <n v="0"/>
    <n v="25844.14"/>
    <n v="0"/>
    <n v="0"/>
    <n v="0"/>
    <n v="30941.24"/>
    <x v="20"/>
    <x v="2"/>
  </r>
  <r>
    <s v="CG&amp;E "/>
    <s v="E"/>
    <x v="15"/>
    <s v="DP02    07/13/2009N"/>
    <n v="9623655"/>
    <n v="845609.82"/>
    <n v="0"/>
    <n v="845609.82"/>
    <n v="224232.01"/>
    <n v="0"/>
    <n v="84341.62"/>
    <n v="7885.91"/>
    <n v="0.89"/>
    <n v="0"/>
    <n v="0"/>
    <n v="35028.959999999999"/>
    <n v="43265.18"/>
    <n v="48728.44"/>
    <n v="0"/>
    <n v="0"/>
    <n v="50590.02"/>
    <n v="324403.81"/>
    <n v="0"/>
    <n v="0"/>
    <n v="0"/>
    <n v="0"/>
    <n v="3429.56"/>
    <n v="0"/>
    <n v="0"/>
    <n v="0"/>
    <n v="4715.59"/>
    <n v="0"/>
    <n v="0"/>
    <n v="0"/>
    <n v="0"/>
    <n v="15696.17"/>
    <n v="0"/>
    <n v="0"/>
    <n v="0"/>
    <n v="19751.66"/>
    <x v="20"/>
    <x v="2"/>
  </r>
  <r>
    <s v="CG&amp;E "/>
    <s v="E"/>
    <x v="12"/>
    <s v="DP02    07/13/2009N"/>
    <n v="628411"/>
    <n v="59550.8"/>
    <n v="0"/>
    <n v="59550.8"/>
    <n v="16430.330000000002"/>
    <n v="0"/>
    <n v="6029.65"/>
    <n v="682.26"/>
    <n v="0.19"/>
    <n v="0"/>
    <n v="0"/>
    <n v="2300.87"/>
    <n v="3064.4"/>
    <n v="3435.22"/>
    <n v="0"/>
    <n v="0"/>
    <n v="3446.14"/>
    <n v="21183.11"/>
    <n v="0"/>
    <n v="0"/>
    <n v="0"/>
    <n v="0"/>
    <n v="253.43"/>
    <n v="0"/>
    <n v="0"/>
    <n v="0"/>
    <n v="307.91000000000003"/>
    <n v="0"/>
    <n v="0"/>
    <n v="0"/>
    <n v="0"/>
    <n v="1024.93"/>
    <n v="0"/>
    <n v="0"/>
    <n v="0"/>
    <n v="1392.36"/>
    <x v="20"/>
    <x v="2"/>
  </r>
  <r>
    <s v="CG&amp;E "/>
    <s v="E"/>
    <x v="17"/>
    <s v="DP02    07/13/2009N"/>
    <n v="97826"/>
    <n v="20295.02"/>
    <n v="0"/>
    <n v="20295.02"/>
    <n v="7591.75"/>
    <n v="0"/>
    <n v="3875.98"/>
    <n v="106.21"/>
    <n v="0.05"/>
    <n v="0"/>
    <n v="0"/>
    <n v="360.52"/>
    <n v="670.11"/>
    <n v="1250.07"/>
    <n v="0"/>
    <n v="0"/>
    <n v="2311.12"/>
    <n v="3297.62"/>
    <n v="0"/>
    <n v="0"/>
    <n v="0"/>
    <n v="0"/>
    <n v="117.38"/>
    <n v="0"/>
    <n v="0"/>
    <n v="0"/>
    <n v="47.93"/>
    <n v="0"/>
    <n v="0"/>
    <n v="0"/>
    <n v="0"/>
    <n v="159.55000000000001"/>
    <n v="0"/>
    <n v="0"/>
    <n v="0"/>
    <n v="506.73"/>
    <x v="20"/>
    <x v="2"/>
  </r>
  <r>
    <s v="CG&amp;E "/>
    <s v="E"/>
    <x v="16"/>
    <s v="DP02    07/13/2009N"/>
    <n v="220202"/>
    <n v="18702.41"/>
    <n v="0"/>
    <n v="18702.41"/>
    <n v="4998.7299999999996"/>
    <n v="0"/>
    <n v="1874.8"/>
    <n v="171.59"/>
    <n v="0.01"/>
    <n v="0"/>
    <n v="0"/>
    <n v="0"/>
    <n v="1014.75"/>
    <n v="1096.03"/>
    <n v="0"/>
    <n v="0"/>
    <n v="1136.08"/>
    <n v="7422.79"/>
    <n v="0"/>
    <n v="0"/>
    <n v="0"/>
    <n v="0"/>
    <n v="76.319999999999993"/>
    <n v="0"/>
    <n v="0"/>
    <n v="0"/>
    <n v="107.9"/>
    <n v="0"/>
    <n v="0"/>
    <n v="0"/>
    <n v="0"/>
    <n v="359.15"/>
    <n v="0"/>
    <n v="0"/>
    <n v="0"/>
    <n v="444.26"/>
    <x v="20"/>
    <x v="2"/>
  </r>
  <r>
    <s v="CG&amp;E "/>
    <s v="E"/>
    <x v="11"/>
    <s v="DP02    07/13/2009N"/>
    <n v="1586"/>
    <n v="143.72999999999999"/>
    <n v="0"/>
    <n v="143.72999999999999"/>
    <n v="0"/>
    <n v="0"/>
    <n v="122.66"/>
    <n v="1.72"/>
    <n v="0.05"/>
    <n v="0"/>
    <n v="-3.79"/>
    <n v="7.14"/>
    <n v="8.7899999999999991"/>
    <n v="0"/>
    <n v="0"/>
    <n v="0"/>
    <n v="0"/>
    <n v="0"/>
    <n v="0"/>
    <n v="0"/>
    <n v="0"/>
    <n v="0"/>
    <n v="0"/>
    <n v="0"/>
    <n v="0"/>
    <n v="0"/>
    <n v="0.78"/>
    <n v="0"/>
    <n v="0"/>
    <n v="0"/>
    <n v="0"/>
    <n v="2.59"/>
    <n v="0"/>
    <n v="0"/>
    <n v="0"/>
    <n v="3.79"/>
    <x v="20"/>
    <x v="2"/>
  </r>
  <r>
    <s v="CG&amp;E "/>
    <s v="E"/>
    <x v="18"/>
    <s v="DP02    07/13/2009N"/>
    <n v="335045"/>
    <n v="9081.4599999999991"/>
    <n v="0"/>
    <n v="9081.4599999999991"/>
    <n v="0"/>
    <n v="0"/>
    <n v="4430.82"/>
    <n v="363.76"/>
    <n v="0.13"/>
    <n v="0"/>
    <n v="-291.89"/>
    <n v="1230.32"/>
    <n v="1662.23"/>
    <n v="0"/>
    <n v="0"/>
    <n v="0"/>
    <n v="0"/>
    <n v="0"/>
    <n v="0"/>
    <n v="0"/>
    <n v="0"/>
    <n v="0"/>
    <n v="103.56"/>
    <n v="0"/>
    <n v="0"/>
    <n v="0"/>
    <n v="164.18"/>
    <n v="0"/>
    <n v="0"/>
    <n v="0"/>
    <n v="0"/>
    <n v="546.46"/>
    <n v="0"/>
    <n v="0"/>
    <n v="0"/>
    <n v="871.89"/>
    <x v="20"/>
    <x v="2"/>
  </r>
  <r>
    <s v="CG&amp;E "/>
    <s v="E"/>
    <x v="2"/>
    <s v="DP03    01/02/2009N"/>
    <n v="19530"/>
    <n v="2170.0700000000002"/>
    <n v="0"/>
    <n v="2170.0700000000002"/>
    <n v="641.27"/>
    <n v="0"/>
    <n v="278.70999999999998"/>
    <n v="21.2"/>
    <n v="0.06"/>
    <n v="0"/>
    <n v="0"/>
    <n v="77.11"/>
    <n v="125.14"/>
    <n v="125.18"/>
    <n v="0"/>
    <n v="0"/>
    <n v="140.97"/>
    <n v="658.34"/>
    <n v="0"/>
    <n v="0"/>
    <n v="0"/>
    <n v="0"/>
    <n v="9.93"/>
    <n v="0"/>
    <n v="0"/>
    <n v="0"/>
    <n v="9.57"/>
    <n v="0"/>
    <n v="0"/>
    <n v="0"/>
    <n v="0"/>
    <n v="31.85"/>
    <n v="0"/>
    <n v="0"/>
    <n v="0"/>
    <n v="50.74"/>
    <x v="20"/>
    <x v="2"/>
  </r>
  <r>
    <s v="CG&amp;E "/>
    <s v="E"/>
    <x v="3"/>
    <s v="DP03    01/02/2009N"/>
    <n v="25600"/>
    <n v="2585.08"/>
    <n v="0"/>
    <n v="2585.08"/>
    <n v="704.7"/>
    <n v="0"/>
    <n v="337.97"/>
    <n v="27.79"/>
    <n v="0.09"/>
    <n v="0"/>
    <n v="0"/>
    <n v="102.25"/>
    <n v="132.16"/>
    <n v="144.94"/>
    <n v="0"/>
    <n v="0"/>
    <n v="148.31"/>
    <n v="862.95"/>
    <n v="0"/>
    <n v="0"/>
    <n v="0"/>
    <n v="0"/>
    <n v="10.89"/>
    <n v="0"/>
    <n v="0"/>
    <n v="0"/>
    <n v="12.54"/>
    <n v="0"/>
    <n v="0"/>
    <n v="0"/>
    <n v="0"/>
    <n v="41.75"/>
    <n v="0"/>
    <n v="0"/>
    <n v="0"/>
    <n v="58.74"/>
    <x v="20"/>
    <x v="2"/>
  </r>
  <r>
    <s v="CG&amp;E "/>
    <s v="E"/>
    <x v="14"/>
    <s v="DP03    01/02/2009N"/>
    <n v="3902377"/>
    <n v="315184.96000000002"/>
    <n v="0"/>
    <n v="315184.96000000002"/>
    <n v="79181.16"/>
    <n v="0"/>
    <n v="21386.62"/>
    <n v="3529.79"/>
    <n v="0.66"/>
    <n v="0"/>
    <n v="0"/>
    <n v="14234.46"/>
    <n v="14372.2"/>
    <n v="18106.48"/>
    <n v="0"/>
    <n v="0"/>
    <n v="16000.88"/>
    <n v="131545.23000000001"/>
    <n v="0"/>
    <n v="0"/>
    <n v="0"/>
    <n v="0"/>
    <n v="1211.54"/>
    <n v="0"/>
    <n v="0"/>
    <n v="0"/>
    <n v="1912.17"/>
    <n v="0"/>
    <n v="0"/>
    <n v="0"/>
    <n v="0"/>
    <n v="6364.76"/>
    <n v="0"/>
    <n v="0"/>
    <n v="0"/>
    <n v="7339.01"/>
    <x v="20"/>
    <x v="2"/>
  </r>
  <r>
    <s v="CG&amp;E "/>
    <s v="E"/>
    <x v="15"/>
    <s v="DP03    01/02/2009N"/>
    <n v="1777608"/>
    <n v="151970.75"/>
    <n v="0"/>
    <n v="151970.75"/>
    <n v="39826.160000000003"/>
    <n v="0"/>
    <n v="11201.23"/>
    <n v="1644.24"/>
    <n v="0.23"/>
    <n v="0"/>
    <n v="0"/>
    <n v="6475.89"/>
    <n v="7643.77"/>
    <n v="8776.26"/>
    <n v="0"/>
    <n v="0"/>
    <n v="8544.07"/>
    <n v="59921.39"/>
    <n v="0"/>
    <n v="0"/>
    <n v="0"/>
    <n v="0"/>
    <n v="609.88"/>
    <n v="0"/>
    <n v="0"/>
    <n v="0"/>
    <n v="871.03"/>
    <n v="0"/>
    <n v="0"/>
    <n v="0"/>
    <n v="0"/>
    <n v="2899.28"/>
    <n v="0"/>
    <n v="0"/>
    <n v="0"/>
    <n v="3557.32"/>
    <x v="20"/>
    <x v="2"/>
  </r>
  <r>
    <s v="CG&amp;E "/>
    <s v="E"/>
    <x v="12"/>
    <s v="DP03    01/02/2009N"/>
    <n v="16283"/>
    <n v="2085.5700000000002"/>
    <n v="0"/>
    <n v="2085.5700000000002"/>
    <n v="686.1"/>
    <n v="0"/>
    <n v="271.55"/>
    <n v="17.68"/>
    <n v="0.04"/>
    <n v="0"/>
    <n v="0"/>
    <n v="63.01"/>
    <n v="111.54"/>
    <n v="125.89"/>
    <n v="0"/>
    <n v="0"/>
    <n v="164.67"/>
    <n v="548.88"/>
    <n v="0"/>
    <n v="0"/>
    <n v="0"/>
    <n v="0"/>
    <n v="10.65"/>
    <n v="0"/>
    <n v="0"/>
    <n v="0"/>
    <n v="7.98"/>
    <n v="0"/>
    <n v="0"/>
    <n v="0"/>
    <n v="0"/>
    <n v="26.56"/>
    <n v="0"/>
    <n v="0"/>
    <n v="0"/>
    <n v="51.02"/>
    <x v="20"/>
    <x v="2"/>
  </r>
  <r>
    <s v="CG&amp;E "/>
    <s v="E"/>
    <x v="17"/>
    <s v="DP03    01/02/2009N"/>
    <n v="2159"/>
    <n v="789.11"/>
    <n v="0"/>
    <n v="789.11"/>
    <n v="325.76"/>
    <n v="0"/>
    <n v="186.41"/>
    <n v="2.34"/>
    <n v="0.04"/>
    <n v="0"/>
    <n v="0"/>
    <n v="9.43"/>
    <n v="14.79"/>
    <n v="50.11"/>
    <n v="0"/>
    <n v="0"/>
    <n v="97.49"/>
    <n v="72.78"/>
    <n v="0"/>
    <n v="0"/>
    <n v="0"/>
    <n v="0"/>
    <n v="5.07"/>
    <n v="0"/>
    <n v="0"/>
    <n v="0"/>
    <n v="1.06"/>
    <n v="0"/>
    <n v="0"/>
    <n v="0"/>
    <n v="0"/>
    <n v="3.52"/>
    <n v="0"/>
    <n v="0"/>
    <n v="0"/>
    <n v="20.309999999999999"/>
    <x v="20"/>
    <x v="2"/>
  </r>
  <r>
    <s v="CG&amp;E "/>
    <s v="E"/>
    <x v="2"/>
    <s v="DP03    07/13/2009N"/>
    <n v="9750"/>
    <n v="1125.3399999999999"/>
    <n v="0"/>
    <n v="1125.3399999999999"/>
    <n v="320.16000000000003"/>
    <n v="0"/>
    <n v="181.09"/>
    <n v="10.59"/>
    <n v="0.03"/>
    <n v="0"/>
    <n v="0"/>
    <n v="38.5"/>
    <n v="62.47"/>
    <n v="62.5"/>
    <n v="0"/>
    <n v="0"/>
    <n v="70.38"/>
    <n v="328.66"/>
    <n v="0"/>
    <n v="0"/>
    <n v="0"/>
    <n v="0"/>
    <n v="4.95"/>
    <n v="0"/>
    <n v="0"/>
    <n v="0"/>
    <n v="4.78"/>
    <n v="0"/>
    <n v="0"/>
    <n v="0"/>
    <n v="0"/>
    <n v="15.9"/>
    <n v="0"/>
    <n v="0"/>
    <n v="0"/>
    <n v="25.33"/>
    <x v="20"/>
    <x v="2"/>
  </r>
  <r>
    <s v="CG&amp;E "/>
    <s v="E"/>
    <x v="14"/>
    <s v="DP03    07/13/2009N"/>
    <n v="1317770"/>
    <n v="106125.4"/>
    <n v="0"/>
    <n v="106125.4"/>
    <n v="25538.54"/>
    <n v="0"/>
    <n v="8825.8799999999992"/>
    <n v="1077.71"/>
    <n v="0.15"/>
    <n v="0"/>
    <n v="0"/>
    <n v="4798.57"/>
    <n v="4698.87"/>
    <n v="5944.33"/>
    <n v="0"/>
    <n v="0"/>
    <n v="5226.5600000000004"/>
    <n v="44420.71"/>
    <n v="0"/>
    <n v="0"/>
    <n v="0"/>
    <n v="0"/>
    <n v="389.66"/>
    <n v="0"/>
    <n v="0"/>
    <n v="0"/>
    <n v="645.71"/>
    <n v="0"/>
    <n v="0"/>
    <n v="0"/>
    <n v="0"/>
    <n v="2149.29"/>
    <n v="0"/>
    <n v="0"/>
    <n v="0"/>
    <n v="2409.42"/>
    <x v="20"/>
    <x v="2"/>
  </r>
  <r>
    <s v="CG&amp;E "/>
    <s v="E"/>
    <x v="15"/>
    <s v="DP03    07/13/2009N"/>
    <n v="1764696"/>
    <n v="148819.29"/>
    <n v="0"/>
    <n v="148819.29"/>
    <n v="37135.97"/>
    <n v="0"/>
    <n v="13204.27"/>
    <n v="1541.8"/>
    <n v="0.13"/>
    <n v="0"/>
    <n v="0"/>
    <n v="6419.95"/>
    <n v="7106.19"/>
    <n v="8373.51"/>
    <n v="0"/>
    <n v="0"/>
    <n v="7930.35"/>
    <n v="59486.15"/>
    <n v="0"/>
    <n v="0"/>
    <n v="0"/>
    <n v="0"/>
    <n v="567.29999999999995"/>
    <n v="0"/>
    <n v="0"/>
    <n v="0"/>
    <n v="864.7"/>
    <n v="0"/>
    <n v="0"/>
    <n v="0"/>
    <n v="0"/>
    <n v="2878.22"/>
    <n v="0"/>
    <n v="0"/>
    <n v="0"/>
    <n v="3394.08"/>
    <x v="20"/>
    <x v="2"/>
  </r>
  <r>
    <s v="CG&amp;E "/>
    <s v="E"/>
    <x v="12"/>
    <s v="DP03    07/13/2009N"/>
    <n v="22579"/>
    <n v="3003.18"/>
    <n v="0"/>
    <n v="3003.18"/>
    <n v="951.41"/>
    <n v="0"/>
    <n v="487.7"/>
    <n v="24.51"/>
    <n v="0.05"/>
    <n v="0"/>
    <n v="0"/>
    <n v="87.38"/>
    <n v="154.66999999999999"/>
    <n v="174.57"/>
    <n v="0"/>
    <n v="0"/>
    <n v="228.36"/>
    <n v="761.12"/>
    <n v="0"/>
    <n v="0"/>
    <n v="0"/>
    <n v="0"/>
    <n v="14.77"/>
    <n v="0"/>
    <n v="0"/>
    <n v="0"/>
    <n v="11.06"/>
    <n v="0"/>
    <n v="0"/>
    <n v="0"/>
    <n v="0"/>
    <n v="36.83"/>
    <n v="0"/>
    <n v="0"/>
    <n v="0"/>
    <n v="70.75"/>
    <x v="20"/>
    <x v="2"/>
  </r>
  <r>
    <s v="CG&amp;E "/>
    <s v="E"/>
    <x v="17"/>
    <s v="DP03    07/13/2009N"/>
    <n v="2993"/>
    <n v="1171.73"/>
    <n v="0"/>
    <n v="1171.73"/>
    <n v="451.67"/>
    <n v="0"/>
    <n v="336.1"/>
    <n v="3.25"/>
    <n v="0.05"/>
    <n v="0"/>
    <n v="0"/>
    <n v="13.07"/>
    <n v="20.5"/>
    <n v="69.48"/>
    <n v="0"/>
    <n v="0"/>
    <n v="135.16999999999999"/>
    <n v="100.89"/>
    <n v="0"/>
    <n v="0"/>
    <n v="0"/>
    <n v="0"/>
    <n v="7.04"/>
    <n v="0"/>
    <n v="0"/>
    <n v="0"/>
    <n v="1.47"/>
    <n v="0"/>
    <n v="0"/>
    <n v="0"/>
    <n v="0"/>
    <n v="4.88"/>
    <n v="0"/>
    <n v="0"/>
    <n v="0"/>
    <n v="28.16"/>
    <x v="20"/>
    <x v="2"/>
  </r>
  <r>
    <s v="CG&amp;E "/>
    <s v="E"/>
    <x v="14"/>
    <s v="DP04    01/02/2009 "/>
    <n v="480905"/>
    <n v="74963.570000000007"/>
    <n v="0"/>
    <n v="74963.570000000007"/>
    <n v="15782.73"/>
    <n v="0"/>
    <n v="5927.83"/>
    <n v="1341.6"/>
    <n v="0.09"/>
    <n v="0"/>
    <n v="0"/>
    <n v="6417.04"/>
    <n v="9230.2999999999993"/>
    <n v="9313.5400000000009"/>
    <n v="0"/>
    <n v="0"/>
    <n v="3714.79"/>
    <n v="16210.83"/>
    <n v="0"/>
    <n v="0"/>
    <n v="0"/>
    <n v="0"/>
    <n v="669.67"/>
    <n v="0"/>
    <n v="0"/>
    <n v="0"/>
    <n v="864.95"/>
    <n v="0"/>
    <n v="0"/>
    <n v="0"/>
    <n v="0"/>
    <n v="2879.06"/>
    <n v="0"/>
    <n v="0"/>
    <n v="0"/>
    <n v="2611.14"/>
    <x v="20"/>
    <x v="2"/>
  </r>
  <r>
    <s v="CG&amp;E "/>
    <s v="E"/>
    <x v="14"/>
    <s v="DP04    01/02/2009N"/>
    <n v="160235"/>
    <n v="31229.13"/>
    <n v="0"/>
    <n v="31229.13"/>
    <n v="12346.47"/>
    <n v="0"/>
    <n v="4791.4799999999996"/>
    <n v="173.97"/>
    <n v="0.27"/>
    <n v="0"/>
    <n v="0"/>
    <n v="600.34"/>
    <n v="1097.6099999999999"/>
    <n v="2035.12"/>
    <n v="0"/>
    <n v="0"/>
    <n v="3425.59"/>
    <n v="5401.36"/>
    <n v="0"/>
    <n v="0"/>
    <n v="0"/>
    <n v="0"/>
    <n v="192.17"/>
    <n v="0"/>
    <n v="0"/>
    <n v="0"/>
    <n v="78.52"/>
    <n v="0"/>
    <n v="0"/>
    <n v="0"/>
    <n v="0"/>
    <n v="261.33999999999997"/>
    <n v="0"/>
    <n v="0"/>
    <n v="0"/>
    <n v="824.89"/>
    <x v="20"/>
    <x v="2"/>
  </r>
  <r>
    <s v="CG&amp;E "/>
    <s v="E"/>
    <x v="15"/>
    <s v="DP04    01/02/2009N"/>
    <n v="3906774"/>
    <n v="355312.03"/>
    <n v="0"/>
    <n v="355312.03"/>
    <n v="96780.79"/>
    <n v="0"/>
    <n v="28931.85"/>
    <n v="3285.34"/>
    <n v="0.47"/>
    <n v="0"/>
    <n v="0"/>
    <n v="14228.96"/>
    <n v="19461.18"/>
    <n v="20589.41"/>
    <n v="0"/>
    <n v="0"/>
    <n v="22226.69"/>
    <n v="131693.45000000001"/>
    <n v="0"/>
    <n v="0"/>
    <n v="0"/>
    <n v="0"/>
    <n v="1481.8"/>
    <n v="0"/>
    <n v="0"/>
    <n v="0"/>
    <n v="1914.32"/>
    <n v="0"/>
    <n v="0"/>
    <n v="0"/>
    <n v="0"/>
    <n v="6371.96"/>
    <n v="0"/>
    <n v="0"/>
    <n v="0"/>
    <n v="8345.81"/>
    <x v="20"/>
    <x v="2"/>
  </r>
  <r>
    <s v="CG&amp;E "/>
    <s v="E"/>
    <x v="11"/>
    <s v="DP04    01/02/2009N"/>
    <n v="63083"/>
    <n v="2508.9899999999998"/>
    <n v="0"/>
    <n v="2508.9899999999998"/>
    <n v="0"/>
    <n v="0"/>
    <n v="1631.8"/>
    <n v="68.48"/>
    <n v="0.13"/>
    <n v="0"/>
    <n v="-282.89999999999998"/>
    <n v="242.66"/>
    <n v="432.12"/>
    <n v="0"/>
    <n v="0"/>
    <n v="0"/>
    <n v="0"/>
    <n v="0"/>
    <n v="0"/>
    <n v="0"/>
    <n v="0"/>
    <n v="0"/>
    <n v="0"/>
    <n v="0"/>
    <n v="0"/>
    <n v="0"/>
    <n v="30.91"/>
    <n v="0"/>
    <n v="0"/>
    <n v="0"/>
    <n v="0"/>
    <n v="102.89"/>
    <n v="0"/>
    <n v="0"/>
    <n v="0"/>
    <n v="282.89999999999998"/>
    <x v="20"/>
    <x v="2"/>
  </r>
  <r>
    <s v="CG&amp;E "/>
    <s v="E"/>
    <x v="15"/>
    <s v="DP04    07/13/2009N"/>
    <n v="3811780"/>
    <n v="340400.41"/>
    <n v="0"/>
    <n v="340400.41"/>
    <n v="87648.13"/>
    <n v="0"/>
    <n v="33217.800000000003"/>
    <n v="2901.36"/>
    <n v="0.25"/>
    <n v="0"/>
    <n v="0"/>
    <n v="13863.95"/>
    <n v="17910.25"/>
    <n v="19129.919999999998"/>
    <n v="0"/>
    <n v="0"/>
    <n v="20060.2"/>
    <n v="128491.3"/>
    <n v="0"/>
    <n v="0"/>
    <n v="0"/>
    <n v="0"/>
    <n v="1338.23"/>
    <n v="0"/>
    <n v="0"/>
    <n v="0"/>
    <n v="1867.77"/>
    <n v="0"/>
    <n v="0"/>
    <n v="0"/>
    <n v="0"/>
    <n v="6217.01"/>
    <n v="0"/>
    <n v="0"/>
    <n v="0"/>
    <n v="7754.24"/>
    <x v="20"/>
    <x v="2"/>
  </r>
  <r>
    <s v="CG&amp;E "/>
    <s v="E"/>
    <x v="11"/>
    <s v="DP04    07/13/2009N"/>
    <n v="13482"/>
    <n v="1043.06"/>
    <n v="0"/>
    <n v="1043.06"/>
    <n v="0"/>
    <n v="0"/>
    <n v="853.51"/>
    <n v="14.64"/>
    <n v="0.05"/>
    <n v="0"/>
    <n v="-100.04"/>
    <n v="53.91"/>
    <n v="92.35"/>
    <n v="0"/>
    <n v="0"/>
    <n v="0"/>
    <n v="0"/>
    <n v="0"/>
    <n v="0"/>
    <n v="0"/>
    <n v="0"/>
    <n v="0"/>
    <n v="0"/>
    <n v="0"/>
    <n v="0"/>
    <n v="0"/>
    <n v="6.61"/>
    <n v="0"/>
    <n v="0"/>
    <n v="0"/>
    <n v="0"/>
    <n v="21.99"/>
    <n v="0"/>
    <n v="0"/>
    <n v="0"/>
    <n v="100.04"/>
    <x v="20"/>
    <x v="2"/>
  </r>
  <r>
    <s v="CG&amp;E "/>
    <s v="E"/>
    <x v="14"/>
    <s v="DP06    07/13/2009 "/>
    <n v="1308990"/>
    <n v="53651.77"/>
    <n v="0"/>
    <n v="53651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"/>
  </r>
  <r>
    <s v="CG&amp;E "/>
    <s v="E"/>
    <x v="15"/>
    <s v="DP06    07/13/2009 "/>
    <n v="-517980"/>
    <n v="-18907.64"/>
    <n v="0"/>
    <n v="-1890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"/>
  </r>
  <r>
    <s v="CG&amp;E "/>
    <s v="E"/>
    <x v="12"/>
    <s v="DP06    07/13/2009 "/>
    <n v="484217"/>
    <n v="20900.84"/>
    <n v="0"/>
    <n v="2090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"/>
  </r>
  <r>
    <s v="CG&amp;E "/>
    <s v="E"/>
    <x v="14"/>
    <s v="DP06    07/13/2009N"/>
    <n v="0"/>
    <n v="-4000"/>
    <n v="0"/>
    <n v="-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"/>
  </r>
  <r>
    <s v="CG&amp;E "/>
    <s v="E"/>
    <x v="14"/>
    <s v="DP08    07/13/2009 "/>
    <n v="1284306"/>
    <n v="55335.88"/>
    <n v="0"/>
    <n v="55335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"/>
  </r>
  <r>
    <s v="CG&amp;E "/>
    <s v="E"/>
    <x v="14"/>
    <s v="DP10    01/02/2009 "/>
    <n v="1418400"/>
    <n v="113638.9"/>
    <n v="0"/>
    <n v="113638.9"/>
    <n v="24176.7"/>
    <n v="0"/>
    <n v="6914.4"/>
    <n v="1062.79"/>
    <n v="0.09"/>
    <n v="0"/>
    <n v="0"/>
    <n v="4259.08"/>
    <n v="8019.52"/>
    <n v="11152.3"/>
    <n v="0"/>
    <n v="0"/>
    <n v="4634.8"/>
    <n v="47812.85"/>
    <n v="0"/>
    <n v="0"/>
    <n v="0"/>
    <n v="0"/>
    <n v="981.69"/>
    <n v="0"/>
    <n v="0"/>
    <n v="0"/>
    <n v="573.66"/>
    <n v="0"/>
    <n v="0"/>
    <n v="0"/>
    <n v="0"/>
    <n v="1909.47"/>
    <n v="0"/>
    <n v="0"/>
    <n v="0"/>
    <n v="2141.5500000000002"/>
    <x v="20"/>
    <x v="2"/>
  </r>
  <r>
    <s v="CG&amp;E "/>
    <s v="E"/>
    <x v="15"/>
    <s v="DP10    01/02/2009 "/>
    <n v="5271076"/>
    <n v="376101.22"/>
    <n v="0"/>
    <n v="376101.22"/>
    <n v="84454.27"/>
    <n v="0"/>
    <n v="24777.1"/>
    <n v="2900.52"/>
    <n v="0.18"/>
    <n v="0"/>
    <n v="0"/>
    <n v="14516.17"/>
    <n v="18384.189999999999"/>
    <n v="19938.28"/>
    <n v="0"/>
    <n v="0"/>
    <n v="16316.81"/>
    <n v="177682.7"/>
    <n v="0"/>
    <n v="0"/>
    <n v="0"/>
    <n v="0"/>
    <n v="1389.56"/>
    <n v="0"/>
    <n v="0"/>
    <n v="0"/>
    <n v="1956.97"/>
    <n v="0"/>
    <n v="0"/>
    <n v="0"/>
    <n v="0"/>
    <n v="6513.9"/>
    <n v="0"/>
    <n v="0"/>
    <n v="0"/>
    <n v="7270.57"/>
    <x v="20"/>
    <x v="2"/>
  </r>
  <r>
    <s v="CG&amp;E "/>
    <s v="E"/>
    <x v="12"/>
    <s v="DP10    01/02/2009 "/>
    <n v="22465770"/>
    <n v="1413698.15"/>
    <n v="0"/>
    <n v="1413698.15"/>
    <n v="299818.78999999998"/>
    <n v="0"/>
    <n v="79562.06"/>
    <n v="11213.03"/>
    <n v="0.09"/>
    <n v="0"/>
    <n v="0"/>
    <n v="0"/>
    <n v="44788.08"/>
    <n v="80954.91"/>
    <n v="0"/>
    <n v="0"/>
    <n v="53682.57"/>
    <n v="757298.64"/>
    <n v="0"/>
    <n v="0"/>
    <n v="0"/>
    <n v="0"/>
    <n v="4298.63"/>
    <n v="0"/>
    <n v="0"/>
    <n v="0"/>
    <n v="11178.39"/>
    <n v="0"/>
    <n v="0"/>
    <n v="0"/>
    <n v="0"/>
    <n v="37208.06"/>
    <n v="0"/>
    <n v="0"/>
    <n v="0"/>
    <n v="33694.9"/>
    <x v="20"/>
    <x v="2"/>
  </r>
  <r>
    <s v="CG&amp;E "/>
    <s v="E"/>
    <x v="2"/>
    <s v="DP10    01/02/2009N"/>
    <n v="22458"/>
    <n v="2527.14"/>
    <n v="0"/>
    <n v="2527.14"/>
    <n v="661.86"/>
    <n v="0"/>
    <n v="479.74"/>
    <n v="24.38"/>
    <n v="0.09"/>
    <n v="0"/>
    <n v="0"/>
    <n v="90.84"/>
    <n v="126.18"/>
    <n v="133.30000000000001"/>
    <n v="0"/>
    <n v="0"/>
    <n v="141.82"/>
    <n v="757.04"/>
    <n v="0"/>
    <n v="0"/>
    <n v="0"/>
    <n v="0"/>
    <n v="10.23"/>
    <n v="0"/>
    <n v="0"/>
    <n v="0"/>
    <n v="11"/>
    <n v="0"/>
    <n v="0"/>
    <n v="0"/>
    <n v="0"/>
    <n v="36.630000000000003"/>
    <n v="0"/>
    <n v="0"/>
    <n v="0"/>
    <n v="54.03"/>
    <x v="20"/>
    <x v="2"/>
  </r>
  <r>
    <s v="CG&amp;E "/>
    <s v="E"/>
    <x v="3"/>
    <s v="DP10    01/02/2009N"/>
    <n v="48462"/>
    <n v="6070.14"/>
    <n v="0"/>
    <n v="6070.14"/>
    <n v="1914.74"/>
    <n v="0"/>
    <n v="869.19"/>
    <n v="52.62"/>
    <n v="0.09"/>
    <n v="0"/>
    <n v="0"/>
    <n v="185.24"/>
    <n v="331.96"/>
    <n v="356.55"/>
    <n v="0"/>
    <n v="0"/>
    <n v="449.11"/>
    <n v="1633.61"/>
    <n v="0"/>
    <n v="0"/>
    <n v="0"/>
    <n v="0"/>
    <n v="29.71"/>
    <n v="0"/>
    <n v="0"/>
    <n v="0"/>
    <n v="23.75"/>
    <n v="0"/>
    <n v="0"/>
    <n v="0"/>
    <n v="0"/>
    <n v="79.040000000000006"/>
    <n v="0"/>
    <n v="0"/>
    <n v="0"/>
    <n v="144.53"/>
    <x v="20"/>
    <x v="2"/>
  </r>
  <r>
    <s v="CG&amp;E "/>
    <s v="E"/>
    <x v="14"/>
    <s v="DP10    01/02/2009N"/>
    <n v="8044620"/>
    <n v="642017.43999999994"/>
    <n v="0"/>
    <n v="642017.43999999994"/>
    <n v="157400.49"/>
    <n v="0"/>
    <n v="44105.66"/>
    <n v="5688.82"/>
    <n v="0.48"/>
    <n v="0"/>
    <n v="0"/>
    <n v="29251.69"/>
    <n v="30111.51"/>
    <n v="36492.519999999997"/>
    <n v="0"/>
    <n v="0"/>
    <n v="33538.83"/>
    <n v="271176.09000000003"/>
    <n v="0"/>
    <n v="0"/>
    <n v="0"/>
    <n v="0"/>
    <n v="2396.9299999999998"/>
    <n v="0"/>
    <n v="0"/>
    <n v="0"/>
    <n v="3941.87"/>
    <n v="0"/>
    <n v="0"/>
    <n v="0"/>
    <n v="0"/>
    <n v="13120.77"/>
    <n v="0"/>
    <n v="0"/>
    <n v="0"/>
    <n v="14791.78"/>
    <x v="20"/>
    <x v="2"/>
  </r>
  <r>
    <s v="CG&amp;E "/>
    <s v="E"/>
    <x v="15"/>
    <s v="DP10    01/02/2009N"/>
    <n v="8982822"/>
    <n v="811217.04"/>
    <n v="0"/>
    <n v="811217.04"/>
    <n v="230575.74"/>
    <n v="0"/>
    <n v="70912.399999999994"/>
    <n v="8141.37"/>
    <n v="1.27"/>
    <n v="0"/>
    <n v="0"/>
    <n v="32740.57"/>
    <n v="44317.34"/>
    <n v="48489.53"/>
    <n v="0"/>
    <n v="0"/>
    <n v="52577.19"/>
    <n v="302801.94"/>
    <n v="0"/>
    <n v="0"/>
    <n v="0"/>
    <n v="0"/>
    <n v="3537.34"/>
    <n v="0"/>
    <n v="0"/>
    <n v="0"/>
    <n v="4401.59"/>
    <n v="0"/>
    <n v="0"/>
    <n v="0"/>
    <n v="0"/>
    <n v="14650.96"/>
    <n v="0"/>
    <n v="0"/>
    <n v="0"/>
    <n v="19654.8"/>
    <x v="20"/>
    <x v="2"/>
  </r>
  <r>
    <s v="CG&amp;E "/>
    <s v="E"/>
    <x v="12"/>
    <s v="DP10    01/02/2009N"/>
    <n v="7089740"/>
    <n v="569328.19999999995"/>
    <n v="0"/>
    <n v="569328.19999999995"/>
    <n v="141392.88"/>
    <n v="0"/>
    <n v="38786.5"/>
    <n v="6176.93"/>
    <n v="0.68"/>
    <n v="0"/>
    <n v="0"/>
    <n v="25805.360000000001"/>
    <n v="26141"/>
    <n v="32544.54"/>
    <n v="0"/>
    <n v="0"/>
    <n v="29104.26"/>
    <n v="238988.03"/>
    <n v="0"/>
    <n v="0"/>
    <n v="0"/>
    <n v="0"/>
    <n v="2159.44"/>
    <n v="0"/>
    <n v="0"/>
    <n v="0"/>
    <n v="3473.96"/>
    <n v="0"/>
    <n v="0"/>
    <n v="0"/>
    <n v="0"/>
    <n v="11563.37"/>
    <n v="0"/>
    <n v="0"/>
    <n v="0"/>
    <n v="13191.25"/>
    <x v="20"/>
    <x v="2"/>
  </r>
  <r>
    <s v="CG&amp;E "/>
    <s v="E"/>
    <x v="17"/>
    <s v="DP10    01/02/2009N"/>
    <n v="337372"/>
    <n v="25181.81"/>
    <n v="0"/>
    <n v="25181.81"/>
    <n v="5900.84"/>
    <n v="0"/>
    <n v="1471.37"/>
    <n v="366.28"/>
    <n v="0.04"/>
    <n v="0"/>
    <n v="0"/>
    <n v="1228.57"/>
    <n v="961.54"/>
    <n v="1432.55"/>
    <n v="0"/>
    <n v="0"/>
    <n v="1061.79"/>
    <n v="11372.47"/>
    <n v="0"/>
    <n v="0"/>
    <n v="0"/>
    <n v="0"/>
    <n v="90.18"/>
    <n v="0"/>
    <n v="0"/>
    <n v="0"/>
    <n v="165.31"/>
    <n v="0"/>
    <n v="0"/>
    <n v="0"/>
    <n v="0"/>
    <n v="550.25"/>
    <n v="0"/>
    <n v="0"/>
    <n v="0"/>
    <n v="580.62"/>
    <x v="20"/>
    <x v="2"/>
  </r>
  <r>
    <s v="CG&amp;E "/>
    <s v="E"/>
    <x v="16"/>
    <s v="DP10    01/02/2009N"/>
    <n v="735514"/>
    <n v="56729.36"/>
    <n v="0"/>
    <n v="56729.36"/>
    <n v="14748.21"/>
    <n v="0"/>
    <n v="4110.09"/>
    <n v="617.74"/>
    <n v="0.05"/>
    <n v="0"/>
    <n v="0"/>
    <n v="0"/>
    <n v="2797.55"/>
    <n v="3387.09"/>
    <n v="0"/>
    <n v="0"/>
    <n v="3117.32"/>
    <n v="24793.439999999999"/>
    <n v="0"/>
    <n v="0"/>
    <n v="0"/>
    <n v="0"/>
    <n v="224.95"/>
    <n v="0"/>
    <n v="0"/>
    <n v="0"/>
    <n v="360.4"/>
    <n v="0"/>
    <n v="0"/>
    <n v="0"/>
    <n v="0"/>
    <n v="1199.6199999999999"/>
    <n v="0"/>
    <n v="0"/>
    <n v="0"/>
    <n v="1372.9"/>
    <x v="20"/>
    <x v="2"/>
  </r>
  <r>
    <s v="CG&amp;E "/>
    <s v="E"/>
    <x v="11"/>
    <s v="DP10    01/02/2009N"/>
    <n v="2993224"/>
    <n v="59360.47"/>
    <n v="0"/>
    <n v="59360.47"/>
    <n v="0"/>
    <n v="0"/>
    <n v="23750.39"/>
    <n v="2333.08"/>
    <n v="0.27"/>
    <n v="0"/>
    <n v="-6509.02"/>
    <n v="10884.04"/>
    <n v="16044.07"/>
    <n v="0"/>
    <n v="0"/>
    <n v="0"/>
    <n v="0"/>
    <n v="0"/>
    <n v="0"/>
    <n v="0"/>
    <n v="0"/>
    <n v="0"/>
    <n v="0"/>
    <n v="0"/>
    <n v="0"/>
    <n v="0"/>
    <n v="1466.68"/>
    <n v="0"/>
    <n v="0"/>
    <n v="0"/>
    <n v="0"/>
    <n v="4881.9399999999996"/>
    <n v="0"/>
    <n v="0"/>
    <n v="0"/>
    <n v="6509.02"/>
    <x v="20"/>
    <x v="2"/>
  </r>
  <r>
    <s v="CG&amp;E "/>
    <s v="E"/>
    <x v="18"/>
    <s v="DP10    01/02/2009N"/>
    <n v="555682"/>
    <n v="14207.15"/>
    <n v="0"/>
    <n v="14207.15"/>
    <n v="0"/>
    <n v="0"/>
    <n v="6757.63"/>
    <n v="580.27"/>
    <n v="0.17"/>
    <n v="0"/>
    <n v="-665.07"/>
    <n v="2035.12"/>
    <n v="2669.75"/>
    <n v="0"/>
    <n v="0"/>
    <n v="0"/>
    <n v="0"/>
    <n v="0"/>
    <n v="0"/>
    <n v="0"/>
    <n v="0"/>
    <n v="0"/>
    <n v="143.29"/>
    <n v="0"/>
    <n v="0"/>
    <n v="0"/>
    <n v="272.29000000000002"/>
    <n v="0"/>
    <n v="0"/>
    <n v="0"/>
    <n v="0"/>
    <n v="906.32"/>
    <n v="0"/>
    <n v="0"/>
    <n v="0"/>
    <n v="1507.38"/>
    <x v="20"/>
    <x v="2"/>
  </r>
  <r>
    <s v="CG&amp;E "/>
    <s v="E"/>
    <x v="14"/>
    <s v="DP10    07/13/2009N"/>
    <n v="2859796"/>
    <n v="228412.99"/>
    <n v="0"/>
    <n v="228412.99"/>
    <n v="58813.27"/>
    <n v="0"/>
    <n v="21279.7"/>
    <n v="2363.04"/>
    <n v="0.24"/>
    <n v="0"/>
    <n v="0"/>
    <n v="10405.89"/>
    <n v="11214.48"/>
    <n v="13376.83"/>
    <n v="0"/>
    <n v="0"/>
    <n v="12506.52"/>
    <n v="96400.86"/>
    <n v="0"/>
    <n v="0"/>
    <n v="0"/>
    <n v="0"/>
    <n v="897.76"/>
    <n v="0"/>
    <n v="0"/>
    <n v="0"/>
    <n v="1401.3"/>
    <n v="0"/>
    <n v="0"/>
    <n v="0"/>
    <n v="0"/>
    <n v="4664.34"/>
    <n v="0"/>
    <n v="0"/>
    <n v="0"/>
    <n v="5422.09"/>
    <x v="20"/>
    <x v="2"/>
  </r>
  <r>
    <s v="CG&amp;E "/>
    <s v="E"/>
    <x v="15"/>
    <s v="DP10    07/13/2009N"/>
    <n v="2688916"/>
    <n v="238715.65"/>
    <n v="0"/>
    <n v="238715.65"/>
    <n v="62113.52"/>
    <n v="0"/>
    <n v="23571.200000000001"/>
    <n v="2249.08"/>
    <n v="0.26"/>
    <n v="0"/>
    <n v="0"/>
    <n v="9786.2999999999993"/>
    <n v="12025.27"/>
    <n v="13538.82"/>
    <n v="0"/>
    <n v="0"/>
    <n v="13899.4"/>
    <n v="90640.67"/>
    <n v="0"/>
    <n v="0"/>
    <n v="0"/>
    <n v="0"/>
    <n v="950.09"/>
    <n v="0"/>
    <n v="0"/>
    <n v="0"/>
    <n v="1317.57"/>
    <n v="0"/>
    <n v="0"/>
    <n v="0"/>
    <n v="0"/>
    <n v="4385.63"/>
    <n v="0"/>
    <n v="0"/>
    <n v="0"/>
    <n v="5487.84"/>
    <x v="20"/>
    <x v="2"/>
  </r>
  <r>
    <s v="CG&amp;E "/>
    <s v="E"/>
    <x v="12"/>
    <s v="DP10    07/13/2009N"/>
    <n v="5113355"/>
    <n v="387527.35"/>
    <n v="0"/>
    <n v="387527.35"/>
    <n v="90511.15"/>
    <n v="0"/>
    <n v="30462.98"/>
    <n v="3947.43"/>
    <n v="0.31"/>
    <n v="0"/>
    <n v="0"/>
    <n v="18594.41"/>
    <n v="16209.89"/>
    <n v="21855.34"/>
    <n v="0"/>
    <n v="0"/>
    <n v="17965.349999999999"/>
    <n v="172366.07999999999"/>
    <n v="0"/>
    <n v="0"/>
    <n v="0"/>
    <n v="0"/>
    <n v="1377.04"/>
    <n v="0"/>
    <n v="0"/>
    <n v="0"/>
    <n v="2505.54"/>
    <n v="0"/>
    <n v="0"/>
    <n v="0"/>
    <n v="0"/>
    <n v="8339.9"/>
    <n v="0"/>
    <n v="0"/>
    <n v="0"/>
    <n v="8858.59"/>
    <x v="20"/>
    <x v="2"/>
  </r>
  <r>
    <s v="CG&amp;E "/>
    <s v="E"/>
    <x v="17"/>
    <s v="DP10    07/13/2009N"/>
    <n v="467812"/>
    <n v="35476.199999999997"/>
    <n v="0"/>
    <n v="35476.199999999997"/>
    <n v="8182.26"/>
    <n v="0"/>
    <n v="2598.5100000000002"/>
    <n v="507.9"/>
    <n v="0.05"/>
    <n v="0"/>
    <n v="0"/>
    <n v="1703.57"/>
    <n v="1333.31"/>
    <n v="1986.42"/>
    <n v="0"/>
    <n v="0"/>
    <n v="1472.29"/>
    <n v="15769.47"/>
    <n v="0"/>
    <n v="0"/>
    <n v="0"/>
    <n v="0"/>
    <n v="125.06"/>
    <n v="0"/>
    <n v="0"/>
    <n v="0"/>
    <n v="229.23"/>
    <n v="0"/>
    <n v="0"/>
    <n v="0"/>
    <n v="0"/>
    <n v="763"/>
    <n v="0"/>
    <n v="0"/>
    <n v="0"/>
    <n v="805.13"/>
    <x v="20"/>
    <x v="2"/>
  </r>
  <r>
    <s v="CG&amp;E "/>
    <s v="E"/>
    <x v="16"/>
    <s v="DP10    07/13/2009N"/>
    <n v="649635"/>
    <n v="51118.8"/>
    <n v="0"/>
    <n v="51118.8"/>
    <n v="13026.21"/>
    <n v="0"/>
    <n v="4643.3599999999997"/>
    <n v="545.61"/>
    <n v="0.04"/>
    <n v="0"/>
    <n v="0"/>
    <n v="0"/>
    <n v="2470.9"/>
    <n v="2991.61"/>
    <n v="0"/>
    <n v="0"/>
    <n v="2753.35"/>
    <n v="21898.55"/>
    <n v="0"/>
    <n v="0"/>
    <n v="0"/>
    <n v="0"/>
    <n v="198.7"/>
    <n v="0"/>
    <n v="0"/>
    <n v="0"/>
    <n v="318.32"/>
    <n v="0"/>
    <n v="0"/>
    <n v="0"/>
    <n v="0"/>
    <n v="1059.55"/>
    <n v="0"/>
    <n v="0"/>
    <n v="0"/>
    <n v="1212.5999999999999"/>
    <x v="20"/>
    <x v="2"/>
  </r>
  <r>
    <s v="CG&amp;E "/>
    <s v="E"/>
    <x v="18"/>
    <s v="DP10    07/13/2009N"/>
    <n v="586810"/>
    <n v="14647.8"/>
    <n v="0"/>
    <n v="14647.8"/>
    <n v="0"/>
    <n v="0"/>
    <n v="6804.94"/>
    <n v="610.80999999999995"/>
    <n v="0.1"/>
    <n v="0"/>
    <n v="-413.62"/>
    <n v="2140.09"/>
    <n v="2722.33"/>
    <n v="0"/>
    <n v="0"/>
    <n v="0"/>
    <n v="0"/>
    <n v="0"/>
    <n v="0"/>
    <n v="0"/>
    <n v="0"/>
    <n v="0"/>
    <n v="163.56"/>
    <n v="0"/>
    <n v="0"/>
    <n v="0"/>
    <n v="287.54000000000002"/>
    <n v="0"/>
    <n v="0"/>
    <n v="0"/>
    <n v="0"/>
    <n v="957.09"/>
    <n v="0"/>
    <n v="0"/>
    <n v="0"/>
    <n v="1374.96"/>
    <x v="20"/>
    <x v="2"/>
  </r>
  <r>
    <s v="CG&amp;E "/>
    <s v="E"/>
    <x v="14"/>
    <s v="DP11    01/02/2009 "/>
    <n v="707856"/>
    <n v="65272.08"/>
    <n v="0"/>
    <n v="65272.08"/>
    <n v="17016.95"/>
    <n v="0"/>
    <n v="5144.0200000000004"/>
    <n v="836.75"/>
    <n v="0.09"/>
    <n v="0"/>
    <n v="0"/>
    <n v="2806.97"/>
    <n v="4171.62"/>
    <n v="4258.22"/>
    <n v="0"/>
    <n v="0"/>
    <n v="3677.71"/>
    <n v="23861.119999999999"/>
    <n v="0"/>
    <n v="0"/>
    <n v="0"/>
    <n v="0"/>
    <n v="314.5"/>
    <n v="0"/>
    <n v="0"/>
    <n v="0"/>
    <n v="377.64"/>
    <n v="0"/>
    <n v="0"/>
    <n v="0"/>
    <n v="0"/>
    <n v="1257.01"/>
    <n v="0"/>
    <n v="0"/>
    <n v="0"/>
    <n v="1549.48"/>
    <x v="20"/>
    <x v="2"/>
  </r>
  <r>
    <s v="CG&amp;E "/>
    <s v="E"/>
    <x v="15"/>
    <s v="DP11    01/02/2009N"/>
    <n v="26003"/>
    <n v="6750.3"/>
    <n v="0"/>
    <n v="6750.3"/>
    <n v="2748.58"/>
    <n v="0"/>
    <n v="1308.33"/>
    <n v="28.23"/>
    <n v="0.09"/>
    <n v="0"/>
    <n v="0"/>
    <n v="103.71"/>
    <n v="178.12"/>
    <n v="436.29"/>
    <n v="0"/>
    <n v="0"/>
    <n v="795.61"/>
    <n v="876.54"/>
    <n v="0"/>
    <n v="0"/>
    <n v="0"/>
    <n v="0"/>
    <n v="42.81"/>
    <n v="0"/>
    <n v="0"/>
    <n v="0"/>
    <n v="12.74"/>
    <n v="0"/>
    <n v="0"/>
    <n v="0"/>
    <n v="0"/>
    <n v="42.41"/>
    <n v="0"/>
    <n v="0"/>
    <n v="0"/>
    <n v="176.84"/>
    <x v="20"/>
    <x v="2"/>
  </r>
  <r>
    <s v="CG&amp;E "/>
    <s v="E"/>
    <x v="17"/>
    <s v="DP11    01/02/2009N"/>
    <n v="762159"/>
    <n v="53959.69"/>
    <n v="0"/>
    <n v="53959.69"/>
    <n v="11842.7"/>
    <n v="0"/>
    <n v="2882.25"/>
    <n v="572.70000000000005"/>
    <n v="0.04"/>
    <n v="0"/>
    <n v="0"/>
    <n v="2770.54"/>
    <n v="1976.8"/>
    <n v="3025.56"/>
    <n v="0"/>
    <n v="0"/>
    <n v="2175.02"/>
    <n v="25691.62"/>
    <n v="0"/>
    <n v="0"/>
    <n v="0"/>
    <n v="0"/>
    <n v="179.61"/>
    <n v="0"/>
    <n v="0"/>
    <n v="0"/>
    <n v="373.46"/>
    <n v="0"/>
    <n v="0"/>
    <n v="0"/>
    <n v="0"/>
    <n v="1243.08"/>
    <n v="0"/>
    <n v="0"/>
    <n v="0"/>
    <n v="1226.31"/>
    <x v="20"/>
    <x v="2"/>
  </r>
  <r>
    <s v="CG&amp;E "/>
    <s v="E"/>
    <x v="17"/>
    <s v="DP11    07/13/2009N"/>
    <n v="1056837"/>
    <n v="75935.56"/>
    <n v="0"/>
    <n v="75935.56"/>
    <n v="16421.5"/>
    <n v="0"/>
    <n v="5109.78"/>
    <n v="794.12"/>
    <n v="0.05"/>
    <n v="0"/>
    <n v="0"/>
    <n v="3841.73"/>
    <n v="2741.1"/>
    <n v="4195.34"/>
    <n v="0"/>
    <n v="0"/>
    <n v="3015.96"/>
    <n v="35624.92"/>
    <n v="0"/>
    <n v="0"/>
    <n v="0"/>
    <n v="0"/>
    <n v="249.05"/>
    <n v="0"/>
    <n v="0"/>
    <n v="0"/>
    <n v="517.85"/>
    <n v="0"/>
    <n v="0"/>
    <n v="0"/>
    <n v="0"/>
    <n v="1723.7"/>
    <n v="0"/>
    <n v="0"/>
    <n v="0"/>
    <n v="1700.46"/>
    <x v="20"/>
    <x v="2"/>
  </r>
  <r>
    <s v="CG&amp;E "/>
    <s v="E"/>
    <x v="14"/>
    <s v="DP12    01/02/2009N"/>
    <n v="386722"/>
    <n v="33269.46"/>
    <n v="0"/>
    <n v="33269.46"/>
    <n v="8710.02"/>
    <n v="0"/>
    <n v="2509.75"/>
    <n v="396.62"/>
    <n v="0.04"/>
    <n v="0"/>
    <n v="0"/>
    <n v="1407.71"/>
    <n v="1682.43"/>
    <n v="1915.69"/>
    <n v="0"/>
    <n v="0"/>
    <n v="1881.1"/>
    <n v="13036.01"/>
    <n v="0"/>
    <n v="0"/>
    <n v="0"/>
    <n v="0"/>
    <n v="133.36000000000001"/>
    <n v="0"/>
    <n v="0"/>
    <n v="0"/>
    <n v="189.49"/>
    <n v="0"/>
    <n v="0"/>
    <n v="0"/>
    <n v="0"/>
    <n v="630.74"/>
    <n v="0"/>
    <n v="0"/>
    <n v="0"/>
    <n v="776.5"/>
    <x v="20"/>
    <x v="2"/>
  </r>
  <r>
    <s v="CG&amp;E "/>
    <s v="E"/>
    <x v="15"/>
    <s v="DP12    01/02/2009N"/>
    <n v="812694"/>
    <n v="69975.179999999993"/>
    <n v="0"/>
    <n v="69975.179999999993"/>
    <n v="18208.86"/>
    <n v="0"/>
    <n v="5548.8"/>
    <n v="739.99"/>
    <n v="0.15"/>
    <n v="0"/>
    <n v="0"/>
    <n v="2965.61"/>
    <n v="3491.9"/>
    <n v="4012.48"/>
    <n v="0"/>
    <n v="0"/>
    <n v="3983.61"/>
    <n v="27395.1"/>
    <n v="0"/>
    <n v="0"/>
    <n v="0"/>
    <n v="0"/>
    <n v="278.52999999999997"/>
    <n v="0"/>
    <n v="0"/>
    <n v="0"/>
    <n v="398.22"/>
    <n v="0"/>
    <n v="0"/>
    <n v="0"/>
    <n v="0"/>
    <n v="1325.51"/>
    <n v="0"/>
    <n v="0"/>
    <n v="0"/>
    <n v="1626.42"/>
    <x v="20"/>
    <x v="2"/>
  </r>
  <r>
    <s v="CG&amp;E "/>
    <s v="E"/>
    <x v="14"/>
    <s v="DP12    07/13/2009N"/>
    <n v="536242"/>
    <n v="47099.17"/>
    <n v="0"/>
    <n v="47099.17"/>
    <n v="12077.58"/>
    <n v="0"/>
    <n v="4446.75"/>
    <n v="549.96"/>
    <n v="0.05"/>
    <n v="0"/>
    <n v="0"/>
    <n v="1951.97"/>
    <n v="2332.91"/>
    <n v="2656.36"/>
    <n v="0"/>
    <n v="0"/>
    <n v="2608.4"/>
    <n v="18076.18"/>
    <n v="0"/>
    <n v="0"/>
    <n v="0"/>
    <n v="0"/>
    <n v="184.92"/>
    <n v="0"/>
    <n v="0"/>
    <n v="0"/>
    <n v="262.76"/>
    <n v="0"/>
    <n v="0"/>
    <n v="0"/>
    <n v="0"/>
    <n v="874.61"/>
    <n v="0"/>
    <n v="0"/>
    <n v="0"/>
    <n v="1076.72"/>
    <x v="20"/>
    <x v="2"/>
  </r>
  <r>
    <s v="CG&amp;E "/>
    <s v="E"/>
    <x v="15"/>
    <s v="DP12    07/13/2009N"/>
    <n v="392637"/>
    <n v="33533.43"/>
    <n v="0"/>
    <n v="33533.43"/>
    <n v="8511.17"/>
    <n v="0"/>
    <n v="3121.99"/>
    <n v="355.21"/>
    <n v="0.03"/>
    <n v="0"/>
    <n v="0"/>
    <n v="1428.38"/>
    <n v="1653.6"/>
    <n v="1898.03"/>
    <n v="0"/>
    <n v="0"/>
    <n v="1847.43"/>
    <n v="13235.4"/>
    <n v="0"/>
    <n v="0"/>
    <n v="0"/>
    <n v="0"/>
    <n v="130.07"/>
    <n v="0"/>
    <n v="0"/>
    <n v="0"/>
    <n v="192.39"/>
    <n v="0"/>
    <n v="0"/>
    <n v="0"/>
    <n v="0"/>
    <n v="640.39"/>
    <n v="0"/>
    <n v="0"/>
    <n v="0"/>
    <n v="769.34"/>
    <x v="20"/>
    <x v="2"/>
  </r>
  <r>
    <s v="CG&amp;E "/>
    <s v="E"/>
    <x v="14"/>
    <s v="DP14    01/02/2009N"/>
    <n v="0"/>
    <n v="-9375"/>
    <n v="0"/>
    <n v="-9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"/>
  </r>
  <r>
    <s v="CG&amp;E "/>
    <s v="E"/>
    <x v="14"/>
    <s v="DP14    07/13/2009 "/>
    <n v="-247667"/>
    <n v="-7129.01"/>
    <n v="0"/>
    <n v="-7129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"/>
  </r>
  <r>
    <s v="CG&amp;E "/>
    <s v="E"/>
    <x v="15"/>
    <s v="DP14    07/13/2009 "/>
    <n v="-1277267"/>
    <n v="-49650.74"/>
    <n v="0"/>
    <n v="-4965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"/>
  </r>
  <r>
    <s v="CG&amp;E "/>
    <s v="E"/>
    <x v="12"/>
    <s v="DP14    07/13/2009 "/>
    <n v="347262"/>
    <n v="33533.019999999997"/>
    <n v="0"/>
    <n v="33533.01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"/>
  </r>
  <r>
    <s v="CG&amp;E "/>
    <s v="E"/>
    <x v="14"/>
    <s v="DP15    01/02/2009 "/>
    <n v="62846"/>
    <n v="4434.5200000000004"/>
    <n v="0"/>
    <n v="4434.5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"/>
  </r>
  <r>
    <s v="CG&amp;E "/>
    <s v="E"/>
    <x v="14"/>
    <s v="DS01    01/02/2009 "/>
    <n v="95381"/>
    <n v="7291.73"/>
    <n v="0"/>
    <n v="7291.73"/>
    <n v="1127.0899999999999"/>
    <n v="0"/>
    <n v="513.48"/>
    <n v="106.58"/>
    <n v="0.09"/>
    <n v="0"/>
    <n v="0"/>
    <n v="365.67"/>
    <n v="794.09"/>
    <n v="612.80999999999995"/>
    <n v="0"/>
    <n v="0"/>
    <n v="154.13999999999999"/>
    <n v="3215.2"/>
    <n v="0"/>
    <n v="0"/>
    <n v="0"/>
    <n v="0"/>
    <n v="42.49"/>
    <n v="0"/>
    <n v="0"/>
    <n v="0"/>
    <n v="64.2"/>
    <n v="0"/>
    <n v="0"/>
    <n v="0"/>
    <n v="0"/>
    <n v="160.11000000000001"/>
    <n v="0"/>
    <n v="0"/>
    <n v="0"/>
    <n v="135.78"/>
    <x v="20"/>
    <x v="3"/>
  </r>
  <r>
    <s v="CG&amp;E "/>
    <s v="E"/>
    <x v="15"/>
    <s v="DS01    01/02/2009 "/>
    <n v="1656417"/>
    <n v="152916.22"/>
    <n v="0"/>
    <n v="152916.22"/>
    <n v="41416.43"/>
    <n v="0"/>
    <n v="16770.830000000002"/>
    <n v="1488.55"/>
    <n v="0.45"/>
    <n v="0"/>
    <n v="0"/>
    <n v="5023.49"/>
    <n v="9942.89"/>
    <n v="7905.89"/>
    <n v="0"/>
    <n v="0"/>
    <n v="7626.86"/>
    <n v="55836.160000000003"/>
    <n v="0"/>
    <n v="0"/>
    <n v="0"/>
    <n v="0"/>
    <n v="527.44000000000005"/>
    <n v="0"/>
    <n v="0"/>
    <n v="0"/>
    <n v="896.66"/>
    <n v="0"/>
    <n v="0"/>
    <n v="0"/>
    <n v="0"/>
    <n v="2236.19"/>
    <n v="0"/>
    <n v="0"/>
    <n v="0"/>
    <n v="3244.38"/>
    <x v="20"/>
    <x v="3"/>
  </r>
  <r>
    <s v="CG&amp;E "/>
    <s v="E"/>
    <x v="12"/>
    <s v="DS01    01/02/2009 "/>
    <n v="333540"/>
    <n v="33442.949999999997"/>
    <n v="0"/>
    <n v="33442.949999999997"/>
    <n v="8870.4500000000007"/>
    <n v="0"/>
    <n v="3848.41"/>
    <n v="418.43"/>
    <n v="0.18"/>
    <n v="0"/>
    <n v="0"/>
    <n v="1417.65"/>
    <n v="2129.67"/>
    <n v="2023.53"/>
    <n v="0"/>
    <n v="0"/>
    <n v="1683.51"/>
    <n v="11243.3"/>
    <n v="0"/>
    <n v="0"/>
    <n v="0"/>
    <n v="0"/>
    <n v="129.04"/>
    <n v="0"/>
    <n v="0"/>
    <n v="0"/>
    <n v="252.05"/>
    <n v="0"/>
    <n v="0"/>
    <n v="0"/>
    <n v="0"/>
    <n v="628.59"/>
    <n v="0"/>
    <n v="0"/>
    <n v="0"/>
    <n v="798.14"/>
    <x v="20"/>
    <x v="3"/>
  </r>
  <r>
    <s v="CG&amp;E "/>
    <s v="E"/>
    <x v="1"/>
    <s v="DS01    01/02/2009N"/>
    <n v="827043"/>
    <n v="98557.24"/>
    <n v="0"/>
    <n v="98557.24"/>
    <n v="30344.93"/>
    <n v="0"/>
    <n v="12586.74"/>
    <n v="897.92"/>
    <n v="9.24"/>
    <n v="0"/>
    <n v="0"/>
    <n v="3525.8"/>
    <n v="6452.42"/>
    <n v="5745.5"/>
    <n v="0"/>
    <n v="0"/>
    <n v="6022.6"/>
    <n v="28347.21"/>
    <n v="0"/>
    <n v="0"/>
    <n v="0"/>
    <n v="0"/>
    <n v="403.23"/>
    <n v="0"/>
    <n v="0"/>
    <n v="0"/>
    <n v="540.86"/>
    <n v="0"/>
    <n v="0"/>
    <n v="0"/>
    <n v="0"/>
    <n v="1348.88"/>
    <n v="0"/>
    <n v="0"/>
    <n v="0"/>
    <n v="2331.91"/>
    <x v="20"/>
    <x v="3"/>
  </r>
  <r>
    <s v="CG&amp;E "/>
    <s v="E"/>
    <x v="2"/>
    <s v="DS01    01/02/2009N"/>
    <n v="171227383"/>
    <n v="18836949.539999999"/>
    <n v="0"/>
    <n v="18836949.539999999"/>
    <n v="5624949.5599999996"/>
    <n v="0"/>
    <n v="2213910.85"/>
    <n v="185901.69"/>
    <n v="1045.71"/>
    <n v="0"/>
    <n v="0"/>
    <n v="686893.89"/>
    <n v="1254453.97"/>
    <n v="1096899.99"/>
    <n v="0"/>
    <n v="0"/>
    <n v="1088769.49"/>
    <n v="5771422.7699999996"/>
    <n v="0"/>
    <n v="0"/>
    <n v="0"/>
    <n v="0"/>
    <n v="76877.960000000006"/>
    <n v="0"/>
    <n v="0"/>
    <n v="0"/>
    <n v="111982.64"/>
    <n v="0"/>
    <n v="0"/>
    <n v="0"/>
    <n v="0"/>
    <n v="279271.31"/>
    <n v="0"/>
    <n v="0"/>
    <n v="0"/>
    <n v="444676.16"/>
    <x v="20"/>
    <x v="3"/>
  </r>
  <r>
    <s v="CG&amp;E "/>
    <s v="E"/>
    <x v="3"/>
    <s v="DS01    01/02/2009N"/>
    <n v="15801421"/>
    <n v="1958344.86"/>
    <n v="0"/>
    <n v="1958344.86"/>
    <n v="630310.34"/>
    <n v="0"/>
    <n v="251605.69"/>
    <n v="17155.580000000002"/>
    <n v="68.62"/>
    <n v="0"/>
    <n v="0"/>
    <n v="62106.97"/>
    <n v="127278.83"/>
    <n v="117020.11"/>
    <n v="0"/>
    <n v="0"/>
    <n v="127230.52"/>
    <n v="533428.38"/>
    <n v="0"/>
    <n v="0"/>
    <n v="0"/>
    <n v="0"/>
    <n v="8607.33"/>
    <n v="0"/>
    <n v="0"/>
    <n v="0"/>
    <n v="10334.27"/>
    <n v="0"/>
    <n v="0"/>
    <n v="0"/>
    <n v="0"/>
    <n v="25772.23"/>
    <n v="0"/>
    <n v="0"/>
    <n v="0"/>
    <n v="47425.99"/>
    <x v="20"/>
    <x v="3"/>
  </r>
  <r>
    <s v="CG&amp;E "/>
    <s v="E"/>
    <x v="7"/>
    <s v="DS01    01/02/2009N"/>
    <n v="104652"/>
    <n v="8897.36"/>
    <n v="0"/>
    <n v="8897.36"/>
    <n v="2231.0500000000002"/>
    <n v="0"/>
    <n v="748.89"/>
    <n v="113.62"/>
    <n v="0.09"/>
    <n v="0"/>
    <n v="0"/>
    <n v="388.91"/>
    <n v="527.24"/>
    <n v="499.99"/>
    <n v="0"/>
    <n v="0"/>
    <n v="387.79"/>
    <n v="3527.71"/>
    <n v="0"/>
    <n v="0"/>
    <n v="0"/>
    <n v="0"/>
    <n v="30.24"/>
    <n v="0"/>
    <n v="0"/>
    <n v="0"/>
    <n v="68.44"/>
    <n v="0"/>
    <n v="0"/>
    <n v="0"/>
    <n v="0"/>
    <n v="170.69"/>
    <n v="0"/>
    <n v="0"/>
    <n v="0"/>
    <n v="202.7"/>
    <x v="20"/>
    <x v="3"/>
  </r>
  <r>
    <s v="CG&amp;E "/>
    <s v="E"/>
    <x v="4"/>
    <s v="DS01    01/02/2009N"/>
    <n v="13808891"/>
    <n v="1605912.33"/>
    <n v="0"/>
    <n v="1605912.33"/>
    <n v="498561.86"/>
    <n v="0"/>
    <n v="196967.58"/>
    <n v="14992.31"/>
    <n v="69.16"/>
    <n v="0"/>
    <n v="0"/>
    <n v="54799.05"/>
    <n v="103851.15"/>
    <n v="94846.18"/>
    <n v="0"/>
    <n v="0"/>
    <n v="98810.94"/>
    <n v="466227.4"/>
    <n v="0"/>
    <n v="0"/>
    <n v="0"/>
    <n v="0"/>
    <n v="6786.11"/>
    <n v="0"/>
    <n v="0"/>
    <n v="0"/>
    <n v="9030.94"/>
    <n v="0"/>
    <n v="0"/>
    <n v="0"/>
    <n v="0"/>
    <n v="22522.28"/>
    <n v="0"/>
    <n v="0"/>
    <n v="0"/>
    <n v="38447.370000000003"/>
    <x v="20"/>
    <x v="3"/>
  </r>
  <r>
    <s v="CG&amp;E "/>
    <s v="E"/>
    <x v="8"/>
    <s v="DS01    01/02/2009N"/>
    <n v="593883"/>
    <n v="62349.48"/>
    <n v="0"/>
    <n v="62349.48"/>
    <n v="18187.34"/>
    <n v="0"/>
    <n v="6889.13"/>
    <n v="644.78"/>
    <n v="2.09"/>
    <n v="0"/>
    <n v="0"/>
    <n v="2279.11"/>
    <n v="4180.8999999999996"/>
    <n v="3617.28"/>
    <n v="0"/>
    <n v="0"/>
    <n v="3462.18"/>
    <n v="20014.53"/>
    <n v="0"/>
    <n v="0"/>
    <n v="0"/>
    <n v="0"/>
    <n v="248.65"/>
    <n v="0"/>
    <n v="0"/>
    <n v="0"/>
    <n v="388.41"/>
    <n v="0"/>
    <n v="0"/>
    <n v="0"/>
    <n v="0"/>
    <n v="968.62"/>
    <n v="0"/>
    <n v="0"/>
    <n v="0"/>
    <n v="1466.46"/>
    <x v="20"/>
    <x v="3"/>
  </r>
  <r>
    <s v="CG&amp;E "/>
    <s v="E"/>
    <x v="5"/>
    <s v="DS01    01/02/2009N"/>
    <n v="1015525"/>
    <n v="99966.88"/>
    <n v="0"/>
    <n v="99966.88"/>
    <n v="29571.5"/>
    <n v="0"/>
    <n v="11171.56"/>
    <n v="1102.55"/>
    <n v="4.29"/>
    <n v="0"/>
    <n v="0"/>
    <n v="240.66"/>
    <n v="7104.77"/>
    <n v="5968.3"/>
    <n v="0"/>
    <n v="0"/>
    <n v="5540.81"/>
    <n v="34110.47"/>
    <n v="0"/>
    <n v="0"/>
    <n v="0"/>
    <n v="0"/>
    <n v="412.09"/>
    <n v="0"/>
    <n v="0"/>
    <n v="0"/>
    <n v="664.16"/>
    <n v="0"/>
    <n v="0"/>
    <n v="0"/>
    <n v="0"/>
    <n v="1656.28"/>
    <n v="0"/>
    <n v="0"/>
    <n v="0"/>
    <n v="2419.44"/>
    <x v="20"/>
    <x v="3"/>
  </r>
  <r>
    <s v="CG&amp;E "/>
    <s v="E"/>
    <x v="20"/>
    <s v="DS01    01/02/2009N"/>
    <n v="142683"/>
    <n v="13441.56"/>
    <n v="0"/>
    <n v="13441.56"/>
    <n v="3658.54"/>
    <n v="0"/>
    <n v="1272.05"/>
    <n v="154.91"/>
    <n v="0.08"/>
    <n v="0"/>
    <n v="0"/>
    <n v="526.64"/>
    <n v="899.55"/>
    <n v="768.46"/>
    <n v="0"/>
    <n v="0"/>
    <n v="664.34"/>
    <n v="4809.7"/>
    <n v="0"/>
    <n v="0"/>
    <n v="0"/>
    <n v="0"/>
    <n v="49.73"/>
    <n v="0"/>
    <n v="0"/>
    <n v="0"/>
    <n v="93.31"/>
    <n v="0"/>
    <n v="0"/>
    <n v="0"/>
    <n v="0"/>
    <n v="232.72"/>
    <n v="0"/>
    <n v="0"/>
    <n v="0"/>
    <n v="311.52999999999997"/>
    <x v="20"/>
    <x v="3"/>
  </r>
  <r>
    <s v="CG&amp;E "/>
    <s v="E"/>
    <x v="14"/>
    <s v="DS01    01/02/2009N"/>
    <n v="121624264"/>
    <n v="11468625.529999999"/>
    <n v="0"/>
    <n v="11468625.529999999"/>
    <n v="3123937.7"/>
    <n v="0"/>
    <n v="1109964.05"/>
    <n v="128194.92"/>
    <n v="65.13"/>
    <n v="0"/>
    <n v="0"/>
    <n v="433370.38"/>
    <n v="751555.87"/>
    <n v="655910.01"/>
    <n v="0"/>
    <n v="0"/>
    <n v="580597.5"/>
    <n v="4099466.23"/>
    <n v="0"/>
    <n v="0"/>
    <n v="0"/>
    <n v="0"/>
    <n v="42416.18"/>
    <n v="0"/>
    <n v="0"/>
    <n v="0"/>
    <n v="79542.2"/>
    <n v="0"/>
    <n v="0"/>
    <n v="0"/>
    <n v="0"/>
    <n v="198369.29"/>
    <n v="0"/>
    <n v="0"/>
    <n v="0"/>
    <n v="265896.07"/>
    <x v="20"/>
    <x v="3"/>
  </r>
  <r>
    <s v="CG&amp;E "/>
    <s v="E"/>
    <x v="15"/>
    <s v="DS01    01/02/2009N"/>
    <n v="55558391"/>
    <n v="5466393.2800000003"/>
    <n v="0"/>
    <n v="5466393.2800000003"/>
    <n v="1523449.03"/>
    <n v="0"/>
    <n v="558091.25"/>
    <n v="58375.839999999997"/>
    <n v="21.42"/>
    <n v="0"/>
    <n v="0"/>
    <n v="203293.26"/>
    <n v="369846.77"/>
    <n v="313189.7"/>
    <n v="0"/>
    <n v="0"/>
    <n v="292937.56"/>
    <n v="1872686.31"/>
    <n v="0"/>
    <n v="0"/>
    <n v="0"/>
    <n v="0"/>
    <n v="20651.689999999999"/>
    <n v="0"/>
    <n v="0"/>
    <n v="0"/>
    <n v="36335.15"/>
    <n v="0"/>
    <n v="0"/>
    <n v="0"/>
    <n v="0"/>
    <n v="90615.75"/>
    <n v="0"/>
    <n v="0"/>
    <n v="0"/>
    <n v="126964.55"/>
    <x v="20"/>
    <x v="3"/>
  </r>
  <r>
    <s v="CG&amp;E "/>
    <s v="E"/>
    <x v="12"/>
    <s v="DS01    01/02/2009N"/>
    <n v="16116470"/>
    <n v="1797081.56"/>
    <n v="0"/>
    <n v="1797081.56"/>
    <n v="548908.97"/>
    <n v="0"/>
    <n v="205639.66"/>
    <n v="17445.060000000001"/>
    <n v="13.66"/>
    <n v="0"/>
    <n v="0"/>
    <n v="59896.88"/>
    <n v="121234.39"/>
    <n v="105998.86"/>
    <n v="0"/>
    <n v="0"/>
    <n v="107396.64"/>
    <n v="543270.04"/>
    <n v="0"/>
    <n v="0"/>
    <n v="0"/>
    <n v="0"/>
    <n v="7481.07"/>
    <n v="0"/>
    <n v="0"/>
    <n v="0"/>
    <n v="10540.17"/>
    <n v="0"/>
    <n v="0"/>
    <n v="0"/>
    <n v="0"/>
    <n v="26285.97"/>
    <n v="0"/>
    <n v="0"/>
    <n v="0"/>
    <n v="42970.19"/>
    <x v="20"/>
    <x v="3"/>
  </r>
  <r>
    <s v="CG&amp;E "/>
    <s v="E"/>
    <x v="17"/>
    <s v="DS01    01/02/2009N"/>
    <n v="1086619"/>
    <n v="93043.61"/>
    <n v="0"/>
    <n v="93043.61"/>
    <n v="23544.43"/>
    <n v="0"/>
    <n v="7859.24"/>
    <n v="1179.75"/>
    <n v="0.43"/>
    <n v="0"/>
    <n v="0"/>
    <n v="3985.42"/>
    <n v="5559.42"/>
    <n v="5245.02"/>
    <n v="0"/>
    <n v="0"/>
    <n v="4112.66"/>
    <n v="36628.839999999997"/>
    <n v="0"/>
    <n v="0"/>
    <n v="0"/>
    <n v="0"/>
    <n v="319.11"/>
    <n v="0"/>
    <n v="0"/>
    <n v="0"/>
    <n v="710.65"/>
    <n v="0"/>
    <n v="0"/>
    <n v="0"/>
    <n v="0"/>
    <n v="1772.28"/>
    <n v="0"/>
    <n v="0"/>
    <n v="0"/>
    <n v="2126.36"/>
    <x v="20"/>
    <x v="3"/>
  </r>
  <r>
    <s v="CG&amp;E "/>
    <s v="E"/>
    <x v="16"/>
    <s v="DS01    01/02/2009N"/>
    <n v="1685588"/>
    <n v="153634.94"/>
    <n v="0"/>
    <n v="153634.94"/>
    <n v="43015.28"/>
    <n v="0"/>
    <n v="15435.44"/>
    <n v="1830.05"/>
    <n v="0.34"/>
    <n v="0"/>
    <n v="0"/>
    <n v="274.58999999999997"/>
    <n v="10990.42"/>
    <n v="9047.07"/>
    <n v="0"/>
    <n v="0"/>
    <n v="8120.89"/>
    <n v="56819.49"/>
    <n v="0"/>
    <n v="0"/>
    <n v="0"/>
    <n v="0"/>
    <n v="582.17999999999995"/>
    <n v="0"/>
    <n v="0"/>
    <n v="0"/>
    <n v="1102.3699999999999"/>
    <n v="0"/>
    <n v="0"/>
    <n v="0"/>
    <n v="0"/>
    <n v="2749.2"/>
    <n v="0"/>
    <n v="0"/>
    <n v="0"/>
    <n v="3667.62"/>
    <x v="20"/>
    <x v="3"/>
  </r>
  <r>
    <s v="CG&amp;E "/>
    <s v="E"/>
    <x v="21"/>
    <s v="DS01    01/02/2009N"/>
    <n v="18910"/>
    <n v="659.89"/>
    <n v="0"/>
    <n v="659.89"/>
    <n v="0"/>
    <n v="0"/>
    <n v="320.14"/>
    <n v="20.53"/>
    <n v="0.33"/>
    <n v="0"/>
    <n v="-11.72"/>
    <n v="81.5"/>
    <n v="143.81"/>
    <n v="0"/>
    <n v="0"/>
    <n v="0"/>
    <n v="0"/>
    <n v="0"/>
    <n v="0"/>
    <n v="0"/>
    <n v="0"/>
    <n v="0"/>
    <n v="7.41"/>
    <n v="0"/>
    <n v="0"/>
    <n v="0"/>
    <n v="12.37"/>
    <n v="0"/>
    <n v="0"/>
    <n v="0"/>
    <n v="0"/>
    <n v="30.84"/>
    <n v="0"/>
    <n v="0"/>
    <n v="0"/>
    <n v="54.68"/>
    <x v="20"/>
    <x v="3"/>
  </r>
  <r>
    <s v="CG&amp;E "/>
    <s v="E"/>
    <x v="6"/>
    <s v="DS01    01/02/2009N"/>
    <n v="8219200"/>
    <n v="259210.84"/>
    <n v="0"/>
    <n v="259210.84"/>
    <n v="0"/>
    <n v="0"/>
    <n v="122819.71"/>
    <n v="8923.64"/>
    <n v="65.900000000000006"/>
    <n v="0"/>
    <n v="-10494.02"/>
    <n v="33802.639999999999"/>
    <n v="60193.440000000002"/>
    <n v="0"/>
    <n v="0"/>
    <n v="0"/>
    <n v="0"/>
    <n v="0"/>
    <n v="0"/>
    <n v="0"/>
    <n v="0"/>
    <n v="0"/>
    <n v="2041.54"/>
    <n v="0"/>
    <n v="0"/>
    <n v="0"/>
    <n v="5375.32"/>
    <n v="0"/>
    <n v="0"/>
    <n v="0"/>
    <n v="0"/>
    <n v="13405.49"/>
    <n v="0"/>
    <n v="0"/>
    <n v="0"/>
    <n v="23077.18"/>
    <x v="20"/>
    <x v="3"/>
  </r>
  <r>
    <s v="CG&amp;E "/>
    <s v="E"/>
    <x v="9"/>
    <s v="DS01    01/02/2009N"/>
    <n v="395795"/>
    <n v="18014.099999999999"/>
    <n v="0"/>
    <n v="18014.099999999999"/>
    <n v="0"/>
    <n v="0"/>
    <n v="11105.97"/>
    <n v="429.73"/>
    <n v="4.32"/>
    <n v="0"/>
    <n v="-1348.67"/>
    <n v="1643.79"/>
    <n v="3478.91"/>
    <n v="0"/>
    <n v="0"/>
    <n v="0"/>
    <n v="0"/>
    <n v="0"/>
    <n v="0"/>
    <n v="0"/>
    <n v="0"/>
    <n v="0"/>
    <n v="69.209999999999994"/>
    <n v="0"/>
    <n v="0"/>
    <n v="0"/>
    <n v="258.85000000000002"/>
    <n v="0"/>
    <n v="0"/>
    <n v="0"/>
    <n v="0"/>
    <n v="645.52"/>
    <n v="0"/>
    <n v="0"/>
    <n v="0"/>
    <n v="1726.47"/>
    <x v="20"/>
    <x v="3"/>
  </r>
  <r>
    <s v="CG&amp;E "/>
    <s v="E"/>
    <x v="10"/>
    <s v="DS01    01/02/2009N"/>
    <n v="1070645"/>
    <n v="32780.769999999997"/>
    <n v="0"/>
    <n v="32780.769999999997"/>
    <n v="0"/>
    <n v="0"/>
    <n v="15925.25"/>
    <n v="1162.4100000000001"/>
    <n v="6.95"/>
    <n v="0"/>
    <n v="-2563.52"/>
    <n v="4342.95"/>
    <n v="8367.9599999999991"/>
    <n v="0"/>
    <n v="0"/>
    <n v="0"/>
    <n v="0"/>
    <n v="0"/>
    <n v="0"/>
    <n v="0"/>
    <n v="0"/>
    <n v="0"/>
    <n v="47.29"/>
    <n v="0"/>
    <n v="0"/>
    <n v="0"/>
    <n v="700.18"/>
    <n v="0"/>
    <n v="0"/>
    <n v="0"/>
    <n v="0"/>
    <n v="1746.2"/>
    <n v="0"/>
    <n v="0"/>
    <n v="0"/>
    <n v="3045.1"/>
    <x v="20"/>
    <x v="3"/>
  </r>
  <r>
    <s v="CG&amp;E "/>
    <s v="E"/>
    <x v="26"/>
    <s v="DS01    01/02/2009N"/>
    <n v="31580"/>
    <n v="1124.6600000000001"/>
    <n v="0"/>
    <n v="1124.6600000000001"/>
    <n v="0"/>
    <n v="0"/>
    <n v="604.07000000000005"/>
    <n v="34.29"/>
    <n v="0.33"/>
    <n v="0"/>
    <n v="-103.45"/>
    <n v="135.71"/>
    <n v="278.10000000000002"/>
    <n v="0"/>
    <n v="0"/>
    <n v="0"/>
    <n v="0"/>
    <n v="0"/>
    <n v="0"/>
    <n v="0"/>
    <n v="0"/>
    <n v="0"/>
    <n v="0"/>
    <n v="0"/>
    <n v="0"/>
    <n v="0"/>
    <n v="20.65"/>
    <n v="0"/>
    <n v="0"/>
    <n v="0"/>
    <n v="0"/>
    <n v="51.51"/>
    <n v="0"/>
    <n v="0"/>
    <n v="0"/>
    <n v="103.45"/>
    <x v="20"/>
    <x v="3"/>
  </r>
  <r>
    <s v="CG&amp;E "/>
    <s v="E"/>
    <x v="11"/>
    <s v="DS01    01/02/2009N"/>
    <n v="7984812"/>
    <n v="236791.46"/>
    <n v="0"/>
    <n v="236791.46"/>
    <n v="0"/>
    <n v="0"/>
    <n v="110465.83"/>
    <n v="8669.08"/>
    <n v="9.91"/>
    <n v="0"/>
    <n v="-14837.93"/>
    <n v="29971.29"/>
    <n v="60770.37"/>
    <n v="0"/>
    <n v="0"/>
    <n v="0"/>
    <n v="0"/>
    <n v="0"/>
    <n v="0"/>
    <n v="0"/>
    <n v="0"/>
    <n v="0"/>
    <n v="1275.79"/>
    <n v="0"/>
    <n v="0"/>
    <n v="0"/>
    <n v="5222.09"/>
    <n v="0"/>
    <n v="0"/>
    <n v="0"/>
    <n v="0"/>
    <n v="13023.21"/>
    <n v="0"/>
    <n v="0"/>
    <n v="0"/>
    <n v="22266.82"/>
    <x v="20"/>
    <x v="3"/>
  </r>
  <r>
    <s v="CG&amp;E "/>
    <s v="E"/>
    <x v="18"/>
    <s v="DS01    01/02/2009N"/>
    <n v="2660235"/>
    <n v="89502.61"/>
    <n v="0"/>
    <n v="89502.61"/>
    <n v="0"/>
    <n v="0"/>
    <n v="45040.24"/>
    <n v="2888.21"/>
    <n v="3.58"/>
    <n v="0"/>
    <n v="-4711.8"/>
    <n v="9998.82"/>
    <n v="21131.11"/>
    <n v="0"/>
    <n v="0"/>
    <n v="0"/>
    <n v="0"/>
    <n v="0"/>
    <n v="0"/>
    <n v="0"/>
    <n v="0"/>
    <n v="0"/>
    <n v="658.28"/>
    <n v="0"/>
    <n v="0"/>
    <n v="0"/>
    <n v="1739.75"/>
    <n v="0"/>
    <n v="0"/>
    <n v="0"/>
    <n v="0"/>
    <n v="4338.8599999999997"/>
    <n v="0"/>
    <n v="0"/>
    <n v="0"/>
    <n v="8450.56"/>
    <x v="20"/>
    <x v="3"/>
  </r>
  <r>
    <s v="CG&amp;E "/>
    <s v="E"/>
    <x v="13"/>
    <s v="DS01    01/02/2009N"/>
    <n v="5194523"/>
    <n v="152831.46"/>
    <n v="0"/>
    <n v="152831.46"/>
    <n v="0"/>
    <n v="0"/>
    <n v="74095.350000000006"/>
    <n v="5639.68"/>
    <n v="5.24"/>
    <n v="0"/>
    <n v="-14806.21"/>
    <n v="19391.2"/>
    <n v="41830.519999999997"/>
    <n v="0"/>
    <n v="0"/>
    <n v="0"/>
    <n v="0"/>
    <n v="0"/>
    <n v="0"/>
    <n v="0"/>
    <n v="0"/>
    <n v="0"/>
    <n v="0"/>
    <n v="0"/>
    <n v="0"/>
    <n v="0"/>
    <n v="3397.2"/>
    <n v="0"/>
    <n v="0"/>
    <n v="0"/>
    <n v="0"/>
    <n v="8472.27"/>
    <n v="0"/>
    <n v="0"/>
    <n v="0"/>
    <n v="14806.21"/>
    <x v="20"/>
    <x v="3"/>
  </r>
  <r>
    <s v="CG&amp;E "/>
    <s v="E"/>
    <x v="23"/>
    <s v="DS01    01/02/2009N"/>
    <n v="3235"/>
    <n v="236.95"/>
    <n v="0"/>
    <n v="236.95"/>
    <n v="0"/>
    <n v="0"/>
    <n v="182.72"/>
    <n v="3.51"/>
    <n v="0.06"/>
    <n v="0"/>
    <n v="-24.73"/>
    <n v="14.17"/>
    <n v="29.09"/>
    <n v="0"/>
    <n v="0"/>
    <n v="0"/>
    <n v="0"/>
    <n v="0"/>
    <n v="0"/>
    <n v="0"/>
    <n v="0"/>
    <n v="0"/>
    <n v="0"/>
    <n v="0"/>
    <n v="0"/>
    <n v="0"/>
    <n v="2.12"/>
    <n v="0"/>
    <n v="0"/>
    <n v="0"/>
    <n v="0"/>
    <n v="5.28"/>
    <n v="0"/>
    <n v="0"/>
    <n v="0"/>
    <n v="24.73"/>
    <x v="20"/>
    <x v="3"/>
  </r>
  <r>
    <s v="CG&amp;E "/>
    <s v="E"/>
    <x v="2"/>
    <s v="DS01    01/02/2009Y"/>
    <n v="158302"/>
    <n v="15326.45"/>
    <n v="0"/>
    <n v="1532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3"/>
  </r>
  <r>
    <s v="CG&amp;E "/>
    <s v="E"/>
    <x v="3"/>
    <s v="DS01    01/02/2009Y"/>
    <n v="60661"/>
    <n v="4696.0600000000004"/>
    <n v="0"/>
    <n v="4696.0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3"/>
  </r>
  <r>
    <s v="CG&amp;E "/>
    <s v="E"/>
    <x v="6"/>
    <s v="DS01    02/15/2008N"/>
    <n v="1983"/>
    <n v="53.2"/>
    <n v="0"/>
    <n v="53.2"/>
    <n v="0"/>
    <n v="0"/>
    <n v="24.73"/>
    <n v="2.41"/>
    <n v="0.04"/>
    <n v="0"/>
    <n v="0"/>
    <n v="8.74"/>
    <n v="15.15"/>
    <n v="0"/>
    <n v="0.83"/>
    <n v="0"/>
    <n v="0"/>
    <n v="0"/>
    <n v="0"/>
    <n v="0"/>
    <n v="0"/>
    <n v="0"/>
    <n v="0"/>
    <n v="0"/>
    <n v="0"/>
    <n v="0"/>
    <n v="1.3"/>
    <n v="0"/>
    <n v="0"/>
    <n v="0"/>
    <n v="0"/>
    <n v="0"/>
    <n v="0"/>
    <n v="0"/>
    <n v="0"/>
    <n v="0"/>
    <x v="20"/>
    <x v="3"/>
  </r>
  <r>
    <s v="CG&amp;E "/>
    <s v="E"/>
    <x v="2"/>
    <s v="DS01    04/01/2008N"/>
    <n v="-192270"/>
    <n v="-19014.009999999998"/>
    <n v="0"/>
    <n v="-19014.009999999998"/>
    <n v="-6701.34"/>
    <n v="0"/>
    <n v="-1879.56"/>
    <n v="-223.4"/>
    <n v="0.19"/>
    <n v="0"/>
    <n v="0"/>
    <n v="-766.26"/>
    <n v="-1621.88"/>
    <n v="-1206.45"/>
    <n v="-46.2"/>
    <n v="0"/>
    <n v="-972.64"/>
    <n v="-4638.88"/>
    <n v="0"/>
    <n v="0"/>
    <n v="0"/>
    <n v="0"/>
    <n v="-248.16"/>
    <n v="-188.77"/>
    <n v="0"/>
    <n v="0"/>
    <n v="-125.75"/>
    <n v="0"/>
    <n v="0"/>
    <n v="0"/>
    <n v="0"/>
    <n v="-132.80000000000001"/>
    <n v="0"/>
    <n v="0"/>
    <n v="0"/>
    <n v="-262.11"/>
    <x v="20"/>
    <x v="3"/>
  </r>
  <r>
    <s v="CG&amp;E "/>
    <s v="E"/>
    <x v="3"/>
    <s v="DS01    04/01/2008N"/>
    <n v="161"/>
    <n v="753.65"/>
    <n v="0"/>
    <n v="753.65"/>
    <n v="399.7"/>
    <n v="0"/>
    <n v="177.23"/>
    <n v="0.59"/>
    <n v="-0.01"/>
    <n v="0"/>
    <n v="0"/>
    <n v="-0.8"/>
    <n v="9.42"/>
    <n v="61.19"/>
    <n v="1.32"/>
    <n v="0"/>
    <n v="86.87"/>
    <n v="-11.04"/>
    <n v="0"/>
    <n v="0"/>
    <n v="0"/>
    <n v="0"/>
    <n v="11.87"/>
    <n v="30.03"/>
    <n v="0"/>
    <n v="0"/>
    <n v="0.11"/>
    <n v="0"/>
    <n v="0"/>
    <n v="0"/>
    <n v="0"/>
    <n v="-4.91"/>
    <n v="0"/>
    <n v="0"/>
    <n v="0"/>
    <n v="-7.92"/>
    <x v="20"/>
    <x v="3"/>
  </r>
  <r>
    <s v="CG&amp;E "/>
    <s v="E"/>
    <x v="4"/>
    <s v="DS01    04/01/2008N"/>
    <n v="-22401"/>
    <n v="53.78"/>
    <n v="0"/>
    <n v="53.78"/>
    <n v="39.97"/>
    <n v="0"/>
    <n v="197.1"/>
    <n v="-27.09"/>
    <n v="0.08"/>
    <n v="0"/>
    <n v="0"/>
    <n v="-80.91"/>
    <n v="47.71"/>
    <n v="12.88"/>
    <n v="-8.76"/>
    <n v="0"/>
    <n v="89.78"/>
    <n v="-202.44"/>
    <n v="0"/>
    <n v="0"/>
    <n v="0"/>
    <n v="0"/>
    <n v="0.85"/>
    <n v="5.18"/>
    <n v="0"/>
    <n v="0"/>
    <n v="-14.65"/>
    <n v="0"/>
    <n v="0"/>
    <n v="0"/>
    <n v="0"/>
    <n v="-2.27"/>
    <n v="0"/>
    <n v="0"/>
    <n v="0"/>
    <n v="-3.65"/>
    <x v="20"/>
    <x v="3"/>
  </r>
  <r>
    <s v="CG&amp;E "/>
    <s v="E"/>
    <x v="6"/>
    <s v="DS01    04/01/2008N"/>
    <n v="35911"/>
    <n v="1100.67"/>
    <n v="0"/>
    <n v="1100.67"/>
    <n v="0"/>
    <n v="0"/>
    <n v="553.20000000000005"/>
    <n v="43.72"/>
    <n v="0.82"/>
    <n v="0"/>
    <n v="0"/>
    <n v="158.87"/>
    <n v="305.58999999999997"/>
    <n v="0"/>
    <n v="14.98"/>
    <n v="0"/>
    <n v="0"/>
    <n v="0"/>
    <n v="0"/>
    <n v="0"/>
    <n v="0"/>
    <n v="0"/>
    <n v="0"/>
    <n v="0"/>
    <n v="0"/>
    <n v="0"/>
    <n v="23.49"/>
    <n v="0"/>
    <n v="0"/>
    <n v="0"/>
    <n v="0"/>
    <n v="0"/>
    <n v="0"/>
    <n v="0"/>
    <n v="0"/>
    <n v="0"/>
    <x v="20"/>
    <x v="3"/>
  </r>
  <r>
    <s v="CG&amp;E "/>
    <s v="E"/>
    <x v="9"/>
    <s v="DS01    04/01/2008N"/>
    <n v="-19208"/>
    <n v="-633.70000000000005"/>
    <n v="0"/>
    <n v="-633.70000000000005"/>
    <n v="0"/>
    <n v="0"/>
    <n v="-319"/>
    <n v="-21.04"/>
    <n v="-0.08"/>
    <n v="0"/>
    <n v="57.36"/>
    <n v="-78.599999999999994"/>
    <n v="-172.72"/>
    <n v="0"/>
    <n v="-0.56999999999999995"/>
    <n v="0"/>
    <n v="0"/>
    <n v="0"/>
    <n v="0"/>
    <n v="0"/>
    <n v="0"/>
    <n v="0"/>
    <n v="0"/>
    <n v="0"/>
    <n v="0"/>
    <n v="0"/>
    <n v="-12.57"/>
    <n v="0"/>
    <n v="0"/>
    <n v="0"/>
    <n v="0"/>
    <n v="-29.12"/>
    <n v="0"/>
    <n v="0"/>
    <n v="0"/>
    <n v="-57.36"/>
    <x v="20"/>
    <x v="3"/>
  </r>
  <r>
    <s v="CG&amp;E "/>
    <s v="E"/>
    <x v="1"/>
    <s v="DS01    07/13/2009N"/>
    <n v="304350"/>
    <n v="34480.82"/>
    <n v="0"/>
    <n v="34480.82"/>
    <n v="9723.8799999999992"/>
    <n v="0"/>
    <n v="5260.02"/>
    <n v="330.45"/>
    <n v="2.5299999999999998"/>
    <n v="0"/>
    <n v="0"/>
    <n v="1267.08"/>
    <n v="2252.77"/>
    <n v="1912.96"/>
    <n v="0"/>
    <n v="0"/>
    <n v="1868.04"/>
    <n v="10259.31"/>
    <n v="0"/>
    <n v="0"/>
    <n v="0"/>
    <n v="0"/>
    <n v="132.82"/>
    <n v="0"/>
    <n v="0"/>
    <n v="0"/>
    <n v="199.01"/>
    <n v="0"/>
    <n v="0"/>
    <n v="0"/>
    <n v="0"/>
    <n v="496.42"/>
    <n v="0"/>
    <n v="0"/>
    <n v="0"/>
    <n v="775.53"/>
    <x v="20"/>
    <x v="3"/>
  </r>
  <r>
    <s v="CG&amp;E "/>
    <s v="E"/>
    <x v="2"/>
    <s v="DS01    07/13/2009N"/>
    <n v="45056633"/>
    <n v="5110499.3"/>
    <n v="0"/>
    <n v="5110499.3"/>
    <n v="1462452.84"/>
    <n v="0"/>
    <n v="763073.36"/>
    <n v="48918.43"/>
    <n v="257.02999999999997"/>
    <n v="0"/>
    <n v="0"/>
    <n v="180135.51"/>
    <n v="329766.56"/>
    <n v="286128.25"/>
    <n v="0"/>
    <n v="0"/>
    <n v="282086.84999999998"/>
    <n v="1518829.82"/>
    <n v="0"/>
    <n v="0"/>
    <n v="0"/>
    <n v="0"/>
    <n v="19930.46"/>
    <n v="0"/>
    <n v="0"/>
    <n v="0"/>
    <n v="29467.7"/>
    <n v="0"/>
    <n v="0"/>
    <n v="0"/>
    <n v="0"/>
    <n v="73488.47"/>
    <n v="0"/>
    <n v="0"/>
    <n v="0"/>
    <n v="115992.84"/>
    <x v="20"/>
    <x v="3"/>
  </r>
  <r>
    <s v="CG&amp;E "/>
    <s v="E"/>
    <x v="3"/>
    <s v="DS01    07/13/2009N"/>
    <n v="4710496"/>
    <n v="576544.65"/>
    <n v="0"/>
    <n v="576544.65"/>
    <n v="174514.14"/>
    <n v="0"/>
    <n v="88913.01"/>
    <n v="5114.29"/>
    <n v="17.989999999999998"/>
    <n v="0"/>
    <n v="0"/>
    <n v="18379.509999999998"/>
    <n v="36604.94"/>
    <n v="32978.43"/>
    <n v="0"/>
    <n v="0"/>
    <n v="34723.629999999997"/>
    <n v="158786.14000000001"/>
    <n v="0"/>
    <n v="0"/>
    <n v="0"/>
    <n v="0"/>
    <n v="2380.2199999999998"/>
    <n v="0"/>
    <n v="0"/>
    <n v="0"/>
    <n v="3080.86"/>
    <n v="0"/>
    <n v="0"/>
    <n v="0"/>
    <n v="0"/>
    <n v="7682.71"/>
    <n v="0"/>
    <n v="0"/>
    <n v="0"/>
    <n v="13368.78"/>
    <x v="20"/>
    <x v="3"/>
  </r>
  <r>
    <s v="CG&amp;E "/>
    <s v="E"/>
    <x v="7"/>
    <s v="DS01    07/13/2009N"/>
    <n v="3348"/>
    <n v="291"/>
    <n v="0"/>
    <n v="291"/>
    <n v="71.39"/>
    <n v="0"/>
    <n v="30.29"/>
    <n v="3.63"/>
    <n v="0"/>
    <n v="0"/>
    <n v="0"/>
    <n v="12.45"/>
    <n v="16.87"/>
    <n v="16"/>
    <n v="0"/>
    <n v="0"/>
    <n v="12.41"/>
    <n v="112.86"/>
    <n v="0"/>
    <n v="0"/>
    <n v="0"/>
    <n v="0"/>
    <n v="0.97"/>
    <n v="0"/>
    <n v="0"/>
    <n v="0"/>
    <n v="2.19"/>
    <n v="0"/>
    <n v="0"/>
    <n v="0"/>
    <n v="0"/>
    <n v="5.46"/>
    <n v="0"/>
    <n v="0"/>
    <n v="0"/>
    <n v="6.48"/>
    <x v="20"/>
    <x v="3"/>
  </r>
  <r>
    <s v="CG&amp;E "/>
    <s v="E"/>
    <x v="4"/>
    <s v="DS01    07/13/2009N"/>
    <n v="3974035"/>
    <n v="463405.7"/>
    <n v="0"/>
    <n v="463405.7"/>
    <n v="136345.13"/>
    <n v="0"/>
    <n v="69438.759999999995"/>
    <n v="4314.6400000000003"/>
    <n v="17.309999999999999"/>
    <n v="0"/>
    <n v="0"/>
    <n v="15639.74"/>
    <n v="29082.79"/>
    <n v="26283.34"/>
    <n v="0"/>
    <n v="0"/>
    <n v="26729.16"/>
    <n v="133960.76"/>
    <n v="0"/>
    <n v="0"/>
    <n v="0"/>
    <n v="0"/>
    <n v="1858.64"/>
    <n v="0"/>
    <n v="0"/>
    <n v="0"/>
    <n v="2598.9499999999998"/>
    <n v="0"/>
    <n v="0"/>
    <n v="0"/>
    <n v="0"/>
    <n v="6481.64"/>
    <n v="0"/>
    <n v="0"/>
    <n v="0"/>
    <n v="10654.84"/>
    <x v="20"/>
    <x v="3"/>
  </r>
  <r>
    <s v="CG&amp;E "/>
    <s v="E"/>
    <x v="8"/>
    <s v="DS01    07/13/2009N"/>
    <n v="310573"/>
    <n v="31765.15"/>
    <n v="0"/>
    <n v="31765.15"/>
    <n v="8654.2099999999991"/>
    <n v="0"/>
    <n v="4195.2"/>
    <n v="337.2"/>
    <n v="0.97"/>
    <n v="0"/>
    <n v="0"/>
    <n v="1186.1300000000001"/>
    <n v="1989.99"/>
    <n v="1770.82"/>
    <n v="0"/>
    <n v="0"/>
    <n v="1616.21"/>
    <n v="10469.129999999999"/>
    <n v="0"/>
    <n v="0"/>
    <n v="0"/>
    <n v="0"/>
    <n v="117.72"/>
    <n v="0"/>
    <n v="0"/>
    <n v="0"/>
    <n v="203.11"/>
    <n v="0"/>
    <n v="0"/>
    <n v="0"/>
    <n v="0"/>
    <n v="506.55"/>
    <n v="0"/>
    <n v="0"/>
    <n v="0"/>
    <n v="717.91"/>
    <x v="20"/>
    <x v="3"/>
  </r>
  <r>
    <s v="CG&amp;E "/>
    <s v="E"/>
    <x v="5"/>
    <s v="DS01    07/13/2009N"/>
    <n v="264003"/>
    <n v="27763.48"/>
    <n v="0"/>
    <n v="27763.48"/>
    <n v="8104.2"/>
    <n v="0"/>
    <n v="4038.46"/>
    <n v="286.64"/>
    <n v="1.04"/>
    <n v="0"/>
    <n v="0"/>
    <n v="0"/>
    <n v="1919.37"/>
    <n v="1610.48"/>
    <n v="0"/>
    <n v="0"/>
    <n v="1537.38"/>
    <n v="8899.2800000000007"/>
    <n v="0"/>
    <n v="0"/>
    <n v="0"/>
    <n v="0"/>
    <n v="110.46"/>
    <n v="0"/>
    <n v="0"/>
    <n v="0"/>
    <n v="172.69"/>
    <n v="0"/>
    <n v="0"/>
    <n v="0"/>
    <n v="0"/>
    <n v="430.62"/>
    <n v="0"/>
    <n v="0"/>
    <n v="0"/>
    <n v="652.86"/>
    <x v="20"/>
    <x v="3"/>
  </r>
  <r>
    <s v="CG&amp;E "/>
    <s v="E"/>
    <x v="20"/>
    <s v="DS01    07/13/2009N"/>
    <n v="10246"/>
    <n v="988.17"/>
    <n v="0"/>
    <n v="988.17"/>
    <n v="262.7"/>
    <n v="0"/>
    <n v="114.32"/>
    <n v="11.12"/>
    <n v="0.01"/>
    <n v="0"/>
    <n v="0"/>
    <n v="37.81"/>
    <n v="64.599999999999994"/>
    <n v="55.18"/>
    <n v="0"/>
    <n v="0"/>
    <n v="47.7"/>
    <n v="345.38"/>
    <n v="0"/>
    <n v="0"/>
    <n v="0"/>
    <n v="0"/>
    <n v="3.57"/>
    <n v="0"/>
    <n v="0"/>
    <n v="0"/>
    <n v="6.7"/>
    <n v="0"/>
    <n v="0"/>
    <n v="0"/>
    <n v="0"/>
    <n v="16.71"/>
    <n v="0"/>
    <n v="0"/>
    <n v="0"/>
    <n v="22.37"/>
    <x v="20"/>
    <x v="3"/>
  </r>
  <r>
    <s v="CG&amp;E "/>
    <s v="E"/>
    <x v="14"/>
    <s v="DS01    07/13/2009N"/>
    <n v="37327918"/>
    <n v="3583616.58"/>
    <n v="0"/>
    <n v="3583616.58"/>
    <n v="953986.73"/>
    <n v="0"/>
    <n v="425009.86"/>
    <n v="38969.440000000002"/>
    <n v="17.59"/>
    <n v="0"/>
    <n v="0"/>
    <n v="129981.3"/>
    <n v="232794.71"/>
    <n v="200608.16"/>
    <n v="0"/>
    <n v="0"/>
    <n v="178238.4"/>
    <n v="1258286.94"/>
    <n v="0"/>
    <n v="0"/>
    <n v="0"/>
    <n v="0"/>
    <n v="12930.31"/>
    <n v="0"/>
    <n v="0"/>
    <n v="0"/>
    <n v="24412.48"/>
    <n v="0"/>
    <n v="0"/>
    <n v="0"/>
    <n v="0"/>
    <n v="60881.8"/>
    <n v="0"/>
    <n v="0"/>
    <n v="0"/>
    <n v="81325.509999999995"/>
    <x v="20"/>
    <x v="3"/>
  </r>
  <r>
    <s v="CG&amp;E "/>
    <s v="E"/>
    <x v="15"/>
    <s v="DS01    07/13/2009N"/>
    <n v="15434206"/>
    <n v="1515704.06"/>
    <n v="0"/>
    <n v="1515704.06"/>
    <n v="409176.73"/>
    <n v="0"/>
    <n v="184959.25"/>
    <n v="16087.72"/>
    <n v="5.54"/>
    <n v="0"/>
    <n v="0"/>
    <n v="56198.94"/>
    <n v="99694"/>
    <n v="85023.21"/>
    <n v="0"/>
    <n v="0"/>
    <n v="77965.45"/>
    <n v="520271.73"/>
    <n v="0"/>
    <n v="0"/>
    <n v="0"/>
    <n v="0"/>
    <n v="5542.12"/>
    <n v="0"/>
    <n v="0"/>
    <n v="0"/>
    <n v="10093.98"/>
    <n v="0"/>
    <n v="0"/>
    <n v="0"/>
    <n v="0"/>
    <n v="25173.3"/>
    <n v="0"/>
    <n v="0"/>
    <n v="0"/>
    <n v="34467.81"/>
    <x v="20"/>
    <x v="3"/>
  </r>
  <r>
    <s v="CG&amp;E "/>
    <s v="E"/>
    <x v="12"/>
    <s v="DS01    07/13/2009N"/>
    <n v="4351377"/>
    <n v="474718.25"/>
    <n v="0"/>
    <n v="474718.25"/>
    <n v="137215.82999999999"/>
    <n v="0"/>
    <n v="63377.43"/>
    <n v="4697.99"/>
    <n v="3.35"/>
    <n v="0"/>
    <n v="0"/>
    <n v="16132.84"/>
    <n v="31419.02"/>
    <n v="27062.880000000001"/>
    <n v="0"/>
    <n v="0"/>
    <n v="26454.44"/>
    <n v="146680.67000000001"/>
    <n v="0"/>
    <n v="0"/>
    <n v="0"/>
    <n v="0"/>
    <n v="1868.27"/>
    <n v="0"/>
    <n v="0"/>
    <n v="0"/>
    <n v="2845.82"/>
    <n v="0"/>
    <n v="0"/>
    <n v="0"/>
    <n v="0"/>
    <n v="7097.1"/>
    <n v="0"/>
    <n v="0"/>
    <n v="0"/>
    <n v="10970.94"/>
    <x v="20"/>
    <x v="3"/>
  </r>
  <r>
    <s v="CG&amp;E "/>
    <s v="E"/>
    <x v="17"/>
    <s v="DS01    07/13/2009N"/>
    <n v="183620"/>
    <n v="15523.97"/>
    <n v="0"/>
    <n v="15523.97"/>
    <n v="3938.12"/>
    <n v="0"/>
    <n v="1655.6"/>
    <n v="199.35"/>
    <n v="0.11"/>
    <n v="0"/>
    <n v="0"/>
    <n v="673.87"/>
    <n v="929.16"/>
    <n v="880.61"/>
    <n v="0"/>
    <n v="0"/>
    <n v="685.9"/>
    <n v="6189.64"/>
    <n v="0"/>
    <n v="0"/>
    <n v="0"/>
    <n v="0"/>
    <n v="53.37"/>
    <n v="0"/>
    <n v="0"/>
    <n v="0"/>
    <n v="120.09"/>
    <n v="0"/>
    <n v="0"/>
    <n v="0"/>
    <n v="0"/>
    <n v="299.49"/>
    <n v="0"/>
    <n v="0"/>
    <n v="0"/>
    <n v="356.99"/>
    <x v="20"/>
    <x v="3"/>
  </r>
  <r>
    <s v="CG&amp;E "/>
    <s v="E"/>
    <x v="16"/>
    <s v="DS01    07/13/2009N"/>
    <n v="889816"/>
    <n v="83859.149999999994"/>
    <n v="0"/>
    <n v="83859.149999999994"/>
    <n v="23233.53"/>
    <n v="0"/>
    <n v="10364.56"/>
    <n v="966.08"/>
    <n v="0.2"/>
    <n v="0"/>
    <n v="0"/>
    <n v="242.53"/>
    <n v="5940.5"/>
    <n v="4849.96"/>
    <n v="0"/>
    <n v="0"/>
    <n v="4391.04"/>
    <n v="29994.81"/>
    <n v="0"/>
    <n v="0"/>
    <n v="0"/>
    <n v="0"/>
    <n v="314.67"/>
    <n v="0"/>
    <n v="0"/>
    <n v="0"/>
    <n v="581.94000000000005"/>
    <n v="0"/>
    <n v="0"/>
    <n v="0"/>
    <n v="0"/>
    <n v="1451.3"/>
    <n v="0"/>
    <n v="0"/>
    <n v="0"/>
    <n v="1966.15"/>
    <x v="20"/>
    <x v="3"/>
  </r>
  <r>
    <s v="CG&amp;E "/>
    <s v="E"/>
    <x v="21"/>
    <s v="DS01    07/13/2009N"/>
    <n v="420"/>
    <n v="48.62"/>
    <n v="0"/>
    <n v="48.62"/>
    <n v="0"/>
    <n v="0"/>
    <n v="37.92"/>
    <n v="0.46"/>
    <n v="0.03"/>
    <n v="0"/>
    <n v="0"/>
    <n v="1.95"/>
    <n v="3.78"/>
    <n v="0"/>
    <n v="0"/>
    <n v="0"/>
    <n v="0"/>
    <n v="0"/>
    <n v="0"/>
    <n v="0"/>
    <n v="0"/>
    <n v="0"/>
    <n v="0.62"/>
    <n v="0"/>
    <n v="0"/>
    <n v="0"/>
    <n v="0.27"/>
    <n v="0"/>
    <n v="0"/>
    <n v="0"/>
    <n v="0"/>
    <n v="0.69"/>
    <n v="0"/>
    <n v="0"/>
    <n v="0"/>
    <n v="2.9"/>
    <x v="20"/>
    <x v="3"/>
  </r>
  <r>
    <s v="CG&amp;E "/>
    <s v="E"/>
    <x v="6"/>
    <s v="DS01    07/13/2009N"/>
    <n v="1399550"/>
    <n v="51358.41"/>
    <n v="0"/>
    <n v="51358.41"/>
    <n v="0"/>
    <n v="0"/>
    <n v="28755.89"/>
    <n v="1519.49"/>
    <n v="10.32"/>
    <n v="0"/>
    <n v="-2206.2600000000002"/>
    <n v="5714.75"/>
    <n v="10068.86"/>
    <n v="0"/>
    <n v="0"/>
    <n v="0"/>
    <n v="0"/>
    <n v="0"/>
    <n v="0"/>
    <n v="0"/>
    <n v="0"/>
    <n v="0"/>
    <n v="291.26"/>
    <n v="0"/>
    <n v="0"/>
    <n v="0"/>
    <n v="915.27"/>
    <n v="0"/>
    <n v="0"/>
    <n v="0"/>
    <n v="0"/>
    <n v="2282.75"/>
    <n v="0"/>
    <n v="0"/>
    <n v="0"/>
    <n v="4006.08"/>
    <x v="20"/>
    <x v="3"/>
  </r>
  <r>
    <s v="CG&amp;E "/>
    <s v="E"/>
    <x v="9"/>
    <s v="DS01    07/13/2009N"/>
    <n v="122171"/>
    <n v="6013.71"/>
    <n v="0"/>
    <n v="6013.71"/>
    <n v="0"/>
    <n v="0"/>
    <n v="3934.33"/>
    <n v="132.68"/>
    <n v="1.07"/>
    <n v="0"/>
    <n v="-404.14"/>
    <n v="507.14"/>
    <n v="1065.03"/>
    <n v="0"/>
    <n v="0"/>
    <n v="0"/>
    <n v="0"/>
    <n v="0"/>
    <n v="0"/>
    <n v="0"/>
    <n v="0"/>
    <n v="0"/>
    <n v="14.49"/>
    <n v="0"/>
    <n v="0"/>
    <n v="0"/>
    <n v="79.91"/>
    <n v="0"/>
    <n v="0"/>
    <n v="0"/>
    <n v="0"/>
    <n v="199.25"/>
    <n v="0"/>
    <n v="0"/>
    <n v="0"/>
    <n v="483.95"/>
    <x v="20"/>
    <x v="3"/>
  </r>
  <r>
    <s v="CG&amp;E "/>
    <s v="E"/>
    <x v="10"/>
    <s v="DS01    07/13/2009N"/>
    <n v="202690"/>
    <n v="7217.31"/>
    <n v="0"/>
    <n v="7217.31"/>
    <n v="0"/>
    <n v="0"/>
    <n v="4024.09"/>
    <n v="220.09"/>
    <n v="1.33"/>
    <n v="0"/>
    <n v="-478.27"/>
    <n v="827.18"/>
    <n v="1565.84"/>
    <n v="0"/>
    <n v="0"/>
    <n v="0"/>
    <n v="0"/>
    <n v="0"/>
    <n v="0"/>
    <n v="0"/>
    <n v="0"/>
    <n v="0"/>
    <n v="17.02"/>
    <n v="0"/>
    <n v="0"/>
    <n v="0"/>
    <n v="132.57"/>
    <n v="0"/>
    <n v="0"/>
    <n v="0"/>
    <n v="0"/>
    <n v="330.6"/>
    <n v="0"/>
    <n v="0"/>
    <n v="0"/>
    <n v="576.86"/>
    <x v="20"/>
    <x v="3"/>
  </r>
  <r>
    <s v="CG&amp;E "/>
    <s v="E"/>
    <x v="26"/>
    <s v="DS01    07/13/2009N"/>
    <n v="2640"/>
    <n v="163.07"/>
    <n v="0"/>
    <n v="163.07"/>
    <n v="0"/>
    <n v="0"/>
    <n v="119.05"/>
    <n v="2.87"/>
    <n v="0.03"/>
    <n v="0"/>
    <n v="-13.6"/>
    <n v="11.34"/>
    <n v="23.74"/>
    <n v="0"/>
    <n v="0"/>
    <n v="0"/>
    <n v="0"/>
    <n v="0"/>
    <n v="0"/>
    <n v="0"/>
    <n v="0"/>
    <n v="0"/>
    <n v="0"/>
    <n v="0"/>
    <n v="0"/>
    <n v="0"/>
    <n v="1.73"/>
    <n v="0"/>
    <n v="0"/>
    <n v="0"/>
    <n v="0"/>
    <n v="4.3099999999999996"/>
    <n v="0"/>
    <n v="0"/>
    <n v="0"/>
    <n v="13.6"/>
    <x v="20"/>
    <x v="3"/>
  </r>
  <r>
    <s v="CG&amp;E "/>
    <s v="E"/>
    <x v="11"/>
    <s v="DS01    07/13/2009N"/>
    <n v="2485690"/>
    <n v="85006.84"/>
    <n v="0"/>
    <n v="85006.84"/>
    <n v="0"/>
    <n v="0"/>
    <n v="43825.23"/>
    <n v="2698.72"/>
    <n v="2.69"/>
    <n v="0"/>
    <n v="-3624.64"/>
    <n v="9296.5400000000009"/>
    <n v="19535.830000000002"/>
    <n v="0"/>
    <n v="0"/>
    <n v="0"/>
    <n v="0"/>
    <n v="0"/>
    <n v="0"/>
    <n v="0"/>
    <n v="0"/>
    <n v="0"/>
    <n v="582.05999999999995"/>
    <n v="0"/>
    <n v="0"/>
    <n v="0"/>
    <n v="1625.68"/>
    <n v="0"/>
    <n v="0"/>
    <n v="0"/>
    <n v="0"/>
    <n v="4054.2"/>
    <n v="0"/>
    <n v="0"/>
    <n v="0"/>
    <n v="7010.53"/>
    <x v="20"/>
    <x v="3"/>
  </r>
  <r>
    <s v="CG&amp;E "/>
    <s v="E"/>
    <x v="18"/>
    <s v="DS01    07/13/2009N"/>
    <n v="819219"/>
    <n v="27727.91"/>
    <n v="0"/>
    <n v="27727.91"/>
    <n v="0"/>
    <n v="0"/>
    <n v="14352.04"/>
    <n v="889.45"/>
    <n v="0.83"/>
    <n v="0"/>
    <n v="-1091.82"/>
    <n v="3055.79"/>
    <n v="6135.54"/>
    <n v="0"/>
    <n v="0"/>
    <n v="0"/>
    <n v="0"/>
    <n v="0"/>
    <n v="0"/>
    <n v="0"/>
    <n v="0"/>
    <n v="0"/>
    <n v="206.6"/>
    <n v="0"/>
    <n v="0"/>
    <n v="0"/>
    <n v="535.75"/>
    <n v="0"/>
    <n v="0"/>
    <n v="0"/>
    <n v="0"/>
    <n v="1336.14"/>
    <n v="0"/>
    <n v="0"/>
    <n v="0"/>
    <n v="2307.59"/>
    <x v="20"/>
    <x v="3"/>
  </r>
  <r>
    <s v="CG&amp;E "/>
    <s v="E"/>
    <x v="13"/>
    <s v="DS01    07/13/2009N"/>
    <n v="1278325"/>
    <n v="39351.32"/>
    <n v="0"/>
    <n v="39351.32"/>
    <n v="0"/>
    <n v="0"/>
    <n v="20412.39"/>
    <n v="1387.88"/>
    <n v="0.97"/>
    <n v="0"/>
    <n v="-3398.96"/>
    <n v="4739.41"/>
    <n v="9889.7000000000007"/>
    <n v="0"/>
    <n v="0"/>
    <n v="0"/>
    <n v="0"/>
    <n v="0"/>
    <n v="0"/>
    <n v="0"/>
    <n v="0"/>
    <n v="0"/>
    <n v="0"/>
    <n v="0"/>
    <n v="0"/>
    <n v="0"/>
    <n v="836.04"/>
    <n v="0"/>
    <n v="0"/>
    <n v="0"/>
    <n v="0"/>
    <n v="2084.9299999999998"/>
    <n v="0"/>
    <n v="0"/>
    <n v="0"/>
    <n v="3398.96"/>
    <x v="20"/>
    <x v="3"/>
  </r>
  <r>
    <s v="CG&amp;E "/>
    <s v="E"/>
    <x v="23"/>
    <s v="DS01    07/13/2009N"/>
    <n v="1615"/>
    <n v="146.97"/>
    <n v="0"/>
    <n v="146.97"/>
    <n v="0"/>
    <n v="0"/>
    <n v="119.9"/>
    <n v="1.75"/>
    <n v="0.03"/>
    <n v="0"/>
    <n v="-12.35"/>
    <n v="7.08"/>
    <n v="14.52"/>
    <n v="0"/>
    <n v="0"/>
    <n v="0"/>
    <n v="0"/>
    <n v="0"/>
    <n v="0"/>
    <n v="0"/>
    <n v="0"/>
    <n v="0"/>
    <n v="0"/>
    <n v="0"/>
    <n v="0"/>
    <n v="0"/>
    <n v="1.06"/>
    <n v="0"/>
    <n v="0"/>
    <n v="0"/>
    <n v="0"/>
    <n v="2.63"/>
    <n v="0"/>
    <n v="0"/>
    <n v="0"/>
    <n v="12.35"/>
    <x v="20"/>
    <x v="3"/>
  </r>
  <r>
    <s v="CG&amp;E "/>
    <s v="E"/>
    <x v="1"/>
    <s v="DS02    01/02/2009N"/>
    <n v="15607"/>
    <n v="1530.58"/>
    <n v="0"/>
    <n v="1530.58"/>
    <n v="408.75"/>
    <n v="0"/>
    <n v="183.38"/>
    <n v="16.93"/>
    <n v="0.24"/>
    <n v="0"/>
    <n v="0"/>
    <n v="66.78"/>
    <n v="91.79"/>
    <n v="85.31"/>
    <n v="0"/>
    <n v="0"/>
    <n v="75.53"/>
    <n v="526.09"/>
    <n v="0"/>
    <n v="0"/>
    <n v="0"/>
    <n v="0"/>
    <n v="5.54"/>
    <n v="0"/>
    <n v="0"/>
    <n v="0"/>
    <n v="10.210000000000001"/>
    <n v="0"/>
    <n v="0"/>
    <n v="0"/>
    <n v="0"/>
    <n v="25.45"/>
    <n v="0"/>
    <n v="0"/>
    <n v="0"/>
    <n v="34.58"/>
    <x v="20"/>
    <x v="3"/>
  </r>
  <r>
    <s v="CG&amp;E "/>
    <s v="E"/>
    <x v="2"/>
    <s v="DS02    01/02/2009N"/>
    <n v="592559"/>
    <n v="59870.239999999998"/>
    <n v="0"/>
    <n v="59870.239999999998"/>
    <n v="17035.71"/>
    <n v="0"/>
    <n v="6373.71"/>
    <n v="643.35"/>
    <n v="1.92"/>
    <n v="0"/>
    <n v="0"/>
    <n v="2287.31"/>
    <n v="3912.61"/>
    <n v="3452.6"/>
    <n v="0"/>
    <n v="0"/>
    <n v="3202.96"/>
    <n v="19974.580000000002"/>
    <n v="0"/>
    <n v="0"/>
    <n v="0"/>
    <n v="0"/>
    <n v="231.85"/>
    <n v="0"/>
    <n v="0"/>
    <n v="0"/>
    <n v="387.54"/>
    <n v="0"/>
    <n v="0"/>
    <n v="0"/>
    <n v="0"/>
    <n v="966.46"/>
    <n v="0"/>
    <n v="0"/>
    <n v="0"/>
    <n v="1399.64"/>
    <x v="20"/>
    <x v="3"/>
  </r>
  <r>
    <s v="CG&amp;E "/>
    <s v="E"/>
    <x v="3"/>
    <s v="DS02    01/02/2009N"/>
    <n v="46984"/>
    <n v="5970.64"/>
    <n v="0"/>
    <n v="5970.64"/>
    <n v="1931.73"/>
    <n v="0"/>
    <n v="775.91"/>
    <n v="51.01"/>
    <n v="0.25"/>
    <n v="0"/>
    <n v="0"/>
    <n v="183.76"/>
    <n v="422.48"/>
    <n v="355.81"/>
    <n v="0"/>
    <n v="0"/>
    <n v="387.94"/>
    <n v="1583.78"/>
    <n v="0"/>
    <n v="0"/>
    <n v="0"/>
    <n v="0"/>
    <n v="26.38"/>
    <n v="0"/>
    <n v="0"/>
    <n v="0"/>
    <n v="30.72"/>
    <n v="0"/>
    <n v="0"/>
    <n v="0"/>
    <n v="0"/>
    <n v="76.63"/>
    <n v="0"/>
    <n v="0"/>
    <n v="0"/>
    <n v="144.24"/>
    <x v="20"/>
    <x v="3"/>
  </r>
  <r>
    <s v="CG&amp;E "/>
    <s v="E"/>
    <x v="4"/>
    <s v="DS02    01/02/2009N"/>
    <n v="48244"/>
    <n v="5393.61"/>
    <n v="0"/>
    <n v="5393.61"/>
    <n v="1619.35"/>
    <n v="0"/>
    <n v="609.26"/>
    <n v="52.38"/>
    <n v="0.15"/>
    <n v="0"/>
    <n v="0"/>
    <n v="188.22"/>
    <n v="416.2"/>
    <n v="313.63"/>
    <n v="0"/>
    <n v="0"/>
    <n v="308.7"/>
    <n v="1626.26"/>
    <n v="0"/>
    <n v="0"/>
    <n v="0"/>
    <n v="0"/>
    <n v="22.1"/>
    <n v="0"/>
    <n v="0"/>
    <n v="0"/>
    <n v="31.55"/>
    <n v="0"/>
    <n v="0"/>
    <n v="0"/>
    <n v="0"/>
    <n v="78.680000000000007"/>
    <n v="0"/>
    <n v="0"/>
    <n v="0"/>
    <n v="127.13"/>
    <x v="20"/>
    <x v="3"/>
  </r>
  <r>
    <s v="CG&amp;E "/>
    <s v="E"/>
    <x v="8"/>
    <s v="DS02    01/02/2009N"/>
    <n v="23955"/>
    <n v="4120.13"/>
    <n v="0"/>
    <n v="4120.13"/>
    <n v="1541.01"/>
    <n v="0"/>
    <n v="654.28"/>
    <n v="26.01"/>
    <n v="0.09"/>
    <n v="0"/>
    <n v="0"/>
    <n v="96.28"/>
    <n v="215.4"/>
    <n v="260.56"/>
    <n v="0"/>
    <n v="0"/>
    <n v="337.58"/>
    <n v="807.5"/>
    <n v="0"/>
    <n v="0"/>
    <n v="0"/>
    <n v="0"/>
    <n v="21.06"/>
    <n v="0"/>
    <n v="0"/>
    <n v="0"/>
    <n v="15.67"/>
    <n v="0"/>
    <n v="0"/>
    <n v="0"/>
    <n v="0"/>
    <n v="39.07"/>
    <n v="0"/>
    <n v="0"/>
    <n v="0"/>
    <n v="105.62"/>
    <x v="20"/>
    <x v="3"/>
  </r>
  <r>
    <s v="CG&amp;E "/>
    <s v="E"/>
    <x v="14"/>
    <s v="DS02    01/02/2009N"/>
    <n v="1683201"/>
    <n v="159433.49"/>
    <n v="0"/>
    <n v="159433.49"/>
    <n v="43647.199999999997"/>
    <n v="0"/>
    <n v="15219.44"/>
    <n v="1827.45"/>
    <n v="0.82"/>
    <n v="0"/>
    <n v="0"/>
    <n v="6190.24"/>
    <n v="10566.73"/>
    <n v="9135.09"/>
    <n v="0"/>
    <n v="0"/>
    <n v="7964.58"/>
    <n v="56739.05"/>
    <n v="0"/>
    <n v="0"/>
    <n v="0"/>
    <n v="0"/>
    <n v="593.41999999999996"/>
    <n v="0"/>
    <n v="0"/>
    <n v="0"/>
    <n v="1100.82"/>
    <n v="0"/>
    <n v="0"/>
    <n v="0"/>
    <n v="0"/>
    <n v="2745.3"/>
    <n v="0"/>
    <n v="0"/>
    <n v="0"/>
    <n v="3703.35"/>
    <x v="20"/>
    <x v="3"/>
  </r>
  <r>
    <s v="CG&amp;E "/>
    <s v="E"/>
    <x v="15"/>
    <s v="DS02    01/02/2009N"/>
    <n v="940255"/>
    <n v="83190.44"/>
    <n v="0"/>
    <n v="83190.44"/>
    <n v="21200.28"/>
    <n v="0"/>
    <n v="7531.81"/>
    <n v="1020.84"/>
    <n v="0.16"/>
    <n v="0"/>
    <n v="0"/>
    <n v="3429.44"/>
    <n v="5375.7"/>
    <n v="4653.12"/>
    <n v="0"/>
    <n v="0"/>
    <n v="3963.45"/>
    <n v="31695.06"/>
    <n v="0"/>
    <n v="0"/>
    <n v="0"/>
    <n v="0"/>
    <n v="285.70999999999998"/>
    <n v="0"/>
    <n v="0"/>
    <n v="0"/>
    <n v="614.92999999999995"/>
    <n v="0"/>
    <n v="0"/>
    <n v="0"/>
    <n v="0"/>
    <n v="1533.55"/>
    <n v="0"/>
    <n v="0"/>
    <n v="0"/>
    <n v="1886.39"/>
    <x v="20"/>
    <x v="3"/>
  </r>
  <r>
    <s v="CG&amp;E "/>
    <s v="E"/>
    <x v="12"/>
    <s v="DS02    01/02/2009N"/>
    <n v="50429"/>
    <n v="6238.52"/>
    <n v="0"/>
    <n v="6238.52"/>
    <n v="2007.28"/>
    <n v="0"/>
    <n v="767.56"/>
    <n v="54.75"/>
    <n v="0.06"/>
    <n v="0"/>
    <n v="0"/>
    <n v="189.58"/>
    <n v="453.46"/>
    <n v="372.49"/>
    <n v="0"/>
    <n v="0"/>
    <n v="399.78"/>
    <n v="1699.91"/>
    <n v="0"/>
    <n v="0"/>
    <n v="0"/>
    <n v="0"/>
    <n v="27.42"/>
    <n v="0"/>
    <n v="0"/>
    <n v="0"/>
    <n v="32.979999999999997"/>
    <n v="0"/>
    <n v="0"/>
    <n v="0"/>
    <n v="0"/>
    <n v="82.25"/>
    <n v="0"/>
    <n v="0"/>
    <n v="0"/>
    <n v="151"/>
    <x v="20"/>
    <x v="3"/>
  </r>
  <r>
    <s v="CG&amp;E "/>
    <s v="E"/>
    <x v="6"/>
    <s v="DS02    01/02/2009N"/>
    <n v="8510"/>
    <n v="288.33999999999997"/>
    <n v="0"/>
    <n v="288.33999999999997"/>
    <n v="0"/>
    <n v="0"/>
    <n v="146.46"/>
    <n v="9.24"/>
    <n v="0.09"/>
    <n v="0"/>
    <n v="-25.93"/>
    <n v="36.58"/>
    <n v="76.52"/>
    <n v="0"/>
    <n v="0"/>
    <n v="0"/>
    <n v="0"/>
    <n v="0"/>
    <n v="0"/>
    <n v="0"/>
    <n v="0"/>
    <n v="0"/>
    <n v="0"/>
    <n v="0"/>
    <n v="0"/>
    <n v="0"/>
    <n v="5.57"/>
    <n v="0"/>
    <n v="0"/>
    <n v="0"/>
    <n v="0"/>
    <n v="13.88"/>
    <n v="0"/>
    <n v="0"/>
    <n v="0"/>
    <n v="25.93"/>
    <x v="20"/>
    <x v="3"/>
  </r>
  <r>
    <s v="CG&amp;E "/>
    <s v="E"/>
    <x v="11"/>
    <s v="DS02    01/02/2009N"/>
    <n v="733198"/>
    <n v="16026.38"/>
    <n v="0"/>
    <n v="16026.38"/>
    <n v="0"/>
    <n v="0"/>
    <n v="5374.7"/>
    <n v="796.04"/>
    <n v="0.18"/>
    <n v="0"/>
    <n v="0"/>
    <n v="2681.09"/>
    <n v="3833.35"/>
    <n v="0"/>
    <n v="0"/>
    <n v="0"/>
    <n v="0"/>
    <n v="0"/>
    <n v="0"/>
    <n v="0"/>
    <n v="0"/>
    <n v="0"/>
    <n v="218.39"/>
    <n v="0"/>
    <n v="0"/>
    <n v="0"/>
    <n v="479.51"/>
    <n v="0"/>
    <n v="0"/>
    <n v="0"/>
    <n v="0"/>
    <n v="1195.8399999999999"/>
    <n v="0"/>
    <n v="0"/>
    <n v="0"/>
    <n v="1447.28"/>
    <x v="20"/>
    <x v="3"/>
  </r>
  <r>
    <s v="CG&amp;E "/>
    <s v="E"/>
    <x v="1"/>
    <s v="DS02    07/13/2009N"/>
    <n v="11189"/>
    <n v="1103.99"/>
    <n v="0"/>
    <n v="1103.99"/>
    <n v="274.13"/>
    <n v="0"/>
    <n v="168.77"/>
    <n v="12.15"/>
    <n v="0.12"/>
    <n v="0"/>
    <n v="0"/>
    <n v="47.52"/>
    <n v="62.93"/>
    <n v="58.49"/>
    <n v="0"/>
    <n v="0"/>
    <n v="49.7"/>
    <n v="377.17"/>
    <n v="0"/>
    <n v="0"/>
    <n v="0"/>
    <n v="0"/>
    <n v="3.73"/>
    <n v="0"/>
    <n v="0"/>
    <n v="0"/>
    <n v="7.32"/>
    <n v="0"/>
    <n v="0"/>
    <n v="0"/>
    <n v="0"/>
    <n v="18.25"/>
    <n v="0"/>
    <n v="0"/>
    <n v="0"/>
    <n v="23.71"/>
    <x v="20"/>
    <x v="3"/>
  </r>
  <r>
    <s v="CG&amp;E "/>
    <s v="E"/>
    <x v="2"/>
    <s v="DS02    07/13/2009N"/>
    <n v="238011"/>
    <n v="23324.39"/>
    <n v="0"/>
    <n v="23324.39"/>
    <n v="6209.93"/>
    <n v="0"/>
    <n v="2887.17"/>
    <n v="258.41000000000003"/>
    <n v="0.51"/>
    <n v="0"/>
    <n v="0"/>
    <n v="902.37"/>
    <n v="1450.85"/>
    <n v="1297.3900000000001"/>
    <n v="0"/>
    <n v="0"/>
    <n v="1140.44"/>
    <n v="8023.12"/>
    <n v="0"/>
    <n v="0"/>
    <n v="0"/>
    <n v="0"/>
    <n v="84.4"/>
    <n v="0"/>
    <n v="0"/>
    <n v="0"/>
    <n v="155.66"/>
    <n v="0"/>
    <n v="0"/>
    <n v="0"/>
    <n v="0"/>
    <n v="388.18"/>
    <n v="0"/>
    <n v="0"/>
    <n v="0"/>
    <n v="525.96"/>
    <x v="20"/>
    <x v="3"/>
  </r>
  <r>
    <s v="CG&amp;E "/>
    <s v="E"/>
    <x v="3"/>
    <s v="DS02    07/13/2009N"/>
    <n v="12509"/>
    <n v="1649.94"/>
    <n v="0"/>
    <n v="1649.94"/>
    <n v="522.29"/>
    <n v="0"/>
    <n v="256.42"/>
    <n v="13.58"/>
    <n v="0.02"/>
    <n v="0"/>
    <n v="0"/>
    <n v="47.75"/>
    <n v="112.48"/>
    <n v="95.87"/>
    <n v="0"/>
    <n v="0"/>
    <n v="105.29"/>
    <n v="421.67"/>
    <n v="0"/>
    <n v="0"/>
    <n v="0"/>
    <n v="0"/>
    <n v="7.13"/>
    <n v="0"/>
    <n v="0"/>
    <n v="0"/>
    <n v="8.18"/>
    <n v="0"/>
    <n v="0"/>
    <n v="0"/>
    <n v="0"/>
    <n v="20.399999999999999"/>
    <n v="0"/>
    <n v="0"/>
    <n v="0"/>
    <n v="38.86"/>
    <x v="20"/>
    <x v="3"/>
  </r>
  <r>
    <s v="CG&amp;E "/>
    <s v="E"/>
    <x v="4"/>
    <s v="DS02    07/13/2009N"/>
    <n v="3133"/>
    <n v="354.2"/>
    <n v="0"/>
    <n v="354.2"/>
    <n v="96.74"/>
    <n v="0"/>
    <n v="56.78"/>
    <n v="3.4"/>
    <n v="0.03"/>
    <n v="0"/>
    <n v="0"/>
    <n v="13.45"/>
    <n v="24.55"/>
    <n v="19.18"/>
    <n v="0"/>
    <n v="0"/>
    <n v="18.2"/>
    <n v="105.61"/>
    <n v="0"/>
    <n v="0"/>
    <n v="0"/>
    <n v="0"/>
    <n v="1.32"/>
    <n v="0"/>
    <n v="0"/>
    <n v="0"/>
    <n v="2.0499999999999998"/>
    <n v="0"/>
    <n v="0"/>
    <n v="0"/>
    <n v="0"/>
    <n v="5.1100000000000003"/>
    <n v="0"/>
    <n v="0"/>
    <n v="0"/>
    <n v="7.78"/>
    <x v="20"/>
    <x v="3"/>
  </r>
  <r>
    <s v="CG&amp;E "/>
    <s v="E"/>
    <x v="14"/>
    <s v="DS02    07/13/2009N"/>
    <n v="967488"/>
    <n v="93129.74"/>
    <n v="0"/>
    <n v="93129.74"/>
    <n v="24789.45"/>
    <n v="0"/>
    <n v="10755.21"/>
    <n v="1050.42"/>
    <n v="0.44"/>
    <n v="0"/>
    <n v="0"/>
    <n v="3554.99"/>
    <n v="5985.73"/>
    <n v="5208.78"/>
    <n v="0"/>
    <n v="0"/>
    <n v="4512.37"/>
    <n v="32613.05"/>
    <n v="0"/>
    <n v="0"/>
    <n v="0"/>
    <n v="0"/>
    <n v="336.96"/>
    <n v="0"/>
    <n v="0"/>
    <n v="0"/>
    <n v="632.74"/>
    <n v="0"/>
    <n v="0"/>
    <n v="0"/>
    <n v="0"/>
    <n v="1577.97"/>
    <n v="0"/>
    <n v="0"/>
    <n v="0"/>
    <n v="2111.63"/>
    <x v="20"/>
    <x v="3"/>
  </r>
  <r>
    <s v="CG&amp;E "/>
    <s v="E"/>
    <x v="15"/>
    <s v="DS02    07/13/2009N"/>
    <n v="53584"/>
    <n v="5098.29"/>
    <n v="0"/>
    <n v="5098.29"/>
    <n v="1344.98"/>
    <n v="0"/>
    <n v="578.97"/>
    <n v="58.18"/>
    <n v="0.02"/>
    <n v="0"/>
    <n v="0"/>
    <n v="196.85"/>
    <n v="329.33"/>
    <n v="284.52"/>
    <n v="0"/>
    <n v="0"/>
    <n v="243.12"/>
    <n v="1806.26"/>
    <n v="0"/>
    <n v="0"/>
    <n v="0"/>
    <n v="0"/>
    <n v="18.28"/>
    <n v="0"/>
    <n v="0"/>
    <n v="0"/>
    <n v="35.04"/>
    <n v="0"/>
    <n v="0"/>
    <n v="0"/>
    <n v="0"/>
    <n v="87.4"/>
    <n v="0"/>
    <n v="0"/>
    <n v="0"/>
    <n v="115.34"/>
    <x v="20"/>
    <x v="3"/>
  </r>
  <r>
    <s v="CG&amp;E "/>
    <s v="E"/>
    <x v="12"/>
    <s v="DS02    07/13/2009N"/>
    <n v="21613"/>
    <n v="2757.69"/>
    <n v="0"/>
    <n v="2757.69"/>
    <n v="860.26"/>
    <n v="0"/>
    <n v="412.97"/>
    <n v="23.47"/>
    <n v="0.03"/>
    <n v="0"/>
    <n v="0"/>
    <n v="81.25"/>
    <n v="194.34"/>
    <n v="159.63999999999999"/>
    <n v="0"/>
    <n v="0"/>
    <n v="171.33"/>
    <n v="728.55"/>
    <n v="0"/>
    <n v="0"/>
    <n v="0"/>
    <n v="0"/>
    <n v="11.75"/>
    <n v="0"/>
    <n v="0"/>
    <n v="0"/>
    <n v="14.13"/>
    <n v="0"/>
    <n v="0"/>
    <n v="0"/>
    <n v="0"/>
    <n v="35.25"/>
    <n v="0"/>
    <n v="0"/>
    <n v="0"/>
    <n v="64.72"/>
    <x v="20"/>
    <x v="3"/>
  </r>
  <r>
    <s v="CG&amp;E "/>
    <s v="E"/>
    <x v="11"/>
    <s v="DS02    07/13/2009N"/>
    <n v="314228"/>
    <n v="7431.02"/>
    <n v="0"/>
    <n v="7431.02"/>
    <n v="0"/>
    <n v="0"/>
    <n v="2866"/>
    <n v="341.15"/>
    <n v="0.09"/>
    <n v="0"/>
    <n v="0"/>
    <n v="1149.03"/>
    <n v="1642.87"/>
    <n v="0"/>
    <n v="0"/>
    <n v="0"/>
    <n v="0"/>
    <n v="0"/>
    <n v="0"/>
    <n v="0"/>
    <n v="0"/>
    <n v="0"/>
    <n v="93.6"/>
    <n v="0"/>
    <n v="0"/>
    <n v="0"/>
    <n v="205.51"/>
    <n v="0"/>
    <n v="0"/>
    <n v="0"/>
    <n v="0"/>
    <n v="512.5"/>
    <n v="0"/>
    <n v="0"/>
    <n v="0"/>
    <n v="620.27"/>
    <x v="20"/>
    <x v="3"/>
  </r>
  <r>
    <s v="CG&amp;E "/>
    <s v="E"/>
    <x v="15"/>
    <s v="DS03 ON 01/02/2009 "/>
    <n v="83365"/>
    <n v="10778.26"/>
    <n v="0"/>
    <n v="10778.26"/>
    <n v="2320.54"/>
    <n v="0"/>
    <n v="1237.6099999999999"/>
    <n v="206.36"/>
    <n v="0.09"/>
    <n v="0"/>
    <n v="0"/>
    <n v="699.27"/>
    <n v="1235.44"/>
    <n v="1041.5"/>
    <n v="0"/>
    <n v="0"/>
    <n v="428.39"/>
    <n v="2810.15"/>
    <n v="0"/>
    <n v="0"/>
    <n v="0"/>
    <n v="0"/>
    <n v="68"/>
    <n v="0"/>
    <n v="0"/>
    <n v="0"/>
    <n v="124.31"/>
    <n v="0"/>
    <n v="0"/>
    <n v="0"/>
    <n v="0"/>
    <n v="310"/>
    <n v="0"/>
    <n v="0"/>
    <n v="0"/>
    <n v="296.60000000000002"/>
    <x v="20"/>
    <x v="3"/>
  </r>
  <r>
    <s v="CG&amp;E "/>
    <s v="E"/>
    <x v="12"/>
    <s v="DS03 ON 01/02/2009 "/>
    <n v="161049"/>
    <n v="25099.56"/>
    <n v="0"/>
    <n v="25099.56"/>
    <n v="7081.02"/>
    <n v="0"/>
    <n v="3355.77"/>
    <n v="333.27"/>
    <n v="0.09"/>
    <n v="0"/>
    <n v="0"/>
    <n v="1123.5899999999999"/>
    <n v="2760.19"/>
    <n v="2049.87"/>
    <n v="0"/>
    <n v="0"/>
    <n v="1445.3"/>
    <n v="5428.8"/>
    <n v="0"/>
    <n v="0"/>
    <n v="0"/>
    <n v="0"/>
    <n v="145.87"/>
    <n v="0"/>
    <n v="0"/>
    <n v="0"/>
    <n v="200.75"/>
    <n v="0"/>
    <n v="0"/>
    <n v="0"/>
    <n v="0"/>
    <n v="500.65"/>
    <n v="0"/>
    <n v="0"/>
    <n v="0"/>
    <n v="674.39"/>
    <x v="20"/>
    <x v="3"/>
  </r>
  <r>
    <s v="CG&amp;E "/>
    <s v="E"/>
    <x v="2"/>
    <s v="DS03 ON 01/02/2009N"/>
    <n v="177207"/>
    <n v="17906.599999999999"/>
    <n v="0"/>
    <n v="17906.599999999999"/>
    <n v="4821.32"/>
    <n v="0"/>
    <n v="2313.52"/>
    <n v="192.4"/>
    <n v="0.35"/>
    <n v="0"/>
    <n v="0"/>
    <n v="673.87"/>
    <n v="1176.33"/>
    <n v="993.56"/>
    <n v="0"/>
    <n v="0"/>
    <n v="888.49"/>
    <n v="5973.46"/>
    <n v="0"/>
    <n v="0"/>
    <n v="0"/>
    <n v="0"/>
    <n v="65.599999999999994"/>
    <n v="0"/>
    <n v="0"/>
    <n v="0"/>
    <n v="115.88"/>
    <n v="0"/>
    <n v="0"/>
    <n v="0"/>
    <n v="0"/>
    <n v="289.02999999999997"/>
    <n v="0"/>
    <n v="0"/>
    <n v="0"/>
    <n v="402.79"/>
    <x v="20"/>
    <x v="3"/>
  </r>
  <r>
    <s v="CG&amp;E "/>
    <s v="E"/>
    <x v="14"/>
    <s v="DS03 ON 01/02/2009N"/>
    <n v="9313012"/>
    <n v="886632.67"/>
    <n v="0"/>
    <n v="886632.67"/>
    <n v="236257.67"/>
    <n v="0"/>
    <n v="91549.67"/>
    <n v="9350.11"/>
    <n v="1.9"/>
    <n v="0"/>
    <n v="0"/>
    <n v="34002.75"/>
    <n v="60599.59"/>
    <n v="49786.5"/>
    <n v="0"/>
    <n v="0"/>
    <n v="46506.96"/>
    <n v="313932.33"/>
    <n v="0"/>
    <n v="0"/>
    <n v="0"/>
    <n v="0"/>
    <n v="3181.89"/>
    <n v="0"/>
    <n v="0"/>
    <n v="0"/>
    <n v="6090.67"/>
    <n v="0"/>
    <n v="0"/>
    <n v="0"/>
    <n v="0"/>
    <n v="15189.52"/>
    <n v="0"/>
    <n v="0"/>
    <n v="0"/>
    <n v="20183.11"/>
    <x v="20"/>
    <x v="3"/>
  </r>
  <r>
    <s v="CG&amp;E "/>
    <s v="E"/>
    <x v="15"/>
    <s v="DS03 ON 01/02/2009N"/>
    <n v="6192956"/>
    <n v="621801.05000000005"/>
    <n v="0"/>
    <n v="621801.05000000005"/>
    <n v="174763.05"/>
    <n v="0"/>
    <n v="68665.149999999994"/>
    <n v="6452.42"/>
    <n v="1.99"/>
    <n v="0"/>
    <n v="0"/>
    <n v="22679.56"/>
    <n v="40023.550000000003"/>
    <n v="35652.61"/>
    <n v="0"/>
    <n v="0"/>
    <n v="34347.03"/>
    <n v="208213.6"/>
    <n v="0"/>
    <n v="0"/>
    <n v="0"/>
    <n v="0"/>
    <n v="2410.62"/>
    <n v="0"/>
    <n v="0"/>
    <n v="0"/>
    <n v="4050.17"/>
    <n v="0"/>
    <n v="0"/>
    <n v="0"/>
    <n v="0"/>
    <n v="10100.73"/>
    <n v="0"/>
    <n v="0"/>
    <n v="0"/>
    <n v="14440.57"/>
    <x v="20"/>
    <x v="3"/>
  </r>
  <r>
    <s v="CG&amp;E "/>
    <s v="E"/>
    <x v="12"/>
    <s v="DS03 ON 01/02/2009N"/>
    <n v="2010337"/>
    <n v="182891.67"/>
    <n v="0"/>
    <n v="182891.67"/>
    <n v="47786.7"/>
    <n v="0"/>
    <n v="17980.560000000001"/>
    <n v="2182.62"/>
    <n v="0.8"/>
    <n v="0"/>
    <n v="0"/>
    <n v="7372.9"/>
    <n v="11358.65"/>
    <n v="10299.43"/>
    <n v="0"/>
    <n v="0"/>
    <n v="8727.16"/>
    <n v="67766.429999999993"/>
    <n v="0"/>
    <n v="0"/>
    <n v="0"/>
    <n v="0"/>
    <n v="647.41999999999996"/>
    <n v="0"/>
    <n v="0"/>
    <n v="0"/>
    <n v="1314.77"/>
    <n v="0"/>
    <n v="0"/>
    <n v="0"/>
    <n v="0"/>
    <n v="3278.84"/>
    <n v="0"/>
    <n v="0"/>
    <n v="0"/>
    <n v="4175.3900000000003"/>
    <x v="20"/>
    <x v="3"/>
  </r>
  <r>
    <s v="CG&amp;E "/>
    <s v="E"/>
    <x v="11"/>
    <s v="DS03 ON 01/02/2009N"/>
    <n v="55041"/>
    <n v="3424.2"/>
    <n v="0"/>
    <n v="3424.2"/>
    <n v="0"/>
    <n v="0"/>
    <n v="2527.34"/>
    <n v="59.75"/>
    <n v="0.16"/>
    <n v="0"/>
    <n v="-335.62"/>
    <n v="216.26"/>
    <n v="494.92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89.77"/>
    <n v="0"/>
    <n v="0"/>
    <n v="0"/>
    <n v="335.62"/>
    <x v="20"/>
    <x v="3"/>
  </r>
  <r>
    <s v="CG&amp;E "/>
    <s v="E"/>
    <x v="13"/>
    <s v="DS03 ON 01/02/2009N"/>
    <n v="438995"/>
    <n v="13493.61"/>
    <n v="0"/>
    <n v="13493.61"/>
    <n v="0"/>
    <n v="0"/>
    <n v="6674.54"/>
    <n v="476.62"/>
    <n v="0.22"/>
    <n v="0"/>
    <n v="-1271.1400000000001"/>
    <n v="1616.18"/>
    <n v="3722.95"/>
    <n v="0"/>
    <n v="0"/>
    <n v="0"/>
    <n v="0"/>
    <n v="0"/>
    <n v="0"/>
    <n v="0"/>
    <n v="0"/>
    <n v="0"/>
    <n v="0"/>
    <n v="0"/>
    <n v="0"/>
    <n v="0"/>
    <n v="287.10000000000002"/>
    <n v="0"/>
    <n v="0"/>
    <n v="0"/>
    <n v="0"/>
    <n v="716"/>
    <n v="0"/>
    <n v="0"/>
    <n v="0"/>
    <n v="1271.1400000000001"/>
    <x v="20"/>
    <x v="3"/>
  </r>
  <r>
    <s v="CG&amp;E "/>
    <s v="E"/>
    <x v="15"/>
    <s v="DS03 ON 04/01/2008N"/>
    <n v="-77498"/>
    <n v="-6841.7"/>
    <n v="0"/>
    <n v="-6841.7"/>
    <n v="-1945.14"/>
    <n v="0"/>
    <n v="-733.67"/>
    <n v="-84.14"/>
    <n v="-0.03"/>
    <n v="0"/>
    <n v="0"/>
    <n v="-284.33999999999997"/>
    <n v="-486.46"/>
    <n v="-451.32"/>
    <n v="0"/>
    <n v="0"/>
    <n v="-348.66"/>
    <n v="-2067.65"/>
    <n v="0"/>
    <n v="0"/>
    <n v="0"/>
    <n v="0"/>
    <n v="-94.44"/>
    <n v="-39.64"/>
    <n v="0"/>
    <n v="0"/>
    <n v="-50.68"/>
    <n v="0"/>
    <n v="0"/>
    <n v="0"/>
    <n v="0"/>
    <n v="-126.4"/>
    <n v="0"/>
    <n v="0"/>
    <n v="0"/>
    <n v="-129.13"/>
    <x v="20"/>
    <x v="3"/>
  </r>
  <r>
    <s v="CG&amp;E "/>
    <s v="E"/>
    <x v="2"/>
    <s v="DS03 ON 07/13/2009N"/>
    <n v="83373"/>
    <n v="8625.64"/>
    <n v="0"/>
    <n v="8625.64"/>
    <n v="2309.54"/>
    <n v="0"/>
    <n v="1223.4100000000001"/>
    <n v="90.53"/>
    <n v="0.1"/>
    <n v="0"/>
    <n v="0"/>
    <n v="313.61"/>
    <n v="563.66999999999996"/>
    <n v="473.27"/>
    <n v="0"/>
    <n v="0"/>
    <n v="427.29"/>
    <n v="2810.42"/>
    <n v="0"/>
    <n v="0"/>
    <n v="0"/>
    <n v="0"/>
    <n v="31.44"/>
    <n v="0"/>
    <n v="0"/>
    <n v="0"/>
    <n v="54.53"/>
    <n v="0"/>
    <n v="0"/>
    <n v="0"/>
    <n v="0"/>
    <n v="135.97999999999999"/>
    <n v="0"/>
    <n v="0"/>
    <n v="0"/>
    <n v="191.85"/>
    <x v="20"/>
    <x v="3"/>
  </r>
  <r>
    <s v="CG&amp;E "/>
    <s v="E"/>
    <x v="14"/>
    <s v="DS03 ON 07/13/2009N"/>
    <n v="4041969"/>
    <n v="383239.53"/>
    <n v="0"/>
    <n v="383239.53"/>
    <n v="98031.3"/>
    <n v="0"/>
    <n v="46375.09"/>
    <n v="4008.41"/>
    <n v="0.71"/>
    <n v="0"/>
    <n v="0"/>
    <n v="14746.11"/>
    <n v="25459.63"/>
    <n v="20971.11"/>
    <n v="0"/>
    <n v="0"/>
    <n v="19173.580000000002"/>
    <n v="136250.73000000001"/>
    <n v="0"/>
    <n v="0"/>
    <n v="0"/>
    <n v="0"/>
    <n v="1318.72"/>
    <n v="0"/>
    <n v="0"/>
    <n v="0"/>
    <n v="2643.44"/>
    <n v="0"/>
    <n v="0"/>
    <n v="0"/>
    <n v="0"/>
    <n v="6592.44"/>
    <n v="0"/>
    <n v="0"/>
    <n v="0"/>
    <n v="8501.59"/>
    <x v="20"/>
    <x v="3"/>
  </r>
  <r>
    <s v="CG&amp;E "/>
    <s v="E"/>
    <x v="15"/>
    <s v="DS03 ON 07/13/2009N"/>
    <n v="1060950"/>
    <n v="114098.06"/>
    <n v="0"/>
    <n v="114098.06"/>
    <n v="32091.91"/>
    <n v="0"/>
    <n v="15758.76"/>
    <n v="1082.83"/>
    <n v="0.28999999999999998"/>
    <n v="0"/>
    <n v="0"/>
    <n v="3882.68"/>
    <n v="7447.37"/>
    <n v="6405.49"/>
    <n v="0"/>
    <n v="0"/>
    <n v="6459.97"/>
    <n v="35763.56"/>
    <n v="0"/>
    <n v="0"/>
    <n v="0"/>
    <n v="0"/>
    <n v="434.2"/>
    <n v="0"/>
    <n v="0"/>
    <n v="0"/>
    <n v="693.86"/>
    <n v="0"/>
    <n v="0"/>
    <n v="0"/>
    <n v="0"/>
    <n v="1730.44"/>
    <n v="0"/>
    <n v="0"/>
    <n v="0"/>
    <n v="2596.6999999999998"/>
    <x v="20"/>
    <x v="3"/>
  </r>
  <r>
    <s v="CG&amp;E "/>
    <s v="E"/>
    <x v="12"/>
    <s v="DS03 ON 07/13/2009N"/>
    <n v="954498"/>
    <n v="85565.99"/>
    <n v="0"/>
    <n v="85565.99"/>
    <n v="21547.63"/>
    <n v="0"/>
    <n v="9715.32"/>
    <n v="1036.3"/>
    <n v="0.28000000000000003"/>
    <n v="0"/>
    <n v="0"/>
    <n v="3494.54"/>
    <n v="5098.8"/>
    <n v="4729.33"/>
    <n v="0"/>
    <n v="0"/>
    <n v="3892.49"/>
    <n v="32175.17"/>
    <n v="0"/>
    <n v="0"/>
    <n v="0"/>
    <n v="0"/>
    <n v="291.62"/>
    <n v="0"/>
    <n v="0"/>
    <n v="0"/>
    <n v="624.25"/>
    <n v="0"/>
    <n v="0"/>
    <n v="0"/>
    <n v="0"/>
    <n v="1556.78"/>
    <n v="0"/>
    <n v="0"/>
    <n v="0"/>
    <n v="1917.27"/>
    <x v="20"/>
    <x v="3"/>
  </r>
  <r>
    <s v="CG&amp;E "/>
    <s v="E"/>
    <x v="11"/>
    <s v="DS03 ON 07/13/2009N"/>
    <n v="7166"/>
    <n v="521.38"/>
    <n v="0"/>
    <n v="521.38"/>
    <n v="0"/>
    <n v="0"/>
    <n v="404.58"/>
    <n v="7.78"/>
    <n v="0.02"/>
    <n v="0"/>
    <n v="-43.75"/>
    <n v="28.18"/>
    <n v="64.44"/>
    <n v="0"/>
    <n v="0"/>
    <n v="0"/>
    <n v="0"/>
    <n v="0"/>
    <n v="0"/>
    <n v="0"/>
    <n v="0"/>
    <n v="0"/>
    <n v="0"/>
    <n v="0"/>
    <n v="0"/>
    <n v="0"/>
    <n v="4.6900000000000004"/>
    <n v="0"/>
    <n v="0"/>
    <n v="0"/>
    <n v="0"/>
    <n v="11.69"/>
    <n v="0"/>
    <n v="0"/>
    <n v="0"/>
    <n v="43.75"/>
    <x v="20"/>
    <x v="3"/>
  </r>
  <r>
    <s v="CG&amp;E "/>
    <s v="E"/>
    <x v="13"/>
    <s v="DS03 ON 07/13/2009N"/>
    <n v="283075"/>
    <n v="9468.74"/>
    <n v="0"/>
    <n v="9468.74"/>
    <n v="0"/>
    <n v="0"/>
    <n v="5101.08"/>
    <n v="307.33999999999997"/>
    <n v="0.14000000000000001"/>
    <n v="0"/>
    <n v="-799.63"/>
    <n v="1042.21"/>
    <n v="2371.16"/>
    <n v="0"/>
    <n v="0"/>
    <n v="0"/>
    <n v="0"/>
    <n v="0"/>
    <n v="0"/>
    <n v="0"/>
    <n v="0"/>
    <n v="0"/>
    <n v="0"/>
    <n v="0"/>
    <n v="0"/>
    <n v="0"/>
    <n v="185.12"/>
    <n v="0"/>
    <n v="0"/>
    <n v="0"/>
    <n v="0"/>
    <n v="461.69"/>
    <n v="0"/>
    <n v="0"/>
    <n v="0"/>
    <n v="799.63"/>
    <x v="20"/>
    <x v="3"/>
  </r>
  <r>
    <s v="CG&amp;E "/>
    <s v="E"/>
    <x v="2"/>
    <s v="DS07 ON 01/02/2009N"/>
    <n v="5889159"/>
    <n v="623862.1"/>
    <n v="0"/>
    <n v="623862.1"/>
    <n v="190057.67"/>
    <n v="0"/>
    <n v="74970.490000000005"/>
    <n v="6393.87"/>
    <n v="22.65"/>
    <n v="0"/>
    <n v="0"/>
    <n v="22932.47"/>
    <n v="41049.29"/>
    <n v="37253.99"/>
    <n v="0"/>
    <n v="0"/>
    <n v="36815.86"/>
    <n v="198091.31"/>
    <n v="0"/>
    <n v="0"/>
    <n v="0"/>
    <n v="0"/>
    <n v="2649.91"/>
    <n v="0"/>
    <n v="0"/>
    <n v="0"/>
    <n v="3851.46"/>
    <n v="0"/>
    <n v="0"/>
    <n v="0"/>
    <n v="0"/>
    <n v="9605.2900000000009"/>
    <n v="0"/>
    <n v="0"/>
    <n v="0"/>
    <n v="15102.48"/>
    <x v="20"/>
    <x v="3"/>
  </r>
  <r>
    <s v="CG&amp;E "/>
    <s v="E"/>
    <x v="3"/>
    <s v="DS07 ON 01/02/2009N"/>
    <n v="1167953"/>
    <n v="138484.94"/>
    <n v="0"/>
    <n v="138484.94"/>
    <n v="43853.83"/>
    <n v="0"/>
    <n v="17234.61"/>
    <n v="1268.05"/>
    <n v="2.96"/>
    <n v="0"/>
    <n v="0"/>
    <n v="4484.49"/>
    <n v="9462.7999999999993"/>
    <n v="8257.7900000000009"/>
    <n v="0"/>
    <n v="0"/>
    <n v="8708.2099999999991"/>
    <n v="38534.36"/>
    <n v="0"/>
    <n v="0"/>
    <n v="0"/>
    <n v="0"/>
    <n v="661.45"/>
    <n v="0"/>
    <n v="0"/>
    <n v="0"/>
    <n v="763.85"/>
    <n v="0"/>
    <n v="0"/>
    <n v="0"/>
    <n v="0"/>
    <n v="1904.94"/>
    <n v="0"/>
    <n v="0"/>
    <n v="0"/>
    <n v="3347.6"/>
    <x v="20"/>
    <x v="3"/>
  </r>
  <r>
    <s v="CG&amp;E "/>
    <s v="E"/>
    <x v="4"/>
    <s v="DS07 ON 01/02/2009N"/>
    <n v="753897"/>
    <n v="72803.259999999995"/>
    <n v="0"/>
    <n v="72803.259999999995"/>
    <n v="20460.7"/>
    <n v="0"/>
    <n v="7668.67"/>
    <n v="818.47"/>
    <n v="2.31"/>
    <n v="0"/>
    <n v="0"/>
    <n v="2906.45"/>
    <n v="4829.1899999999996"/>
    <n v="4220.7299999999996"/>
    <n v="0"/>
    <n v="0"/>
    <n v="3786.01"/>
    <n v="24343.56"/>
    <n v="0"/>
    <n v="0"/>
    <n v="0"/>
    <n v="0"/>
    <n v="333.42"/>
    <n v="0"/>
    <n v="0"/>
    <n v="0"/>
    <n v="493.08"/>
    <n v="0"/>
    <n v="0"/>
    <n v="0"/>
    <n v="0"/>
    <n v="1229.6199999999999"/>
    <n v="0"/>
    <n v="0"/>
    <n v="0"/>
    <n v="1711.05"/>
    <x v="20"/>
    <x v="3"/>
  </r>
  <r>
    <s v="CG&amp;E "/>
    <s v="E"/>
    <x v="8"/>
    <s v="DS07 ON 01/02/2009N"/>
    <n v="167896"/>
    <n v="17170.23"/>
    <n v="0"/>
    <n v="17170.23"/>
    <n v="4955.66"/>
    <n v="0"/>
    <n v="1842.15"/>
    <n v="182.29"/>
    <n v="0.25"/>
    <n v="0"/>
    <n v="0"/>
    <n v="634.79999999999995"/>
    <n v="1103.31"/>
    <n v="996.6"/>
    <n v="0"/>
    <n v="0"/>
    <n v="940.47"/>
    <n v="5659.6"/>
    <n v="0"/>
    <n v="0"/>
    <n v="0"/>
    <n v="0"/>
    <n v="67.45"/>
    <n v="0"/>
    <n v="0"/>
    <n v="0"/>
    <n v="109.8"/>
    <n v="0"/>
    <n v="0"/>
    <n v="0"/>
    <n v="0"/>
    <n v="273.83999999999997"/>
    <n v="0"/>
    <n v="0"/>
    <n v="0"/>
    <n v="404.01"/>
    <x v="20"/>
    <x v="3"/>
  </r>
  <r>
    <s v="CG&amp;E "/>
    <s v="E"/>
    <x v="14"/>
    <s v="DS07 ON 01/02/2009N"/>
    <n v="3628266"/>
    <n v="341132.66"/>
    <n v="0"/>
    <n v="341132.66"/>
    <n v="91960.81"/>
    <n v="0"/>
    <n v="33927.4"/>
    <n v="3559.12"/>
    <n v="3.62"/>
    <n v="0"/>
    <n v="0"/>
    <n v="13532.58"/>
    <n v="21619.77"/>
    <n v="19395.64"/>
    <n v="0"/>
    <n v="0"/>
    <n v="17430.53"/>
    <n v="122305.22"/>
    <n v="0"/>
    <n v="0"/>
    <n v="0"/>
    <n v="0"/>
    <n v="1244.44"/>
    <n v="0"/>
    <n v="0"/>
    <n v="0"/>
    <n v="2372.9"/>
    <n v="0"/>
    <n v="0"/>
    <n v="0"/>
    <n v="0"/>
    <n v="5917.72"/>
    <n v="0"/>
    <n v="0"/>
    <n v="0"/>
    <n v="7862.91"/>
    <x v="20"/>
    <x v="3"/>
  </r>
  <r>
    <s v="CG&amp;E "/>
    <s v="E"/>
    <x v="15"/>
    <s v="DS07 ON 01/02/2009N"/>
    <n v="49195"/>
    <n v="6666.52"/>
    <n v="0"/>
    <n v="6666.52"/>
    <n v="2249.4499999999998"/>
    <n v="0"/>
    <n v="899.69"/>
    <n v="53.41"/>
    <n v="0.09"/>
    <n v="0"/>
    <n v="0"/>
    <n v="187.9"/>
    <n v="442.36"/>
    <n v="404.84"/>
    <n v="0"/>
    <n v="0"/>
    <n v="463.22"/>
    <n v="1658.31"/>
    <n v="0"/>
    <n v="0"/>
    <n v="0"/>
    <n v="0"/>
    <n v="30.73"/>
    <n v="0"/>
    <n v="0"/>
    <n v="0"/>
    <n v="32.17"/>
    <n v="0"/>
    <n v="0"/>
    <n v="0"/>
    <n v="0"/>
    <n v="80.239999999999995"/>
    <n v="0"/>
    <n v="0"/>
    <n v="0"/>
    <n v="164.11"/>
    <x v="20"/>
    <x v="3"/>
  </r>
  <r>
    <s v="CG&amp;E "/>
    <s v="E"/>
    <x v="12"/>
    <s v="DS07 ON 01/02/2009N"/>
    <n v="722631"/>
    <n v="76560.75"/>
    <n v="0"/>
    <n v="76560.75"/>
    <n v="22565.42"/>
    <n v="0"/>
    <n v="8409.33"/>
    <n v="784.58"/>
    <n v="0.95"/>
    <n v="0"/>
    <n v="0"/>
    <n v="2719.34"/>
    <n v="5178.82"/>
    <n v="4462.9399999999996"/>
    <n v="0"/>
    <n v="0"/>
    <n v="4312.32"/>
    <n v="24359.16"/>
    <n v="0"/>
    <n v="0"/>
    <n v="0"/>
    <n v="0"/>
    <n v="307.44"/>
    <n v="0"/>
    <n v="0"/>
    <n v="0"/>
    <n v="472.62"/>
    <n v="0"/>
    <n v="0"/>
    <n v="0"/>
    <n v="0"/>
    <n v="1178.5899999999999"/>
    <n v="0"/>
    <n v="0"/>
    <n v="0"/>
    <n v="1809.24"/>
    <x v="20"/>
    <x v="3"/>
  </r>
  <r>
    <s v="CG&amp;E "/>
    <s v="E"/>
    <x v="6"/>
    <s v="DS07 ON 01/02/2009N"/>
    <n v="184121"/>
    <n v="5626.36"/>
    <n v="0"/>
    <n v="5626.36"/>
    <n v="0"/>
    <n v="0"/>
    <n v="2595.81"/>
    <n v="199.9"/>
    <n v="1.1399999999999999"/>
    <n v="0"/>
    <n v="-137.18"/>
    <n v="726.8"/>
    <n v="1265.1300000000001"/>
    <n v="0"/>
    <n v="0"/>
    <n v="0"/>
    <n v="0"/>
    <n v="0"/>
    <n v="0"/>
    <n v="0"/>
    <n v="0"/>
    <n v="0"/>
    <n v="59.63"/>
    <n v="0"/>
    <n v="0"/>
    <n v="0"/>
    <n v="120.42"/>
    <n v="0"/>
    <n v="0"/>
    <n v="0"/>
    <n v="0"/>
    <n v="300.27999999999997"/>
    <n v="0"/>
    <n v="0"/>
    <n v="0"/>
    <n v="494.43"/>
    <x v="20"/>
    <x v="3"/>
  </r>
  <r>
    <s v="CG&amp;E "/>
    <s v="E"/>
    <x v="10"/>
    <s v="DS07 ON 01/02/2009N"/>
    <n v="10880"/>
    <n v="303.20999999999998"/>
    <n v="0"/>
    <n v="303.20999999999998"/>
    <n v="0"/>
    <n v="0"/>
    <n v="137.74"/>
    <n v="11.81"/>
    <n v="0.09"/>
    <n v="0"/>
    <n v="-26.41"/>
    <n v="46.51"/>
    <n v="82.19"/>
    <n v="0"/>
    <n v="0"/>
    <n v="0"/>
    <n v="0"/>
    <n v="0"/>
    <n v="0"/>
    <n v="0"/>
    <n v="0"/>
    <n v="0"/>
    <n v="0"/>
    <n v="0"/>
    <n v="0"/>
    <n v="0"/>
    <n v="7.12"/>
    <n v="0"/>
    <n v="0"/>
    <n v="0"/>
    <n v="0"/>
    <n v="17.75"/>
    <n v="0"/>
    <n v="0"/>
    <n v="0"/>
    <n v="26.41"/>
    <x v="20"/>
    <x v="3"/>
  </r>
  <r>
    <s v="CG&amp;E "/>
    <s v="E"/>
    <x v="11"/>
    <s v="DS07 ON 01/02/2009N"/>
    <n v="139403"/>
    <n v="3630.48"/>
    <n v="0"/>
    <n v="3630.48"/>
    <n v="0"/>
    <n v="0"/>
    <n v="1551.2"/>
    <n v="151.35"/>
    <n v="0.26"/>
    <n v="0"/>
    <n v="-171.36"/>
    <n v="531.42999999999995"/>
    <n v="888.11"/>
    <n v="0"/>
    <n v="0"/>
    <n v="0"/>
    <n v="0"/>
    <n v="0"/>
    <n v="0"/>
    <n v="0"/>
    <n v="0"/>
    <n v="0"/>
    <n v="25.42"/>
    <n v="0"/>
    <n v="0"/>
    <n v="0"/>
    <n v="91.17"/>
    <n v="0"/>
    <n v="0"/>
    <n v="0"/>
    <n v="0"/>
    <n v="227.36"/>
    <n v="0"/>
    <n v="0"/>
    <n v="0"/>
    <n v="335.54"/>
    <x v="20"/>
    <x v="3"/>
  </r>
  <r>
    <s v="CG&amp;E "/>
    <s v="E"/>
    <x v="18"/>
    <s v="DS07 ON 01/02/2009N"/>
    <n v="60891"/>
    <n v="3633.91"/>
    <n v="0"/>
    <n v="3633.91"/>
    <n v="0"/>
    <n v="0"/>
    <n v="2642.53"/>
    <n v="66.11"/>
    <n v="0.17"/>
    <n v="0"/>
    <n v="-386.7"/>
    <n v="238.43"/>
    <n v="547.53"/>
    <n v="0"/>
    <n v="0"/>
    <n v="0"/>
    <n v="0"/>
    <n v="0"/>
    <n v="0"/>
    <n v="0"/>
    <n v="0"/>
    <n v="0"/>
    <n v="0"/>
    <n v="0"/>
    <n v="0"/>
    <n v="0"/>
    <n v="39.83"/>
    <n v="0"/>
    <n v="0"/>
    <n v="0"/>
    <n v="0"/>
    <n v="99.31"/>
    <n v="0"/>
    <n v="0"/>
    <n v="0"/>
    <n v="386.7"/>
    <x v="20"/>
    <x v="3"/>
  </r>
  <r>
    <s v="CG&amp;E "/>
    <s v="E"/>
    <x v="13"/>
    <s v="DS07 ON 01/02/2009N"/>
    <n v="100533"/>
    <n v="3051.17"/>
    <n v="0"/>
    <n v="3051.17"/>
    <n v="0"/>
    <n v="0"/>
    <n v="1438.07"/>
    <n v="109.15"/>
    <n v="0.05"/>
    <n v="0"/>
    <n v="-290.36"/>
    <n v="370.19"/>
    <n v="903.99"/>
    <n v="0"/>
    <n v="0"/>
    <n v="0"/>
    <n v="0"/>
    <n v="0"/>
    <n v="0"/>
    <n v="0"/>
    <n v="0"/>
    <n v="0"/>
    <n v="0"/>
    <n v="0"/>
    <n v="0"/>
    <n v="0"/>
    <n v="65.75"/>
    <n v="0"/>
    <n v="0"/>
    <n v="0"/>
    <n v="0"/>
    <n v="163.97"/>
    <n v="0"/>
    <n v="0"/>
    <n v="0"/>
    <n v="290.36"/>
    <x v="20"/>
    <x v="3"/>
  </r>
  <r>
    <s v="CG&amp;E "/>
    <s v="E"/>
    <x v="2"/>
    <s v="DS07 ON 07/13/2009N"/>
    <n v="1268953"/>
    <n v="142960.87"/>
    <n v="0"/>
    <n v="142960.87"/>
    <n v="41759.26"/>
    <n v="0"/>
    <n v="21230.78"/>
    <n v="1377.73"/>
    <n v="4.46"/>
    <n v="0"/>
    <n v="0"/>
    <n v="4923.7700000000004"/>
    <n v="8921.58"/>
    <n v="8141.63"/>
    <n v="0"/>
    <n v="0"/>
    <n v="8127.39"/>
    <n v="42775.199999999997"/>
    <n v="0"/>
    <n v="0"/>
    <n v="0"/>
    <n v="0"/>
    <n v="568.91"/>
    <n v="0"/>
    <n v="0"/>
    <n v="0"/>
    <n v="829.93"/>
    <n v="0"/>
    <n v="0"/>
    <n v="0"/>
    <n v="0"/>
    <n v="2069.67"/>
    <n v="0"/>
    <n v="0"/>
    <n v="0"/>
    <n v="3300.48"/>
    <x v="20"/>
    <x v="3"/>
  </r>
  <r>
    <s v="CG&amp;E "/>
    <s v="E"/>
    <x v="3"/>
    <s v="DS07 ON 07/13/2009N"/>
    <n v="279428"/>
    <n v="34032.97"/>
    <n v="0"/>
    <n v="34032.97"/>
    <n v="10316.85"/>
    <n v="0"/>
    <n v="5133.0600000000004"/>
    <n v="303.38"/>
    <n v="0.68"/>
    <n v="0"/>
    <n v="0"/>
    <n v="1071.82"/>
    <n v="2223.0300000000002"/>
    <n v="1950.98"/>
    <n v="0"/>
    <n v="0"/>
    <n v="2043.8"/>
    <n v="9419.26"/>
    <n v="0"/>
    <n v="0"/>
    <n v="0"/>
    <n v="0"/>
    <n v="140.77000000000001"/>
    <n v="0"/>
    <n v="0"/>
    <n v="0"/>
    <n v="182.74"/>
    <n v="0"/>
    <n v="0"/>
    <n v="0"/>
    <n v="0"/>
    <n v="455.74"/>
    <n v="0"/>
    <n v="0"/>
    <n v="0"/>
    <n v="790.86"/>
    <x v="20"/>
    <x v="3"/>
  </r>
  <r>
    <s v="CG&amp;E "/>
    <s v="E"/>
    <x v="4"/>
    <s v="DS07 ON 07/13/2009N"/>
    <n v="164354"/>
    <n v="19401.84"/>
    <n v="0"/>
    <n v="19401.84"/>
    <n v="5738.39"/>
    <n v="0"/>
    <n v="3002.7"/>
    <n v="178.46"/>
    <n v="0.64"/>
    <n v="0"/>
    <n v="0"/>
    <n v="645.82000000000005"/>
    <n v="1158.78"/>
    <n v="1101.4000000000001"/>
    <n v="0"/>
    <n v="0"/>
    <n v="1135.19"/>
    <n v="5540.23"/>
    <n v="0"/>
    <n v="0"/>
    <n v="0"/>
    <n v="0"/>
    <n v="78.19"/>
    <n v="0"/>
    <n v="0"/>
    <n v="0"/>
    <n v="107.47"/>
    <n v="0"/>
    <n v="0"/>
    <n v="0"/>
    <n v="0"/>
    <n v="268.06"/>
    <n v="0"/>
    <n v="0"/>
    <n v="0"/>
    <n v="446.51"/>
    <x v="20"/>
    <x v="3"/>
  </r>
  <r>
    <s v="CG&amp;E "/>
    <s v="E"/>
    <x v="8"/>
    <s v="DS07 ON 07/13/2009N"/>
    <n v="29924"/>
    <n v="2868.56"/>
    <n v="0"/>
    <n v="2868.56"/>
    <n v="756.63"/>
    <n v="0"/>
    <n v="333.92"/>
    <n v="32.479999999999997"/>
    <n v="0.02"/>
    <n v="0"/>
    <n v="0"/>
    <n v="111.25"/>
    <n v="185.54"/>
    <n v="159.65"/>
    <n v="0"/>
    <n v="0"/>
    <n v="136.97999999999999"/>
    <n v="1008.7"/>
    <n v="0"/>
    <n v="0"/>
    <n v="0"/>
    <n v="0"/>
    <n v="10.27"/>
    <n v="0"/>
    <n v="0"/>
    <n v="0"/>
    <n v="19.57"/>
    <n v="0"/>
    <n v="0"/>
    <n v="0"/>
    <n v="0"/>
    <n v="48.81"/>
    <n v="0"/>
    <n v="0"/>
    <n v="0"/>
    <n v="64.739999999999995"/>
    <x v="20"/>
    <x v="3"/>
  </r>
  <r>
    <s v="CG&amp;E "/>
    <s v="E"/>
    <x v="14"/>
    <s v="DS07 ON 07/13/2009N"/>
    <n v="470179"/>
    <n v="47673.04"/>
    <n v="0"/>
    <n v="47673.04"/>
    <n v="13163.28"/>
    <n v="0"/>
    <n v="6150.31"/>
    <n v="510.49"/>
    <n v="0.7"/>
    <n v="0"/>
    <n v="0"/>
    <n v="1777.92"/>
    <n v="2946.93"/>
    <n v="2690"/>
    <n v="0"/>
    <n v="0"/>
    <n v="2469.39"/>
    <n v="15849.26"/>
    <n v="0"/>
    <n v="0"/>
    <n v="0"/>
    <n v="0"/>
    <n v="179.08"/>
    <n v="0"/>
    <n v="0"/>
    <n v="0"/>
    <n v="307.45999999999998"/>
    <n v="0"/>
    <n v="0"/>
    <n v="0"/>
    <n v="0"/>
    <n v="766.88"/>
    <n v="0"/>
    <n v="0"/>
    <n v="0"/>
    <n v="1090.51"/>
    <x v="20"/>
    <x v="3"/>
  </r>
  <r>
    <s v="CG&amp;E "/>
    <s v="E"/>
    <x v="12"/>
    <s v="DS07 ON 07/13/2009N"/>
    <n v="69430"/>
    <n v="8634.18"/>
    <n v="0"/>
    <n v="8634.18"/>
    <n v="2752.54"/>
    <n v="0"/>
    <n v="1379.78"/>
    <n v="75.38"/>
    <n v="0.13"/>
    <n v="0"/>
    <n v="0"/>
    <n v="265.39999999999998"/>
    <n v="515.46"/>
    <n v="511.87"/>
    <n v="0"/>
    <n v="0"/>
    <n v="559.32000000000005"/>
    <n v="2340.42"/>
    <n v="0"/>
    <n v="0"/>
    <n v="0"/>
    <n v="0"/>
    <n v="37.54"/>
    <n v="0"/>
    <n v="0"/>
    <n v="0"/>
    <n v="45.4"/>
    <n v="0"/>
    <n v="0"/>
    <n v="0"/>
    <n v="0"/>
    <n v="113.24"/>
    <n v="0"/>
    <n v="0"/>
    <n v="0"/>
    <n v="207.5"/>
    <x v="20"/>
    <x v="3"/>
  </r>
  <r>
    <s v="CG&amp;E "/>
    <s v="E"/>
    <x v="6"/>
    <s v="DS07 ON 07/13/2009N"/>
    <n v="40042"/>
    <n v="1264.19"/>
    <n v="0"/>
    <n v="1264.19"/>
    <n v="0"/>
    <n v="0"/>
    <n v="609.53"/>
    <n v="43.48"/>
    <n v="0.14000000000000001"/>
    <n v="0"/>
    <n v="-35.840000000000003"/>
    <n v="155.44999999999999"/>
    <n v="290.64"/>
    <n v="0"/>
    <n v="0"/>
    <n v="0"/>
    <n v="0"/>
    <n v="0"/>
    <n v="0"/>
    <n v="0"/>
    <n v="0"/>
    <n v="0"/>
    <n v="10.199999999999999"/>
    <n v="0"/>
    <n v="0"/>
    <n v="0"/>
    <n v="26.18"/>
    <n v="0"/>
    <n v="0"/>
    <n v="0"/>
    <n v="0"/>
    <n v="65.3"/>
    <n v="0"/>
    <n v="0"/>
    <n v="0"/>
    <n v="99.11"/>
    <x v="20"/>
    <x v="3"/>
  </r>
  <r>
    <s v="CG&amp;E "/>
    <s v="E"/>
    <x v="11"/>
    <s v="DS07 ON 07/13/2009N"/>
    <n v="57274"/>
    <n v="1564.36"/>
    <n v="0"/>
    <n v="1564.36"/>
    <n v="0"/>
    <n v="0"/>
    <n v="714.35"/>
    <n v="62.19"/>
    <n v="0.1"/>
    <n v="0"/>
    <n v="-58.67"/>
    <n v="217.19"/>
    <n v="358.42"/>
    <n v="0"/>
    <n v="0"/>
    <n v="0"/>
    <n v="0"/>
    <n v="0"/>
    <n v="0"/>
    <n v="0"/>
    <n v="0"/>
    <n v="0"/>
    <n v="10.89"/>
    <n v="0"/>
    <n v="0"/>
    <n v="0"/>
    <n v="37.450000000000003"/>
    <n v="0"/>
    <n v="0"/>
    <n v="0"/>
    <n v="0"/>
    <n v="93.41"/>
    <n v="0"/>
    <n v="0"/>
    <n v="0"/>
    <n v="129.03"/>
    <x v="20"/>
    <x v="3"/>
  </r>
  <r>
    <s v="CG&amp;E "/>
    <s v="E"/>
    <x v="18"/>
    <s v="DS07 ON 07/13/2009N"/>
    <n v="5558"/>
    <n v="463.18"/>
    <n v="0"/>
    <n v="463.18"/>
    <n v="0"/>
    <n v="0"/>
    <n v="373.05"/>
    <n v="6.03"/>
    <n v="0.01"/>
    <n v="0"/>
    <n v="-42.49"/>
    <n v="21.41"/>
    <n v="49.98"/>
    <n v="0"/>
    <n v="0"/>
    <n v="0"/>
    <n v="0"/>
    <n v="0"/>
    <n v="0"/>
    <n v="0"/>
    <n v="0"/>
    <n v="0"/>
    <n v="0"/>
    <n v="0"/>
    <n v="0"/>
    <n v="0"/>
    <n v="3.63"/>
    <n v="0"/>
    <n v="0"/>
    <n v="0"/>
    <n v="0"/>
    <n v="9.07"/>
    <n v="0"/>
    <n v="0"/>
    <n v="0"/>
    <n v="42.49"/>
    <x v="20"/>
    <x v="3"/>
  </r>
  <r>
    <s v="CG&amp;E "/>
    <s v="E"/>
    <x v="13"/>
    <s v="DS07 ON 07/13/2009N"/>
    <n v="78033"/>
    <n v="2639.32"/>
    <n v="0"/>
    <n v="2639.32"/>
    <n v="0"/>
    <n v="0"/>
    <n v="1387.26"/>
    <n v="84.72"/>
    <n v="0.04"/>
    <n v="0"/>
    <n v="-225.37"/>
    <n v="287.33"/>
    <n v="701.67"/>
    <n v="0"/>
    <n v="0"/>
    <n v="0"/>
    <n v="0"/>
    <n v="0"/>
    <n v="0"/>
    <n v="0"/>
    <n v="0"/>
    <n v="0"/>
    <n v="0"/>
    <n v="0"/>
    <n v="0"/>
    <n v="0"/>
    <n v="51.03"/>
    <n v="0"/>
    <n v="0"/>
    <n v="0"/>
    <n v="0"/>
    <n v="127.27"/>
    <n v="0"/>
    <n v="0"/>
    <n v="0"/>
    <n v="225.37"/>
    <x v="20"/>
    <x v="3"/>
  </r>
  <r>
    <s v="CG&amp;E "/>
    <s v="E"/>
    <x v="2"/>
    <s v="DS08 ON 01/02/2009N"/>
    <n v="3936119"/>
    <n v="570780.06999999995"/>
    <n v="0"/>
    <n v="570780.06999999995"/>
    <n v="197015.02"/>
    <n v="0"/>
    <n v="86308.18"/>
    <n v="4273.41"/>
    <n v="32.619999999999997"/>
    <n v="0"/>
    <n v="0"/>
    <n v="16042.51"/>
    <n v="33147.769999999997"/>
    <n v="34828.18"/>
    <n v="0"/>
    <n v="0"/>
    <n v="41585.519999999997"/>
    <n v="131635.01999999999"/>
    <n v="0"/>
    <n v="0"/>
    <n v="0"/>
    <n v="0"/>
    <n v="2799.48"/>
    <n v="0"/>
    <n v="0"/>
    <n v="0"/>
    <n v="2574.23"/>
    <n v="0"/>
    <n v="0"/>
    <n v="0"/>
    <n v="0"/>
    <n v="6419.78"/>
    <n v="0"/>
    <n v="0"/>
    <n v="0"/>
    <n v="14118.35"/>
    <x v="20"/>
    <x v="3"/>
  </r>
  <r>
    <s v="CG&amp;E "/>
    <s v="E"/>
    <x v="14"/>
    <s v="DS08 ON 01/02/2009N"/>
    <n v="469322"/>
    <n v="52646.65"/>
    <n v="0"/>
    <n v="52646.65"/>
    <n v="16038.9"/>
    <n v="0"/>
    <n v="6056.36"/>
    <n v="509.56"/>
    <n v="0.67"/>
    <n v="0"/>
    <n v="0"/>
    <n v="1771.92"/>
    <n v="3697.47"/>
    <n v="3093.57"/>
    <n v="0"/>
    <n v="0"/>
    <n v="3112.61"/>
    <n v="15820.38"/>
    <n v="0"/>
    <n v="0"/>
    <n v="0"/>
    <n v="0"/>
    <n v="218.76"/>
    <n v="0"/>
    <n v="0"/>
    <n v="0"/>
    <n v="306.93"/>
    <n v="0"/>
    <n v="0"/>
    <n v="0"/>
    <n v="0"/>
    <n v="765.46"/>
    <n v="0"/>
    <n v="0"/>
    <n v="0"/>
    <n v="1254.06"/>
    <x v="20"/>
    <x v="3"/>
  </r>
  <r>
    <s v="CG&amp;E "/>
    <s v="E"/>
    <x v="6"/>
    <s v="DS08 ON 01/02/2009N"/>
    <n v="342220"/>
    <n v="15040.75"/>
    <n v="0"/>
    <n v="15040.75"/>
    <n v="0"/>
    <n v="0"/>
    <n v="8991.24"/>
    <n v="371.55"/>
    <n v="4.13"/>
    <n v="0"/>
    <n v="-1020.07"/>
    <n v="1451.32"/>
    <n v="3043.8"/>
    <n v="0"/>
    <n v="0"/>
    <n v="0"/>
    <n v="0"/>
    <n v="0"/>
    <n v="0"/>
    <n v="0"/>
    <n v="0"/>
    <n v="0"/>
    <n v="47.97"/>
    <n v="0"/>
    <n v="0"/>
    <n v="0"/>
    <n v="223.83"/>
    <n v="0"/>
    <n v="0"/>
    <n v="0"/>
    <n v="0"/>
    <n v="558.16"/>
    <n v="0"/>
    <n v="0"/>
    <n v="0"/>
    <n v="1368.82"/>
    <x v="20"/>
    <x v="3"/>
  </r>
  <r>
    <s v="CG&amp;E "/>
    <s v="E"/>
    <x v="11"/>
    <s v="DS08 ON 01/02/2009N"/>
    <n v="388048"/>
    <n v="13131.93"/>
    <n v="0"/>
    <n v="13131.93"/>
    <n v="0"/>
    <n v="0"/>
    <n v="6678.4"/>
    <n v="421.31"/>
    <n v="1.21"/>
    <n v="0"/>
    <n v="-1059.73"/>
    <n v="1533.34"/>
    <n v="3413.33"/>
    <n v="0"/>
    <n v="0"/>
    <n v="0"/>
    <n v="0"/>
    <n v="0"/>
    <n v="0"/>
    <n v="0"/>
    <n v="0"/>
    <n v="0"/>
    <n v="30.85"/>
    <n v="0"/>
    <n v="0"/>
    <n v="0"/>
    <n v="253.81"/>
    <n v="0"/>
    <n v="0"/>
    <n v="0"/>
    <n v="0"/>
    <n v="632.91999999999996"/>
    <n v="0"/>
    <n v="0"/>
    <n v="0"/>
    <n v="1226.49"/>
    <x v="20"/>
    <x v="3"/>
  </r>
  <r>
    <s v="CG&amp;E "/>
    <s v="E"/>
    <x v="2"/>
    <s v="DS08 ON 01/02/2009Y"/>
    <n v="2806"/>
    <n v="586.14"/>
    <n v="0"/>
    <n v="586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3"/>
  </r>
  <r>
    <s v="CG&amp;E "/>
    <s v="E"/>
    <x v="2"/>
    <s v="DS08 ON 07/13/2009N"/>
    <n v="942160"/>
    <n v="142099.28"/>
    <n v="0"/>
    <n v="142099.28"/>
    <n v="46753.43"/>
    <n v="0"/>
    <n v="26668.7"/>
    <n v="1022.8"/>
    <n v="7.59"/>
    <n v="0"/>
    <n v="0"/>
    <n v="3815.15"/>
    <n v="7775.44"/>
    <n v="8279.74"/>
    <n v="0"/>
    <n v="0"/>
    <n v="9869.26"/>
    <n v="31759.29"/>
    <n v="0"/>
    <n v="0"/>
    <n v="0"/>
    <n v="0"/>
    <n v="638.55999999999995"/>
    <n v="0"/>
    <n v="0"/>
    <n v="0"/>
    <n v="616.19000000000005"/>
    <n v="0"/>
    <n v="0"/>
    <n v="0"/>
    <n v="0"/>
    <n v="1536.68"/>
    <n v="0"/>
    <n v="0"/>
    <n v="0"/>
    <n v="3356.45"/>
    <x v="20"/>
    <x v="3"/>
  </r>
  <r>
    <s v="CG&amp;E "/>
    <s v="E"/>
    <x v="14"/>
    <s v="DS08 ON 07/13/2009N"/>
    <n v="171390"/>
    <n v="20636.560000000001"/>
    <n v="0"/>
    <n v="20636.560000000001"/>
    <n v="6305.24"/>
    <n v="0"/>
    <n v="3033.64"/>
    <n v="186.08"/>
    <n v="0.23"/>
    <n v="0"/>
    <n v="0"/>
    <n v="645.95000000000005"/>
    <n v="1371.14"/>
    <n v="1193.3900000000001"/>
    <n v="0"/>
    <n v="0"/>
    <n v="1247.06"/>
    <n v="5777.42"/>
    <n v="0"/>
    <n v="0"/>
    <n v="0"/>
    <n v="0"/>
    <n v="86"/>
    <n v="0"/>
    <n v="0"/>
    <n v="0"/>
    <n v="112.08"/>
    <n v="0"/>
    <n v="0"/>
    <n v="0"/>
    <n v="0"/>
    <n v="279.52999999999997"/>
    <n v="0"/>
    <n v="0"/>
    <n v="0"/>
    <n v="483.8"/>
    <x v="20"/>
    <x v="3"/>
  </r>
  <r>
    <s v="CG&amp;E "/>
    <s v="E"/>
    <x v="6"/>
    <s v="DS08 ON 07/13/2009N"/>
    <n v="52278"/>
    <n v="2750.88"/>
    <n v="0"/>
    <n v="2750.88"/>
    <n v="0"/>
    <n v="0"/>
    <n v="1825.58"/>
    <n v="56.76"/>
    <n v="0.57999999999999996"/>
    <n v="0"/>
    <n v="-167.89"/>
    <n v="224.2"/>
    <n v="470.08"/>
    <n v="0"/>
    <n v="0"/>
    <n v="0"/>
    <n v="0"/>
    <n v="0"/>
    <n v="0"/>
    <n v="0"/>
    <n v="0"/>
    <n v="0"/>
    <n v="8.85"/>
    <n v="0"/>
    <n v="0"/>
    <n v="0"/>
    <n v="34.200000000000003"/>
    <n v="0"/>
    <n v="0"/>
    <n v="0"/>
    <n v="0"/>
    <n v="85.28"/>
    <n v="0"/>
    <n v="0"/>
    <n v="0"/>
    <n v="213.24"/>
    <x v="20"/>
    <x v="3"/>
  </r>
  <r>
    <s v="CG&amp;E "/>
    <s v="E"/>
    <x v="11"/>
    <s v="DS08 ON 07/13/2009N"/>
    <n v="76554"/>
    <n v="2872.94"/>
    <n v="0"/>
    <n v="2872.94"/>
    <n v="0"/>
    <n v="0"/>
    <n v="1642.84"/>
    <n v="83.1"/>
    <n v="0.23"/>
    <n v="0"/>
    <n v="-230.36"/>
    <n v="302.14999999999998"/>
    <n v="660.58"/>
    <n v="0"/>
    <n v="0"/>
    <n v="0"/>
    <n v="0"/>
    <n v="0"/>
    <n v="0"/>
    <n v="0"/>
    <n v="0"/>
    <n v="0"/>
    <n v="1.38"/>
    <n v="0"/>
    <n v="0"/>
    <n v="0"/>
    <n v="50.06"/>
    <n v="0"/>
    <n v="0"/>
    <n v="0"/>
    <n v="0"/>
    <n v="124.86"/>
    <n v="0"/>
    <n v="0"/>
    <n v="0"/>
    <n v="238.1"/>
    <x v="20"/>
    <x v="3"/>
  </r>
  <r>
    <s v="CG&amp;E "/>
    <s v="E"/>
    <x v="12"/>
    <s v="DS12    01/02/2009 "/>
    <n v="-688"/>
    <n v="51.33"/>
    <n v="0"/>
    <n v="5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3"/>
  </r>
  <r>
    <s v="CG&amp;E "/>
    <s v="E"/>
    <x v="14"/>
    <s v="DS12    07/13/2009 "/>
    <n v="2786"/>
    <n v="204.97"/>
    <n v="0"/>
    <n v="204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3"/>
  </r>
  <r>
    <s v="CG&amp;E "/>
    <s v="E"/>
    <x v="15"/>
    <s v="DS12    07/13/2009 "/>
    <n v="-285374"/>
    <n v="-7341.38"/>
    <n v="0"/>
    <n v="-734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3"/>
  </r>
  <r>
    <s v="CG&amp;E "/>
    <s v="E"/>
    <x v="12"/>
    <s v="DS12    07/13/2009 "/>
    <n v="52549"/>
    <n v="2254.9"/>
    <n v="0"/>
    <n v="2254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3"/>
  </r>
  <r>
    <s v="CG&amp;E "/>
    <s v="E"/>
    <x v="15"/>
    <s v="DS14    07/13/2009 "/>
    <n v="106705"/>
    <n v="4715.96"/>
    <n v="0"/>
    <n v="471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3"/>
  </r>
  <r>
    <s v="CG&amp;E "/>
    <s v="E"/>
    <x v="12"/>
    <s v="DS14    07/13/2009 "/>
    <n v="145912"/>
    <n v="7590.49"/>
    <n v="0"/>
    <n v="7590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3"/>
  </r>
  <r>
    <s v="CG&amp;E "/>
    <s v="E"/>
    <x v="2"/>
    <s v="EH      01/02/2009N"/>
    <n v="20146"/>
    <n v="1582.11"/>
    <n v="0"/>
    <n v="1582.11"/>
    <n v="313.66000000000003"/>
    <n v="0"/>
    <n v="236.29"/>
    <n v="21.86"/>
    <n v="0.09"/>
    <n v="0"/>
    <n v="0"/>
    <n v="79.55"/>
    <n v="135.07"/>
    <n v="86.07"/>
    <n v="0"/>
    <n v="0"/>
    <n v="113.71"/>
    <n v="491.37"/>
    <n v="0"/>
    <n v="0"/>
    <n v="0"/>
    <n v="0"/>
    <n v="24.8"/>
    <n v="0"/>
    <n v="0"/>
    <n v="0"/>
    <n v="14.61"/>
    <n v="0"/>
    <n v="0"/>
    <n v="0"/>
    <n v="0"/>
    <n v="32.85"/>
    <n v="0"/>
    <n v="0"/>
    <n v="0"/>
    <n v="32.18"/>
    <x v="20"/>
    <x v="4"/>
  </r>
  <r>
    <s v="CG&amp;E "/>
    <s v="E"/>
    <x v="2"/>
    <s v="GFL1    02/02/2009N"/>
    <n v="4693"/>
    <n v="717.72"/>
    <n v="0"/>
    <n v="717.72"/>
    <n v="307.74"/>
    <n v="0"/>
    <n v="82.56"/>
    <n v="4.97"/>
    <n v="0.27"/>
    <n v="0"/>
    <n v="0"/>
    <n v="21.66"/>
    <n v="31.6"/>
    <n v="51.9"/>
    <n v="0"/>
    <n v="0"/>
    <n v="23.91"/>
    <n v="158.37"/>
    <n v="0"/>
    <n v="0"/>
    <n v="0"/>
    <n v="0"/>
    <n v="1.78"/>
    <n v="0"/>
    <n v="0"/>
    <n v="0"/>
    <n v="4.08"/>
    <n v="0"/>
    <n v="0"/>
    <n v="0"/>
    <n v="0"/>
    <n v="7.69"/>
    <n v="0"/>
    <n v="0"/>
    <n v="0"/>
    <n v="21.19"/>
    <x v="20"/>
    <x v="5"/>
  </r>
  <r>
    <s v="CG&amp;E "/>
    <s v="E"/>
    <x v="4"/>
    <s v="GFL1    02/02/2009N"/>
    <n v="410"/>
    <n v="67.83"/>
    <n v="0"/>
    <n v="67.83"/>
    <n v="26.95"/>
    <n v="0"/>
    <n v="7.22"/>
    <n v="0.44"/>
    <n v="0.27"/>
    <n v="0"/>
    <n v="0"/>
    <n v="1.9"/>
    <n v="2.78"/>
    <n v="4.55"/>
    <n v="0"/>
    <n v="0"/>
    <n v="2.1"/>
    <n v="13.85"/>
    <n v="0"/>
    <n v="0"/>
    <n v="0"/>
    <n v="0"/>
    <n v="0.13"/>
    <n v="0"/>
    <n v="0"/>
    <n v="0"/>
    <n v="0.37"/>
    <n v="0"/>
    <n v="0"/>
    <n v="0"/>
    <n v="0"/>
    <n v="0.68"/>
    <n v="0"/>
    <n v="0"/>
    <n v="0"/>
    <n v="1.83"/>
    <x v="20"/>
    <x v="5"/>
  </r>
  <r>
    <s v="CG&amp;E "/>
    <s v="E"/>
    <x v="1"/>
    <s v="GFL2    02/02/2009N"/>
    <n v="3023"/>
    <n v="418.62"/>
    <n v="0"/>
    <n v="418.62"/>
    <n v="167.65"/>
    <n v="0"/>
    <n v="46.34"/>
    <n v="3.27"/>
    <n v="0"/>
    <n v="0"/>
    <n v="0"/>
    <n v="14.07"/>
    <n v="20.3"/>
    <n v="29.11"/>
    <n v="0"/>
    <n v="0"/>
    <n v="15.49"/>
    <n v="101.9"/>
    <n v="0"/>
    <n v="0"/>
    <n v="0"/>
    <n v="0"/>
    <n v="1.0900000000000001"/>
    <n v="0"/>
    <n v="0"/>
    <n v="0"/>
    <n v="2.67"/>
    <n v="0"/>
    <n v="0"/>
    <n v="0"/>
    <n v="0"/>
    <n v="4.93"/>
    <n v="0"/>
    <n v="0"/>
    <n v="0"/>
    <n v="11.8"/>
    <x v="20"/>
    <x v="5"/>
  </r>
  <r>
    <s v="CG&amp;E "/>
    <s v="E"/>
    <x v="2"/>
    <s v="GFL2    02/02/2009N"/>
    <n v="2445321"/>
    <n v="338709.19"/>
    <n v="0"/>
    <n v="338709.19"/>
    <n v="135616.84"/>
    <n v="0"/>
    <n v="37486.97"/>
    <n v="2654.72"/>
    <n v="3.06"/>
    <n v="0"/>
    <n v="0"/>
    <n v="11371.65"/>
    <n v="16431.419999999998"/>
    <n v="23540.41"/>
    <n v="0"/>
    <n v="0"/>
    <n v="12525.63"/>
    <n v="82430.84"/>
    <n v="0"/>
    <n v="0"/>
    <n v="0"/>
    <n v="0"/>
    <n v="879.5"/>
    <n v="0"/>
    <n v="0"/>
    <n v="0"/>
    <n v="2158.9499999999998"/>
    <n v="0"/>
    <n v="0"/>
    <n v="0"/>
    <n v="0"/>
    <n v="3987.53"/>
    <n v="0"/>
    <n v="0"/>
    <n v="0"/>
    <n v="9543.31"/>
    <x v="20"/>
    <x v="5"/>
  </r>
  <r>
    <s v="CG&amp;E "/>
    <s v="E"/>
    <x v="3"/>
    <s v="GFL2    02/02/2009N"/>
    <n v="617"/>
    <n v="85.54"/>
    <n v="0"/>
    <n v="85.54"/>
    <n v="34.22"/>
    <n v="0"/>
    <n v="9.4600000000000009"/>
    <n v="0.67"/>
    <n v="0.09"/>
    <n v="0"/>
    <n v="0"/>
    <n v="2.87"/>
    <n v="4.1399999999999997"/>
    <n v="5.94"/>
    <n v="0"/>
    <n v="0"/>
    <n v="3.16"/>
    <n v="20.8"/>
    <n v="0"/>
    <n v="0"/>
    <n v="0"/>
    <n v="0"/>
    <n v="0.22"/>
    <n v="0"/>
    <n v="0"/>
    <n v="0"/>
    <n v="0.55000000000000004"/>
    <n v="0"/>
    <n v="0"/>
    <n v="0"/>
    <n v="0"/>
    <n v="1.01"/>
    <n v="0"/>
    <n v="0"/>
    <n v="0"/>
    <n v="2.41"/>
    <x v="20"/>
    <x v="5"/>
  </r>
  <r>
    <s v="CG&amp;E "/>
    <s v="E"/>
    <x v="7"/>
    <s v="GFL2    02/02/2009N"/>
    <n v="5876"/>
    <n v="839.76"/>
    <n v="0"/>
    <n v="839.76"/>
    <n v="326.17"/>
    <n v="0"/>
    <n v="90.21"/>
    <n v="6.31"/>
    <n v="1.44"/>
    <n v="0"/>
    <n v="0"/>
    <n v="27.41"/>
    <n v="39.6"/>
    <n v="56.45"/>
    <n v="0"/>
    <n v="0"/>
    <n v="30.22"/>
    <n v="198.34"/>
    <n v="0"/>
    <n v="0"/>
    <n v="0"/>
    <n v="0"/>
    <n v="2.02"/>
    <n v="0"/>
    <n v="0"/>
    <n v="0"/>
    <n v="5.12"/>
    <n v="0"/>
    <n v="0"/>
    <n v="0"/>
    <n v="0"/>
    <n v="9.44"/>
    <n v="0"/>
    <n v="0"/>
    <n v="0"/>
    <n v="23.09"/>
    <x v="20"/>
    <x v="5"/>
  </r>
  <r>
    <s v="CG&amp;E "/>
    <s v="E"/>
    <x v="4"/>
    <s v="GFL2    02/02/2009N"/>
    <n v="19880"/>
    <n v="4099.38"/>
    <n v="0"/>
    <n v="4099.38"/>
    <n v="1111.31"/>
    <n v="0"/>
    <n v="307.58"/>
    <n v="21.59"/>
    <n v="3.06"/>
    <n v="0"/>
    <n v="0"/>
    <n v="92.72"/>
    <n v="134.97"/>
    <n v="192.71"/>
    <n v="0"/>
    <n v="0"/>
    <n v="103.17"/>
    <n v="674.79"/>
    <n v="0"/>
    <n v="0"/>
    <n v="0"/>
    <n v="0"/>
    <n v="7.03"/>
    <n v="0"/>
    <n v="0"/>
    <n v="0"/>
    <n v="17.579999999999998"/>
    <n v="0"/>
    <n v="0"/>
    <n v="0"/>
    <n v="0"/>
    <n v="32.42"/>
    <n v="0"/>
    <n v="0"/>
    <n v="0"/>
    <n v="77.87"/>
    <x v="20"/>
    <x v="5"/>
  </r>
  <r>
    <s v="CG&amp;E "/>
    <s v="E"/>
    <x v="5"/>
    <s v="GFL2    02/02/2009N"/>
    <n v="0"/>
    <n v="5"/>
    <n v="0"/>
    <n v="5"/>
    <n v="0.06"/>
    <n v="0"/>
    <n v="0.02"/>
    <n v="0"/>
    <n v="0.09"/>
    <n v="0"/>
    <n v="0"/>
    <n v="0"/>
    <n v="0.01"/>
    <n v="0.01"/>
    <n v="0"/>
    <n v="0"/>
    <n v="0.01"/>
    <n v="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5"/>
  </r>
  <r>
    <s v="CG&amp;E "/>
    <s v="E"/>
    <x v="2"/>
    <s v="MCEF    07/31/1998 "/>
    <n v="0"/>
    <n v="850.46"/>
    <n v="0"/>
    <n v="85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3"/>
    <s v="MCEF    07/31/1998 "/>
    <n v="0"/>
    <n v="92.39"/>
    <n v="0"/>
    <n v="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4"/>
    <s v="MCEF    07/31/1998 "/>
    <n v="0"/>
    <n v="129.19999999999999"/>
    <n v="0"/>
    <n v="129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5"/>
    <s v="MCEF    07/31/1998 "/>
    <n v="0"/>
    <n v="45.09"/>
    <n v="0"/>
    <n v="4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14"/>
    <s v="MCEF    07/31/1998 "/>
    <n v="0"/>
    <n v="2517.33"/>
    <n v="0"/>
    <n v="251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15"/>
    <s v="MCEF    07/31/1998 "/>
    <n v="0"/>
    <n v="18599.62"/>
    <n v="0"/>
    <n v="1859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12"/>
    <s v="MCEF    07/31/1998 "/>
    <n v="0"/>
    <n v="916.31"/>
    <n v="0"/>
    <n v="91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17"/>
    <s v="MCEF    07/31/1998 "/>
    <n v="0"/>
    <n v="30.77"/>
    <n v="0"/>
    <n v="3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16"/>
    <s v="MCEF    07/31/1998 "/>
    <n v="0"/>
    <n v="341.66"/>
    <n v="0"/>
    <n v="3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14"/>
    <s v="MCEM    07/31/1998 "/>
    <n v="0"/>
    <n v="183.76"/>
    <n v="0"/>
    <n v="18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1"/>
    <s v="MCMP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2"/>
    <s v="MCMP    07/31/1998 "/>
    <n v="0"/>
    <n v="704"/>
    <n v="0"/>
    <n v="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3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4"/>
    <s v="MCMP    07/31/1998 "/>
    <n v="0"/>
    <n v="345"/>
    <n v="0"/>
    <n v="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5"/>
    <s v="MCMP    07/31/1998 "/>
    <n v="0"/>
    <n v="91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14"/>
    <s v="MCMP    07/31/1998 "/>
    <n v="0"/>
    <n v="988"/>
    <n v="0"/>
    <n v="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15"/>
    <s v="MCMP    07/31/1998 "/>
    <n v="0"/>
    <n v="624"/>
    <n v="0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12"/>
    <s v="MCMP    07/31/1998 "/>
    <n v="0"/>
    <n v="455"/>
    <n v="0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16"/>
    <s v="MCMP    07/31/1998 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2"/>
    <s v="MCPC    07/31/1998 "/>
    <n v="0"/>
    <n v="67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14"/>
    <s v="MCPC    07/31/1998 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2"/>
    <s v="MCRC    05/31/2001 "/>
    <n v="0"/>
    <n v="308"/>
    <n v="0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16"/>
    <s v="MCRC    05/31/2001 "/>
    <n v="0"/>
    <n v="3454.32"/>
    <n v="0"/>
    <n v="345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6"/>
  </r>
  <r>
    <s v="CG&amp;E "/>
    <s v="E"/>
    <x v="19"/>
    <s v="NSOR    02/02/2009 "/>
    <n v="34434"/>
    <n v="8338.01"/>
    <n v="0"/>
    <n v="8338.01"/>
    <n v="602.16999999999996"/>
    <n v="0"/>
    <n v="6005.2"/>
    <n v="34.39"/>
    <n v="70.790000000000006"/>
    <n v="0"/>
    <n v="0"/>
    <n v="163.28"/>
    <n v="0"/>
    <n v="146.11000000000001"/>
    <n v="0"/>
    <n v="0"/>
    <n v="86.51"/>
    <n v="1160.74"/>
    <n v="0"/>
    <n v="0"/>
    <n v="0"/>
    <n v="0"/>
    <n v="8.65"/>
    <n v="0"/>
    <n v="0"/>
    <n v="0"/>
    <n v="0"/>
    <n v="0"/>
    <n v="0"/>
    <n v="0"/>
    <n v="0"/>
    <n v="0"/>
    <n v="0"/>
    <n v="0"/>
    <n v="0"/>
    <n v="60.17"/>
    <x v="20"/>
    <x v="7"/>
  </r>
  <r>
    <s v="CG&amp;E "/>
    <s v="E"/>
    <x v="24"/>
    <s v="NSOR    02/02/2009 "/>
    <n v="600"/>
    <n v="110.17"/>
    <n v="0"/>
    <n v="110.17"/>
    <n v="0"/>
    <n v="0"/>
    <n v="104.35"/>
    <n v="0.6"/>
    <n v="1.17"/>
    <n v="0"/>
    <n v="0"/>
    <n v="2.8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.05"/>
    <x v="20"/>
    <x v="7"/>
  </r>
  <r>
    <s v="CG&amp;E "/>
    <s v="E"/>
    <x v="19"/>
    <s v="NSOR    02/02/2009N"/>
    <n v="0"/>
    <n v="-24.08"/>
    <n v="0"/>
    <n v="-24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7"/>
  </r>
  <r>
    <s v="CG&amp;E "/>
    <s v="E"/>
    <x v="2"/>
    <s v="NSPF    02/02/2009 "/>
    <n v="8786"/>
    <n v="825.22"/>
    <n v="0"/>
    <n v="825.22"/>
    <n v="154.56"/>
    <n v="0"/>
    <n v="206.65"/>
    <n v="9.43"/>
    <n v="0.9"/>
    <n v="0"/>
    <n v="0"/>
    <n v="37.380000000000003"/>
    <n v="20.010000000000002"/>
    <n v="37.49"/>
    <n v="0"/>
    <n v="0"/>
    <n v="22.54"/>
    <n v="296.24"/>
    <n v="0"/>
    <n v="0"/>
    <n v="0"/>
    <n v="0"/>
    <n v="2.5299999999999998"/>
    <n v="0"/>
    <n v="0"/>
    <n v="0"/>
    <n v="22.31"/>
    <n v="0"/>
    <n v="0"/>
    <n v="0"/>
    <n v="0"/>
    <n v="0"/>
    <n v="0"/>
    <n v="0"/>
    <n v="0"/>
    <n v="15.18"/>
    <x v="20"/>
    <x v="7"/>
  </r>
  <r>
    <s v="CG&amp;E "/>
    <s v="E"/>
    <x v="3"/>
    <s v="NSPF    02/02/2009 "/>
    <n v="4584"/>
    <n v="414.96"/>
    <n v="0"/>
    <n v="414.96"/>
    <n v="80.64"/>
    <n v="0"/>
    <n v="94.04"/>
    <n v="4.92"/>
    <n v="0.36"/>
    <n v="0"/>
    <n v="0"/>
    <n v="17.8"/>
    <n v="10.44"/>
    <n v="19.559999999999999"/>
    <n v="0"/>
    <n v="0"/>
    <n v="11.76"/>
    <n v="154.56"/>
    <n v="0"/>
    <n v="0"/>
    <n v="0"/>
    <n v="0"/>
    <n v="1.32"/>
    <n v="0"/>
    <n v="0"/>
    <n v="0"/>
    <n v="11.64"/>
    <n v="0"/>
    <n v="0"/>
    <n v="0"/>
    <n v="0"/>
    <n v="0"/>
    <n v="0"/>
    <n v="0"/>
    <n v="0"/>
    <n v="7.92"/>
    <x v="20"/>
    <x v="7"/>
  </r>
  <r>
    <s v="CG&amp;E "/>
    <s v="E"/>
    <x v="4"/>
    <s v="NSPF    02/02/2009 "/>
    <n v="2292"/>
    <n v="213.92"/>
    <n v="0"/>
    <n v="213.92"/>
    <n v="40.32"/>
    <n v="0"/>
    <n v="51.68"/>
    <n v="2.46"/>
    <n v="0.18"/>
    <n v="0"/>
    <n v="0"/>
    <n v="10.68"/>
    <n v="5.22"/>
    <n v="9.7799999999999994"/>
    <n v="0"/>
    <n v="0"/>
    <n v="5.88"/>
    <n v="77.28"/>
    <n v="0"/>
    <n v="0"/>
    <n v="0"/>
    <n v="0"/>
    <n v="0.66"/>
    <n v="0"/>
    <n v="0"/>
    <n v="0"/>
    <n v="5.82"/>
    <n v="0"/>
    <n v="0"/>
    <n v="0"/>
    <n v="0"/>
    <n v="0"/>
    <n v="0"/>
    <n v="0"/>
    <n v="0"/>
    <n v="3.96"/>
    <x v="20"/>
    <x v="7"/>
  </r>
  <r>
    <s v="CG&amp;E "/>
    <s v="E"/>
    <x v="5"/>
    <s v="NSPF    02/02/2009 "/>
    <n v="382"/>
    <n v="29.96"/>
    <n v="0"/>
    <n v="29.96"/>
    <n v="6.72"/>
    <n v="0"/>
    <n v="4.7300000000000004"/>
    <n v="0.41"/>
    <n v="0"/>
    <n v="0"/>
    <n v="0"/>
    <n v="0"/>
    <n v="0.87"/>
    <n v="1.63"/>
    <n v="0"/>
    <n v="0"/>
    <n v="0.98"/>
    <n v="12.88"/>
    <n v="0"/>
    <n v="0"/>
    <n v="0"/>
    <n v="0"/>
    <n v="0.11"/>
    <n v="0"/>
    <n v="0"/>
    <n v="0"/>
    <n v="0.97"/>
    <n v="0"/>
    <n v="0"/>
    <n v="0"/>
    <n v="0"/>
    <n v="0"/>
    <n v="0"/>
    <n v="0"/>
    <n v="0"/>
    <n v="0.66"/>
    <x v="20"/>
    <x v="7"/>
  </r>
  <r>
    <s v="CG&amp;E "/>
    <s v="E"/>
    <x v="10"/>
    <s v="NSPF    02/02/2009 "/>
    <n v="382"/>
    <n v="8.85"/>
    <n v="0"/>
    <n v="8.85"/>
    <n v="0"/>
    <n v="0"/>
    <n v="4.7300000000000004"/>
    <n v="0.41"/>
    <n v="0.09"/>
    <n v="0"/>
    <n v="-0.66"/>
    <n v="1.78"/>
    <n v="0.87"/>
    <n v="0"/>
    <n v="0"/>
    <n v="0"/>
    <n v="0"/>
    <n v="0"/>
    <n v="0"/>
    <n v="0"/>
    <n v="0"/>
    <n v="0"/>
    <n v="0"/>
    <n v="0"/>
    <n v="0"/>
    <n v="0"/>
    <n v="0.97"/>
    <n v="0"/>
    <n v="0"/>
    <n v="0"/>
    <n v="0"/>
    <n v="0"/>
    <n v="0"/>
    <n v="0"/>
    <n v="0"/>
    <n v="0.66"/>
    <x v="20"/>
    <x v="7"/>
  </r>
  <r>
    <s v="CG&amp;E "/>
    <s v="E"/>
    <x v="19"/>
    <s v="NSPO    02/02/2009 "/>
    <n v="320"/>
    <n v="88.19"/>
    <n v="0"/>
    <n v="88.19"/>
    <n v="5.6"/>
    <n v="0"/>
    <n v="65.36"/>
    <n v="0.32"/>
    <n v="0.27"/>
    <n v="0"/>
    <n v="0"/>
    <n v="1.52"/>
    <n v="0.72"/>
    <n v="1.36"/>
    <n v="0"/>
    <n v="0"/>
    <n v="0.8"/>
    <n v="10.8"/>
    <n v="0"/>
    <n v="0"/>
    <n v="0"/>
    <n v="0"/>
    <n v="0.08"/>
    <n v="0"/>
    <n v="0"/>
    <n v="0"/>
    <n v="0.8"/>
    <n v="0"/>
    <n v="0"/>
    <n v="0"/>
    <n v="0"/>
    <n v="0"/>
    <n v="0"/>
    <n v="0"/>
    <n v="0"/>
    <n v="0.56000000000000005"/>
    <x v="20"/>
    <x v="7"/>
  </r>
  <r>
    <s v="CG&amp;E "/>
    <s v="E"/>
    <x v="1"/>
    <s v="NSPO    02/02/2009 "/>
    <n v="6647"/>
    <n v="1844.42"/>
    <n v="0"/>
    <n v="1844.42"/>
    <n v="115.67"/>
    <n v="0"/>
    <n v="1373.09"/>
    <n v="6.56"/>
    <n v="4.5"/>
    <n v="0"/>
    <n v="0"/>
    <n v="31.16"/>
    <n v="14.76"/>
    <n v="27.88"/>
    <n v="0"/>
    <n v="0"/>
    <n v="17.27"/>
    <n v="224.01"/>
    <n v="0"/>
    <n v="0"/>
    <n v="0"/>
    <n v="0"/>
    <n v="1.64"/>
    <n v="0"/>
    <n v="0"/>
    <n v="0"/>
    <n v="16.399999999999999"/>
    <n v="0"/>
    <n v="0"/>
    <n v="0"/>
    <n v="0"/>
    <n v="0"/>
    <n v="0"/>
    <n v="0"/>
    <n v="0"/>
    <n v="11.48"/>
    <x v="20"/>
    <x v="7"/>
  </r>
  <r>
    <s v="CG&amp;E "/>
    <s v="E"/>
    <x v="2"/>
    <s v="NSPO    02/02/2009 "/>
    <n v="18578"/>
    <n v="5105.3900000000003"/>
    <n v="0"/>
    <n v="5105.3900000000003"/>
    <n v="323.77999999999997"/>
    <n v="0"/>
    <n v="3787.14"/>
    <n v="18.399999999999999"/>
    <n v="12.15"/>
    <n v="0"/>
    <n v="0"/>
    <n v="87.4"/>
    <n v="41.4"/>
    <n v="78.2"/>
    <n v="0"/>
    <n v="0"/>
    <n v="47.78"/>
    <n v="626.34"/>
    <n v="0"/>
    <n v="0"/>
    <n v="0"/>
    <n v="0"/>
    <n v="4.5999999999999996"/>
    <n v="0"/>
    <n v="0"/>
    <n v="0"/>
    <n v="46"/>
    <n v="0"/>
    <n v="0"/>
    <n v="0"/>
    <n v="0"/>
    <n v="0"/>
    <n v="0"/>
    <n v="0"/>
    <n v="0"/>
    <n v="32.200000000000003"/>
    <x v="20"/>
    <x v="7"/>
  </r>
  <r>
    <s v="CG&amp;E "/>
    <s v="E"/>
    <x v="3"/>
    <s v="NSPO    02/02/2009 "/>
    <n v="720"/>
    <n v="198.54"/>
    <n v="0"/>
    <n v="198.54"/>
    <n v="12.6"/>
    <n v="0"/>
    <n v="147.06"/>
    <n v="0.72"/>
    <n v="0.72"/>
    <n v="0"/>
    <n v="0"/>
    <n v="3.42"/>
    <n v="1.62"/>
    <n v="3.06"/>
    <n v="0"/>
    <n v="0"/>
    <n v="1.8"/>
    <n v="24.3"/>
    <n v="0"/>
    <n v="0"/>
    <n v="0"/>
    <n v="0"/>
    <n v="0.18"/>
    <n v="0"/>
    <n v="0"/>
    <n v="0"/>
    <n v="1.8"/>
    <n v="0"/>
    <n v="0"/>
    <n v="0"/>
    <n v="0"/>
    <n v="0"/>
    <n v="0"/>
    <n v="0"/>
    <n v="0"/>
    <n v="1.26"/>
    <x v="20"/>
    <x v="7"/>
  </r>
  <r>
    <s v="CG&amp;E "/>
    <s v="E"/>
    <x v="4"/>
    <s v="NSPO    02/02/2009 "/>
    <n v="680"/>
    <n v="189.13"/>
    <n v="0"/>
    <n v="189.13"/>
    <n v="11.9"/>
    <n v="0"/>
    <n v="140.29"/>
    <n v="0.68"/>
    <n v="0.9"/>
    <n v="0"/>
    <n v="0"/>
    <n v="3.23"/>
    <n v="1.53"/>
    <n v="2.89"/>
    <n v="0"/>
    <n v="0"/>
    <n v="1.7"/>
    <n v="22.95"/>
    <n v="0"/>
    <n v="0"/>
    <n v="0"/>
    <n v="0"/>
    <n v="0.17"/>
    <n v="0"/>
    <n v="0"/>
    <n v="0"/>
    <n v="1.7"/>
    <n v="0"/>
    <n v="0"/>
    <n v="0"/>
    <n v="0"/>
    <n v="0"/>
    <n v="0"/>
    <n v="0"/>
    <n v="0"/>
    <n v="1.19"/>
    <x v="20"/>
    <x v="7"/>
  </r>
  <r>
    <s v="CG&amp;E "/>
    <s v="E"/>
    <x v="24"/>
    <s v="NSPO    02/02/2009 "/>
    <n v="40"/>
    <n v="7.27"/>
    <n v="0"/>
    <n v="7.27"/>
    <n v="0"/>
    <n v="0"/>
    <n v="6.77"/>
    <n v="0.04"/>
    <n v="0"/>
    <n v="0"/>
    <n v="0"/>
    <n v="0.19"/>
    <n v="0.09"/>
    <n v="0"/>
    <n v="0"/>
    <n v="0"/>
    <n v="0"/>
    <n v="0"/>
    <n v="0"/>
    <n v="0"/>
    <n v="0"/>
    <n v="0"/>
    <n v="0.01"/>
    <n v="0"/>
    <n v="0"/>
    <n v="0"/>
    <n v="0.1"/>
    <n v="0"/>
    <n v="0"/>
    <n v="0"/>
    <n v="0"/>
    <n v="0"/>
    <n v="0"/>
    <n v="0"/>
    <n v="0"/>
    <n v="7.0000000000000007E-2"/>
    <x v="20"/>
    <x v="7"/>
  </r>
  <r>
    <s v="CG&amp;E "/>
    <s v="E"/>
    <x v="21"/>
    <s v="NSPO    02/02/2009 "/>
    <n v="240"/>
    <n v="60.6"/>
    <n v="0"/>
    <n v="60.6"/>
    <n v="0"/>
    <n v="0"/>
    <n v="57.42"/>
    <n v="0.24"/>
    <n v="0.18"/>
    <n v="0"/>
    <n v="0"/>
    <n v="1.1399999999999999"/>
    <n v="0.54"/>
    <n v="0"/>
    <n v="0"/>
    <n v="0"/>
    <n v="0"/>
    <n v="0"/>
    <n v="0"/>
    <n v="0"/>
    <n v="0"/>
    <n v="0"/>
    <n v="0.06"/>
    <n v="0"/>
    <n v="0"/>
    <n v="0"/>
    <n v="0.6"/>
    <n v="0"/>
    <n v="0"/>
    <n v="0"/>
    <n v="0"/>
    <n v="0"/>
    <n v="0"/>
    <n v="0"/>
    <n v="0"/>
    <n v="0.42"/>
    <x v="20"/>
    <x v="7"/>
  </r>
  <r>
    <s v="CG&amp;E "/>
    <s v="E"/>
    <x v="6"/>
    <s v="NSPO    02/02/2009 "/>
    <n v="480"/>
    <n v="112.07"/>
    <n v="0"/>
    <n v="112.07"/>
    <n v="0"/>
    <n v="0"/>
    <n v="106.44"/>
    <n v="0.48"/>
    <n v="0.27"/>
    <n v="0"/>
    <n v="-0.56000000000000005"/>
    <n v="2.2799999999999998"/>
    <n v="1.08"/>
    <n v="0"/>
    <n v="0"/>
    <n v="0"/>
    <n v="0"/>
    <n v="0"/>
    <n v="0"/>
    <n v="0"/>
    <n v="0"/>
    <n v="0"/>
    <n v="0.04"/>
    <n v="0"/>
    <n v="0"/>
    <n v="0"/>
    <n v="1.2"/>
    <n v="0"/>
    <n v="0"/>
    <n v="0"/>
    <n v="0"/>
    <n v="0"/>
    <n v="0"/>
    <n v="0"/>
    <n v="0"/>
    <n v="0.84"/>
    <x v="20"/>
    <x v="7"/>
  </r>
  <r>
    <s v="CG&amp;E "/>
    <s v="E"/>
    <x v="10"/>
    <s v="NSPO    02/02/2009 "/>
    <n v="120"/>
    <n v="24.64"/>
    <n v="0"/>
    <n v="24.64"/>
    <n v="0"/>
    <n v="0"/>
    <n v="23.11"/>
    <n v="0.12"/>
    <n v="0.27"/>
    <n v="0"/>
    <n v="-0.21"/>
    <n v="0.56999999999999995"/>
    <n v="0.27"/>
    <n v="0"/>
    <n v="0"/>
    <n v="0"/>
    <n v="0"/>
    <n v="0"/>
    <n v="0"/>
    <n v="0"/>
    <n v="0"/>
    <n v="0"/>
    <n v="0"/>
    <n v="0"/>
    <n v="0"/>
    <n v="0"/>
    <n v="0.3"/>
    <n v="0"/>
    <n v="0"/>
    <n v="0"/>
    <n v="0"/>
    <n v="0"/>
    <n v="0"/>
    <n v="0"/>
    <n v="0"/>
    <n v="0.21"/>
    <x v="20"/>
    <x v="7"/>
  </r>
  <r>
    <s v="CG&amp;E "/>
    <s v="E"/>
    <x v="3"/>
    <s v="NSPO    02/02/2009N"/>
    <n v="-160"/>
    <n v="-36.83"/>
    <n v="0"/>
    <n v="-36.83"/>
    <n v="-2.8"/>
    <n v="0"/>
    <n v="-27.08"/>
    <n v="-0.16"/>
    <n v="-0.36"/>
    <n v="0"/>
    <n v="0"/>
    <n v="-0.76"/>
    <n v="-0.36"/>
    <n v="-0.72"/>
    <n v="0"/>
    <n v="0"/>
    <n v="-0.4"/>
    <n v="-3.38"/>
    <n v="0"/>
    <n v="0"/>
    <n v="0"/>
    <n v="0"/>
    <n v="-0.13"/>
    <n v="0"/>
    <n v="0"/>
    <n v="0"/>
    <n v="-0.4"/>
    <n v="0"/>
    <n v="0"/>
    <n v="0"/>
    <n v="0"/>
    <n v="0"/>
    <n v="0"/>
    <n v="0"/>
    <n v="0"/>
    <n v="-0.28000000000000003"/>
    <x v="20"/>
    <x v="7"/>
  </r>
  <r>
    <s v="CG&amp;E "/>
    <s v="E"/>
    <x v="6"/>
    <s v="NSPO    02/02/2009N"/>
    <n v="-200"/>
    <n v="-50.44"/>
    <n v="0"/>
    <n v="-50.44"/>
    <n v="0"/>
    <n v="0"/>
    <n v="-47.85"/>
    <n v="-0.2"/>
    <n v="0"/>
    <n v="0"/>
    <n v="0"/>
    <n v="-0.95"/>
    <n v="-0.45"/>
    <n v="0"/>
    <n v="0"/>
    <n v="0"/>
    <n v="0"/>
    <n v="0"/>
    <n v="0"/>
    <n v="0"/>
    <n v="0"/>
    <n v="0"/>
    <n v="-0.14000000000000001"/>
    <n v="0"/>
    <n v="0"/>
    <n v="0"/>
    <n v="-0.5"/>
    <n v="0"/>
    <n v="0"/>
    <n v="0"/>
    <n v="0"/>
    <n v="0"/>
    <n v="0"/>
    <n v="0"/>
    <n v="0"/>
    <n v="-0.35"/>
    <x v="20"/>
    <x v="7"/>
  </r>
  <r>
    <s v="CG&amp;E "/>
    <s v="E"/>
    <x v="3"/>
    <s v="NSPO    04/01/2008 "/>
    <n v="30"/>
    <n v="7.3"/>
    <n v="0"/>
    <n v="7.3"/>
    <n v="0.86"/>
    <n v="0"/>
    <n v="5.08"/>
    <n v="0.04"/>
    <n v="7.0000000000000007E-2"/>
    <n v="0"/>
    <n v="0"/>
    <n v="0.14000000000000001"/>
    <n v="7.0000000000000007E-2"/>
    <n v="0.14000000000000001"/>
    <n v="0"/>
    <n v="0"/>
    <n v="0.08"/>
    <n v="0.66"/>
    <n v="0"/>
    <n v="0"/>
    <n v="0"/>
    <n v="0"/>
    <n v="0.03"/>
    <n v="0.05"/>
    <n v="0"/>
    <n v="0"/>
    <n v="0.08"/>
    <n v="0"/>
    <n v="0"/>
    <n v="0"/>
    <n v="0"/>
    <n v="0"/>
    <n v="0"/>
    <n v="0"/>
    <n v="0"/>
    <n v="0"/>
    <x v="20"/>
    <x v="7"/>
  </r>
  <r>
    <s v="CG&amp;E "/>
    <s v="E"/>
    <x v="3"/>
    <s v="NSPO    04/01/2008N"/>
    <n v="-80"/>
    <n v="-19.170000000000002"/>
    <n v="0"/>
    <n v="-19.170000000000002"/>
    <n v="-1.85"/>
    <n v="0"/>
    <n v="-13.54"/>
    <n v="-0.09"/>
    <n v="-0.18"/>
    <n v="0"/>
    <n v="0"/>
    <n v="-0.38"/>
    <n v="-0.18"/>
    <n v="-0.38"/>
    <n v="0"/>
    <n v="0"/>
    <n v="-0.21"/>
    <n v="-1.94"/>
    <n v="0"/>
    <n v="0"/>
    <n v="0"/>
    <n v="0"/>
    <n v="-0.08"/>
    <n v="-7.0000000000000007E-2"/>
    <n v="0"/>
    <n v="0"/>
    <n v="-0.2"/>
    <n v="0"/>
    <n v="0"/>
    <n v="0"/>
    <n v="0"/>
    <n v="0"/>
    <n v="0"/>
    <n v="0"/>
    <n v="0"/>
    <n v="-7.0000000000000007E-2"/>
    <x v="20"/>
    <x v="7"/>
  </r>
  <r>
    <s v="CG&amp;E "/>
    <s v="E"/>
    <x v="19"/>
    <s v="NSPU    02/02/2009 "/>
    <n v="426"/>
    <n v="103.38"/>
    <n v="0"/>
    <n v="103.38"/>
    <n v="7.5"/>
    <n v="0"/>
    <n v="73.319999999999993"/>
    <n v="0.48"/>
    <n v="0"/>
    <n v="0"/>
    <n v="0"/>
    <n v="1.98"/>
    <n v="0.96"/>
    <n v="1.8"/>
    <n v="0"/>
    <n v="0"/>
    <n v="1.08"/>
    <n v="14.34"/>
    <n v="0"/>
    <n v="0"/>
    <n v="0"/>
    <n v="0"/>
    <n v="0.12"/>
    <n v="0"/>
    <n v="0"/>
    <n v="0"/>
    <n v="1.08"/>
    <n v="0"/>
    <n v="0"/>
    <n v="0"/>
    <n v="0"/>
    <n v="0"/>
    <n v="0"/>
    <n v="0"/>
    <n v="0"/>
    <n v="0.72"/>
    <x v="20"/>
    <x v="7"/>
  </r>
  <r>
    <s v="CG&amp;E "/>
    <s v="E"/>
    <x v="1"/>
    <s v="NSPU    02/02/2009 "/>
    <n v="8520"/>
    <n v="2057.11"/>
    <n v="0"/>
    <n v="2057.11"/>
    <n v="150"/>
    <n v="0"/>
    <n v="1454.2"/>
    <n v="9.6"/>
    <n v="1.71"/>
    <n v="0"/>
    <n v="0"/>
    <n v="39.6"/>
    <n v="19.2"/>
    <n v="36"/>
    <n v="0"/>
    <n v="0"/>
    <n v="21.6"/>
    <n v="286.8"/>
    <n v="0"/>
    <n v="0"/>
    <n v="0"/>
    <n v="0"/>
    <n v="2.4"/>
    <n v="0"/>
    <n v="0"/>
    <n v="0"/>
    <n v="21.6"/>
    <n v="0"/>
    <n v="0"/>
    <n v="0"/>
    <n v="0"/>
    <n v="0"/>
    <n v="0"/>
    <n v="0"/>
    <n v="0"/>
    <n v="14.4"/>
    <x v="20"/>
    <x v="7"/>
  </r>
  <r>
    <s v="CG&amp;E "/>
    <s v="E"/>
    <x v="2"/>
    <s v="NSPU    02/02/2009 "/>
    <n v="25844"/>
    <n v="6169.37"/>
    <n v="0"/>
    <n v="6169.37"/>
    <n v="455"/>
    <n v="0"/>
    <n v="4344.38"/>
    <n v="29.12"/>
    <n v="1.35"/>
    <n v="0"/>
    <n v="0"/>
    <n v="120.12"/>
    <n v="58.24"/>
    <n v="109.2"/>
    <n v="0"/>
    <n v="0"/>
    <n v="65.52"/>
    <n v="869.96"/>
    <n v="0"/>
    <n v="0"/>
    <n v="0"/>
    <n v="0"/>
    <n v="7.28"/>
    <n v="0"/>
    <n v="0"/>
    <n v="0"/>
    <n v="65.52"/>
    <n v="0"/>
    <n v="0"/>
    <n v="0"/>
    <n v="0"/>
    <n v="0"/>
    <n v="0"/>
    <n v="0"/>
    <n v="0"/>
    <n v="43.68"/>
    <x v="20"/>
    <x v="7"/>
  </r>
  <r>
    <s v="CG&amp;E "/>
    <s v="E"/>
    <x v="19"/>
    <s v="NSUR    02/02/2009 "/>
    <n v="7029"/>
    <n v="1595.78"/>
    <n v="0"/>
    <n v="1595.78"/>
    <n v="123.75"/>
    <n v="0"/>
    <n v="1132.55"/>
    <n v="7.92"/>
    <n v="0.9"/>
    <n v="0"/>
    <n v="0"/>
    <n v="32.67"/>
    <n v="0"/>
    <n v="29.7"/>
    <n v="0"/>
    <n v="0"/>
    <n v="17.82"/>
    <n v="236.61"/>
    <n v="0"/>
    <n v="0"/>
    <n v="0"/>
    <n v="0"/>
    <n v="1.98"/>
    <n v="0"/>
    <n v="0"/>
    <n v="0"/>
    <n v="0"/>
    <n v="0"/>
    <n v="0"/>
    <n v="0"/>
    <n v="0"/>
    <n v="0"/>
    <n v="0"/>
    <n v="0"/>
    <n v="0"/>
    <n v="11.88"/>
    <x v="20"/>
    <x v="7"/>
  </r>
  <r>
    <s v="CG&amp;E "/>
    <s v="E"/>
    <x v="7"/>
    <s v="NSU1    02/02/2009N"/>
    <n v="1146"/>
    <n v="186.38"/>
    <n v="0"/>
    <n v="186.38"/>
    <n v="20.170000000000002"/>
    <n v="0"/>
    <n v="105.01"/>
    <n v="1.24"/>
    <n v="0.27"/>
    <n v="0"/>
    <n v="0"/>
    <n v="5.33"/>
    <n v="2.62"/>
    <n v="4.8899999999999997"/>
    <n v="0"/>
    <n v="0"/>
    <n v="2.95"/>
    <n v="38.64"/>
    <n v="0"/>
    <n v="0"/>
    <n v="0"/>
    <n v="0"/>
    <n v="0.35"/>
    <n v="0"/>
    <n v="0"/>
    <n v="0"/>
    <n v="2.93"/>
    <n v="0"/>
    <n v="0"/>
    <n v="0"/>
    <n v="0"/>
    <n v="0"/>
    <n v="0"/>
    <n v="0"/>
    <n v="0"/>
    <n v="1.98"/>
    <x v="20"/>
    <x v="7"/>
  </r>
  <r>
    <s v="CG&amp;E "/>
    <s v="E"/>
    <x v="7"/>
    <s v="NSU2    02/02/2009N"/>
    <n v="67232"/>
    <n v="11366.23"/>
    <n v="0"/>
    <n v="11366.23"/>
    <n v="1182.4100000000001"/>
    <n v="0"/>
    <n v="6621.25"/>
    <n v="72.989999999999995"/>
    <n v="1.53"/>
    <n v="0"/>
    <n v="0"/>
    <n v="300.22000000000003"/>
    <n v="153.86000000000001"/>
    <n v="286.61"/>
    <n v="0"/>
    <n v="0"/>
    <n v="173.26"/>
    <n v="2266.35"/>
    <n v="0"/>
    <n v="0"/>
    <n v="0"/>
    <n v="0"/>
    <n v="20.190000000000001"/>
    <n v="0"/>
    <n v="0"/>
    <n v="0"/>
    <n v="171.36"/>
    <n v="0"/>
    <n v="0"/>
    <n v="0"/>
    <n v="0"/>
    <n v="0"/>
    <n v="0"/>
    <n v="0"/>
    <n v="0"/>
    <n v="116.2"/>
    <x v="20"/>
    <x v="7"/>
  </r>
  <r>
    <s v="CG&amp;E "/>
    <s v="E"/>
    <x v="7"/>
    <s v="NSU3    02/02/2009N"/>
    <n v="4146"/>
    <n v="295.63"/>
    <n v="0"/>
    <n v="295.63"/>
    <n v="72.959999999999994"/>
    <n v="0"/>
    <n v="3.3"/>
    <n v="4.5"/>
    <n v="0"/>
    <n v="0"/>
    <n v="0"/>
    <n v="18.29"/>
    <n v="9.49"/>
    <n v="17.670000000000002"/>
    <n v="0"/>
    <n v="0"/>
    <n v="10.68"/>
    <n v="139.76"/>
    <n v="0"/>
    <n v="0"/>
    <n v="0"/>
    <n v="0"/>
    <n v="1.25"/>
    <n v="0"/>
    <n v="0"/>
    <n v="0"/>
    <n v="10.57"/>
    <n v="0"/>
    <n v="0"/>
    <n v="0"/>
    <n v="0"/>
    <n v="0"/>
    <n v="0"/>
    <n v="0"/>
    <n v="0"/>
    <n v="7.16"/>
    <x v="20"/>
    <x v="7"/>
  </r>
  <r>
    <s v="CG&amp;E "/>
    <s v="E"/>
    <x v="7"/>
    <s v="NSU4    02/02/2009N"/>
    <n v="2232"/>
    <n v="159.81"/>
    <n v="0"/>
    <n v="159.81"/>
    <n v="39.28"/>
    <n v="0"/>
    <n v="1.78"/>
    <n v="2.42"/>
    <n v="0.09"/>
    <n v="0"/>
    <n v="0"/>
    <n v="10.38"/>
    <n v="5.12"/>
    <n v="9.52"/>
    <n v="0"/>
    <n v="0"/>
    <n v="5.76"/>
    <n v="75.239999999999995"/>
    <n v="0"/>
    <n v="0"/>
    <n v="0"/>
    <n v="0"/>
    <n v="0.68"/>
    <n v="0"/>
    <n v="0"/>
    <n v="0"/>
    <n v="5.68"/>
    <n v="0"/>
    <n v="0"/>
    <n v="0"/>
    <n v="0"/>
    <n v="0"/>
    <n v="0"/>
    <n v="0"/>
    <n v="0"/>
    <n v="3.86"/>
    <x v="20"/>
    <x v="7"/>
  </r>
  <r>
    <s v="CG&amp;E "/>
    <s v="E"/>
    <x v="7"/>
    <s v="NSU5    02/02/2009N"/>
    <n v="2711"/>
    <n v="362.71"/>
    <n v="0"/>
    <n v="362.71"/>
    <n v="47.7"/>
    <n v="0"/>
    <n v="171.14"/>
    <n v="2.94"/>
    <n v="0.09"/>
    <n v="0"/>
    <n v="0"/>
    <n v="12.28"/>
    <n v="6.21"/>
    <n v="11.56"/>
    <n v="0"/>
    <n v="0"/>
    <n v="6.99"/>
    <n v="91.39"/>
    <n v="0"/>
    <n v="0"/>
    <n v="0"/>
    <n v="0"/>
    <n v="0.82"/>
    <n v="0"/>
    <n v="0"/>
    <n v="0"/>
    <n v="6.91"/>
    <n v="0"/>
    <n v="0"/>
    <n v="0"/>
    <n v="0"/>
    <n v="0"/>
    <n v="0"/>
    <n v="0"/>
    <n v="0"/>
    <n v="4.68"/>
    <x v="20"/>
    <x v="7"/>
  </r>
  <r>
    <s v="CG&amp;E "/>
    <s v="E"/>
    <x v="19"/>
    <s v="OLF     02/02/2009 "/>
    <n v="9584"/>
    <n v="1199.51"/>
    <n v="0"/>
    <n v="1199.51"/>
    <n v="169.2"/>
    <n v="0"/>
    <n v="518.44000000000005"/>
    <n v="10.34"/>
    <n v="2.0699999999999998"/>
    <n v="0"/>
    <n v="0"/>
    <n v="44.55"/>
    <n v="21.84"/>
    <n v="40.950000000000003"/>
    <n v="0"/>
    <n v="0"/>
    <n v="24.8"/>
    <n v="323.29000000000002"/>
    <n v="0"/>
    <n v="0"/>
    <n v="0"/>
    <n v="0"/>
    <n v="2.96"/>
    <n v="0"/>
    <n v="0"/>
    <n v="0"/>
    <n v="24.41"/>
    <n v="0"/>
    <n v="0"/>
    <n v="0"/>
    <n v="0"/>
    <n v="0"/>
    <n v="0"/>
    <n v="0"/>
    <n v="0"/>
    <n v="16.66"/>
    <x v="20"/>
    <x v="8"/>
  </r>
  <r>
    <s v="CG&amp;E "/>
    <s v="E"/>
    <x v="1"/>
    <s v="OLF     02/02/2009 "/>
    <n v="34279"/>
    <n v="4392.37"/>
    <n v="0"/>
    <n v="4392.37"/>
    <n v="604.89"/>
    <n v="0"/>
    <n v="1955.65"/>
    <n v="36.92"/>
    <n v="8.18"/>
    <n v="0"/>
    <n v="0"/>
    <n v="159.47"/>
    <n v="78.02"/>
    <n v="146.27000000000001"/>
    <n v="0"/>
    <n v="0"/>
    <n v="88.8"/>
    <n v="1156.48"/>
    <n v="0"/>
    <n v="0"/>
    <n v="0"/>
    <n v="0"/>
    <n v="10.65"/>
    <n v="0"/>
    <n v="0"/>
    <n v="0"/>
    <n v="87.18"/>
    <n v="0"/>
    <n v="0"/>
    <n v="0"/>
    <n v="0"/>
    <n v="0"/>
    <n v="0"/>
    <n v="0"/>
    <n v="0"/>
    <n v="59.86"/>
    <x v="20"/>
    <x v="8"/>
  </r>
  <r>
    <s v="CG&amp;E "/>
    <s v="E"/>
    <x v="2"/>
    <s v="OLF     02/02/2009 "/>
    <n v="621715"/>
    <n v="77095.820000000007"/>
    <n v="0"/>
    <n v="77095.820000000007"/>
    <n v="10972.65"/>
    <n v="0"/>
    <n v="32960.17"/>
    <n v="671.86"/>
    <n v="140.12"/>
    <n v="0"/>
    <n v="0"/>
    <n v="2886.41"/>
    <n v="1418.35"/>
    <n v="2655.78"/>
    <n v="0"/>
    <n v="0"/>
    <n v="1609.67"/>
    <n v="20926"/>
    <n v="0"/>
    <n v="0"/>
    <n v="0"/>
    <n v="0"/>
    <n v="192.43"/>
    <n v="0"/>
    <n v="0"/>
    <n v="0"/>
    <n v="1579.72"/>
    <n v="0"/>
    <n v="0"/>
    <n v="0"/>
    <n v="0"/>
    <n v="0"/>
    <n v="0"/>
    <n v="0"/>
    <n v="0"/>
    <n v="1082.6600000000001"/>
    <x v="20"/>
    <x v="8"/>
  </r>
  <r>
    <s v="CG&amp;E "/>
    <s v="E"/>
    <x v="3"/>
    <s v="OLF     02/02/2009 "/>
    <n v="84232"/>
    <n v="10097.280000000001"/>
    <n v="0"/>
    <n v="10097.280000000001"/>
    <n v="1486.77"/>
    <n v="0"/>
    <n v="4119.28"/>
    <n v="91.24"/>
    <n v="11.37"/>
    <n v="0"/>
    <n v="0"/>
    <n v="390.9"/>
    <n v="192.63"/>
    <n v="360.16"/>
    <n v="0"/>
    <n v="0"/>
    <n v="218.15"/>
    <n v="2840.8"/>
    <n v="0"/>
    <n v="0"/>
    <n v="0"/>
    <n v="0"/>
    <n v="25.55"/>
    <n v="0"/>
    <n v="0"/>
    <n v="0"/>
    <n v="213.39"/>
    <n v="0"/>
    <n v="0"/>
    <n v="0"/>
    <n v="0"/>
    <n v="0"/>
    <n v="0"/>
    <n v="0"/>
    <n v="0"/>
    <n v="147.04"/>
    <x v="20"/>
    <x v="8"/>
  </r>
  <r>
    <s v="CG&amp;E "/>
    <s v="E"/>
    <x v="7"/>
    <s v="OLF     02/02/2009 "/>
    <n v="1660"/>
    <n v="196.57"/>
    <n v="0"/>
    <n v="196.57"/>
    <n v="29.3"/>
    <n v="0"/>
    <n v="78.7"/>
    <n v="1.8"/>
    <n v="0.27"/>
    <n v="0"/>
    <n v="0"/>
    <n v="7.7"/>
    <n v="3.8"/>
    <n v="7.1"/>
    <n v="0"/>
    <n v="0"/>
    <n v="4.3"/>
    <n v="56"/>
    <n v="0"/>
    <n v="0"/>
    <n v="0"/>
    <n v="0"/>
    <n v="0.5"/>
    <n v="0"/>
    <n v="0"/>
    <n v="0"/>
    <n v="4.2"/>
    <n v="0"/>
    <n v="0"/>
    <n v="0"/>
    <n v="0"/>
    <n v="0"/>
    <n v="0"/>
    <n v="0"/>
    <n v="0"/>
    <n v="2.9"/>
    <x v="20"/>
    <x v="8"/>
  </r>
  <r>
    <s v="CG&amp;E "/>
    <s v="E"/>
    <x v="4"/>
    <s v="OLF     02/02/2009 "/>
    <n v="65426"/>
    <n v="8300.19"/>
    <n v="0"/>
    <n v="8300.19"/>
    <n v="1154.8399999999999"/>
    <n v="0"/>
    <n v="3650.48"/>
    <n v="70.52"/>
    <n v="15.93"/>
    <n v="0"/>
    <n v="0"/>
    <n v="302.79000000000002"/>
    <n v="148.96"/>
    <n v="279.35000000000002"/>
    <n v="0"/>
    <n v="0"/>
    <n v="169.36"/>
    <n v="2207.13"/>
    <n v="0"/>
    <n v="0"/>
    <n v="0"/>
    <n v="0"/>
    <n v="20.32"/>
    <n v="0"/>
    <n v="0"/>
    <n v="0"/>
    <n v="166.59"/>
    <n v="0"/>
    <n v="0"/>
    <n v="0"/>
    <n v="0"/>
    <n v="0"/>
    <n v="0"/>
    <n v="0"/>
    <n v="0"/>
    <n v="113.92"/>
    <x v="20"/>
    <x v="8"/>
  </r>
  <r>
    <s v="CG&amp;E "/>
    <s v="E"/>
    <x v="5"/>
    <s v="OLF     02/02/2009 "/>
    <n v="410"/>
    <n v="52.01"/>
    <n v="0"/>
    <n v="52.01"/>
    <n v="7.24"/>
    <n v="0"/>
    <n v="24.69"/>
    <n v="0.44"/>
    <n v="0.18"/>
    <n v="0"/>
    <n v="0"/>
    <n v="0"/>
    <n v="0.93"/>
    <n v="1.75"/>
    <n v="0"/>
    <n v="0"/>
    <n v="1.06"/>
    <n v="13.83"/>
    <n v="0"/>
    <n v="0"/>
    <n v="0"/>
    <n v="0"/>
    <n v="0.13"/>
    <n v="0"/>
    <n v="0"/>
    <n v="0"/>
    <n v="1.05"/>
    <n v="0"/>
    <n v="0"/>
    <n v="0"/>
    <n v="0"/>
    <n v="0"/>
    <n v="0"/>
    <n v="0"/>
    <n v="0"/>
    <n v="0.71"/>
    <x v="20"/>
    <x v="8"/>
  </r>
  <r>
    <s v="CG&amp;E "/>
    <s v="E"/>
    <x v="24"/>
    <s v="OLF     02/02/2009 "/>
    <n v="41"/>
    <n v="7.34"/>
    <n v="0"/>
    <n v="7.34"/>
    <n v="0"/>
    <n v="0"/>
    <n v="6.75"/>
    <n v="0.04"/>
    <n v="0.09"/>
    <n v="0"/>
    <n v="0"/>
    <n v="0.19"/>
    <n v="0.09"/>
    <n v="0"/>
    <n v="0"/>
    <n v="0"/>
    <n v="0"/>
    <n v="0"/>
    <n v="0"/>
    <n v="0"/>
    <n v="0"/>
    <n v="0"/>
    <n v="0.01"/>
    <n v="0"/>
    <n v="0"/>
    <n v="0"/>
    <n v="0.1"/>
    <n v="0"/>
    <n v="0"/>
    <n v="0"/>
    <n v="0"/>
    <n v="0"/>
    <n v="0"/>
    <n v="0"/>
    <n v="0"/>
    <n v="7.0000000000000007E-2"/>
    <x v="20"/>
    <x v="8"/>
  </r>
  <r>
    <s v="CG&amp;E "/>
    <s v="E"/>
    <x v="21"/>
    <s v="OLF     02/02/2009 "/>
    <n v="1587"/>
    <n v="109.12"/>
    <n v="0"/>
    <n v="109.12"/>
    <n v="0"/>
    <n v="0"/>
    <n v="90.84"/>
    <n v="1.71"/>
    <n v="0.63"/>
    <n v="0"/>
    <n v="-2.0299999999999998"/>
    <n v="7.39"/>
    <n v="3.61"/>
    <n v="0"/>
    <n v="0"/>
    <n v="0"/>
    <n v="0"/>
    <n v="0"/>
    <n v="0"/>
    <n v="0"/>
    <n v="0"/>
    <n v="0"/>
    <n v="0.15"/>
    <n v="0"/>
    <n v="0"/>
    <n v="0"/>
    <n v="4.04"/>
    <n v="0"/>
    <n v="0"/>
    <n v="0"/>
    <n v="0"/>
    <n v="0"/>
    <n v="0"/>
    <n v="0"/>
    <n v="0"/>
    <n v="2.78"/>
    <x v="20"/>
    <x v="8"/>
  </r>
  <r>
    <s v="CG&amp;E "/>
    <s v="E"/>
    <x v="6"/>
    <s v="OLF     02/02/2009 "/>
    <n v="33833"/>
    <n v="2248.52"/>
    <n v="0"/>
    <n v="2248.52"/>
    <n v="0"/>
    <n v="0"/>
    <n v="1855.65"/>
    <n v="36.46"/>
    <n v="6.66"/>
    <n v="0"/>
    <n v="-33.69"/>
    <n v="157.16999999999999"/>
    <n v="77.06"/>
    <n v="0"/>
    <n v="0"/>
    <n v="0"/>
    <n v="0"/>
    <n v="0"/>
    <n v="0"/>
    <n v="0"/>
    <n v="0"/>
    <n v="0"/>
    <n v="4.46"/>
    <n v="0"/>
    <n v="0"/>
    <n v="0"/>
    <n v="86.22"/>
    <n v="0"/>
    <n v="0"/>
    <n v="0"/>
    <n v="0"/>
    <n v="0"/>
    <n v="0"/>
    <n v="0"/>
    <n v="0"/>
    <n v="58.53"/>
    <x v="20"/>
    <x v="8"/>
  </r>
  <r>
    <s v="CG&amp;E "/>
    <s v="E"/>
    <x v="9"/>
    <s v="OLF     02/02/2009 "/>
    <n v="1074"/>
    <n v="68.540000000000006"/>
    <n v="0"/>
    <n v="68.540000000000006"/>
    <n v="0"/>
    <n v="0"/>
    <n v="56.17"/>
    <n v="1.1599999999999999"/>
    <n v="0.36"/>
    <n v="0"/>
    <n v="-1.29"/>
    <n v="4.99"/>
    <n v="2.4500000000000002"/>
    <n v="0"/>
    <n v="0"/>
    <n v="0"/>
    <n v="0"/>
    <n v="0"/>
    <n v="0"/>
    <n v="0"/>
    <n v="0"/>
    <n v="0"/>
    <n v="0.1"/>
    <n v="0"/>
    <n v="0"/>
    <n v="0"/>
    <n v="2.73"/>
    <n v="0"/>
    <n v="0"/>
    <n v="0"/>
    <n v="0"/>
    <n v="0"/>
    <n v="0"/>
    <n v="0"/>
    <n v="0"/>
    <n v="1.87"/>
    <x v="20"/>
    <x v="8"/>
  </r>
  <r>
    <s v="CG&amp;E "/>
    <s v="E"/>
    <x v="10"/>
    <s v="OLF     02/02/2009 "/>
    <n v="3381"/>
    <n v="216.41"/>
    <n v="0"/>
    <n v="216.41"/>
    <n v="0"/>
    <n v="0"/>
    <n v="178.18"/>
    <n v="3.65"/>
    <n v="1.08"/>
    <n v="0"/>
    <n v="-4.63"/>
    <n v="15.71"/>
    <n v="7.71"/>
    <n v="0"/>
    <n v="0"/>
    <n v="0"/>
    <n v="0"/>
    <n v="0"/>
    <n v="0"/>
    <n v="0"/>
    <n v="0"/>
    <n v="0"/>
    <n v="0.23"/>
    <n v="0"/>
    <n v="0"/>
    <n v="0"/>
    <n v="8.6"/>
    <n v="0"/>
    <n v="0"/>
    <n v="0"/>
    <n v="0"/>
    <n v="0"/>
    <n v="0"/>
    <n v="0"/>
    <n v="0"/>
    <n v="5.88"/>
    <x v="20"/>
    <x v="8"/>
  </r>
  <r>
    <s v="CG&amp;E "/>
    <s v="E"/>
    <x v="2"/>
    <s v="OLF     02/02/2009N"/>
    <n v="0"/>
    <n v="-213.91"/>
    <n v="0"/>
    <n v="-21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8"/>
  </r>
  <r>
    <s v="CG&amp;E "/>
    <s v="E"/>
    <x v="6"/>
    <s v="OLF     02/02/2009N"/>
    <n v="-1328"/>
    <n v="-77.23"/>
    <n v="0"/>
    <n v="-77.23"/>
    <n v="0"/>
    <n v="0"/>
    <n v="-62.96"/>
    <n v="-1.44"/>
    <n v="-0.27"/>
    <n v="0"/>
    <n v="2.3199999999999998"/>
    <n v="-6.16"/>
    <n v="-3.04"/>
    <n v="0"/>
    <n v="0"/>
    <n v="0"/>
    <n v="0"/>
    <n v="0"/>
    <n v="0"/>
    <n v="0"/>
    <n v="0"/>
    <n v="0"/>
    <n v="0"/>
    <n v="0"/>
    <n v="0"/>
    <n v="0"/>
    <n v="-3.36"/>
    <n v="0"/>
    <n v="0"/>
    <n v="0"/>
    <n v="0"/>
    <n v="0"/>
    <n v="0"/>
    <n v="0"/>
    <n v="0"/>
    <n v="-2.3199999999999998"/>
    <x v="20"/>
    <x v="8"/>
  </r>
  <r>
    <s v="CG&amp;E "/>
    <s v="E"/>
    <x v="19"/>
    <s v="OLFR    02/02/2009 "/>
    <n v="17919"/>
    <n v="2380.83"/>
    <n v="0"/>
    <n v="2380.83"/>
    <n v="315.93"/>
    <n v="0"/>
    <n v="1187.29"/>
    <n v="19.21"/>
    <n v="10.98"/>
    <n v="0"/>
    <n v="0"/>
    <n v="83.43"/>
    <n v="0"/>
    <n v="76.290000000000006"/>
    <n v="0"/>
    <n v="0"/>
    <n v="46.46"/>
    <n v="604.45000000000005"/>
    <n v="0"/>
    <n v="0"/>
    <n v="0"/>
    <n v="0"/>
    <n v="5.57"/>
    <n v="0"/>
    <n v="0"/>
    <n v="0"/>
    <n v="0"/>
    <n v="0"/>
    <n v="0"/>
    <n v="0"/>
    <n v="0"/>
    <n v="0"/>
    <n v="0"/>
    <n v="0"/>
    <n v="0"/>
    <n v="31.22"/>
    <x v="20"/>
    <x v="8"/>
  </r>
  <r>
    <s v="CG&amp;E "/>
    <s v="E"/>
    <x v="24"/>
    <s v="OLFR    02/02/2009 "/>
    <n v="688"/>
    <n v="55.76"/>
    <n v="0"/>
    <n v="55.76"/>
    <n v="0"/>
    <n v="0"/>
    <n v="50.06"/>
    <n v="0.73"/>
    <n v="0.36"/>
    <n v="0"/>
    <n v="0"/>
    <n v="3.21"/>
    <n v="0"/>
    <n v="0"/>
    <n v="0"/>
    <n v="0"/>
    <n v="0"/>
    <n v="0"/>
    <n v="0"/>
    <n v="0"/>
    <n v="0"/>
    <n v="0"/>
    <n v="0.22"/>
    <n v="0"/>
    <n v="0"/>
    <n v="0"/>
    <n v="0"/>
    <n v="0"/>
    <n v="0"/>
    <n v="0"/>
    <n v="0"/>
    <n v="0"/>
    <n v="0"/>
    <n v="0"/>
    <n v="0"/>
    <n v="1.18"/>
    <x v="20"/>
    <x v="8"/>
  </r>
  <r>
    <s v="CG&amp;E "/>
    <s v="E"/>
    <x v="19"/>
    <s v="OLFR    02/02/2009N"/>
    <n v="0"/>
    <n v="-9.51"/>
    <n v="0"/>
    <n v="-9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8"/>
  </r>
  <r>
    <s v="CG&amp;E "/>
    <s v="E"/>
    <x v="19"/>
    <s v="OLO     02/02/2009 "/>
    <n v="11860"/>
    <n v="2098.14"/>
    <n v="0"/>
    <n v="2098.14"/>
    <n v="207.9"/>
    <n v="0"/>
    <n v="1255.57"/>
    <n v="12.76"/>
    <n v="6.12"/>
    <n v="0"/>
    <n v="0"/>
    <n v="55.16"/>
    <n v="26.73"/>
    <n v="50.05"/>
    <n v="0"/>
    <n v="0"/>
    <n v="30.77"/>
    <n v="399.39"/>
    <n v="0"/>
    <n v="0"/>
    <n v="0"/>
    <n v="0"/>
    <n v="3.3"/>
    <n v="0"/>
    <n v="0"/>
    <n v="0"/>
    <n v="30.03"/>
    <n v="0"/>
    <n v="0"/>
    <n v="0"/>
    <n v="0"/>
    <n v="0"/>
    <n v="0"/>
    <n v="0"/>
    <n v="0"/>
    <n v="20.36"/>
    <x v="20"/>
    <x v="8"/>
  </r>
  <r>
    <s v="CG&amp;E "/>
    <s v="E"/>
    <x v="1"/>
    <s v="OLO     02/02/2009 "/>
    <n v="120704"/>
    <n v="19071.73"/>
    <n v="0"/>
    <n v="19071.73"/>
    <n v="2122.09"/>
    <n v="0"/>
    <n v="10513.5"/>
    <n v="132.07"/>
    <n v="32.79"/>
    <n v="0"/>
    <n v="0"/>
    <n v="562.04999999999995"/>
    <n v="274.20999999999998"/>
    <n v="512.05999999999995"/>
    <n v="0"/>
    <n v="0"/>
    <n v="310.82"/>
    <n v="4061.13"/>
    <n v="0"/>
    <n v="0"/>
    <n v="0"/>
    <n v="0"/>
    <n v="34.9"/>
    <n v="0"/>
    <n v="0"/>
    <n v="0"/>
    <n v="308.27999999999997"/>
    <n v="0"/>
    <n v="0"/>
    <n v="0"/>
    <n v="0"/>
    <n v="0"/>
    <n v="0"/>
    <n v="0"/>
    <n v="0"/>
    <n v="207.83"/>
    <x v="20"/>
    <x v="8"/>
  </r>
  <r>
    <s v="CG&amp;E "/>
    <s v="E"/>
    <x v="2"/>
    <s v="OLO     02/02/2009 "/>
    <n v="402969"/>
    <n v="62658.75"/>
    <n v="0"/>
    <n v="62658.75"/>
    <n v="7087.25"/>
    <n v="0"/>
    <n v="34057.919999999998"/>
    <n v="437.66"/>
    <n v="154.19"/>
    <n v="0"/>
    <n v="0"/>
    <n v="1876.1"/>
    <n v="912.48"/>
    <n v="1710.3"/>
    <n v="0"/>
    <n v="0"/>
    <n v="1039.5999999999999"/>
    <n v="13544.66"/>
    <n v="0"/>
    <n v="0"/>
    <n v="0"/>
    <n v="0"/>
    <n v="118.35"/>
    <n v="0"/>
    <n v="0"/>
    <n v="0"/>
    <n v="1028.79"/>
    <n v="0"/>
    <n v="0"/>
    <n v="0"/>
    <n v="0"/>
    <n v="0"/>
    <n v="0"/>
    <n v="0"/>
    <n v="0"/>
    <n v="691.45"/>
    <x v="20"/>
    <x v="8"/>
  </r>
  <r>
    <s v="CG&amp;E "/>
    <s v="E"/>
    <x v="3"/>
    <s v="OLO     02/02/2009 "/>
    <n v="66654"/>
    <n v="9102.16"/>
    <n v="0"/>
    <n v="9102.16"/>
    <n v="1175.28"/>
    <n v="0"/>
    <n v="4375.25"/>
    <n v="72.48"/>
    <n v="11.79"/>
    <n v="0"/>
    <n v="0"/>
    <n v="308.64"/>
    <n v="151.28"/>
    <n v="283.83999999999997"/>
    <n v="0"/>
    <n v="0"/>
    <n v="171.74"/>
    <n v="2245.86"/>
    <n v="0"/>
    <n v="0"/>
    <n v="0"/>
    <n v="0"/>
    <n v="20.3"/>
    <n v="0"/>
    <n v="0"/>
    <n v="0"/>
    <n v="171.58"/>
    <n v="0"/>
    <n v="0"/>
    <n v="0"/>
    <n v="0"/>
    <n v="0"/>
    <n v="0"/>
    <n v="0"/>
    <n v="0"/>
    <n v="114.12"/>
    <x v="20"/>
    <x v="8"/>
  </r>
  <r>
    <s v="CG&amp;E "/>
    <s v="E"/>
    <x v="7"/>
    <s v="OLO     02/02/2009 "/>
    <n v="327"/>
    <n v="59.65"/>
    <n v="0"/>
    <n v="59.65"/>
    <n v="5.71"/>
    <n v="0"/>
    <n v="36.369999999999997"/>
    <n v="0.34"/>
    <n v="0.27"/>
    <n v="0"/>
    <n v="0"/>
    <n v="1.52"/>
    <n v="0.73"/>
    <n v="1.37"/>
    <n v="0"/>
    <n v="0"/>
    <n v="0.86"/>
    <n v="11.01"/>
    <n v="0"/>
    <n v="0"/>
    <n v="0"/>
    <n v="0"/>
    <n v="0.09"/>
    <n v="0"/>
    <n v="0"/>
    <n v="0"/>
    <n v="0.82"/>
    <n v="0"/>
    <n v="0"/>
    <n v="0"/>
    <n v="0"/>
    <n v="0"/>
    <n v="0"/>
    <n v="0"/>
    <n v="0"/>
    <n v="0.56000000000000005"/>
    <x v="20"/>
    <x v="8"/>
  </r>
  <r>
    <s v="CG&amp;E "/>
    <s v="E"/>
    <x v="4"/>
    <s v="OLO     02/02/2009 "/>
    <n v="41156"/>
    <n v="6513.39"/>
    <n v="0"/>
    <n v="6513.39"/>
    <n v="724.06"/>
    <n v="0"/>
    <n v="3593.78"/>
    <n v="44.76"/>
    <n v="12.46"/>
    <n v="0"/>
    <n v="0"/>
    <n v="189.27"/>
    <n v="93.47"/>
    <n v="175.06"/>
    <n v="0"/>
    <n v="0"/>
    <n v="106.07"/>
    <n v="1386.41"/>
    <n v="0"/>
    <n v="0"/>
    <n v="0"/>
    <n v="0"/>
    <n v="11.88"/>
    <n v="0"/>
    <n v="0"/>
    <n v="0"/>
    <n v="105.22"/>
    <n v="0"/>
    <n v="0"/>
    <n v="0"/>
    <n v="0"/>
    <n v="0"/>
    <n v="0"/>
    <n v="0"/>
    <n v="0"/>
    <n v="70.95"/>
    <x v="20"/>
    <x v="8"/>
  </r>
  <r>
    <s v="CG&amp;E "/>
    <s v="E"/>
    <x v="8"/>
    <s v="OLO     02/02/2009 "/>
    <n v="545"/>
    <n v="82.7"/>
    <n v="0"/>
    <n v="82.7"/>
    <n v="9.6"/>
    <n v="0"/>
    <n v="43.98"/>
    <n v="0.6"/>
    <n v="0.18"/>
    <n v="0"/>
    <n v="0"/>
    <n v="2.54"/>
    <n v="1.24"/>
    <n v="2.3199999999999998"/>
    <n v="0"/>
    <n v="0"/>
    <n v="1.4"/>
    <n v="18.350000000000001"/>
    <n v="0"/>
    <n v="0"/>
    <n v="0"/>
    <n v="0"/>
    <n v="0.16"/>
    <n v="0"/>
    <n v="0"/>
    <n v="0"/>
    <n v="1.4"/>
    <n v="0"/>
    <n v="0"/>
    <n v="0"/>
    <n v="0"/>
    <n v="0"/>
    <n v="0"/>
    <n v="0"/>
    <n v="0"/>
    <n v="0.93"/>
    <x v="20"/>
    <x v="8"/>
  </r>
  <r>
    <s v="CG&amp;E "/>
    <s v="E"/>
    <x v="5"/>
    <s v="OLO     02/02/2009 "/>
    <n v="1734"/>
    <n v="247.2"/>
    <n v="0"/>
    <n v="247.2"/>
    <n v="30.6"/>
    <n v="0"/>
    <n v="132.07"/>
    <n v="1.87"/>
    <n v="0.45"/>
    <n v="0"/>
    <n v="0"/>
    <n v="0"/>
    <n v="3.94"/>
    <n v="7.4"/>
    <n v="0"/>
    <n v="0"/>
    <n v="4.47"/>
    <n v="58.44"/>
    <n v="0"/>
    <n v="0"/>
    <n v="0"/>
    <n v="0"/>
    <n v="0.53"/>
    <n v="0"/>
    <n v="0"/>
    <n v="0"/>
    <n v="4.47"/>
    <n v="0"/>
    <n v="0"/>
    <n v="0"/>
    <n v="0"/>
    <n v="0"/>
    <n v="0"/>
    <n v="0"/>
    <n v="0"/>
    <n v="2.96"/>
    <x v="20"/>
    <x v="8"/>
  </r>
  <r>
    <s v="CG&amp;E "/>
    <s v="E"/>
    <x v="24"/>
    <s v="OLO     02/02/2009 "/>
    <n v="114"/>
    <n v="16.43"/>
    <n v="0"/>
    <n v="16.43"/>
    <n v="0"/>
    <n v="0"/>
    <n v="14.91"/>
    <n v="0.12"/>
    <n v="0.09"/>
    <n v="0"/>
    <n v="0"/>
    <n v="0.53"/>
    <n v="0.26"/>
    <n v="0"/>
    <n v="0"/>
    <n v="0"/>
    <n v="0"/>
    <n v="0"/>
    <n v="0"/>
    <n v="0"/>
    <n v="0"/>
    <n v="0"/>
    <n v="0.03"/>
    <n v="0"/>
    <n v="0"/>
    <n v="0"/>
    <n v="0.28999999999999998"/>
    <n v="0"/>
    <n v="0"/>
    <n v="0"/>
    <n v="0"/>
    <n v="0"/>
    <n v="0"/>
    <n v="0"/>
    <n v="0"/>
    <n v="0.2"/>
    <x v="20"/>
    <x v="8"/>
  </r>
  <r>
    <s v="CG&amp;E "/>
    <s v="E"/>
    <x v="21"/>
    <s v="OLO     02/02/2009 "/>
    <n v="2208"/>
    <n v="254.01"/>
    <n v="0"/>
    <n v="254.01"/>
    <n v="0"/>
    <n v="0"/>
    <n v="226.08"/>
    <n v="2.44"/>
    <n v="0.72"/>
    <n v="0"/>
    <n v="-0.48"/>
    <n v="10.29"/>
    <n v="5.01"/>
    <n v="0"/>
    <n v="0"/>
    <n v="0"/>
    <n v="0"/>
    <n v="0"/>
    <n v="0"/>
    <n v="0"/>
    <n v="0"/>
    <n v="0"/>
    <n v="0.52"/>
    <n v="0"/>
    <n v="0"/>
    <n v="0"/>
    <n v="5.61"/>
    <n v="0"/>
    <n v="0"/>
    <n v="0"/>
    <n v="0"/>
    <n v="0"/>
    <n v="0"/>
    <n v="0"/>
    <n v="0"/>
    <n v="3.82"/>
    <x v="20"/>
    <x v="8"/>
  </r>
  <r>
    <s v="CG&amp;E "/>
    <s v="E"/>
    <x v="6"/>
    <s v="OLO     02/02/2009 "/>
    <n v="25716"/>
    <n v="2392.64"/>
    <n v="0"/>
    <n v="2392.64"/>
    <n v="0"/>
    <n v="0"/>
    <n v="2090.9"/>
    <n v="28.03"/>
    <n v="9.09"/>
    <n v="0"/>
    <n v="-26.45"/>
    <n v="119.7"/>
    <n v="58.43"/>
    <n v="0"/>
    <n v="0"/>
    <n v="0"/>
    <n v="0"/>
    <n v="0"/>
    <n v="0"/>
    <n v="0"/>
    <n v="0"/>
    <n v="0"/>
    <n v="3.05"/>
    <n v="0"/>
    <n v="0"/>
    <n v="0"/>
    <n v="65.739999999999995"/>
    <n v="0"/>
    <n v="0"/>
    <n v="0"/>
    <n v="0"/>
    <n v="0"/>
    <n v="0"/>
    <n v="0"/>
    <n v="0"/>
    <n v="44.15"/>
    <x v="20"/>
    <x v="8"/>
  </r>
  <r>
    <s v="CG&amp;E "/>
    <s v="E"/>
    <x v="9"/>
    <s v="OLO     02/02/2009 "/>
    <n v="2104"/>
    <n v="190.54"/>
    <n v="0"/>
    <n v="190.54"/>
    <n v="0"/>
    <n v="0"/>
    <n v="166.83"/>
    <n v="2.2799999999999998"/>
    <n v="0.81"/>
    <n v="0"/>
    <n v="-2.99"/>
    <n v="9.7899999999999991"/>
    <n v="4.76"/>
    <n v="0"/>
    <n v="0"/>
    <n v="0"/>
    <n v="0"/>
    <n v="0"/>
    <n v="0"/>
    <n v="0"/>
    <n v="0"/>
    <n v="0"/>
    <n v="0.1"/>
    <n v="0"/>
    <n v="0"/>
    <n v="0"/>
    <n v="5.39"/>
    <n v="0"/>
    <n v="0"/>
    <n v="0"/>
    <n v="0"/>
    <n v="0"/>
    <n v="0"/>
    <n v="0"/>
    <n v="0"/>
    <n v="3.57"/>
    <x v="20"/>
    <x v="8"/>
  </r>
  <r>
    <s v="CG&amp;E "/>
    <s v="E"/>
    <x v="10"/>
    <s v="OLO     02/02/2009 "/>
    <n v="3119"/>
    <n v="294.72000000000003"/>
    <n v="0"/>
    <n v="294.72000000000003"/>
    <n v="0"/>
    <n v="0"/>
    <n v="260.23"/>
    <n v="3.42"/>
    <n v="1.26"/>
    <n v="0"/>
    <n v="-5.23"/>
    <n v="14.54"/>
    <n v="7.09"/>
    <n v="0"/>
    <n v="0"/>
    <n v="0"/>
    <n v="0"/>
    <n v="0"/>
    <n v="0"/>
    <n v="0"/>
    <n v="0"/>
    <n v="0"/>
    <n v="0.03"/>
    <n v="0"/>
    <n v="0"/>
    <n v="0"/>
    <n v="7.98"/>
    <n v="0"/>
    <n v="0"/>
    <n v="0"/>
    <n v="0"/>
    <n v="0"/>
    <n v="0"/>
    <n v="0"/>
    <n v="0"/>
    <n v="5.4"/>
    <x v="20"/>
    <x v="8"/>
  </r>
  <r>
    <s v="CG&amp;E "/>
    <s v="E"/>
    <x v="22"/>
    <s v="OLO     02/02/2009 "/>
    <n v="71"/>
    <n v="6.13"/>
    <n v="0"/>
    <n v="6.13"/>
    <n v="0"/>
    <n v="0"/>
    <n v="5.48"/>
    <n v="0.08"/>
    <n v="0.09"/>
    <n v="0"/>
    <n v="0"/>
    <n v="0"/>
    <n v="0.16"/>
    <n v="0"/>
    <n v="0"/>
    <n v="0"/>
    <n v="0"/>
    <n v="0"/>
    <n v="0"/>
    <n v="0"/>
    <n v="0"/>
    <n v="0"/>
    <n v="0.02"/>
    <n v="0"/>
    <n v="0"/>
    <n v="0"/>
    <n v="0.18"/>
    <n v="0"/>
    <n v="0"/>
    <n v="0"/>
    <n v="0"/>
    <n v="0"/>
    <n v="0"/>
    <n v="0"/>
    <n v="0"/>
    <n v="0.12"/>
    <x v="20"/>
    <x v="8"/>
  </r>
  <r>
    <s v="CG&amp;E "/>
    <s v="E"/>
    <x v="2"/>
    <s v="OLO     02/02/2009N"/>
    <n v="-164"/>
    <n v="-72.239999999999995"/>
    <n v="0"/>
    <n v="-72.239999999999995"/>
    <n v="-2.84"/>
    <n v="0"/>
    <n v="-29.08"/>
    <n v="-0.16"/>
    <n v="-0.36"/>
    <n v="0"/>
    <n v="0"/>
    <n v="-0.76"/>
    <n v="-0.36"/>
    <n v="-0.71"/>
    <n v="0"/>
    <n v="0"/>
    <n v="-0.44"/>
    <n v="-3.46"/>
    <n v="0"/>
    <n v="0"/>
    <n v="0"/>
    <n v="0"/>
    <n v="-0.13"/>
    <n v="0"/>
    <n v="0"/>
    <n v="0"/>
    <n v="-0.4"/>
    <n v="0"/>
    <n v="0"/>
    <n v="0"/>
    <n v="0"/>
    <n v="0"/>
    <n v="0"/>
    <n v="0"/>
    <n v="0"/>
    <n v="-0.28000000000000003"/>
    <x v="20"/>
    <x v="8"/>
  </r>
  <r>
    <s v="CG&amp;E "/>
    <s v="E"/>
    <x v="6"/>
    <s v="OLO     02/02/2009N"/>
    <n v="-2157"/>
    <n v="-163.66999999999999"/>
    <n v="0"/>
    <n v="-163.66999999999999"/>
    <n v="0"/>
    <n v="0"/>
    <n v="-136.26"/>
    <n v="-2.37"/>
    <n v="-0.9"/>
    <n v="0"/>
    <n v="1.1200000000000001"/>
    <n v="-10.039999999999999"/>
    <n v="-4.88"/>
    <n v="0"/>
    <n v="0"/>
    <n v="0"/>
    <n v="0"/>
    <n v="0"/>
    <n v="0"/>
    <n v="0"/>
    <n v="0"/>
    <n v="0"/>
    <n v="-1.1399999999999999"/>
    <n v="0"/>
    <n v="0"/>
    <n v="0"/>
    <n v="-5.53"/>
    <n v="0"/>
    <n v="0"/>
    <n v="0"/>
    <n v="0"/>
    <n v="0"/>
    <n v="0"/>
    <n v="0"/>
    <n v="0"/>
    <n v="-3.67"/>
    <x v="20"/>
    <x v="8"/>
  </r>
  <r>
    <s v="CG&amp;E "/>
    <s v="E"/>
    <x v="2"/>
    <s v="OLO     04/01/2008 "/>
    <n v="100"/>
    <n v="25.13"/>
    <n v="0"/>
    <n v="25.13"/>
    <n v="2.88"/>
    <n v="0"/>
    <n v="17.88"/>
    <n v="0.12"/>
    <n v="0.11"/>
    <n v="0"/>
    <n v="0"/>
    <n v="0.46"/>
    <n v="0.22"/>
    <n v="0.48"/>
    <n v="0"/>
    <n v="0"/>
    <n v="0.26"/>
    <n v="2.2000000000000002"/>
    <n v="0"/>
    <n v="0"/>
    <n v="0"/>
    <n v="0"/>
    <n v="0.1"/>
    <n v="0.18"/>
    <n v="0"/>
    <n v="0"/>
    <n v="0.24"/>
    <n v="0"/>
    <n v="0"/>
    <n v="0"/>
    <n v="0"/>
    <n v="0"/>
    <n v="0"/>
    <n v="0"/>
    <n v="0"/>
    <n v="0"/>
    <x v="20"/>
    <x v="8"/>
  </r>
  <r>
    <s v="CG&amp;E "/>
    <s v="E"/>
    <x v="2"/>
    <s v="OLO     04/01/2008N"/>
    <n v="-123"/>
    <n v="-30.56"/>
    <n v="0"/>
    <n v="-30.56"/>
    <n v="-3.05"/>
    <n v="0"/>
    <n v="-21.81"/>
    <n v="-0.14000000000000001"/>
    <n v="-0.27"/>
    <n v="0"/>
    <n v="0"/>
    <n v="-0.56999999999999995"/>
    <n v="-0.27"/>
    <n v="-0.6"/>
    <n v="0"/>
    <n v="0"/>
    <n v="-0.33"/>
    <n v="-2.89"/>
    <n v="0"/>
    <n v="0"/>
    <n v="0"/>
    <n v="0"/>
    <n v="-0.12"/>
    <n v="-0.14000000000000001"/>
    <n v="0"/>
    <n v="0"/>
    <n v="-0.3"/>
    <n v="0"/>
    <n v="0"/>
    <n v="0"/>
    <n v="0"/>
    <n v="0"/>
    <n v="0"/>
    <n v="0"/>
    <n v="0"/>
    <n v="-7.0000000000000007E-2"/>
    <x v="20"/>
    <x v="8"/>
  </r>
  <r>
    <s v="CG&amp;E "/>
    <s v="E"/>
    <x v="19"/>
    <s v="OLOR    02/02/2009 "/>
    <n v="265461"/>
    <n v="45885.16"/>
    <n v="0"/>
    <n v="45885.16"/>
    <n v="4643.33"/>
    <n v="0"/>
    <n v="28082.02"/>
    <n v="282.43"/>
    <n v="388.4"/>
    <n v="0"/>
    <n v="0"/>
    <n v="1232.52"/>
    <n v="0"/>
    <n v="1114.73"/>
    <n v="0"/>
    <n v="0"/>
    <n v="689.7"/>
    <n v="8928.17"/>
    <n v="0"/>
    <n v="0.34"/>
    <n v="0"/>
    <n v="0"/>
    <n v="71.53"/>
    <n v="0"/>
    <n v="0"/>
    <n v="0"/>
    <n v="0"/>
    <n v="0"/>
    <n v="0"/>
    <n v="0"/>
    <n v="0"/>
    <n v="0"/>
    <n v="0"/>
    <n v="0"/>
    <n v="0"/>
    <n v="451.99"/>
    <x v="20"/>
    <x v="8"/>
  </r>
  <r>
    <s v="CG&amp;E "/>
    <s v="E"/>
    <x v="24"/>
    <s v="OLOR    02/02/2009 "/>
    <n v="8751"/>
    <n v="941.78"/>
    <n v="0"/>
    <n v="941.78"/>
    <n v="0"/>
    <n v="0"/>
    <n v="861.4"/>
    <n v="9.44"/>
    <n v="13.05"/>
    <n v="0"/>
    <n v="0"/>
    <n v="40.65"/>
    <n v="0"/>
    <n v="0"/>
    <n v="0"/>
    <n v="0"/>
    <n v="0"/>
    <n v="0"/>
    <n v="0"/>
    <n v="0"/>
    <n v="0"/>
    <n v="0"/>
    <n v="2.37"/>
    <n v="0"/>
    <n v="0"/>
    <n v="0"/>
    <n v="0"/>
    <n v="0"/>
    <n v="0"/>
    <n v="0"/>
    <n v="0"/>
    <n v="0"/>
    <n v="0"/>
    <n v="0"/>
    <n v="0"/>
    <n v="14.87"/>
    <x v="20"/>
    <x v="8"/>
  </r>
  <r>
    <s v="CG&amp;E "/>
    <s v="E"/>
    <x v="19"/>
    <s v="OLOR    02/02/2009N"/>
    <n v="-38"/>
    <n v="-139.78"/>
    <n v="0"/>
    <n v="-139.78"/>
    <n v="-0.67"/>
    <n v="0"/>
    <n v="-5.22"/>
    <n v="-0.04"/>
    <n v="-0.08"/>
    <n v="0"/>
    <n v="0"/>
    <n v="-0.18"/>
    <n v="0"/>
    <n v="-0.16"/>
    <n v="0"/>
    <n v="0"/>
    <n v="-0.1"/>
    <n v="-1.28"/>
    <n v="0"/>
    <n v="0"/>
    <n v="0"/>
    <n v="0"/>
    <n v="-0.01"/>
    <n v="0"/>
    <n v="0"/>
    <n v="0"/>
    <n v="0"/>
    <n v="0"/>
    <n v="0"/>
    <n v="0"/>
    <n v="0"/>
    <n v="0"/>
    <n v="0"/>
    <n v="0"/>
    <n v="0"/>
    <n v="-7.0000000000000007E-2"/>
    <x v="20"/>
    <x v="8"/>
  </r>
  <r>
    <s v="CG&amp;E "/>
    <s v="E"/>
    <x v="2"/>
    <s v="OLU     02/02/2009 "/>
    <n v="71"/>
    <n v="17.559999999999999"/>
    <n v="0"/>
    <n v="17.559999999999999"/>
    <n v="1.25"/>
    <n v="0"/>
    <n v="12.46"/>
    <n v="0.08"/>
    <n v="0.09"/>
    <n v="0"/>
    <n v="0"/>
    <n v="0.33"/>
    <n v="0.16"/>
    <n v="0.3"/>
    <n v="0"/>
    <n v="0"/>
    <n v="0.18"/>
    <n v="2.39"/>
    <n v="0"/>
    <n v="0"/>
    <n v="0"/>
    <n v="0"/>
    <n v="0.02"/>
    <n v="0"/>
    <n v="0"/>
    <n v="0"/>
    <n v="0.18"/>
    <n v="0"/>
    <n v="0"/>
    <n v="0"/>
    <n v="0"/>
    <n v="0"/>
    <n v="0"/>
    <n v="0"/>
    <n v="0"/>
    <n v="0.12"/>
    <x v="20"/>
    <x v="8"/>
  </r>
  <r>
    <s v="CG&amp;E "/>
    <s v="E"/>
    <x v="6"/>
    <s v="OLU     02/02/2009 "/>
    <n v="82"/>
    <n v="39.11"/>
    <n v="0"/>
    <n v="39.11"/>
    <n v="0"/>
    <n v="0"/>
    <n v="38.020000000000003"/>
    <n v="0.08"/>
    <n v="0.09"/>
    <n v="0"/>
    <n v="0"/>
    <n v="0.38"/>
    <n v="0.18"/>
    <n v="0"/>
    <n v="0"/>
    <n v="0"/>
    <n v="0"/>
    <n v="0"/>
    <n v="0"/>
    <n v="0"/>
    <n v="0"/>
    <n v="0"/>
    <n v="0.02"/>
    <n v="0"/>
    <n v="0"/>
    <n v="0"/>
    <n v="0.2"/>
    <n v="0"/>
    <n v="0"/>
    <n v="0"/>
    <n v="0"/>
    <n v="0"/>
    <n v="0"/>
    <n v="0"/>
    <n v="0"/>
    <n v="0.14000000000000001"/>
    <x v="20"/>
    <x v="8"/>
  </r>
  <r>
    <s v="CG&amp;E "/>
    <s v="E"/>
    <x v="19"/>
    <s v="OLUR    02/02/2009 "/>
    <n v="41"/>
    <n v="21.69"/>
    <n v="0"/>
    <n v="21.69"/>
    <n v="0.71"/>
    <n v="0"/>
    <n v="19.010000000000002"/>
    <n v="0.04"/>
    <n v="0"/>
    <n v="0"/>
    <n v="0"/>
    <n v="0.19"/>
    <n v="0"/>
    <n v="0.17"/>
    <n v="0"/>
    <n v="0"/>
    <n v="0.11"/>
    <n v="1.38"/>
    <n v="0"/>
    <n v="0"/>
    <n v="0"/>
    <n v="0"/>
    <n v="0.01"/>
    <n v="0"/>
    <n v="0"/>
    <n v="0"/>
    <n v="0"/>
    <n v="0"/>
    <n v="0"/>
    <n v="0"/>
    <n v="0"/>
    <n v="0"/>
    <n v="0"/>
    <n v="0"/>
    <n v="0"/>
    <n v="7.0000000000000007E-2"/>
    <x v="20"/>
    <x v="8"/>
  </r>
  <r>
    <s v="CG&amp;E "/>
    <s v="E"/>
    <x v="19"/>
    <s v="ORH S   01/02/2009N"/>
    <n v="340586"/>
    <n v="43338"/>
    <n v="0"/>
    <n v="43338"/>
    <n v="14405.37"/>
    <n v="0"/>
    <n v="9526.91"/>
    <n v="369.83"/>
    <n v="13.33"/>
    <n v="0"/>
    <n v="0"/>
    <n v="1531.74"/>
    <n v="0"/>
    <n v="2224.14"/>
    <n v="0"/>
    <n v="0"/>
    <n v="2120.13"/>
    <n v="11514.76"/>
    <n v="0"/>
    <n v="0"/>
    <n v="0"/>
    <n v="0"/>
    <n v="184.49"/>
    <n v="0"/>
    <n v="0"/>
    <n v="0"/>
    <n v="0"/>
    <n v="0"/>
    <n v="0"/>
    <n v="0"/>
    <n v="0"/>
    <n v="545.62"/>
    <n v="0"/>
    <n v="0"/>
    <n v="0"/>
    <n v="901.68"/>
    <x v="20"/>
    <x v="9"/>
  </r>
  <r>
    <s v="CG&amp;E "/>
    <s v="E"/>
    <x v="24"/>
    <s v="ORH S   01/02/2009N"/>
    <n v="7171"/>
    <n v="274.36"/>
    <n v="0"/>
    <n v="274.36"/>
    <n v="0"/>
    <n v="0"/>
    <n v="199.48"/>
    <n v="7.79"/>
    <n v="0.25"/>
    <n v="0"/>
    <n v="0"/>
    <n v="32.409999999999997"/>
    <n v="0"/>
    <n v="0"/>
    <n v="0"/>
    <n v="0"/>
    <n v="0"/>
    <n v="0"/>
    <n v="0"/>
    <n v="0"/>
    <n v="0"/>
    <n v="0"/>
    <n v="3.9"/>
    <n v="0"/>
    <n v="0"/>
    <n v="0"/>
    <n v="0"/>
    <n v="0"/>
    <n v="0"/>
    <n v="0"/>
    <n v="0"/>
    <n v="11.48"/>
    <n v="0"/>
    <n v="0"/>
    <n v="0"/>
    <n v="19.05"/>
    <x v="20"/>
    <x v="9"/>
  </r>
  <r>
    <s v="CG&amp;E "/>
    <s v="E"/>
    <x v="19"/>
    <s v="ORH S   07/13/2009N"/>
    <n v="104492"/>
    <n v="13628.39"/>
    <n v="0"/>
    <n v="13628.39"/>
    <n v="4405.1499999999996"/>
    <n v="0"/>
    <n v="3274.4"/>
    <n v="113.42"/>
    <n v="4.42"/>
    <n v="0"/>
    <n v="0"/>
    <n v="469.98"/>
    <n v="0"/>
    <n v="680.43"/>
    <n v="0"/>
    <n v="0"/>
    <n v="650.46"/>
    <n v="3530.22"/>
    <n v="0"/>
    <n v="0"/>
    <n v="0"/>
    <n v="0"/>
    <n v="56.8"/>
    <n v="0"/>
    <n v="0"/>
    <n v="0"/>
    <n v="0"/>
    <n v="0"/>
    <n v="0"/>
    <n v="0"/>
    <n v="0"/>
    <n v="167.28"/>
    <n v="0"/>
    <n v="0"/>
    <n v="0"/>
    <n v="275.83"/>
    <x v="20"/>
    <x v="9"/>
  </r>
  <r>
    <s v="CG&amp;E "/>
    <s v="E"/>
    <x v="24"/>
    <s v="ORH S   07/13/2009N"/>
    <n v="453"/>
    <n v="18.850000000000001"/>
    <n v="0"/>
    <n v="18.850000000000001"/>
    <n v="0"/>
    <n v="0"/>
    <n v="14.12"/>
    <n v="0.49"/>
    <n v="0.02"/>
    <n v="0"/>
    <n v="0"/>
    <n v="2.08"/>
    <n v="0"/>
    <n v="0"/>
    <n v="0"/>
    <n v="0"/>
    <n v="0"/>
    <n v="0"/>
    <n v="0"/>
    <n v="0"/>
    <n v="0"/>
    <n v="0"/>
    <n v="0.25"/>
    <n v="0"/>
    <n v="0"/>
    <n v="0"/>
    <n v="0"/>
    <n v="0"/>
    <n v="0"/>
    <n v="0"/>
    <n v="0"/>
    <n v="0.73"/>
    <n v="0"/>
    <n v="0"/>
    <n v="0"/>
    <n v="1.1599999999999999"/>
    <x v="20"/>
    <x v="9"/>
  </r>
  <r>
    <s v="CG&amp;E "/>
    <s v="E"/>
    <x v="19"/>
    <s v="RS  S   01/02/2007N"/>
    <n v="-12845"/>
    <n v="-1122.77"/>
    <n v="0"/>
    <n v="-1122.77"/>
    <n v="-314.5"/>
    <n v="0"/>
    <n v="-341.74"/>
    <n v="-17.440000000000001"/>
    <n v="-1.71"/>
    <n v="0"/>
    <n v="0"/>
    <n v="-60.32"/>
    <n v="-64.77"/>
    <n v="-68.72"/>
    <n v="-22.4"/>
    <n v="-55.49"/>
    <n v="-88.64"/>
    <n v="-38.67"/>
    <n v="0"/>
    <n v="0"/>
    <n v="0"/>
    <n v="0"/>
    <n v="-26.16"/>
    <n v="-22.21"/>
    <n v="0"/>
    <n v="0"/>
    <n v="0"/>
    <n v="0"/>
    <n v="0"/>
    <n v="0"/>
    <n v="0"/>
    <n v="0"/>
    <n v="0"/>
    <n v="0"/>
    <n v="0"/>
    <n v="0"/>
    <x v="20"/>
    <x v="10"/>
  </r>
  <r>
    <s v="CG&amp;E "/>
    <s v="E"/>
    <x v="19"/>
    <s v="RS  S   01/02/2009N"/>
    <n v="510846525"/>
    <n v="64597922.109999999"/>
    <n v="0"/>
    <n v="64597922.109999999"/>
    <n v="22659204.960000001"/>
    <n v="0"/>
    <n v="12315636.189999999"/>
    <n v="554632.97"/>
    <n v="42597.83"/>
    <n v="0"/>
    <n v="0"/>
    <n v="2360844.83"/>
    <n v="-0.05"/>
    <n v="3613703.04"/>
    <n v="-0.01"/>
    <n v="0"/>
    <n v="3180091.61"/>
    <n v="17319061.140000001"/>
    <n v="0"/>
    <n v="22.62"/>
    <n v="0"/>
    <n v="0"/>
    <n v="272125.57"/>
    <n v="-0.02"/>
    <n v="0"/>
    <n v="0"/>
    <n v="0"/>
    <n v="0"/>
    <n v="0"/>
    <n v="0"/>
    <n v="0"/>
    <n v="818293.96"/>
    <n v="0"/>
    <n v="0"/>
    <n v="0"/>
    <n v="1465577.04"/>
    <x v="20"/>
    <x v="10"/>
  </r>
  <r>
    <s v="CG&amp;E "/>
    <s v="E"/>
    <x v="1"/>
    <s v="RS  S   01/02/2009N"/>
    <n v="10113"/>
    <n v="1359.37"/>
    <n v="0"/>
    <n v="1359.37"/>
    <n v="408.12"/>
    <n v="0"/>
    <n v="375.21"/>
    <n v="10.94"/>
    <n v="3.48"/>
    <n v="0"/>
    <n v="0"/>
    <n v="47"/>
    <n v="0"/>
    <n v="66.16"/>
    <n v="0"/>
    <n v="0"/>
    <n v="62.98"/>
    <n v="336.75"/>
    <n v="0"/>
    <n v="0"/>
    <n v="0"/>
    <n v="0"/>
    <n v="5.67"/>
    <n v="0"/>
    <n v="0"/>
    <n v="0"/>
    <n v="0"/>
    <n v="0"/>
    <n v="0"/>
    <n v="0"/>
    <n v="0"/>
    <n v="16.2"/>
    <n v="0"/>
    <n v="0"/>
    <n v="0"/>
    <n v="26.86"/>
    <x v="20"/>
    <x v="10"/>
  </r>
  <r>
    <s v="CG&amp;E "/>
    <s v="E"/>
    <x v="2"/>
    <s v="RS  S   01/02/2009N"/>
    <n v="-4664"/>
    <n v="-599.03"/>
    <n v="0"/>
    <n v="-599.03"/>
    <n v="-155.19999999999999"/>
    <n v="0"/>
    <n v="-139.66"/>
    <n v="-5.07"/>
    <n v="-0.27"/>
    <n v="0"/>
    <n v="0"/>
    <n v="-20.6"/>
    <n v="-42.48"/>
    <n v="-30.12"/>
    <n v="0"/>
    <n v="0"/>
    <n v="-25.02"/>
    <n v="-152.84"/>
    <n v="0"/>
    <n v="0"/>
    <n v="0"/>
    <n v="0"/>
    <n v="-2.57"/>
    <n v="0"/>
    <n v="0"/>
    <n v="0"/>
    <n v="-5.39"/>
    <n v="0"/>
    <n v="0"/>
    <n v="0"/>
    <n v="0"/>
    <n v="-7.61"/>
    <n v="0"/>
    <n v="0"/>
    <n v="0"/>
    <n v="-12.2"/>
    <x v="20"/>
    <x v="10"/>
  </r>
  <r>
    <s v="CG&amp;E "/>
    <s v="E"/>
    <x v="4"/>
    <s v="RS  S   01/02/2009N"/>
    <n v="5644"/>
    <n v="745.28"/>
    <n v="0"/>
    <n v="745.28"/>
    <n v="254.38"/>
    <n v="0"/>
    <n v="163.16"/>
    <n v="6.13"/>
    <n v="1.01"/>
    <n v="0"/>
    <n v="0"/>
    <n v="25.81"/>
    <n v="0"/>
    <n v="40.479999999999997"/>
    <n v="0"/>
    <n v="0"/>
    <n v="35.119999999999997"/>
    <n v="190.69"/>
    <n v="0"/>
    <n v="0"/>
    <n v="0"/>
    <n v="0"/>
    <n v="3.06"/>
    <n v="0"/>
    <n v="0"/>
    <n v="0"/>
    <n v="0"/>
    <n v="0"/>
    <n v="0"/>
    <n v="0"/>
    <n v="0"/>
    <n v="9.0399999999999991"/>
    <n v="0"/>
    <n v="0"/>
    <n v="0"/>
    <n v="16.399999999999999"/>
    <x v="20"/>
    <x v="10"/>
  </r>
  <r>
    <s v="CG&amp;E "/>
    <s v="E"/>
    <x v="24"/>
    <s v="RS  S   01/02/2009N"/>
    <n v="33019742"/>
    <n v="1107474.79"/>
    <n v="0"/>
    <n v="1107474.79"/>
    <n v="0"/>
    <n v="0"/>
    <n v="781561.58"/>
    <n v="35849.760000000002"/>
    <n v="2465"/>
    <n v="0"/>
    <n v="0"/>
    <n v="152564.98000000001"/>
    <n v="0"/>
    <n v="0"/>
    <n v="0"/>
    <n v="0"/>
    <n v="0"/>
    <n v="0"/>
    <n v="0"/>
    <n v="0"/>
    <n v="0"/>
    <n v="0"/>
    <n v="17814.78"/>
    <n v="0"/>
    <n v="0"/>
    <n v="0"/>
    <n v="0"/>
    <n v="0"/>
    <n v="0"/>
    <n v="0"/>
    <n v="0"/>
    <n v="52891.68"/>
    <n v="0"/>
    <n v="0"/>
    <n v="0"/>
    <n v="94900.5"/>
    <x v="20"/>
    <x v="10"/>
  </r>
  <r>
    <s v="CG&amp;E "/>
    <s v="E"/>
    <x v="19"/>
    <s v="RS  S   02/15/2008N"/>
    <n v="-11062"/>
    <n v="-1151.3399999999999"/>
    <n v="0"/>
    <n v="-1151.3399999999999"/>
    <n v="-361.04"/>
    <n v="0"/>
    <n v="-297.17"/>
    <n v="-13.47"/>
    <n v="-1.53"/>
    <n v="0"/>
    <n v="0"/>
    <n v="-51.1"/>
    <n v="-65.62"/>
    <n v="-69.67"/>
    <n v="-19.27"/>
    <n v="-63.74"/>
    <n v="-70.77"/>
    <n v="-96.68"/>
    <n v="0"/>
    <n v="0"/>
    <n v="0"/>
    <n v="0"/>
    <n v="-15.82"/>
    <n v="-25.46"/>
    <n v="0"/>
    <n v="0"/>
    <n v="0"/>
    <n v="0"/>
    <n v="0"/>
    <n v="0"/>
    <n v="0"/>
    <n v="0"/>
    <n v="0"/>
    <n v="0"/>
    <n v="0"/>
    <n v="0"/>
    <x v="20"/>
    <x v="10"/>
  </r>
  <r>
    <s v="CG&amp;E "/>
    <s v="E"/>
    <x v="19"/>
    <s v="RS  S   04/01/2008 "/>
    <n v="37503"/>
    <n v="3905.47"/>
    <n v="0"/>
    <n v="390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10"/>
  </r>
  <r>
    <s v="CG&amp;E "/>
    <s v="E"/>
    <x v="19"/>
    <s v="RS  S   04/01/2008N"/>
    <n v="-1947052"/>
    <n v="-215155.81"/>
    <n v="0"/>
    <n v="-215155.81"/>
    <n v="-69149.399999999994"/>
    <n v="0"/>
    <n v="-48975.89"/>
    <n v="-2320.36"/>
    <n v="-202.99"/>
    <n v="0"/>
    <n v="0"/>
    <n v="-8916.74"/>
    <n v="-9095.07"/>
    <n v="-11439.85"/>
    <n v="-2731.29"/>
    <n v="0"/>
    <n v="-11289.87"/>
    <n v="-43289.69"/>
    <n v="0"/>
    <n v="0"/>
    <n v="0"/>
    <n v="0"/>
    <n v="-2866.44"/>
    <n v="-3482.04"/>
    <n v="0"/>
    <n v="0"/>
    <n v="0"/>
    <n v="0"/>
    <n v="0"/>
    <n v="0"/>
    <n v="0"/>
    <n v="-608.71"/>
    <n v="0"/>
    <n v="0"/>
    <n v="0"/>
    <n v="-787.47"/>
    <x v="20"/>
    <x v="10"/>
  </r>
  <r>
    <s v="CG&amp;E "/>
    <s v="E"/>
    <x v="1"/>
    <s v="RS  S   04/01/2008N"/>
    <n v="-145"/>
    <n v="-26.07"/>
    <n v="0"/>
    <n v="-26.07"/>
    <n v="-6.33"/>
    <n v="0"/>
    <n v="-11.9"/>
    <n v="-0.17"/>
    <n v="-0.18"/>
    <n v="0"/>
    <n v="0"/>
    <n v="-0.67"/>
    <n v="-0.8"/>
    <n v="-1.07"/>
    <n v="-0.21"/>
    <n v="0"/>
    <n v="-0.84"/>
    <n v="-3.26"/>
    <n v="0"/>
    <n v="0"/>
    <n v="0"/>
    <n v="0"/>
    <n v="-0.22"/>
    <n v="-0.32"/>
    <n v="0"/>
    <n v="0"/>
    <n v="0"/>
    <n v="0"/>
    <n v="0"/>
    <n v="0"/>
    <n v="0"/>
    <n v="-0.04"/>
    <n v="0"/>
    <n v="0"/>
    <n v="0"/>
    <n v="-0.06"/>
    <x v="20"/>
    <x v="10"/>
  </r>
  <r>
    <s v="CG&amp;E "/>
    <s v="E"/>
    <x v="24"/>
    <s v="RS  S   04/01/2008N"/>
    <n v="-12957"/>
    <n v="-501.15"/>
    <n v="0"/>
    <n v="-501.15"/>
    <n v="0"/>
    <n v="0"/>
    <n v="-307.98"/>
    <n v="-15.56"/>
    <n v="-0.99"/>
    <n v="0"/>
    <n v="0"/>
    <n v="-57.91"/>
    <n v="-55.15"/>
    <n v="0"/>
    <n v="-19.66"/>
    <n v="0"/>
    <n v="0"/>
    <n v="0"/>
    <n v="0"/>
    <n v="0"/>
    <n v="0"/>
    <n v="0"/>
    <n v="-18.87"/>
    <n v="-18.489999999999998"/>
    <n v="0"/>
    <n v="0"/>
    <n v="0"/>
    <n v="0"/>
    <n v="0"/>
    <n v="0"/>
    <n v="0"/>
    <n v="-2.68"/>
    <n v="0"/>
    <n v="0"/>
    <n v="0"/>
    <n v="-3.86"/>
    <x v="20"/>
    <x v="10"/>
  </r>
  <r>
    <s v="CG&amp;E "/>
    <s v="E"/>
    <x v="19"/>
    <s v="RS  S   07/13/2009 "/>
    <n v="4624"/>
    <n v="448.02"/>
    <n v="0"/>
    <n v="448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10"/>
  </r>
  <r>
    <s v="CG&amp;E "/>
    <s v="E"/>
    <x v="19"/>
    <s v="RS  S   07/13/2009N"/>
    <n v="101793907"/>
    <n v="13170713.4"/>
    <n v="0"/>
    <n v="13170713.4"/>
    <n v="4486607.01"/>
    <n v="0"/>
    <n v="2798803.72"/>
    <n v="110582.3"/>
    <n v="8833.14"/>
    <n v="0"/>
    <n v="0"/>
    <n v="470618.43"/>
    <n v="0"/>
    <n v="716852.03"/>
    <n v="0"/>
    <n v="0"/>
    <n v="634077.69999999995"/>
    <n v="3441286.59"/>
    <n v="0"/>
    <n v="23.34"/>
    <n v="0"/>
    <n v="0"/>
    <n v="55329.29"/>
    <n v="0"/>
    <n v="0"/>
    <n v="0"/>
    <n v="0"/>
    <n v="0"/>
    <n v="0"/>
    <n v="0"/>
    <n v="0"/>
    <n v="163143.54"/>
    <n v="0"/>
    <n v="0"/>
    <n v="0"/>
    <n v="290453.52"/>
    <x v="20"/>
    <x v="10"/>
  </r>
  <r>
    <s v="CG&amp;E "/>
    <s v="E"/>
    <x v="1"/>
    <s v="RS  S   07/13/2009N"/>
    <n v="2791"/>
    <n v="378.66"/>
    <n v="0"/>
    <n v="378.66"/>
    <n v="112.62"/>
    <n v="0"/>
    <n v="105.95"/>
    <n v="3.02"/>
    <n v="0.71"/>
    <n v="0"/>
    <n v="0"/>
    <n v="12.98"/>
    <n v="0"/>
    <n v="18.309999999999999"/>
    <n v="0"/>
    <n v="0"/>
    <n v="17.36"/>
    <n v="94.3"/>
    <n v="0"/>
    <n v="0"/>
    <n v="0"/>
    <n v="0"/>
    <n v="1.52"/>
    <n v="0"/>
    <n v="0"/>
    <n v="0"/>
    <n v="0"/>
    <n v="0"/>
    <n v="0"/>
    <n v="0"/>
    <n v="0"/>
    <n v="4.4800000000000004"/>
    <n v="0"/>
    <n v="0"/>
    <n v="0"/>
    <n v="7.41"/>
    <x v="20"/>
    <x v="10"/>
  </r>
  <r>
    <s v="CG&amp;E "/>
    <s v="E"/>
    <x v="4"/>
    <s v="RS  S   07/13/2009N"/>
    <n v="1749"/>
    <n v="231.65"/>
    <n v="0"/>
    <n v="231.65"/>
    <n v="81.41"/>
    <n v="0"/>
    <n v="48.37"/>
    <n v="1.9"/>
    <n v="0.16"/>
    <n v="0"/>
    <n v="0"/>
    <n v="7.98"/>
    <n v="0"/>
    <n v="12.88"/>
    <n v="0"/>
    <n v="0"/>
    <n v="10.89"/>
    <n v="59.08"/>
    <n v="0"/>
    <n v="0"/>
    <n v="0"/>
    <n v="0"/>
    <n v="0.96"/>
    <n v="0"/>
    <n v="0"/>
    <n v="0"/>
    <n v="0"/>
    <n v="0"/>
    <n v="0"/>
    <n v="0"/>
    <n v="0"/>
    <n v="2.8"/>
    <n v="0"/>
    <n v="0"/>
    <n v="0"/>
    <n v="5.22"/>
    <x v="20"/>
    <x v="10"/>
  </r>
  <r>
    <s v="CG&amp;E "/>
    <s v="E"/>
    <x v="24"/>
    <s v="RS  S   07/13/2009N"/>
    <n v="3794512"/>
    <n v="144341.91"/>
    <n v="0"/>
    <n v="144341.91"/>
    <n v="0"/>
    <n v="0"/>
    <n v="103463.33"/>
    <n v="4119.18"/>
    <n v="311.42"/>
    <n v="0"/>
    <n v="0"/>
    <n v="17559.490000000002"/>
    <n v="0"/>
    <n v="0"/>
    <n v="0"/>
    <n v="0"/>
    <n v="0"/>
    <n v="0"/>
    <n v="0"/>
    <n v="0"/>
    <n v="0"/>
    <n v="0"/>
    <n v="2066.4899999999998"/>
    <n v="0"/>
    <n v="0"/>
    <n v="0"/>
    <n v="0"/>
    <n v="0"/>
    <n v="0"/>
    <n v="0"/>
    <n v="0"/>
    <n v="6077.35"/>
    <n v="0"/>
    <n v="0"/>
    <n v="0"/>
    <n v="10759.09"/>
    <x v="20"/>
    <x v="10"/>
  </r>
  <r>
    <s v="CG&amp;E "/>
    <s v="E"/>
    <x v="19"/>
    <s v="RS  W   01/02/2007N"/>
    <n v="12729"/>
    <n v="1321.25"/>
    <n v="0"/>
    <n v="1321.25"/>
    <n v="423.62"/>
    <n v="0"/>
    <n v="348.42"/>
    <n v="15.22"/>
    <n v="1.89"/>
    <n v="0"/>
    <n v="0"/>
    <n v="59.2"/>
    <n v="76.47"/>
    <n v="56.71"/>
    <n v="22.2"/>
    <n v="74.78"/>
    <n v="80.489999999999995"/>
    <n v="115.33"/>
    <n v="0"/>
    <n v="0"/>
    <n v="0"/>
    <n v="0"/>
    <n v="17.02"/>
    <n v="29.9"/>
    <n v="0"/>
    <n v="0"/>
    <n v="0"/>
    <n v="0"/>
    <n v="0"/>
    <n v="0"/>
    <n v="0"/>
    <n v="0"/>
    <n v="0"/>
    <n v="0"/>
    <n v="0"/>
    <n v="0"/>
    <x v="20"/>
    <x v="10"/>
  </r>
  <r>
    <s v="CG&amp;E "/>
    <s v="E"/>
    <x v="19"/>
    <s v="RS  W   01/02/2009 "/>
    <n v="339904"/>
    <n v="33840.120000000003"/>
    <n v="0"/>
    <n v="33840.12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10"/>
  </r>
  <r>
    <s v="CG&amp;E "/>
    <s v="E"/>
    <x v="1"/>
    <s v="RS  W   01/02/2009 "/>
    <n v="1094"/>
    <n v="120.54"/>
    <n v="0"/>
    <n v="12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10"/>
  </r>
  <r>
    <s v="CG&amp;E "/>
    <s v="E"/>
    <x v="24"/>
    <s v="RS  W   01/02/2009 "/>
    <n v="4930"/>
    <n v="556.64"/>
    <n v="0"/>
    <n v="55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10"/>
  </r>
  <r>
    <s v="CG&amp;E "/>
    <s v="E"/>
    <x v="19"/>
    <s v="RS  W   01/02/2009N"/>
    <n v="4681227"/>
    <n v="499682.35"/>
    <n v="0"/>
    <n v="499682.35"/>
    <n v="156709.96"/>
    <n v="0"/>
    <n v="125913.24"/>
    <n v="5082.25"/>
    <n v="650.54999999999995"/>
    <n v="0"/>
    <n v="0"/>
    <n v="21512.93"/>
    <n v="0"/>
    <n v="28322.12"/>
    <n v="0"/>
    <n v="0"/>
    <n v="29140.68"/>
    <n v="106946.74"/>
    <n v="0"/>
    <n v="0"/>
    <n v="0"/>
    <n v="0"/>
    <n v="7164.44"/>
    <n v="0"/>
    <n v="0"/>
    <n v="0"/>
    <n v="0"/>
    <n v="0"/>
    <n v="0"/>
    <n v="0"/>
    <n v="0"/>
    <n v="7498.28"/>
    <n v="0"/>
    <n v="0"/>
    <n v="0"/>
    <n v="10741.16"/>
    <x v="20"/>
    <x v="10"/>
  </r>
  <r>
    <s v="CG&amp;E "/>
    <s v="E"/>
    <x v="1"/>
    <s v="RS  W   01/02/2009N"/>
    <n v="1553"/>
    <n v="198.89"/>
    <n v="0"/>
    <n v="198.89"/>
    <n v="62.49"/>
    <n v="0"/>
    <n v="62.57"/>
    <n v="1.67"/>
    <n v="0.64"/>
    <n v="0"/>
    <n v="0"/>
    <n v="7.22"/>
    <n v="0"/>
    <n v="11.01"/>
    <n v="0"/>
    <n v="0"/>
    <n v="9.66"/>
    <n v="34.72"/>
    <n v="0"/>
    <n v="0"/>
    <n v="0"/>
    <n v="0"/>
    <n v="2.33"/>
    <n v="0"/>
    <n v="0"/>
    <n v="0"/>
    <n v="0"/>
    <n v="0"/>
    <n v="0"/>
    <n v="0"/>
    <n v="0"/>
    <n v="2.48"/>
    <n v="0"/>
    <n v="0"/>
    <n v="0"/>
    <n v="4.0999999999999996"/>
    <x v="20"/>
    <x v="10"/>
  </r>
  <r>
    <s v="CG&amp;E "/>
    <s v="E"/>
    <x v="24"/>
    <s v="RS  W   01/02/2009N"/>
    <n v="79218"/>
    <n v="3034.01"/>
    <n v="0"/>
    <n v="3034.01"/>
    <n v="0"/>
    <n v="0"/>
    <n v="2130.64"/>
    <n v="85.92"/>
    <n v="11.01"/>
    <n v="0"/>
    <n v="0"/>
    <n v="368.32"/>
    <n v="0"/>
    <n v="0"/>
    <n v="0"/>
    <n v="0"/>
    <n v="0"/>
    <n v="0"/>
    <n v="0"/>
    <n v="0"/>
    <n v="0"/>
    <n v="0"/>
    <n v="115.4"/>
    <n v="0"/>
    <n v="0"/>
    <n v="0"/>
    <n v="0"/>
    <n v="0"/>
    <n v="0"/>
    <n v="0"/>
    <n v="0"/>
    <n v="126.93"/>
    <n v="0"/>
    <n v="0"/>
    <n v="0"/>
    <n v="195.79"/>
    <x v="20"/>
    <x v="10"/>
  </r>
  <r>
    <s v="CG&amp;E "/>
    <s v="E"/>
    <x v="19"/>
    <s v="RS  W   02/15/2008N"/>
    <n v="10702"/>
    <n v="1158.68"/>
    <n v="0"/>
    <n v="1158.68"/>
    <n v="358.5"/>
    <n v="0"/>
    <n v="317.14999999999998"/>
    <n v="13.04"/>
    <n v="2.0699999999999998"/>
    <n v="0"/>
    <n v="0"/>
    <n v="49.74"/>
    <n v="64.53"/>
    <n v="69.180000000000007"/>
    <n v="18.649999999999999"/>
    <n v="63.26"/>
    <n v="68.459999999999994"/>
    <n v="93.51"/>
    <n v="0"/>
    <n v="0"/>
    <n v="0"/>
    <n v="0"/>
    <n v="15.29"/>
    <n v="25.3"/>
    <n v="0"/>
    <n v="0"/>
    <n v="0"/>
    <n v="0"/>
    <n v="0"/>
    <n v="0"/>
    <n v="0"/>
    <n v="0"/>
    <n v="0"/>
    <n v="0"/>
    <n v="0"/>
    <n v="0"/>
    <x v="20"/>
    <x v="10"/>
  </r>
  <r>
    <s v="CG&amp;E "/>
    <s v="E"/>
    <x v="19"/>
    <s v="RS  W   04/01/2008N"/>
    <n v="1449128"/>
    <n v="165324.13"/>
    <n v="0"/>
    <n v="165324.13"/>
    <n v="54723.42"/>
    <n v="0"/>
    <n v="37404.400000000001"/>
    <n v="1764.35"/>
    <n v="170.33"/>
    <n v="0"/>
    <n v="0"/>
    <n v="6678.2"/>
    <n v="8513.6299999999992"/>
    <n v="8760.59"/>
    <n v="2525.8000000000002"/>
    <n v="0"/>
    <n v="8243.9599999999991"/>
    <n v="31198.22"/>
    <n v="0"/>
    <n v="0"/>
    <n v="0"/>
    <n v="0"/>
    <n v="2057.5700000000002"/>
    <n v="3283.66"/>
    <n v="0"/>
    <n v="0"/>
    <n v="0"/>
    <n v="0"/>
    <n v="0"/>
    <n v="0"/>
    <n v="0"/>
    <n v="0"/>
    <n v="0"/>
    <n v="0"/>
    <n v="0"/>
    <n v="0"/>
    <x v="20"/>
    <x v="10"/>
  </r>
  <r>
    <s v="CG&amp;E "/>
    <s v="E"/>
    <x v="1"/>
    <s v="RS  W   04/01/2008N"/>
    <n v="208"/>
    <n v="32.17"/>
    <n v="0"/>
    <n v="32.17"/>
    <n v="9.19"/>
    <n v="0"/>
    <n v="11.83"/>
    <n v="0.25"/>
    <n v="0.15"/>
    <n v="0"/>
    <n v="0"/>
    <n v="0.96"/>
    <n v="1.35"/>
    <n v="1.53"/>
    <n v="0.36"/>
    <n v="0"/>
    <n v="1.18"/>
    <n v="4.5199999999999996"/>
    <n v="0"/>
    <n v="0"/>
    <n v="0"/>
    <n v="0"/>
    <n v="0.3"/>
    <n v="0.55000000000000004"/>
    <n v="0"/>
    <n v="0"/>
    <n v="0"/>
    <n v="0"/>
    <n v="0"/>
    <n v="0"/>
    <n v="0"/>
    <n v="0"/>
    <n v="0"/>
    <n v="0"/>
    <n v="0"/>
    <n v="0"/>
    <x v="20"/>
    <x v="10"/>
  </r>
  <r>
    <s v="CG&amp;E "/>
    <s v="E"/>
    <x v="24"/>
    <s v="RS  W   04/01/2008N"/>
    <n v="10514"/>
    <n v="428.04"/>
    <n v="0"/>
    <n v="428.04"/>
    <n v="0"/>
    <n v="0"/>
    <n v="248.64"/>
    <n v="12.8"/>
    <n v="0.78"/>
    <n v="0"/>
    <n v="0"/>
    <n v="48.91"/>
    <n v="60.57"/>
    <n v="0"/>
    <n v="18.34"/>
    <n v="0"/>
    <n v="0"/>
    <n v="0"/>
    <n v="0"/>
    <n v="0"/>
    <n v="0"/>
    <n v="0"/>
    <n v="14.93"/>
    <n v="23.07"/>
    <n v="0"/>
    <n v="0"/>
    <n v="0"/>
    <n v="0"/>
    <n v="0"/>
    <n v="0"/>
    <n v="0"/>
    <n v="0"/>
    <n v="0"/>
    <n v="0"/>
    <n v="0"/>
    <n v="0"/>
    <x v="20"/>
    <x v="10"/>
  </r>
  <r>
    <s v="CG&amp;E "/>
    <s v="E"/>
    <x v="19"/>
    <s v="RS  W   07/13/2009 "/>
    <n v="-27593"/>
    <n v="-2783.12"/>
    <n v="0"/>
    <n v="-278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10"/>
  </r>
  <r>
    <s v="CG&amp;E "/>
    <s v="E"/>
    <x v="19"/>
    <s v="RSLIS   07/13/2009N"/>
    <n v="3835674"/>
    <n v="475083.51"/>
    <n v="0"/>
    <n v="475083.51"/>
    <n v="161725.41"/>
    <n v="0"/>
    <n v="92620.81"/>
    <n v="4164.3599999999997"/>
    <n v="465.19"/>
    <n v="0"/>
    <n v="0"/>
    <n v="17813.48"/>
    <n v="0"/>
    <n v="26048.44"/>
    <n v="0"/>
    <n v="0"/>
    <n v="23876.92"/>
    <n v="129588.75"/>
    <n v="0"/>
    <n v="0"/>
    <n v="0"/>
    <n v="0"/>
    <n v="2078.8200000000002"/>
    <n v="0"/>
    <n v="0"/>
    <n v="0"/>
    <n v="0"/>
    <n v="0"/>
    <n v="0"/>
    <n v="0"/>
    <n v="0"/>
    <n v="6143.99"/>
    <n v="0"/>
    <n v="0"/>
    <n v="0"/>
    <n v="10557.34"/>
    <x v="20"/>
    <x v="10"/>
  </r>
  <r>
    <s v="CG&amp;E "/>
    <s v="E"/>
    <x v="24"/>
    <s v="RSLIS   07/13/2009N"/>
    <n v="110265"/>
    <n v="3854.69"/>
    <n v="0"/>
    <n v="3854.69"/>
    <n v="0"/>
    <n v="0"/>
    <n v="2668.55"/>
    <n v="119.7"/>
    <n v="13.73"/>
    <n v="0"/>
    <n v="0"/>
    <n v="511.85"/>
    <n v="0"/>
    <n v="0"/>
    <n v="0"/>
    <n v="0"/>
    <n v="0"/>
    <n v="0"/>
    <n v="0"/>
    <n v="0"/>
    <n v="0"/>
    <n v="0"/>
    <n v="59.75"/>
    <n v="0"/>
    <n v="0"/>
    <n v="0"/>
    <n v="0"/>
    <n v="0"/>
    <n v="0"/>
    <n v="0"/>
    <n v="0"/>
    <n v="176.56"/>
    <n v="0"/>
    <n v="0"/>
    <n v="0"/>
    <n v="304.55"/>
    <x v="20"/>
    <x v="10"/>
  </r>
  <r>
    <s v="CG&amp;E "/>
    <s v="E"/>
    <x v="1"/>
    <s v="RS01S   01/02/2007N"/>
    <n v="-212"/>
    <n v="-30.83"/>
    <n v="0"/>
    <n v="-30.83"/>
    <n v="-7.96"/>
    <n v="0"/>
    <n v="-13.22"/>
    <n v="-0.26"/>
    <n v="-0.18"/>
    <n v="0"/>
    <n v="0"/>
    <n v="-0.99"/>
    <n v="-1.37"/>
    <n v="-0.97"/>
    <n v="-0.09"/>
    <n v="-1.41"/>
    <n v="-1.35"/>
    <n v="-1.94"/>
    <n v="0"/>
    <n v="0"/>
    <n v="0"/>
    <n v="0"/>
    <n v="-0.3"/>
    <n v="-0.56000000000000005"/>
    <n v="0"/>
    <n v="0"/>
    <n v="-0.23"/>
    <n v="0"/>
    <n v="0"/>
    <n v="0"/>
    <n v="0"/>
    <n v="0"/>
    <n v="0"/>
    <n v="0"/>
    <n v="0"/>
    <n v="0"/>
    <x v="20"/>
    <x v="10"/>
  </r>
  <r>
    <s v="CG&amp;E "/>
    <s v="E"/>
    <x v="19"/>
    <s v="RS01S   01/02/2009N"/>
    <n v="-94"/>
    <n v="-14.4"/>
    <n v="0"/>
    <n v="-14.4"/>
    <n v="-3.78"/>
    <n v="0"/>
    <n v="-5.18"/>
    <n v="-0.1"/>
    <n v="-7.0000000000000007E-2"/>
    <n v="0"/>
    <n v="0"/>
    <n v="-0.44"/>
    <n v="0"/>
    <n v="-0.61"/>
    <n v="0"/>
    <n v="0"/>
    <n v="-0.59"/>
    <n v="-3.18"/>
    <n v="0"/>
    <n v="0"/>
    <n v="0"/>
    <n v="0"/>
    <n v="-0.05"/>
    <n v="0"/>
    <n v="0"/>
    <n v="0"/>
    <n v="0"/>
    <n v="0"/>
    <n v="0"/>
    <n v="0"/>
    <n v="0"/>
    <n v="-0.15"/>
    <n v="0"/>
    <n v="0"/>
    <n v="0"/>
    <n v="-0.25"/>
    <x v="20"/>
    <x v="10"/>
  </r>
  <r>
    <s v="CG&amp;E "/>
    <s v="E"/>
    <x v="1"/>
    <s v="RS01S   01/02/2009N"/>
    <n v="5177519"/>
    <n v="688628.28"/>
    <n v="0"/>
    <n v="688628.28"/>
    <n v="193585.88"/>
    <n v="0"/>
    <n v="150976.39000000001"/>
    <n v="5616.67"/>
    <n v="958.91"/>
    <n v="0"/>
    <n v="0"/>
    <n v="23854.44"/>
    <n v="35214.49"/>
    <n v="36433.4"/>
    <n v="0"/>
    <n v="0"/>
    <n v="32206.57"/>
    <n v="177980.73"/>
    <n v="0"/>
    <n v="0"/>
    <n v="0"/>
    <n v="0"/>
    <n v="2494.8200000000002"/>
    <n v="0"/>
    <n v="0"/>
    <n v="0"/>
    <n v="5618.85"/>
    <n v="0"/>
    <n v="0"/>
    <n v="0"/>
    <n v="0"/>
    <n v="8437.9500000000007"/>
    <n v="0"/>
    <n v="0"/>
    <n v="0"/>
    <n v="14805.99"/>
    <x v="20"/>
    <x v="10"/>
  </r>
  <r>
    <s v="CG&amp;E "/>
    <s v="E"/>
    <x v="4"/>
    <s v="RS01S   01/02/2009N"/>
    <n v="3799"/>
    <n v="492.93"/>
    <n v="0"/>
    <n v="492.93"/>
    <n v="142.41999999999999"/>
    <n v="0"/>
    <n v="100.55"/>
    <n v="4.12"/>
    <n v="0.5"/>
    <n v="0"/>
    <n v="0"/>
    <n v="17.66"/>
    <n v="25.88"/>
    <n v="26.85"/>
    <n v="0"/>
    <n v="0"/>
    <n v="23.65"/>
    <n v="128.05000000000001"/>
    <n v="0"/>
    <n v="0"/>
    <n v="0"/>
    <n v="0"/>
    <n v="2.06"/>
    <n v="0"/>
    <n v="0"/>
    <n v="0"/>
    <n v="4.12"/>
    <n v="0"/>
    <n v="0"/>
    <n v="0"/>
    <n v="0"/>
    <n v="6.2"/>
    <n v="0"/>
    <n v="0"/>
    <n v="0"/>
    <n v="10.87"/>
    <x v="20"/>
    <x v="10"/>
  </r>
  <r>
    <s v="CG&amp;E "/>
    <s v="E"/>
    <x v="21"/>
    <s v="RS01S   01/02/2009N"/>
    <n v="128500"/>
    <n v="6300.14"/>
    <n v="0"/>
    <n v="6300.14"/>
    <n v="0"/>
    <n v="0"/>
    <n v="3926.16"/>
    <n v="139.5"/>
    <n v="27.34"/>
    <n v="0"/>
    <n v="0"/>
    <n v="596.94000000000005"/>
    <n v="845.48"/>
    <n v="0"/>
    <n v="0"/>
    <n v="0"/>
    <n v="0"/>
    <n v="0"/>
    <n v="0"/>
    <n v="0"/>
    <n v="0"/>
    <n v="0"/>
    <n v="67.05"/>
    <n v="0"/>
    <n v="0"/>
    <n v="0"/>
    <n v="139.52000000000001"/>
    <n v="0"/>
    <n v="0"/>
    <n v="0"/>
    <n v="0"/>
    <n v="209.48"/>
    <n v="0"/>
    <n v="0"/>
    <n v="0"/>
    <n v="348.67"/>
    <x v="20"/>
    <x v="10"/>
  </r>
  <r>
    <s v="CG&amp;E "/>
    <s v="E"/>
    <x v="1"/>
    <s v="RS01S   02/15/2008N"/>
    <n v="-99"/>
    <n v="-14.91"/>
    <n v="0"/>
    <n v="-14.91"/>
    <n v="-3.72"/>
    <n v="0"/>
    <n v="-6.47"/>
    <n v="-0.12"/>
    <n v="-0.09"/>
    <n v="0"/>
    <n v="0"/>
    <n v="-0.46"/>
    <n v="-0.64"/>
    <n v="-0.66"/>
    <n v="-0.04"/>
    <n v="-0.66"/>
    <n v="-0.63"/>
    <n v="-0.91"/>
    <n v="0"/>
    <n v="0"/>
    <n v="0"/>
    <n v="0"/>
    <n v="-0.14000000000000001"/>
    <n v="-0.26"/>
    <n v="0"/>
    <n v="0"/>
    <n v="-0.11"/>
    <n v="0"/>
    <n v="0"/>
    <n v="0"/>
    <n v="0"/>
    <n v="0"/>
    <n v="0"/>
    <n v="0"/>
    <n v="0"/>
    <n v="0"/>
    <x v="20"/>
    <x v="10"/>
  </r>
  <r>
    <s v="CG&amp;E "/>
    <s v="E"/>
    <x v="1"/>
    <s v="RS01S   04/01/2008N"/>
    <n v="-329800"/>
    <n v="-32554"/>
    <n v="0"/>
    <n v="-32554"/>
    <n v="-10938.73"/>
    <n v="0"/>
    <n v="-6838.61"/>
    <n v="-397.67"/>
    <n v="-5.2"/>
    <n v="0"/>
    <n v="0"/>
    <n v="-1369.35"/>
    <n v="-1820.26"/>
    <n v="-1633.65"/>
    <n v="-125.2"/>
    <n v="0"/>
    <n v="-1904.86"/>
    <n v="-5966.1"/>
    <n v="0"/>
    <n v="0"/>
    <n v="0"/>
    <n v="0"/>
    <n v="-471.88"/>
    <n v="-632.77"/>
    <n v="0"/>
    <n v="0"/>
    <n v="-358.14"/>
    <n v="0"/>
    <n v="0"/>
    <n v="0"/>
    <n v="0"/>
    <n v="-48.07"/>
    <n v="0"/>
    <n v="0"/>
    <n v="0"/>
    <n v="-43.51"/>
    <x v="20"/>
    <x v="10"/>
  </r>
  <r>
    <s v="CG&amp;E "/>
    <s v="E"/>
    <x v="1"/>
    <s v="RS01S   07/13/2009N"/>
    <n v="1168175"/>
    <n v="157828.12"/>
    <n v="0"/>
    <n v="157828.12"/>
    <n v="42490.58"/>
    <n v="0"/>
    <n v="38627.629999999997"/>
    <n v="1262.81"/>
    <n v="207.65"/>
    <n v="0"/>
    <n v="0"/>
    <n v="5345.51"/>
    <n v="7825.89"/>
    <n v="8063.64"/>
    <n v="0"/>
    <n v="0"/>
    <n v="7244.56"/>
    <n v="39228.370000000003"/>
    <n v="0"/>
    <n v="0"/>
    <n v="0"/>
    <n v="0"/>
    <n v="630.25"/>
    <n v="0"/>
    <n v="0"/>
    <n v="0"/>
    <n v="1263.04"/>
    <n v="0"/>
    <n v="0"/>
    <n v="0"/>
    <n v="0"/>
    <n v="1896.36"/>
    <n v="0"/>
    <n v="0"/>
    <n v="0"/>
    <n v="3269.11"/>
    <x v="20"/>
    <x v="10"/>
  </r>
  <r>
    <s v="CG&amp;E "/>
    <s v="E"/>
    <x v="4"/>
    <s v="RS01S   07/13/2009N"/>
    <n v="552"/>
    <n v="70.95"/>
    <n v="0"/>
    <n v="70.95"/>
    <n v="19.89"/>
    <n v="0"/>
    <n v="14.98"/>
    <n v="0.6"/>
    <n v="0.04"/>
    <n v="0"/>
    <n v="0"/>
    <n v="2.57"/>
    <n v="3.69"/>
    <n v="3.79"/>
    <n v="0"/>
    <n v="0"/>
    <n v="3.44"/>
    <n v="18.61"/>
    <n v="0"/>
    <n v="0"/>
    <n v="0"/>
    <n v="0"/>
    <n v="0.31"/>
    <n v="0"/>
    <n v="0"/>
    <n v="0"/>
    <n v="0.6"/>
    <n v="0"/>
    <n v="0"/>
    <n v="0"/>
    <n v="0"/>
    <n v="0.9"/>
    <n v="0"/>
    <n v="0"/>
    <n v="0"/>
    <n v="1.53"/>
    <x v="20"/>
    <x v="10"/>
  </r>
  <r>
    <s v="CG&amp;E "/>
    <s v="E"/>
    <x v="21"/>
    <s v="RS01S   07/13/2009N"/>
    <n v="8566"/>
    <n v="455.23"/>
    <n v="0"/>
    <n v="455.23"/>
    <n v="0"/>
    <n v="0"/>
    <n v="296.64999999999998"/>
    <n v="9.32"/>
    <n v="1.67"/>
    <n v="0"/>
    <n v="0"/>
    <n v="39.799999999999997"/>
    <n v="56.49"/>
    <n v="0"/>
    <n v="0"/>
    <n v="0"/>
    <n v="0"/>
    <n v="0"/>
    <n v="0"/>
    <n v="0"/>
    <n v="0"/>
    <n v="0"/>
    <n v="4.6900000000000004"/>
    <n v="0"/>
    <n v="0"/>
    <n v="0"/>
    <n v="9.32"/>
    <n v="0"/>
    <n v="0"/>
    <n v="0"/>
    <n v="0"/>
    <n v="13.96"/>
    <n v="0"/>
    <n v="0"/>
    <n v="0"/>
    <n v="23.33"/>
    <x v="20"/>
    <x v="10"/>
  </r>
  <r>
    <s v="CG&amp;E "/>
    <s v="E"/>
    <x v="1"/>
    <s v="RS01W   01/02/2007N"/>
    <n v="140"/>
    <n v="23.5"/>
    <n v="0"/>
    <n v="23.5"/>
    <n v="5.26"/>
    <n v="0"/>
    <n v="11.8"/>
    <n v="0.17"/>
    <n v="0.18"/>
    <n v="0"/>
    <n v="0"/>
    <n v="0.65"/>
    <n v="0.91"/>
    <n v="0.64"/>
    <n v="0.06"/>
    <n v="0.93"/>
    <n v="0.9"/>
    <n v="1.28"/>
    <n v="0"/>
    <n v="0"/>
    <n v="0"/>
    <n v="0"/>
    <n v="0.2"/>
    <n v="0.37"/>
    <n v="0"/>
    <n v="0"/>
    <n v="0.15"/>
    <n v="0"/>
    <n v="0"/>
    <n v="0"/>
    <n v="0"/>
    <n v="0"/>
    <n v="0"/>
    <n v="0"/>
    <n v="0"/>
    <n v="0"/>
    <x v="20"/>
    <x v="10"/>
  </r>
  <r>
    <s v="CG&amp;E "/>
    <s v="E"/>
    <x v="1"/>
    <s v="RS01W   01/02/2009 "/>
    <n v="1985"/>
    <n v="214.68"/>
    <n v="0"/>
    <n v="214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10"/>
  </r>
  <r>
    <s v="CG&amp;E "/>
    <s v="E"/>
    <x v="1"/>
    <s v="RS01W   01/02/2009N"/>
    <n v="114260"/>
    <n v="13167.28"/>
    <n v="0"/>
    <n v="13167.28"/>
    <n v="3545.79"/>
    <n v="0"/>
    <n v="3495.82"/>
    <n v="124.11"/>
    <n v="24.33"/>
    <n v="0"/>
    <n v="0"/>
    <n v="531.15"/>
    <n v="712.56"/>
    <n v="742.01"/>
    <n v="0"/>
    <n v="0"/>
    <n v="711.31"/>
    <n v="2512.29"/>
    <n v="0"/>
    <n v="0"/>
    <n v="0"/>
    <n v="0"/>
    <n v="172.51"/>
    <n v="0"/>
    <n v="0"/>
    <n v="0"/>
    <n v="124.13"/>
    <n v="0"/>
    <n v="0"/>
    <n v="0"/>
    <n v="0"/>
    <n v="186.29"/>
    <n v="0"/>
    <n v="0"/>
    <n v="0"/>
    <n v="284.98"/>
    <x v="20"/>
    <x v="10"/>
  </r>
  <r>
    <s v="CG&amp;E "/>
    <s v="E"/>
    <x v="21"/>
    <s v="RS01W   01/02/2009N"/>
    <n v="1122"/>
    <n v="52.85"/>
    <n v="0"/>
    <n v="52.85"/>
    <n v="0"/>
    <n v="0"/>
    <n v="31.38"/>
    <n v="1.21"/>
    <n v="0.18"/>
    <n v="0"/>
    <n v="0"/>
    <n v="5.22"/>
    <n v="7.27"/>
    <n v="0"/>
    <n v="0"/>
    <n v="0"/>
    <n v="0"/>
    <n v="0"/>
    <n v="0"/>
    <n v="0"/>
    <n v="0"/>
    <n v="0"/>
    <n v="1.57"/>
    <n v="0"/>
    <n v="0"/>
    <n v="0"/>
    <n v="1.22"/>
    <n v="0"/>
    <n v="0"/>
    <n v="0"/>
    <n v="0"/>
    <n v="1.83"/>
    <n v="0"/>
    <n v="0"/>
    <n v="0"/>
    <n v="2.97"/>
    <x v="20"/>
    <x v="10"/>
  </r>
  <r>
    <s v="CG&amp;E "/>
    <s v="E"/>
    <x v="1"/>
    <s v="RS01W   02/15/2008N"/>
    <n v="3012"/>
    <n v="332.33"/>
    <n v="0"/>
    <n v="332.33"/>
    <n v="113.11"/>
    <n v="0"/>
    <n v="78.09"/>
    <n v="3.67"/>
    <n v="0.36"/>
    <n v="0"/>
    <n v="0"/>
    <n v="14.01"/>
    <n v="19.53"/>
    <n v="19.96"/>
    <n v="1.26"/>
    <n v="19.96"/>
    <n v="19.260000000000002"/>
    <n v="27.56"/>
    <n v="0"/>
    <n v="0"/>
    <n v="0"/>
    <n v="0"/>
    <n v="4.3"/>
    <n v="7.98"/>
    <n v="0"/>
    <n v="0"/>
    <n v="3.28"/>
    <n v="0"/>
    <n v="0"/>
    <n v="0"/>
    <n v="0"/>
    <n v="0"/>
    <n v="0"/>
    <n v="0"/>
    <n v="0"/>
    <n v="0"/>
    <x v="20"/>
    <x v="10"/>
  </r>
  <r>
    <s v="CG&amp;E "/>
    <s v="E"/>
    <x v="1"/>
    <s v="RS01W   04/01/2008N"/>
    <n v="33862"/>
    <n v="4183.95"/>
    <n v="0"/>
    <n v="4183.95"/>
    <n v="1390.14"/>
    <n v="0"/>
    <n v="1071.27"/>
    <n v="41.2"/>
    <n v="7.92"/>
    <n v="0"/>
    <n v="0"/>
    <n v="157.22"/>
    <n v="209.48"/>
    <n v="213.57"/>
    <n v="14.13"/>
    <n v="0"/>
    <n v="193.75"/>
    <n v="717.05"/>
    <n v="0"/>
    <n v="0"/>
    <n v="0"/>
    <n v="0"/>
    <n v="48.04"/>
    <n v="83.38"/>
    <n v="0"/>
    <n v="0"/>
    <n v="36.799999999999997"/>
    <n v="0"/>
    <n v="0"/>
    <n v="0"/>
    <n v="0"/>
    <n v="0"/>
    <n v="0"/>
    <n v="0"/>
    <n v="0"/>
    <n v="0"/>
    <x v="20"/>
    <x v="10"/>
  </r>
  <r>
    <s v="CG&amp;E "/>
    <s v="E"/>
    <x v="19"/>
    <s v="RS3PS   01/02/2009N"/>
    <n v="35048"/>
    <n v="4373.76"/>
    <n v="0"/>
    <n v="4373.76"/>
    <n v="1467.67"/>
    <n v="0"/>
    <n v="892.92"/>
    <n v="38.090000000000003"/>
    <n v="2.68"/>
    <n v="0"/>
    <n v="0"/>
    <n v="162.38999999999999"/>
    <n v="0"/>
    <n v="236.64"/>
    <n v="0"/>
    <n v="0"/>
    <n v="218.15"/>
    <n v="1184.1199999999999"/>
    <n v="0"/>
    <n v="0"/>
    <n v="0"/>
    <n v="0"/>
    <n v="19.010000000000002"/>
    <n v="0"/>
    <n v="0"/>
    <n v="0"/>
    <n v="0"/>
    <n v="0"/>
    <n v="0"/>
    <n v="0"/>
    <n v="0"/>
    <n v="56.15"/>
    <n v="0"/>
    <n v="0"/>
    <n v="0"/>
    <n v="95.94"/>
    <x v="20"/>
    <x v="10"/>
  </r>
  <r>
    <s v="CG&amp;E "/>
    <s v="E"/>
    <x v="19"/>
    <s v="RS3PS   07/13/2009N"/>
    <n v="18329"/>
    <n v="2341.79"/>
    <n v="0"/>
    <n v="2341.79"/>
    <n v="764.34"/>
    <n v="0"/>
    <n v="525.26"/>
    <n v="19.89"/>
    <n v="1.35"/>
    <n v="0"/>
    <n v="0"/>
    <n v="84.99"/>
    <n v="0"/>
    <n v="123.36"/>
    <n v="0"/>
    <n v="0"/>
    <n v="114.07"/>
    <n v="619.23"/>
    <n v="0"/>
    <n v="0"/>
    <n v="0"/>
    <n v="0"/>
    <n v="9.9700000000000006"/>
    <n v="0"/>
    <n v="0"/>
    <n v="0"/>
    <n v="0"/>
    <n v="0"/>
    <n v="0"/>
    <n v="0"/>
    <n v="0"/>
    <n v="29.34"/>
    <n v="0"/>
    <n v="0"/>
    <n v="0"/>
    <n v="49.99"/>
    <x v="20"/>
    <x v="10"/>
  </r>
  <r>
    <s v="CG&amp;E "/>
    <s v="E"/>
    <x v="7"/>
    <s v="SC01    02/02/2009N"/>
    <n v="81"/>
    <n v="17.170000000000002"/>
    <n v="0"/>
    <n v="17.170000000000002"/>
    <n v="1.43"/>
    <n v="0"/>
    <n v="11.5"/>
    <n v="0.09"/>
    <n v="0"/>
    <n v="0"/>
    <n v="0"/>
    <n v="0.38"/>
    <n v="0.19"/>
    <n v="0.35"/>
    <n v="0"/>
    <n v="0"/>
    <n v="0.21"/>
    <n v="2.73"/>
    <n v="0"/>
    <n v="0"/>
    <n v="0"/>
    <n v="0"/>
    <n v="0.02"/>
    <n v="0"/>
    <n v="0"/>
    <n v="0"/>
    <n v="0.21"/>
    <n v="0"/>
    <n v="0"/>
    <n v="0"/>
    <n v="0"/>
    <n v="0"/>
    <n v="0"/>
    <n v="0"/>
    <n v="0"/>
    <n v="0.06"/>
    <x v="20"/>
    <x v="11"/>
  </r>
  <r>
    <s v="CG&amp;E "/>
    <s v="E"/>
    <x v="7"/>
    <s v="SC02    02/02/2009N"/>
    <n v="1159993"/>
    <n v="101941.56"/>
    <n v="0"/>
    <n v="101941.56"/>
    <n v="20409.89"/>
    <n v="0"/>
    <n v="22180.48"/>
    <n v="1259.42"/>
    <n v="0.36"/>
    <n v="0"/>
    <n v="0"/>
    <n v="4294.58"/>
    <n v="2656.37"/>
    <n v="4945.03"/>
    <n v="0"/>
    <n v="0"/>
    <n v="2989.32"/>
    <n v="39102.18"/>
    <n v="0"/>
    <n v="0"/>
    <n v="0"/>
    <n v="0"/>
    <n v="349.11"/>
    <n v="0"/>
    <n v="0"/>
    <n v="0"/>
    <n v="2956.78"/>
    <n v="0"/>
    <n v="0"/>
    <n v="0"/>
    <n v="0"/>
    <n v="0"/>
    <n v="0"/>
    <n v="0"/>
    <n v="0"/>
    <n v="798.04"/>
    <x v="20"/>
    <x v="11"/>
  </r>
  <r>
    <s v="CG&amp;E "/>
    <s v="E"/>
    <x v="2"/>
    <s v="SC03    02/02/2009N"/>
    <n v="399"/>
    <n v="21.8"/>
    <n v="0"/>
    <n v="21.8"/>
    <n v="-0.17"/>
    <n v="0"/>
    <n v="1.71"/>
    <n v="0.44"/>
    <n v="0.09"/>
    <n v="0"/>
    <n v="0"/>
    <n v="1.85"/>
    <n v="0.91"/>
    <n v="0.68"/>
    <n v="0"/>
    <n v="0"/>
    <n v="1.02"/>
    <n v="13.45"/>
    <n v="0"/>
    <n v="0"/>
    <n v="0"/>
    <n v="0"/>
    <n v="0.12"/>
    <n v="0"/>
    <n v="0"/>
    <n v="0"/>
    <n v="1.01"/>
    <n v="0"/>
    <n v="0"/>
    <n v="0"/>
    <n v="0"/>
    <n v="0"/>
    <n v="0"/>
    <n v="0"/>
    <n v="0"/>
    <n v="0.69"/>
    <x v="20"/>
    <x v="11"/>
  </r>
  <r>
    <s v="CG&amp;E "/>
    <s v="E"/>
    <x v="7"/>
    <s v="SC03    02/02/2009N"/>
    <n v="1637758"/>
    <n v="88212.84"/>
    <n v="0"/>
    <n v="88212.84"/>
    <n v="-727.2"/>
    <n v="0"/>
    <n v="7026.04"/>
    <n v="1778.3"/>
    <n v="2.52"/>
    <n v="0"/>
    <n v="0"/>
    <n v="6679.65"/>
    <n v="3750.46"/>
    <n v="2777.64"/>
    <n v="0"/>
    <n v="0"/>
    <n v="4220.5200000000004"/>
    <n v="55207.18"/>
    <n v="0"/>
    <n v="0"/>
    <n v="0"/>
    <n v="0"/>
    <n v="493.05"/>
    <n v="0"/>
    <n v="0"/>
    <n v="0"/>
    <n v="4174.62"/>
    <n v="0"/>
    <n v="0"/>
    <n v="0"/>
    <n v="0"/>
    <n v="0"/>
    <n v="0"/>
    <n v="0"/>
    <n v="0"/>
    <n v="2830.06"/>
    <x v="20"/>
    <x v="11"/>
  </r>
  <r>
    <s v="CG&amp;E "/>
    <s v="E"/>
    <x v="7"/>
    <s v="SC04    02/02/2009N"/>
    <n v="14245"/>
    <n v="772.6"/>
    <n v="0"/>
    <n v="772.6"/>
    <n v="-6.32"/>
    <n v="0"/>
    <n v="61.11"/>
    <n v="15.46"/>
    <n v="0.09"/>
    <n v="0"/>
    <n v="0"/>
    <n v="63.38"/>
    <n v="32.619999999999997"/>
    <n v="24.15"/>
    <n v="0"/>
    <n v="0"/>
    <n v="36.700000000000003"/>
    <n v="480.19"/>
    <n v="0"/>
    <n v="0"/>
    <n v="0"/>
    <n v="0"/>
    <n v="4.29"/>
    <n v="0"/>
    <n v="0"/>
    <n v="0"/>
    <n v="36.32"/>
    <n v="0"/>
    <n v="0"/>
    <n v="0"/>
    <n v="0"/>
    <n v="0"/>
    <n v="0"/>
    <n v="0"/>
    <n v="0"/>
    <n v="24.61"/>
    <x v="20"/>
    <x v="11"/>
  </r>
  <r>
    <s v="CG&amp;E "/>
    <s v="E"/>
    <x v="7"/>
    <s v="SC05    02/02/2009N"/>
    <n v="5883"/>
    <n v="319.33"/>
    <n v="0"/>
    <n v="319.33"/>
    <n v="-2.62"/>
    <n v="0"/>
    <n v="25.24"/>
    <n v="6.38"/>
    <n v="0"/>
    <n v="0"/>
    <n v="0"/>
    <n v="26.49"/>
    <n v="13.47"/>
    <n v="9.98"/>
    <n v="0"/>
    <n v="0"/>
    <n v="15.16"/>
    <n v="198.31"/>
    <n v="0"/>
    <n v="0"/>
    <n v="0"/>
    <n v="0"/>
    <n v="1.77"/>
    <n v="0"/>
    <n v="0"/>
    <n v="0"/>
    <n v="14.99"/>
    <n v="0"/>
    <n v="0"/>
    <n v="0"/>
    <n v="0"/>
    <n v="0"/>
    <n v="0"/>
    <n v="0"/>
    <n v="0"/>
    <n v="10.16"/>
    <x v="20"/>
    <x v="11"/>
  </r>
  <r>
    <s v="CG&amp;E "/>
    <s v="E"/>
    <x v="7"/>
    <s v="SC06    02/02/2009N"/>
    <n v="774"/>
    <n v="42.12"/>
    <n v="0"/>
    <n v="42.12"/>
    <n v="-0.34"/>
    <n v="0"/>
    <n v="3.32"/>
    <n v="0.84"/>
    <n v="0"/>
    <n v="0"/>
    <n v="0"/>
    <n v="3.6"/>
    <n v="1.77"/>
    <n v="1.31"/>
    <n v="0"/>
    <n v="0"/>
    <n v="1.99"/>
    <n v="26.09"/>
    <n v="0"/>
    <n v="0"/>
    <n v="0"/>
    <n v="0"/>
    <n v="0.23"/>
    <n v="0"/>
    <n v="0"/>
    <n v="0"/>
    <n v="1.97"/>
    <n v="0"/>
    <n v="0"/>
    <n v="0"/>
    <n v="0"/>
    <n v="0"/>
    <n v="0"/>
    <n v="0"/>
    <n v="0"/>
    <n v="1.34"/>
    <x v="20"/>
    <x v="11"/>
  </r>
  <r>
    <s v="CG&amp;E "/>
    <s v="E"/>
    <x v="2"/>
    <s v="SC07    02/02/2009N"/>
    <n v="980"/>
    <n v="120.09"/>
    <n v="0"/>
    <n v="120.09"/>
    <n v="17.23"/>
    <n v="0"/>
    <n v="51.41"/>
    <n v="1.06"/>
    <n v="0.36"/>
    <n v="0"/>
    <n v="0"/>
    <n v="4.57"/>
    <n v="2.2400000000000002"/>
    <n v="4.18"/>
    <n v="0"/>
    <n v="0"/>
    <n v="2.5299999999999998"/>
    <n v="33.03"/>
    <n v="0"/>
    <n v="0"/>
    <n v="0"/>
    <n v="0"/>
    <n v="0.3"/>
    <n v="0"/>
    <n v="0"/>
    <n v="0"/>
    <n v="2.5"/>
    <n v="0"/>
    <n v="0"/>
    <n v="0"/>
    <n v="0"/>
    <n v="0"/>
    <n v="0"/>
    <n v="0"/>
    <n v="0"/>
    <n v="0.68"/>
    <x v="20"/>
    <x v="11"/>
  </r>
  <r>
    <s v="CG&amp;E "/>
    <s v="E"/>
    <x v="7"/>
    <s v="SC07    02/02/2009N"/>
    <n v="328"/>
    <n v="37.1"/>
    <n v="0"/>
    <n v="37.1"/>
    <n v="5.76"/>
    <n v="0"/>
    <n v="14.15"/>
    <n v="0.35"/>
    <n v="0.09"/>
    <n v="0"/>
    <n v="0"/>
    <n v="1.53"/>
    <n v="0.75"/>
    <n v="1.4"/>
    <n v="0"/>
    <n v="0"/>
    <n v="0.85"/>
    <n v="11.05"/>
    <n v="0"/>
    <n v="0"/>
    <n v="0"/>
    <n v="0"/>
    <n v="0.1"/>
    <n v="0"/>
    <n v="0"/>
    <n v="0"/>
    <n v="0.84"/>
    <n v="0"/>
    <n v="0"/>
    <n v="0"/>
    <n v="0"/>
    <n v="0"/>
    <n v="0"/>
    <n v="0"/>
    <n v="0"/>
    <n v="0.23"/>
    <x v="20"/>
    <x v="11"/>
  </r>
  <r>
    <s v="CG&amp;E "/>
    <s v="E"/>
    <x v="7"/>
    <s v="SC08    02/02/2009N"/>
    <n v="6596"/>
    <n v="478.7"/>
    <n v="0"/>
    <n v="478.7"/>
    <n v="116"/>
    <n v="0"/>
    <n v="49.64"/>
    <n v="7.16"/>
    <n v="0"/>
    <n v="0"/>
    <n v="0"/>
    <n v="0"/>
    <n v="15.1"/>
    <n v="28.12"/>
    <n v="0"/>
    <n v="0"/>
    <n v="17"/>
    <n v="222.34"/>
    <n v="0"/>
    <n v="0"/>
    <n v="0"/>
    <n v="0"/>
    <n v="1.99"/>
    <n v="0"/>
    <n v="0"/>
    <n v="0"/>
    <n v="16.809999999999999"/>
    <n v="0"/>
    <n v="0"/>
    <n v="0"/>
    <n v="0"/>
    <n v="0"/>
    <n v="0"/>
    <n v="0"/>
    <n v="0"/>
    <n v="4.54"/>
    <x v="20"/>
    <x v="11"/>
  </r>
  <r>
    <s v="CG&amp;E "/>
    <s v="E"/>
    <x v="7"/>
    <s v="SC09    02/02/2009N"/>
    <n v="296"/>
    <n v="24.14"/>
    <n v="0"/>
    <n v="24.14"/>
    <n v="5.22"/>
    <n v="0"/>
    <n v="3.41"/>
    <n v="0.32"/>
    <n v="0.09"/>
    <n v="0"/>
    <n v="0"/>
    <n v="1.38"/>
    <n v="0.68"/>
    <n v="1.26"/>
    <n v="0"/>
    <n v="0"/>
    <n v="0.76"/>
    <n v="9.98"/>
    <n v="0"/>
    <n v="0"/>
    <n v="0"/>
    <n v="0"/>
    <n v="0.09"/>
    <n v="0"/>
    <n v="0"/>
    <n v="0"/>
    <n v="0.75"/>
    <n v="0"/>
    <n v="0"/>
    <n v="0"/>
    <n v="0"/>
    <n v="0"/>
    <n v="0"/>
    <n v="0"/>
    <n v="0"/>
    <n v="0.2"/>
    <x v="20"/>
    <x v="11"/>
  </r>
  <r>
    <s v="CG&amp;E "/>
    <s v="E"/>
    <x v="7"/>
    <s v="SC10    02/02/2009N"/>
    <n v="6126"/>
    <n v="469.07"/>
    <n v="0"/>
    <n v="469.07"/>
    <n v="107.82"/>
    <n v="0"/>
    <n v="70.489999999999995"/>
    <n v="6.65"/>
    <n v="0"/>
    <n v="0"/>
    <n v="0"/>
    <n v="0"/>
    <n v="14.03"/>
    <n v="26.12"/>
    <n v="0"/>
    <n v="0"/>
    <n v="15.79"/>
    <n v="206.5"/>
    <n v="0"/>
    <n v="0"/>
    <n v="0"/>
    <n v="0"/>
    <n v="1.84"/>
    <n v="0"/>
    <n v="0"/>
    <n v="0"/>
    <n v="15.62"/>
    <n v="0"/>
    <n v="0"/>
    <n v="0"/>
    <n v="0"/>
    <n v="0"/>
    <n v="0"/>
    <n v="0"/>
    <n v="0"/>
    <n v="4.21"/>
    <x v="20"/>
    <x v="11"/>
  </r>
  <r>
    <s v="CG&amp;E "/>
    <s v="E"/>
    <x v="2"/>
    <s v="SE      02/02/2009N"/>
    <n v="40054"/>
    <n v="5657.47"/>
    <n v="0"/>
    <n v="5657.47"/>
    <n v="705.06"/>
    <n v="0"/>
    <n v="2818.14"/>
    <n v="43.51"/>
    <n v="6.12"/>
    <n v="0"/>
    <n v="0"/>
    <n v="185.46"/>
    <n v="91.74"/>
    <n v="170.75"/>
    <n v="0"/>
    <n v="0"/>
    <n v="103.19"/>
    <n v="1350.15"/>
    <n v="0"/>
    <n v="0"/>
    <n v="0"/>
    <n v="0"/>
    <n v="12.09"/>
    <n v="0"/>
    <n v="0"/>
    <n v="0"/>
    <n v="102.05"/>
    <n v="0"/>
    <n v="0"/>
    <n v="0"/>
    <n v="0"/>
    <n v="0"/>
    <n v="0"/>
    <n v="0"/>
    <n v="0"/>
    <n v="69.209999999999994"/>
    <x v="20"/>
    <x v="12"/>
  </r>
  <r>
    <s v="CG&amp;E "/>
    <s v="E"/>
    <x v="7"/>
    <s v="SE      02/02/2009N"/>
    <n v="363785"/>
    <n v="51116.83"/>
    <n v="0"/>
    <n v="51116.83"/>
    <n v="6402.76"/>
    <n v="0"/>
    <n v="25382.57"/>
    <n v="394.98"/>
    <n v="29.52"/>
    <n v="0"/>
    <n v="0"/>
    <n v="1657.61"/>
    <n v="833.22"/>
    <n v="1550.9"/>
    <n v="0"/>
    <n v="0"/>
    <n v="937.31"/>
    <n v="12262.58"/>
    <n v="0"/>
    <n v="0"/>
    <n v="0"/>
    <n v="0"/>
    <n v="109.64"/>
    <n v="0"/>
    <n v="0"/>
    <n v="0"/>
    <n v="927.11"/>
    <n v="0"/>
    <n v="0"/>
    <n v="0"/>
    <n v="0"/>
    <n v="0"/>
    <n v="0"/>
    <n v="0"/>
    <n v="0"/>
    <n v="628.63"/>
    <x v="20"/>
    <x v="12"/>
  </r>
  <r>
    <s v="CG&amp;E "/>
    <s v="E"/>
    <x v="1"/>
    <s v="SFL2    02/02/2009N"/>
    <n v="45"/>
    <n v="6.3"/>
    <n v="0"/>
    <n v="6.3"/>
    <n v="2.52"/>
    <n v="0"/>
    <n v="0.72"/>
    <n v="0.09"/>
    <n v="0"/>
    <n v="0"/>
    <n v="0"/>
    <n v="0.18"/>
    <n v="0.27"/>
    <n v="0.45"/>
    <n v="0"/>
    <n v="0"/>
    <n v="0.27"/>
    <n v="1.53"/>
    <n v="0"/>
    <n v="0"/>
    <n v="0"/>
    <n v="0"/>
    <n v="0"/>
    <n v="0"/>
    <n v="0"/>
    <n v="0"/>
    <n v="0"/>
    <n v="0"/>
    <n v="0"/>
    <n v="0"/>
    <n v="0"/>
    <n v="0.09"/>
    <n v="0"/>
    <n v="0"/>
    <n v="0"/>
    <n v="0.18"/>
    <x v="20"/>
    <x v="13"/>
  </r>
  <r>
    <s v="CG&amp;E "/>
    <s v="E"/>
    <x v="2"/>
    <s v="SFL2    02/02/2009N"/>
    <n v="45844"/>
    <n v="6417.34"/>
    <n v="0"/>
    <n v="6417.34"/>
    <n v="2567.6999999999998"/>
    <n v="0"/>
    <n v="733.94"/>
    <n v="91.47"/>
    <n v="0.27"/>
    <n v="0"/>
    <n v="0"/>
    <n v="182.94"/>
    <n v="275.5"/>
    <n v="458.44"/>
    <n v="0"/>
    <n v="0"/>
    <n v="275.5"/>
    <n v="1557.17"/>
    <n v="0"/>
    <n v="0"/>
    <n v="0"/>
    <n v="0"/>
    <n v="0"/>
    <n v="0"/>
    <n v="0"/>
    <n v="0"/>
    <n v="0"/>
    <n v="0"/>
    <n v="0"/>
    <n v="0"/>
    <n v="0"/>
    <n v="91.47"/>
    <n v="0"/>
    <n v="0"/>
    <n v="0"/>
    <n v="182.94"/>
    <x v="20"/>
    <x v="13"/>
  </r>
  <r>
    <s v="CG&amp;E "/>
    <s v="E"/>
    <x v="7"/>
    <s v="SL01    02/02/2009N"/>
    <n v="2879"/>
    <n v="639.66"/>
    <n v="0"/>
    <n v="639.66"/>
    <n v="50.55"/>
    <n v="0"/>
    <n v="436.08"/>
    <n v="3.13"/>
    <n v="0.09"/>
    <n v="0"/>
    <n v="0"/>
    <n v="13.37"/>
    <n v="6.57"/>
    <n v="12.27"/>
    <n v="0"/>
    <n v="0"/>
    <n v="7.42"/>
    <n v="97.03"/>
    <n v="0"/>
    <n v="0"/>
    <n v="0"/>
    <n v="0"/>
    <n v="0.84"/>
    <n v="0"/>
    <n v="0"/>
    <n v="0"/>
    <n v="7.32"/>
    <n v="0"/>
    <n v="0"/>
    <n v="0"/>
    <n v="0"/>
    <n v="0"/>
    <n v="0"/>
    <n v="0"/>
    <n v="0"/>
    <n v="4.99"/>
    <x v="20"/>
    <x v="14"/>
  </r>
  <r>
    <s v="CG&amp;E "/>
    <s v="E"/>
    <x v="2"/>
    <s v="SL02    02/02/2009N"/>
    <n v="41"/>
    <n v="8.65"/>
    <n v="0"/>
    <n v="8.65"/>
    <n v="0.71"/>
    <n v="0"/>
    <n v="5.69"/>
    <n v="0.04"/>
    <n v="0.09"/>
    <n v="0"/>
    <n v="0"/>
    <n v="0.19"/>
    <n v="0.09"/>
    <n v="0.17"/>
    <n v="0"/>
    <n v="0"/>
    <n v="0.11"/>
    <n v="1.38"/>
    <n v="0"/>
    <n v="0"/>
    <n v="0"/>
    <n v="0"/>
    <n v="0.01"/>
    <n v="0"/>
    <n v="0"/>
    <n v="0"/>
    <n v="0.1"/>
    <n v="0"/>
    <n v="0"/>
    <n v="0"/>
    <n v="0"/>
    <n v="0"/>
    <n v="0"/>
    <n v="0"/>
    <n v="0"/>
    <n v="7.0000000000000007E-2"/>
    <x v="20"/>
    <x v="14"/>
  </r>
  <r>
    <s v="CG&amp;E "/>
    <s v="E"/>
    <x v="7"/>
    <s v="SL02    02/02/2009N"/>
    <n v="13354"/>
    <n v="1934.23"/>
    <n v="0"/>
    <n v="1934.23"/>
    <n v="234.81"/>
    <n v="0"/>
    <n v="989.23"/>
    <n v="14.53"/>
    <n v="0.63"/>
    <n v="0"/>
    <n v="0"/>
    <n v="62.15"/>
    <n v="30.48"/>
    <n v="56.95"/>
    <n v="0"/>
    <n v="0"/>
    <n v="34.35"/>
    <n v="450.04"/>
    <n v="0"/>
    <n v="0"/>
    <n v="0"/>
    <n v="0"/>
    <n v="3.93"/>
    <n v="0"/>
    <n v="0"/>
    <n v="0"/>
    <n v="33.97"/>
    <n v="0"/>
    <n v="0"/>
    <n v="0"/>
    <n v="0"/>
    <n v="0"/>
    <n v="0"/>
    <n v="0"/>
    <n v="0"/>
    <n v="23.16"/>
    <x v="20"/>
    <x v="14"/>
  </r>
  <r>
    <s v="CG&amp;E "/>
    <s v="E"/>
    <x v="2"/>
    <s v="SL03    02/02/2009N"/>
    <n v="449"/>
    <n v="85.06"/>
    <n v="0"/>
    <n v="85.06"/>
    <n v="7.88"/>
    <n v="0"/>
    <n v="53.23"/>
    <n v="0.49"/>
    <n v="0.09"/>
    <n v="0"/>
    <n v="0"/>
    <n v="2.09"/>
    <n v="1.03"/>
    <n v="1.91"/>
    <n v="0"/>
    <n v="0"/>
    <n v="1.1499999999999999"/>
    <n v="15.13"/>
    <n v="0"/>
    <n v="0"/>
    <n v="0"/>
    <n v="0"/>
    <n v="0.14000000000000001"/>
    <n v="0"/>
    <n v="0"/>
    <n v="0"/>
    <n v="1.1399999999999999"/>
    <n v="0"/>
    <n v="0"/>
    <n v="0"/>
    <n v="0"/>
    <n v="0"/>
    <n v="0"/>
    <n v="0"/>
    <n v="0"/>
    <n v="0.78"/>
    <x v="20"/>
    <x v="14"/>
  </r>
  <r>
    <s v="CG&amp;E "/>
    <s v="E"/>
    <x v="7"/>
    <s v="SL03    02/02/2009N"/>
    <n v="46475"/>
    <n v="8172.29"/>
    <n v="0"/>
    <n v="8172.29"/>
    <n v="817.42"/>
    <n v="0"/>
    <n v="4886.71"/>
    <n v="50.42"/>
    <n v="0.81"/>
    <n v="0"/>
    <n v="0"/>
    <n v="213.96"/>
    <n v="106.19"/>
    <n v="198.12"/>
    <n v="0"/>
    <n v="0"/>
    <n v="119.74"/>
    <n v="1566.46"/>
    <n v="0"/>
    <n v="0"/>
    <n v="0"/>
    <n v="0"/>
    <n v="13.77"/>
    <n v="0"/>
    <n v="0"/>
    <n v="0"/>
    <n v="118.34"/>
    <n v="0"/>
    <n v="0"/>
    <n v="0"/>
    <n v="0"/>
    <n v="0"/>
    <n v="0"/>
    <n v="0"/>
    <n v="0"/>
    <n v="80.349999999999994"/>
    <x v="20"/>
    <x v="14"/>
  </r>
  <r>
    <s v="CG&amp;E "/>
    <s v="E"/>
    <x v="2"/>
    <s v="SL04    02/02/2009N"/>
    <n v="1644"/>
    <n v="245.31"/>
    <n v="0"/>
    <n v="245.31"/>
    <n v="28.84"/>
    <n v="0"/>
    <n v="128.52000000000001"/>
    <n v="1.76"/>
    <n v="0.72"/>
    <n v="0"/>
    <n v="0"/>
    <n v="7.64"/>
    <n v="3.74"/>
    <n v="6.97"/>
    <n v="0"/>
    <n v="0"/>
    <n v="4.24"/>
    <n v="55.39"/>
    <n v="0"/>
    <n v="0"/>
    <n v="0"/>
    <n v="0"/>
    <n v="0.49"/>
    <n v="0"/>
    <n v="0"/>
    <n v="0"/>
    <n v="4.16"/>
    <n v="0"/>
    <n v="0"/>
    <n v="0"/>
    <n v="0"/>
    <n v="0"/>
    <n v="0"/>
    <n v="0"/>
    <n v="0"/>
    <n v="2.84"/>
    <x v="20"/>
    <x v="14"/>
  </r>
  <r>
    <s v="CG&amp;E "/>
    <s v="E"/>
    <x v="7"/>
    <s v="SL04    02/02/2009N"/>
    <n v="2212205"/>
    <n v="256994.31"/>
    <n v="0"/>
    <n v="256994.31"/>
    <n v="38919.93"/>
    <n v="0"/>
    <n v="101409.93"/>
    <n v="2401.64"/>
    <n v="23.13"/>
    <n v="0"/>
    <n v="0"/>
    <n v="9347.2000000000007"/>
    <n v="5065.01"/>
    <n v="9430.59"/>
    <n v="0"/>
    <n v="0"/>
    <n v="5700.44"/>
    <n v="74570.8"/>
    <n v="0"/>
    <n v="0"/>
    <n v="0"/>
    <n v="0"/>
    <n v="664.79"/>
    <n v="0"/>
    <n v="0"/>
    <n v="0"/>
    <n v="5638.14"/>
    <n v="0"/>
    <n v="0"/>
    <n v="0"/>
    <n v="0"/>
    <n v="0"/>
    <n v="0"/>
    <n v="0"/>
    <n v="0"/>
    <n v="3822.71"/>
    <x v="20"/>
    <x v="14"/>
  </r>
  <r>
    <s v="CG&amp;E "/>
    <s v="E"/>
    <x v="2"/>
    <s v="SL05    02/02/2009N"/>
    <n v="52421"/>
    <n v="23129.21"/>
    <n v="0"/>
    <n v="23129.21"/>
    <n v="922.48"/>
    <n v="0"/>
    <n v="19416.310000000001"/>
    <n v="56.96"/>
    <n v="6.21"/>
    <n v="0"/>
    <n v="0"/>
    <n v="241.81"/>
    <n v="120.03"/>
    <n v="223.57"/>
    <n v="0"/>
    <n v="0"/>
    <n v="135.06"/>
    <n v="1766.94"/>
    <n v="0"/>
    <n v="0"/>
    <n v="0"/>
    <n v="0"/>
    <n v="15.67"/>
    <n v="0"/>
    <n v="0"/>
    <n v="0"/>
    <n v="133.53"/>
    <n v="0"/>
    <n v="0"/>
    <n v="0"/>
    <n v="0"/>
    <n v="0"/>
    <n v="0"/>
    <n v="0"/>
    <n v="0"/>
    <n v="90.64"/>
    <x v="20"/>
    <x v="14"/>
  </r>
  <r>
    <s v="CG&amp;E "/>
    <s v="E"/>
    <x v="7"/>
    <s v="SL05    02/02/2009N"/>
    <n v="132812"/>
    <n v="62773.16"/>
    <n v="0"/>
    <n v="62773.16"/>
    <n v="2336.77"/>
    <n v="0"/>
    <n v="53369.61"/>
    <n v="144.4"/>
    <n v="12.96"/>
    <n v="0"/>
    <n v="0"/>
    <n v="612.79"/>
    <n v="303.79000000000002"/>
    <n v="566.16999999999996"/>
    <n v="0"/>
    <n v="0"/>
    <n v="342.32"/>
    <n v="4476.62"/>
    <n v="0"/>
    <n v="0"/>
    <n v="0"/>
    <n v="0"/>
    <n v="39.619999999999997"/>
    <n v="0"/>
    <n v="0"/>
    <n v="0"/>
    <n v="338.5"/>
    <n v="0"/>
    <n v="0"/>
    <n v="0"/>
    <n v="0"/>
    <n v="0"/>
    <n v="0"/>
    <n v="0"/>
    <n v="0"/>
    <n v="229.61"/>
    <x v="20"/>
    <x v="14"/>
  </r>
  <r>
    <s v="CG&amp;E "/>
    <s v="E"/>
    <x v="7"/>
    <s v="SL06    02/02/2009N"/>
    <n v="112"/>
    <n v="24.71"/>
    <n v="0"/>
    <n v="24.71"/>
    <n v="1.96"/>
    <n v="0"/>
    <n v="16.829999999999998"/>
    <n v="0.12"/>
    <n v="0"/>
    <n v="0"/>
    <n v="0"/>
    <n v="0.52"/>
    <n v="0.25"/>
    <n v="0.47"/>
    <n v="0"/>
    <n v="0"/>
    <n v="0.28999999999999998"/>
    <n v="3.77"/>
    <n v="0"/>
    <n v="0"/>
    <n v="0"/>
    <n v="0"/>
    <n v="0.03"/>
    <n v="0"/>
    <n v="0"/>
    <n v="0"/>
    <n v="0.28000000000000003"/>
    <n v="0"/>
    <n v="0"/>
    <n v="0"/>
    <n v="0"/>
    <n v="0"/>
    <n v="0"/>
    <n v="0"/>
    <n v="0"/>
    <n v="0.19"/>
    <x v="20"/>
    <x v="14"/>
  </r>
  <r>
    <s v="CG&amp;E "/>
    <s v="E"/>
    <x v="2"/>
    <s v="SL07    02/02/2009N"/>
    <n v="78484"/>
    <n v="32709.59"/>
    <n v="0"/>
    <n v="32709.59"/>
    <n v="1381.12"/>
    <n v="0"/>
    <n v="27145.74"/>
    <n v="85.25"/>
    <n v="12.51"/>
    <n v="0"/>
    <n v="0"/>
    <n v="363.63"/>
    <n v="179.71"/>
    <n v="334.62"/>
    <n v="0"/>
    <n v="0"/>
    <n v="202.23"/>
    <n v="2645.5"/>
    <n v="0"/>
    <n v="0"/>
    <n v="0"/>
    <n v="0"/>
    <n v="23.55"/>
    <n v="0"/>
    <n v="0"/>
    <n v="0"/>
    <n v="200.13"/>
    <n v="0"/>
    <n v="0"/>
    <n v="0"/>
    <n v="0"/>
    <n v="0"/>
    <n v="0"/>
    <n v="0"/>
    <n v="0"/>
    <n v="135.6"/>
    <x v="20"/>
    <x v="14"/>
  </r>
  <r>
    <s v="CG&amp;E "/>
    <s v="E"/>
    <x v="7"/>
    <s v="SL07    02/02/2009N"/>
    <n v="399423"/>
    <n v="144302.18"/>
    <n v="0"/>
    <n v="144302.18"/>
    <n v="7029.36"/>
    <n v="0"/>
    <n v="116020.8"/>
    <n v="433.87"/>
    <n v="45.27"/>
    <n v="0"/>
    <n v="0"/>
    <n v="1833.97"/>
    <n v="914.57"/>
    <n v="1702.75"/>
    <n v="0"/>
    <n v="0"/>
    <n v="1029.1300000000001"/>
    <n v="13463.79"/>
    <n v="0"/>
    <n v="0"/>
    <n v="0"/>
    <n v="0"/>
    <n v="120.3"/>
    <n v="0"/>
    <n v="0"/>
    <n v="0"/>
    <n v="1018.15"/>
    <n v="0"/>
    <n v="0"/>
    <n v="0"/>
    <n v="0"/>
    <n v="0"/>
    <n v="0"/>
    <n v="0"/>
    <n v="0"/>
    <n v="690.22"/>
    <x v="20"/>
    <x v="14"/>
  </r>
  <r>
    <s v="CG&amp;E "/>
    <s v="E"/>
    <x v="2"/>
    <s v="SL08    02/02/2009N"/>
    <n v="3375"/>
    <n v="588.6"/>
    <n v="0"/>
    <n v="588.6"/>
    <n v="59.39"/>
    <n v="0"/>
    <n v="349.37"/>
    <n v="3.66"/>
    <n v="0.54"/>
    <n v="0"/>
    <n v="0"/>
    <n v="15.68"/>
    <n v="7.71"/>
    <n v="14.39"/>
    <n v="0"/>
    <n v="0"/>
    <n v="8.69"/>
    <n v="113.75"/>
    <n v="0"/>
    <n v="0"/>
    <n v="0"/>
    <n v="0"/>
    <n v="0.99"/>
    <n v="0"/>
    <n v="0"/>
    <n v="0"/>
    <n v="8.6"/>
    <n v="0"/>
    <n v="0"/>
    <n v="0"/>
    <n v="0"/>
    <n v="0"/>
    <n v="0"/>
    <n v="0"/>
    <n v="0"/>
    <n v="5.83"/>
    <x v="20"/>
    <x v="14"/>
  </r>
  <r>
    <s v="CG&amp;E "/>
    <s v="E"/>
    <x v="7"/>
    <s v="SL08    02/02/2009N"/>
    <n v="203283"/>
    <n v="29653.43"/>
    <n v="0"/>
    <n v="29653.43"/>
    <n v="3577.62"/>
    <n v="0"/>
    <n v="15308.76"/>
    <n v="220.69"/>
    <n v="1.62"/>
    <n v="0"/>
    <n v="0"/>
    <n v="906.03"/>
    <n v="465.49"/>
    <n v="866.5"/>
    <n v="0"/>
    <n v="0"/>
    <n v="523.9"/>
    <n v="6852.33"/>
    <n v="0"/>
    <n v="0"/>
    <n v="0"/>
    <n v="0"/>
    <n v="61.09"/>
    <n v="0"/>
    <n v="0"/>
    <n v="0"/>
    <n v="518.16999999999996"/>
    <n v="0"/>
    <n v="0"/>
    <n v="0"/>
    <n v="0"/>
    <n v="0"/>
    <n v="0"/>
    <n v="0"/>
    <n v="0"/>
    <n v="351.23"/>
    <x v="20"/>
    <x v="14"/>
  </r>
  <r>
    <s v="CG&amp;E "/>
    <s v="E"/>
    <x v="19"/>
    <s v="SOLU    02/02/2009 "/>
    <n v="151"/>
    <n v="14.49"/>
    <n v="0"/>
    <n v="14.49"/>
    <n v="0"/>
    <n v="0"/>
    <n v="0.64"/>
    <n v="0.17"/>
    <n v="0.18"/>
    <n v="0"/>
    <n v="0"/>
    <n v="0.7"/>
    <n v="0.35"/>
    <n v="0.27"/>
    <n v="0"/>
    <n v="0"/>
    <n v="0.39"/>
    <n v="5.09"/>
    <n v="0"/>
    <n v="0"/>
    <n v="0"/>
    <n v="0"/>
    <n v="0.04"/>
    <n v="0"/>
    <n v="0"/>
    <n v="0"/>
    <n v="0.39"/>
    <n v="0"/>
    <n v="0"/>
    <n v="0"/>
    <n v="0"/>
    <n v="0"/>
    <n v="0"/>
    <n v="0"/>
    <n v="0"/>
    <n v="0.11"/>
    <x v="20"/>
    <x v="15"/>
  </r>
  <r>
    <s v="CG&amp;E "/>
    <s v="E"/>
    <x v="2"/>
    <s v="SOLU    02/02/2009 "/>
    <n v="916"/>
    <n v="72.150000000000006"/>
    <n v="0"/>
    <n v="72.150000000000006"/>
    <n v="0"/>
    <n v="0"/>
    <n v="3.96"/>
    <n v="1.02"/>
    <n v="0.36"/>
    <n v="0"/>
    <n v="0"/>
    <n v="4.24"/>
    <n v="2.09"/>
    <n v="1.59"/>
    <n v="0"/>
    <n v="0"/>
    <n v="2.37"/>
    <n v="30.87"/>
    <n v="0"/>
    <n v="0"/>
    <n v="0"/>
    <n v="0"/>
    <n v="0.28000000000000003"/>
    <n v="0"/>
    <n v="0"/>
    <n v="0"/>
    <n v="2.3199999999999998"/>
    <n v="0"/>
    <n v="0"/>
    <n v="0"/>
    <n v="0"/>
    <n v="0"/>
    <n v="0"/>
    <n v="0"/>
    <n v="0"/>
    <n v="0.68"/>
    <x v="20"/>
    <x v="15"/>
  </r>
  <r>
    <s v="CG&amp;E "/>
    <s v="E"/>
    <x v="3"/>
    <s v="SOLU    02/02/2009 "/>
    <n v="810"/>
    <n v="59.79"/>
    <n v="0"/>
    <n v="59.79"/>
    <n v="0"/>
    <n v="0"/>
    <n v="3.5"/>
    <n v="0.9"/>
    <n v="0.09"/>
    <n v="0"/>
    <n v="0"/>
    <n v="3.75"/>
    <n v="1.85"/>
    <n v="1.4"/>
    <n v="0"/>
    <n v="0"/>
    <n v="2.1"/>
    <n v="27.3"/>
    <n v="0"/>
    <n v="0"/>
    <n v="0"/>
    <n v="0"/>
    <n v="0.25"/>
    <n v="0"/>
    <n v="0"/>
    <n v="0"/>
    <n v="2.0499999999999998"/>
    <n v="0"/>
    <n v="0"/>
    <n v="0"/>
    <n v="0"/>
    <n v="0"/>
    <n v="0"/>
    <n v="0"/>
    <n v="0"/>
    <n v="0.6"/>
    <x v="20"/>
    <x v="15"/>
  </r>
  <r>
    <s v="CG&amp;E "/>
    <s v="E"/>
    <x v="7"/>
    <s v="SSLU    02/02/2009N"/>
    <n v="750"/>
    <n v="90.42"/>
    <n v="0"/>
    <n v="90.42"/>
    <n v="0"/>
    <n v="0"/>
    <n v="3.17"/>
    <n v="0.84"/>
    <n v="0"/>
    <n v="0"/>
    <n v="0"/>
    <n v="3.5"/>
    <n v="1.72"/>
    <n v="1.35"/>
    <n v="0"/>
    <n v="0"/>
    <n v="1.93"/>
    <n v="25.29"/>
    <n v="0"/>
    <n v="0"/>
    <n v="0"/>
    <n v="0"/>
    <n v="0.21"/>
    <n v="0"/>
    <n v="0"/>
    <n v="0"/>
    <n v="1.93"/>
    <n v="0"/>
    <n v="0"/>
    <n v="0"/>
    <n v="0"/>
    <n v="0"/>
    <n v="0"/>
    <n v="0"/>
    <n v="0"/>
    <n v="0.53"/>
    <x v="20"/>
    <x v="16"/>
  </r>
  <r>
    <s v="CG&amp;E "/>
    <s v="E"/>
    <x v="7"/>
    <s v="SXLU    02/02/2009N"/>
    <n v="438"/>
    <n v="53.75"/>
    <n v="0"/>
    <n v="53.75"/>
    <n v="0"/>
    <n v="0"/>
    <n v="1.85"/>
    <n v="0.5"/>
    <n v="0"/>
    <n v="0"/>
    <n v="0"/>
    <n v="2.0299999999999998"/>
    <n v="1.01"/>
    <n v="0.8"/>
    <n v="0"/>
    <n v="0"/>
    <n v="1.1299999999999999"/>
    <n v="14.14"/>
    <n v="0"/>
    <n v="0"/>
    <n v="0"/>
    <n v="0"/>
    <n v="0.14000000000000001"/>
    <n v="0"/>
    <n v="0"/>
    <n v="0"/>
    <n v="1.1200000000000001"/>
    <n v="0"/>
    <n v="0"/>
    <n v="0"/>
    <n v="0"/>
    <n v="0"/>
    <n v="0"/>
    <n v="0"/>
    <n v="0"/>
    <n v="0.31"/>
    <x v="20"/>
    <x v="17"/>
  </r>
  <r>
    <s v="CG&amp;E "/>
    <s v="E"/>
    <x v="19"/>
    <s v="TD  SOFF01/02/2009N"/>
    <n v="16301"/>
    <n v="239.71"/>
    <n v="0"/>
    <n v="239.71"/>
    <n v="80.69"/>
    <n v="0"/>
    <n v="105.6"/>
    <n v="0"/>
    <n v="0"/>
    <n v="0"/>
    <n v="0"/>
    <n v="0"/>
    <n v="0"/>
    <n v="31.72"/>
    <n v="0"/>
    <n v="0"/>
    <n v="0"/>
    <n v="0"/>
    <n v="0"/>
    <n v="0"/>
    <n v="0"/>
    <n v="0"/>
    <n v="8.86"/>
    <n v="0"/>
    <n v="0"/>
    <n v="0"/>
    <n v="0"/>
    <n v="0"/>
    <n v="0"/>
    <n v="0"/>
    <n v="0"/>
    <n v="0"/>
    <n v="0"/>
    <n v="0"/>
    <n v="0"/>
    <n v="12.84"/>
    <x v="20"/>
    <x v="18"/>
  </r>
  <r>
    <s v="CG&amp;E "/>
    <s v="E"/>
    <x v="19"/>
    <s v="TD  SOFF07/13/2009N"/>
    <n v="3070"/>
    <n v="184.13"/>
    <n v="0"/>
    <n v="184.13"/>
    <n v="151.96"/>
    <n v="0"/>
    <n v="22.07"/>
    <n v="0"/>
    <n v="0"/>
    <n v="0"/>
    <n v="0"/>
    <n v="0"/>
    <n v="0"/>
    <n v="5.99"/>
    <n v="0"/>
    <n v="0"/>
    <n v="0"/>
    <n v="0"/>
    <n v="0"/>
    <n v="0"/>
    <n v="0"/>
    <n v="0"/>
    <n v="1.68"/>
    <n v="0"/>
    <n v="0"/>
    <n v="0"/>
    <n v="0"/>
    <n v="0"/>
    <n v="0"/>
    <n v="0"/>
    <n v="0"/>
    <n v="0"/>
    <n v="0"/>
    <n v="0"/>
    <n v="0"/>
    <n v="2.4300000000000002"/>
    <x v="20"/>
    <x v="18"/>
  </r>
  <r>
    <s v="CG&amp;E "/>
    <s v="E"/>
    <x v="19"/>
    <s v="TD  SON 01/02/2009N"/>
    <n v="6698"/>
    <n v="2330.88"/>
    <n v="0"/>
    <n v="2330.88"/>
    <n v="658.97"/>
    <n v="0"/>
    <n v="453.47"/>
    <n v="24.97"/>
    <n v="1.42"/>
    <n v="0"/>
    <n v="0"/>
    <n v="105.87"/>
    <n v="0"/>
    <n v="89.29"/>
    <n v="0"/>
    <n v="0"/>
    <n v="143.19"/>
    <n v="777.04"/>
    <n v="0"/>
    <n v="0"/>
    <n v="0"/>
    <n v="0"/>
    <n v="3.63"/>
    <n v="0"/>
    <n v="0"/>
    <n v="0"/>
    <n v="0"/>
    <n v="0"/>
    <n v="0"/>
    <n v="0"/>
    <n v="0"/>
    <n v="36.82"/>
    <n v="0"/>
    <n v="0"/>
    <n v="0"/>
    <n v="36.21"/>
    <x v="20"/>
    <x v="18"/>
  </r>
  <r>
    <s v="CG&amp;E "/>
    <s v="E"/>
    <x v="19"/>
    <s v="TD  SON 07/13/2009N"/>
    <n v="1136"/>
    <n v="440.41"/>
    <n v="0"/>
    <n v="440.41"/>
    <n v="111.77"/>
    <n v="0"/>
    <n v="107.38"/>
    <n v="4.57"/>
    <n v="0.34"/>
    <n v="0"/>
    <n v="0"/>
    <n v="19.48"/>
    <n v="0"/>
    <n v="15.15"/>
    <n v="0"/>
    <n v="0"/>
    <n v="26.18"/>
    <n v="142.05000000000001"/>
    <n v="0"/>
    <n v="0"/>
    <n v="0"/>
    <n v="0"/>
    <n v="0.61"/>
    <n v="0"/>
    <n v="0"/>
    <n v="0"/>
    <n v="0"/>
    <n v="0"/>
    <n v="0"/>
    <n v="0"/>
    <n v="0"/>
    <n v="6.73"/>
    <n v="0"/>
    <n v="0"/>
    <n v="0"/>
    <n v="6.15"/>
    <x v="20"/>
    <x v="18"/>
  </r>
  <r>
    <s v="CG&amp;E "/>
    <s v="E"/>
    <x v="2"/>
    <s v="TL01    02/02/2009N"/>
    <n v="4591"/>
    <n v="272.92"/>
    <n v="0"/>
    <n v="272.92"/>
    <n v="23.79"/>
    <n v="0"/>
    <n v="16.649999999999999"/>
    <n v="4.9800000000000004"/>
    <n v="0.45"/>
    <n v="0"/>
    <n v="0"/>
    <n v="21.29"/>
    <n v="10.35"/>
    <n v="11.17"/>
    <n v="0"/>
    <n v="0"/>
    <n v="11.79"/>
    <n v="154.79"/>
    <n v="0"/>
    <n v="0"/>
    <n v="0"/>
    <n v="0"/>
    <n v="1.27"/>
    <n v="0"/>
    <n v="0"/>
    <n v="0"/>
    <n v="11.77"/>
    <n v="0"/>
    <n v="0"/>
    <n v="0"/>
    <n v="0"/>
    <n v="0"/>
    <n v="0"/>
    <n v="0"/>
    <n v="0"/>
    <n v="4.62"/>
    <x v="20"/>
    <x v="19"/>
  </r>
  <r>
    <s v="CG&amp;E "/>
    <s v="E"/>
    <x v="7"/>
    <s v="TL01    02/02/2009N"/>
    <n v="1224141"/>
    <n v="72696.600000000006"/>
    <n v="0"/>
    <n v="72696.600000000006"/>
    <n v="6353.44"/>
    <n v="0"/>
    <n v="4452.49"/>
    <n v="1351.97"/>
    <n v="4.51"/>
    <n v="0"/>
    <n v="0"/>
    <n v="5688.13"/>
    <n v="2775.83"/>
    <n v="3001.33"/>
    <n v="0"/>
    <n v="0"/>
    <n v="3150.35"/>
    <n v="41232.35"/>
    <n v="0"/>
    <n v="0"/>
    <n v="0"/>
    <n v="0"/>
    <n v="329.06"/>
    <n v="0"/>
    <n v="0"/>
    <n v="0"/>
    <n v="3108.37"/>
    <n v="0"/>
    <n v="0"/>
    <n v="0"/>
    <n v="0"/>
    <n v="0"/>
    <n v="0"/>
    <n v="0"/>
    <n v="0"/>
    <n v="1248.77"/>
    <x v="20"/>
    <x v="19"/>
  </r>
  <r>
    <s v="CG&amp;E "/>
    <s v="E"/>
    <x v="4"/>
    <s v="TL01    02/02/2009N"/>
    <n v="457"/>
    <n v="27.21"/>
    <n v="0"/>
    <n v="27.21"/>
    <n v="2.41"/>
    <n v="0"/>
    <n v="1.63"/>
    <n v="0.51"/>
    <n v="0.27"/>
    <n v="0"/>
    <n v="0"/>
    <n v="2.1"/>
    <n v="1.04"/>
    <n v="1.1000000000000001"/>
    <n v="0"/>
    <n v="0"/>
    <n v="1.1200000000000001"/>
    <n v="15.36"/>
    <n v="0"/>
    <n v="0"/>
    <n v="0"/>
    <n v="0"/>
    <n v="0.08"/>
    <n v="0"/>
    <n v="0"/>
    <n v="0"/>
    <n v="1.1200000000000001"/>
    <n v="0"/>
    <n v="0"/>
    <n v="0"/>
    <n v="0"/>
    <n v="0"/>
    <n v="0"/>
    <n v="0"/>
    <n v="0"/>
    <n v="0.47"/>
    <x v="20"/>
    <x v="19"/>
  </r>
  <r>
    <s v="CG&amp;E "/>
    <s v="E"/>
    <x v="2"/>
    <s v="TL03    02/02/2009N"/>
    <n v="253"/>
    <n v="20.8"/>
    <n v="0"/>
    <n v="20.8"/>
    <n v="1.33"/>
    <n v="0"/>
    <n v="6.51"/>
    <n v="0.3"/>
    <n v="0.09"/>
    <n v="0"/>
    <n v="0"/>
    <n v="1.2"/>
    <n v="0.6"/>
    <n v="0.6"/>
    <n v="0"/>
    <n v="0"/>
    <n v="0.66"/>
    <n v="8.5500000000000007"/>
    <n v="0"/>
    <n v="0"/>
    <n v="0"/>
    <n v="0"/>
    <n v="0.06"/>
    <n v="0"/>
    <n v="0"/>
    <n v="0"/>
    <n v="0.66"/>
    <n v="0"/>
    <n v="0"/>
    <n v="0"/>
    <n v="0"/>
    <n v="0"/>
    <n v="0"/>
    <n v="0"/>
    <n v="0"/>
    <n v="0.24"/>
    <x v="20"/>
    <x v="19"/>
  </r>
  <r>
    <s v="CG&amp;E "/>
    <s v="E"/>
    <x v="7"/>
    <s v="TL03    02/02/2009N"/>
    <n v="303279"/>
    <n v="24692.44"/>
    <n v="0"/>
    <n v="24692.44"/>
    <n v="1570.83"/>
    <n v="0"/>
    <n v="7769.45"/>
    <n v="325.22000000000003"/>
    <n v="2.97"/>
    <n v="0"/>
    <n v="0"/>
    <n v="1409.12"/>
    <n v="684.19"/>
    <n v="739.66"/>
    <n v="0"/>
    <n v="0"/>
    <n v="780.54"/>
    <n v="10228.969999999999"/>
    <n v="0"/>
    <n v="0"/>
    <n v="0"/>
    <n v="0"/>
    <n v="95.04"/>
    <n v="0"/>
    <n v="0"/>
    <n v="0"/>
    <n v="778.89"/>
    <n v="0"/>
    <n v="0"/>
    <n v="0"/>
    <n v="0"/>
    <n v="0"/>
    <n v="0"/>
    <n v="0"/>
    <n v="0"/>
    <n v="307.56"/>
    <x v="20"/>
    <x v="19"/>
  </r>
  <r>
    <s v="CG&amp;E "/>
    <s v="E"/>
    <x v="15"/>
    <s v="TSGE    07/13/2009 "/>
    <n v="14373279"/>
    <n v="983397.67"/>
    <n v="0"/>
    <n v="983397.67"/>
    <n v="281078.51"/>
    <n v="0"/>
    <n v="2492.36"/>
    <n v="7254.78"/>
    <n v="0.09"/>
    <n v="0"/>
    <n v="0"/>
    <n v="0"/>
    <n v="44822.61"/>
    <n v="65209.32"/>
    <n v="0"/>
    <n v="0"/>
    <n v="72714.460000000006"/>
    <n v="476043"/>
    <n v="0"/>
    <n v="0"/>
    <n v="0"/>
    <n v="0"/>
    <n v="6639.7"/>
    <n v="0"/>
    <n v="0"/>
    <n v="0"/>
    <n v="0"/>
    <n v="0"/>
    <n v="0"/>
    <n v="0"/>
    <n v="0"/>
    <n v="704.29"/>
    <n v="0"/>
    <n v="0"/>
    <n v="0"/>
    <n v="26438.55"/>
    <x v="20"/>
    <x v="20"/>
  </r>
  <r>
    <s v="CG&amp;E "/>
    <s v="E"/>
    <x v="12"/>
    <s v="TSGS    07/13/2009 "/>
    <n v="7433460"/>
    <n v="442703.38"/>
    <n v="0"/>
    <n v="442703.38"/>
    <n v="107691.66"/>
    <n v="0"/>
    <n v="1612.27"/>
    <n v="4000.01"/>
    <n v="0.09"/>
    <n v="0"/>
    <n v="0"/>
    <n v="0"/>
    <n v="15566.27"/>
    <n v="28389.94"/>
    <n v="0"/>
    <n v="0"/>
    <n v="24843.599999999999"/>
    <n v="246169.8"/>
    <n v="0"/>
    <n v="0"/>
    <n v="0"/>
    <n v="0"/>
    <n v="2553.4899999999998"/>
    <n v="0"/>
    <n v="0"/>
    <n v="0"/>
    <n v="0"/>
    <n v="0"/>
    <n v="0"/>
    <n v="0"/>
    <n v="0"/>
    <n v="364.24"/>
    <n v="0"/>
    <n v="0"/>
    <n v="0"/>
    <n v="11512.01"/>
    <x v="20"/>
    <x v="20"/>
  </r>
  <r>
    <s v="CG&amp;E "/>
    <s v="E"/>
    <x v="15"/>
    <s v="TS01    01/02/2009 "/>
    <n v="807633"/>
    <n v="64103.44"/>
    <n v="0"/>
    <n v="64103.44"/>
    <n v="18634.8"/>
    <n v="0"/>
    <n v="691.29"/>
    <n v="618.36"/>
    <n v="0.09"/>
    <n v="0"/>
    <n v="0"/>
    <n v="2076.79"/>
    <n v="3183.78"/>
    <n v="4999.66"/>
    <n v="0"/>
    <n v="0"/>
    <n v="5046.01"/>
    <n v="26748.799999999999"/>
    <n v="0"/>
    <n v="0"/>
    <n v="0"/>
    <n v="0"/>
    <n v="661.86"/>
    <n v="0"/>
    <n v="0"/>
    <n v="0"/>
    <n v="0"/>
    <n v="0"/>
    <n v="0"/>
    <n v="0"/>
    <n v="0"/>
    <n v="27.91"/>
    <n v="0"/>
    <n v="0"/>
    <n v="0"/>
    <n v="1414.09"/>
    <x v="20"/>
    <x v="20"/>
  </r>
  <r>
    <s v="CG&amp;E "/>
    <s v="E"/>
    <x v="15"/>
    <s v="TS01    01/02/2009N"/>
    <n v="4251734"/>
    <n v="311410.68"/>
    <n v="0"/>
    <n v="311410.68"/>
    <n v="84991.12"/>
    <n v="0"/>
    <n v="1880.87"/>
    <n v="2811.72"/>
    <n v="0.19"/>
    <n v="0"/>
    <n v="0"/>
    <n v="15453.01"/>
    <n v="13631.11"/>
    <n v="19550.11"/>
    <n v="0"/>
    <n v="0"/>
    <n v="22133.35"/>
    <n v="140817.43"/>
    <n v="0"/>
    <n v="0"/>
    <n v="0"/>
    <n v="0"/>
    <n v="2007.1"/>
    <n v="0"/>
    <n v="0"/>
    <n v="0"/>
    <n v="0"/>
    <n v="0"/>
    <n v="0"/>
    <n v="0"/>
    <n v="0"/>
    <n v="208.33"/>
    <n v="0"/>
    <n v="0"/>
    <n v="0"/>
    <n v="7926.34"/>
    <x v="20"/>
    <x v="20"/>
  </r>
  <r>
    <s v="CG&amp;E "/>
    <s v="E"/>
    <x v="12"/>
    <s v="TS01    01/02/2009N"/>
    <n v="916082"/>
    <n v="67655.62"/>
    <n v="0"/>
    <n v="67655.62"/>
    <n v="18386.57"/>
    <n v="0"/>
    <n v="490.39"/>
    <n v="943.36"/>
    <n v="0.09"/>
    <n v="0"/>
    <n v="0"/>
    <n v="3334.7"/>
    <n v="2951.96"/>
    <n v="4222.7700000000004"/>
    <n v="0"/>
    <n v="0"/>
    <n v="4793.99"/>
    <n v="30340.639999999999"/>
    <n v="0"/>
    <n v="0"/>
    <n v="0"/>
    <n v="0"/>
    <n v="434.19"/>
    <n v="0"/>
    <n v="0"/>
    <n v="0"/>
    <n v="0"/>
    <n v="0"/>
    <n v="0"/>
    <n v="0"/>
    <n v="0"/>
    <n v="44.89"/>
    <n v="0"/>
    <n v="0"/>
    <n v="0"/>
    <n v="1712.07"/>
    <x v="20"/>
    <x v="20"/>
  </r>
  <r>
    <s v="CG&amp;E "/>
    <s v="E"/>
    <x v="15"/>
    <s v="TS01    07/13/2009N"/>
    <n v="3365613"/>
    <n v="242811.15"/>
    <n v="0"/>
    <n v="242811.15"/>
    <n v="66066.19"/>
    <n v="0"/>
    <n v="187.6"/>
    <n v="2060.34"/>
    <n v="0.08"/>
    <n v="0"/>
    <n v="0"/>
    <n v="12225.93"/>
    <n v="10545.87"/>
    <n v="15304.5"/>
    <n v="0"/>
    <n v="0"/>
    <n v="17110.98"/>
    <n v="111469.13"/>
    <n v="0"/>
    <n v="0"/>
    <n v="0"/>
    <n v="0"/>
    <n v="1560.55"/>
    <n v="0"/>
    <n v="0"/>
    <n v="0"/>
    <n v="0"/>
    <n v="0"/>
    <n v="0"/>
    <n v="0"/>
    <n v="0"/>
    <n v="164.92"/>
    <n v="0"/>
    <n v="0"/>
    <n v="0"/>
    <n v="6205.06"/>
    <x v="20"/>
    <x v="20"/>
  </r>
  <r>
    <s v="CG&amp;E "/>
    <s v="E"/>
    <x v="14"/>
    <s v="TS02    01/02/2009N"/>
    <n v="939696"/>
    <n v="72102.25"/>
    <n v="0"/>
    <n v="72102.25"/>
    <n v="20384.02"/>
    <n v="0"/>
    <n v="535.73"/>
    <n v="954.43"/>
    <n v="0.09"/>
    <n v="0"/>
    <n v="0"/>
    <n v="3420.42"/>
    <n v="3335.27"/>
    <n v="4546.7700000000004"/>
    <n v="0"/>
    <n v="0"/>
    <n v="5432.47"/>
    <n v="31122.73"/>
    <n v="0"/>
    <n v="0"/>
    <n v="0"/>
    <n v="0"/>
    <n v="480.9"/>
    <n v="0"/>
    <n v="0"/>
    <n v="0"/>
    <n v="0"/>
    <n v="0"/>
    <n v="0"/>
    <n v="0"/>
    <n v="0"/>
    <n v="46.05"/>
    <n v="0"/>
    <n v="0"/>
    <n v="0"/>
    <n v="1843.37"/>
    <x v="20"/>
    <x v="20"/>
  </r>
  <r>
    <s v="CG&amp;E "/>
    <s v="E"/>
    <x v="11"/>
    <s v="TS02    01/02/2009N"/>
    <n v="118760"/>
    <n v="9303.69"/>
    <n v="0"/>
    <n v="9303.69"/>
    <n v="0"/>
    <n v="0"/>
    <n v="1842.44"/>
    <n v="128.94"/>
    <n v="0.09"/>
    <n v="0"/>
    <n v="0"/>
    <n v="440.42"/>
    <n v="663.87"/>
    <n v="0"/>
    <n v="0"/>
    <n v="0"/>
    <n v="0"/>
    <n v="0"/>
    <n v="0"/>
    <n v="0"/>
    <n v="0"/>
    <n v="0"/>
    <n v="1776.15"/>
    <n v="0"/>
    <n v="0"/>
    <n v="0"/>
    <n v="0"/>
    <n v="0"/>
    <n v="0"/>
    <n v="0"/>
    <n v="0"/>
    <n v="5.82"/>
    <n v="0"/>
    <n v="0"/>
    <n v="0"/>
    <n v="4445.96"/>
    <x v="20"/>
    <x v="20"/>
  </r>
  <r>
    <s v="CG&amp;E "/>
    <s v="E"/>
    <x v="15"/>
    <s v="TS04    01/02/2009N"/>
    <n v="203246"/>
    <n v="21912.38"/>
    <n v="0"/>
    <n v="21912.38"/>
    <n v="8127.31"/>
    <n v="0"/>
    <n v="235.09"/>
    <n v="220.66"/>
    <n v="0.04"/>
    <n v="0"/>
    <n v="0"/>
    <n v="741.83"/>
    <n v="1136.1500000000001"/>
    <n v="1510.35"/>
    <n v="0"/>
    <n v="0"/>
    <n v="2396.25"/>
    <n v="6731.51"/>
    <n v="0"/>
    <n v="0"/>
    <n v="0"/>
    <n v="0"/>
    <n v="190.99"/>
    <n v="0"/>
    <n v="0"/>
    <n v="0"/>
    <n v="0"/>
    <n v="0"/>
    <n v="0"/>
    <n v="0"/>
    <n v="0"/>
    <n v="9.9600000000000009"/>
    <n v="0"/>
    <n v="0"/>
    <n v="0"/>
    <n v="612.24"/>
    <x v="20"/>
    <x v="20"/>
  </r>
  <r>
    <s v="CG&amp;E "/>
    <s v="E"/>
    <x v="15"/>
    <s v="TS04    07/13/2009N"/>
    <n v="266144"/>
    <n v="28499.05"/>
    <n v="0"/>
    <n v="28499.05"/>
    <n v="10642.43"/>
    <n v="0"/>
    <n v="113.4"/>
    <n v="288.95"/>
    <n v="0.05"/>
    <n v="0"/>
    <n v="0"/>
    <n v="971.38"/>
    <n v="1487.74"/>
    <n v="1977.75"/>
    <n v="0"/>
    <n v="0"/>
    <n v="3137.8"/>
    <n v="8814.69"/>
    <n v="0"/>
    <n v="0"/>
    <n v="0"/>
    <n v="0"/>
    <n v="250.1"/>
    <n v="0"/>
    <n v="0"/>
    <n v="0"/>
    <n v="0"/>
    <n v="0"/>
    <n v="0"/>
    <n v="0"/>
    <n v="0"/>
    <n v="13.04"/>
    <n v="0"/>
    <n v="0"/>
    <n v="0"/>
    <n v="801.72"/>
    <x v="20"/>
    <x v="20"/>
  </r>
  <r>
    <s v="CG&amp;E "/>
    <s v="E"/>
    <x v="15"/>
    <s v="TS05    01/02/2009 "/>
    <n v="-238083"/>
    <n v="-3019.39"/>
    <n v="0"/>
    <n v="-3019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0"/>
  </r>
  <r>
    <s v="CG&amp;E "/>
    <s v="E"/>
    <x v="15"/>
    <s v="TS07    01/02/2009 "/>
    <n v="6552701"/>
    <n v="532252.57999999996"/>
    <n v="0"/>
    <n v="532252.57999999996"/>
    <n v="89661.83"/>
    <n v="0"/>
    <n v="1973.88"/>
    <n v="7898.91"/>
    <n v="0.18"/>
    <n v="0"/>
    <n v="0"/>
    <n v="53203.02"/>
    <n v="48697.81"/>
    <n v="68577.41"/>
    <n v="0"/>
    <n v="0"/>
    <n v="19651.29"/>
    <n v="217025.46"/>
    <n v="0"/>
    <n v="0"/>
    <n v="0"/>
    <n v="0"/>
    <n v="7115.9"/>
    <n v="0"/>
    <n v="0"/>
    <n v="0"/>
    <n v="0"/>
    <n v="0"/>
    <n v="0"/>
    <n v="0"/>
    <n v="0"/>
    <n v="717.91"/>
    <n v="0"/>
    <n v="0"/>
    <n v="0"/>
    <n v="17728.98"/>
    <x v="20"/>
    <x v="20"/>
  </r>
  <r>
    <s v="CG&amp;E "/>
    <s v="E"/>
    <x v="14"/>
    <s v="TS07    01/02/2009N"/>
    <n v="37710"/>
    <n v="7891.43"/>
    <n v="0"/>
    <n v="7891.43"/>
    <n v="3878.76"/>
    <n v="0"/>
    <n v="214.77"/>
    <n v="40.94"/>
    <n v="0.04"/>
    <n v="0"/>
    <n v="0"/>
    <n v="140.93"/>
    <n v="210.8"/>
    <n v="617.62"/>
    <n v="0"/>
    <n v="0"/>
    <n v="1195.25"/>
    <n v="1248.96"/>
    <n v="0"/>
    <n v="0"/>
    <n v="0"/>
    <n v="0"/>
    <n v="91.13"/>
    <n v="0"/>
    <n v="0"/>
    <n v="0"/>
    <n v="0"/>
    <n v="0"/>
    <n v="0"/>
    <n v="0"/>
    <n v="0"/>
    <n v="1.85"/>
    <n v="0"/>
    <n v="0"/>
    <n v="0"/>
    <n v="250.38"/>
    <x v="20"/>
    <x v="20"/>
  </r>
  <r>
    <s v="CG&amp;E "/>
    <s v="E"/>
    <x v="15"/>
    <s v="TS07    01/02/2009N"/>
    <n v="12386847"/>
    <n v="875440.22"/>
    <n v="0"/>
    <n v="875440.22"/>
    <n v="244748.03"/>
    <n v="0"/>
    <n v="5741.26"/>
    <n v="7559.24"/>
    <n v="0.38"/>
    <n v="0"/>
    <n v="0"/>
    <n v="19196.43"/>
    <n v="38604.89"/>
    <n v="56555.03"/>
    <n v="0"/>
    <n v="0"/>
    <n v="63459.08"/>
    <n v="410258.31"/>
    <n v="0"/>
    <n v="0"/>
    <n v="0"/>
    <n v="0"/>
    <n v="5780.75"/>
    <n v="0"/>
    <n v="0"/>
    <n v="0"/>
    <n v="0"/>
    <n v="0"/>
    <n v="0"/>
    <n v="0"/>
    <n v="0"/>
    <n v="606.96"/>
    <n v="0"/>
    <n v="0"/>
    <n v="0"/>
    <n v="22929.86"/>
    <x v="20"/>
    <x v="20"/>
  </r>
  <r>
    <s v="CG&amp;E "/>
    <s v="E"/>
    <x v="18"/>
    <s v="TS07    01/02/2009N"/>
    <n v="63408"/>
    <n v="901.7"/>
    <n v="0"/>
    <n v="901.7"/>
    <n v="0"/>
    <n v="0"/>
    <n v="241.05"/>
    <n v="68.84"/>
    <n v="0.04"/>
    <n v="0"/>
    <n v="-340.03"/>
    <n v="234.21"/>
    <n v="354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1"/>
    <n v="0"/>
    <n v="0"/>
    <n v="0"/>
    <n v="340.03"/>
    <x v="20"/>
    <x v="20"/>
  </r>
  <r>
    <s v="CG&amp;E "/>
    <s v="E"/>
    <x v="14"/>
    <s v="TS07    07/13/2009N"/>
    <n v="49380"/>
    <n v="10250.780000000001"/>
    <n v="0"/>
    <n v="10250.780000000001"/>
    <n v="5079.12"/>
    <n v="0"/>
    <n v="198.45"/>
    <n v="53.61"/>
    <n v="0.05"/>
    <n v="0"/>
    <n v="0"/>
    <n v="184.53"/>
    <n v="276.02999999999997"/>
    <n v="808.76"/>
    <n v="0"/>
    <n v="0"/>
    <n v="1565.15"/>
    <n v="1635.47"/>
    <n v="0"/>
    <n v="0"/>
    <n v="0"/>
    <n v="0"/>
    <n v="119.33"/>
    <n v="0"/>
    <n v="0"/>
    <n v="0"/>
    <n v="0"/>
    <n v="0"/>
    <n v="0"/>
    <n v="0"/>
    <n v="0"/>
    <n v="2.42"/>
    <n v="0"/>
    <n v="0"/>
    <n v="0"/>
    <n v="327.86"/>
    <x v="20"/>
    <x v="20"/>
  </r>
  <r>
    <s v="CG&amp;E "/>
    <s v="E"/>
    <x v="15"/>
    <s v="TS07    07/13/2009N"/>
    <n v="13523087"/>
    <n v="910207.96"/>
    <n v="0"/>
    <n v="910207.96"/>
    <n v="248210.6"/>
    <n v="0"/>
    <n v="1008.7"/>
    <n v="7771.41"/>
    <n v="0.25"/>
    <n v="0"/>
    <n v="0"/>
    <n v="14042.06"/>
    <n v="38837.15"/>
    <n v="59058.8"/>
    <n v="0"/>
    <n v="0"/>
    <n v="62917.77"/>
    <n v="447884.64"/>
    <n v="0"/>
    <n v="0"/>
    <n v="0"/>
    <n v="0"/>
    <n v="5868.36"/>
    <n v="0"/>
    <n v="0"/>
    <n v="0"/>
    <n v="0"/>
    <n v="0"/>
    <n v="0"/>
    <n v="0"/>
    <n v="0"/>
    <n v="662.63"/>
    <n v="0"/>
    <n v="0"/>
    <n v="0"/>
    <n v="23945.59"/>
    <x v="20"/>
    <x v="20"/>
  </r>
  <r>
    <s v="CG&amp;E "/>
    <s v="E"/>
    <x v="18"/>
    <s v="TS07    07/13/2009N"/>
    <n v="83031"/>
    <n v="1063.54"/>
    <n v="0"/>
    <n v="1063.54"/>
    <n v="0"/>
    <n v="0"/>
    <n v="198.45"/>
    <n v="90.15"/>
    <n v="0.05"/>
    <n v="0"/>
    <n v="-445.27"/>
    <n v="306.68"/>
    <n v="464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7"/>
    <n v="0"/>
    <n v="0"/>
    <n v="0"/>
    <n v="445.27"/>
    <x v="20"/>
    <x v="20"/>
  </r>
  <r>
    <s v="CG&amp;E "/>
    <s v="E"/>
    <x v="15"/>
    <s v="TS08    01/02/2009 "/>
    <n v="0"/>
    <n v="163842.45000000001"/>
    <n v="0"/>
    <n v="163842.45000000001"/>
    <n v="53181.63"/>
    <n v="0"/>
    <n v="1095.8599999999999"/>
    <n v="1786.09"/>
    <n v="0.09"/>
    <n v="0"/>
    <n v="0"/>
    <n v="0"/>
    <n v="15165.4"/>
    <n v="60857.440000000002"/>
    <n v="0"/>
    <n v="0"/>
    <n v="16838.439999999999"/>
    <n v="0"/>
    <n v="0"/>
    <n v="0"/>
    <n v="0"/>
    <n v="0"/>
    <n v="9267.2099999999991"/>
    <n v="0"/>
    <n v="0"/>
    <n v="0"/>
    <n v="0"/>
    <n v="0"/>
    <n v="0"/>
    <n v="0"/>
    <n v="0"/>
    <n v="132.93"/>
    <n v="0"/>
    <n v="0"/>
    <n v="0"/>
    <n v="5517.36"/>
    <x v="20"/>
    <x v="20"/>
  </r>
  <r>
    <s v="CG&amp;E "/>
    <s v="E"/>
    <x v="15"/>
    <s v="TS08    01/02/2009N"/>
    <n v="22230828"/>
    <n v="1566313.23"/>
    <n v="0"/>
    <n v="1566313.23"/>
    <n v="443956.73"/>
    <n v="0"/>
    <n v="8718.2800000000007"/>
    <n v="11302.14"/>
    <n v="0.16"/>
    <n v="0"/>
    <n v="0"/>
    <n v="24131.45"/>
    <n v="71185.13"/>
    <n v="102159.67"/>
    <n v="0"/>
    <n v="0"/>
    <n v="115581.57"/>
    <n v="736285.03"/>
    <n v="0"/>
    <n v="0"/>
    <n v="0"/>
    <n v="0"/>
    <n v="10484.379999999999"/>
    <n v="0"/>
    <n v="0"/>
    <n v="0"/>
    <n v="0"/>
    <n v="0"/>
    <n v="0"/>
    <n v="0"/>
    <n v="0"/>
    <n v="1089.31"/>
    <n v="0"/>
    <n v="0"/>
    <n v="0"/>
    <n v="41419.379999999997"/>
    <x v="20"/>
    <x v="20"/>
  </r>
  <r>
    <s v="CG&amp;E "/>
    <s v="E"/>
    <x v="17"/>
    <s v="TS08    01/02/2009N"/>
    <n v="1622657"/>
    <n v="101074.42"/>
    <n v="0"/>
    <n v="101074.42"/>
    <n v="22532.91"/>
    <n v="0"/>
    <n v="487.82"/>
    <n v="976.27"/>
    <n v="0.04"/>
    <n v="0"/>
    <n v="0"/>
    <n v="5894.15"/>
    <n v="3205.16"/>
    <n v="6062.65"/>
    <n v="0"/>
    <n v="0"/>
    <n v="5099.95"/>
    <n v="53742.400000000001"/>
    <n v="0"/>
    <n v="0"/>
    <n v="0"/>
    <n v="0"/>
    <n v="535.14"/>
    <n v="0"/>
    <n v="0"/>
    <n v="0"/>
    <n v="0"/>
    <n v="0"/>
    <n v="0"/>
    <n v="0"/>
    <n v="0"/>
    <n v="79.510000000000005"/>
    <n v="0"/>
    <n v="0"/>
    <n v="0"/>
    <n v="2458.42"/>
    <x v="20"/>
    <x v="20"/>
  </r>
  <r>
    <s v="CG&amp;E "/>
    <s v="E"/>
    <x v="15"/>
    <s v="TS08    07/13/2009N"/>
    <n v="22630529"/>
    <n v="1549180.28"/>
    <n v="0"/>
    <n v="1549180.28"/>
    <n v="442978.33"/>
    <n v="0"/>
    <n v="453.25"/>
    <n v="11278.98"/>
    <n v="0.11"/>
    <n v="0"/>
    <n v="0"/>
    <n v="3701.82"/>
    <n v="70658.09"/>
    <n v="102731.07"/>
    <n v="0"/>
    <n v="0"/>
    <n v="114631.25"/>
    <n v="749523.12"/>
    <n v="0"/>
    <n v="0"/>
    <n v="0"/>
    <n v="0"/>
    <n v="10463.99"/>
    <n v="0"/>
    <n v="0"/>
    <n v="0"/>
    <n v="0"/>
    <n v="0"/>
    <n v="0"/>
    <n v="0"/>
    <n v="0"/>
    <n v="1108.8900000000001"/>
    <n v="0"/>
    <n v="0"/>
    <n v="0"/>
    <n v="41651.379999999997"/>
    <x v="20"/>
    <x v="20"/>
  </r>
  <r>
    <s v="CG&amp;E "/>
    <s v="E"/>
    <x v="17"/>
    <s v="TS08    07/13/2009N"/>
    <n v="2250033"/>
    <n v="139680.20000000001"/>
    <n v="0"/>
    <n v="139680.20000000001"/>
    <n v="31244.89"/>
    <n v="0"/>
    <n v="203.35"/>
    <n v="1353.73"/>
    <n v="0.05"/>
    <n v="0"/>
    <n v="0"/>
    <n v="8173.03"/>
    <n v="4444.3900000000003"/>
    <n v="8406.68"/>
    <n v="0"/>
    <n v="0"/>
    <n v="7071.76"/>
    <n v="74521.09"/>
    <n v="0"/>
    <n v="0"/>
    <n v="0"/>
    <n v="0"/>
    <n v="742.04"/>
    <n v="0"/>
    <n v="0"/>
    <n v="0"/>
    <n v="0"/>
    <n v="0"/>
    <n v="0"/>
    <n v="0"/>
    <n v="0"/>
    <n v="110.25"/>
    <n v="0"/>
    <n v="0"/>
    <n v="0"/>
    <n v="3408.94"/>
    <x v="20"/>
    <x v="20"/>
  </r>
  <r>
    <s v="CG&amp;E "/>
    <s v="E"/>
    <x v="15"/>
    <s v="TS09    01/02/2009N"/>
    <n v="8876712"/>
    <n v="602364.75"/>
    <n v="0"/>
    <n v="602364.75"/>
    <n v="169016.74"/>
    <n v="0"/>
    <n v="3460.17"/>
    <n v="4752.33"/>
    <n v="0.12"/>
    <n v="0"/>
    <n v="0"/>
    <n v="895.52"/>
    <n v="26759.59"/>
    <n v="39626.46"/>
    <n v="0"/>
    <n v="0"/>
    <n v="43361.760000000002"/>
    <n v="293996.7"/>
    <n v="0"/>
    <n v="0"/>
    <n v="0"/>
    <n v="0"/>
    <n v="3993.98"/>
    <n v="0"/>
    <n v="0"/>
    <n v="0"/>
    <n v="0"/>
    <n v="0"/>
    <n v="0"/>
    <n v="0"/>
    <n v="0"/>
    <n v="434.97"/>
    <n v="0"/>
    <n v="0"/>
    <n v="0"/>
    <n v="16066.41"/>
    <x v="20"/>
    <x v="20"/>
  </r>
  <r>
    <s v="CG&amp;E "/>
    <s v="E"/>
    <x v="12"/>
    <s v="TS09    01/02/2009N"/>
    <n v="1882422"/>
    <n v="136526.41"/>
    <n v="0"/>
    <n v="136526.41"/>
    <n v="40794.6"/>
    <n v="0"/>
    <n v="897.46"/>
    <n v="1098.0999999999999"/>
    <n v="0.04"/>
    <n v="0"/>
    <n v="0"/>
    <n v="0"/>
    <n v="6673.4"/>
    <n v="9102.68"/>
    <n v="0"/>
    <n v="0"/>
    <n v="10869.21"/>
    <n v="62345.82"/>
    <n v="0"/>
    <n v="0"/>
    <n v="0"/>
    <n v="0"/>
    <n v="962.42"/>
    <n v="0"/>
    <n v="0"/>
    <n v="0"/>
    <n v="0"/>
    <n v="0"/>
    <n v="0"/>
    <n v="0"/>
    <n v="0"/>
    <n v="92.24"/>
    <n v="0"/>
    <n v="0"/>
    <n v="0"/>
    <n v="3690.44"/>
    <x v="20"/>
    <x v="20"/>
  </r>
  <r>
    <s v="CG&amp;E "/>
    <s v="E"/>
    <x v="15"/>
    <s v="TS09    07/13/2009N"/>
    <n v="11908509"/>
    <n v="805527.17"/>
    <n v="0"/>
    <n v="805527.17"/>
    <n v="227546.82"/>
    <n v="0"/>
    <n v="605.15"/>
    <n v="6384.87"/>
    <n v="0.15"/>
    <n v="0"/>
    <n v="0"/>
    <n v="1241.75"/>
    <n v="36061.160000000003"/>
    <n v="53274.12"/>
    <n v="0"/>
    <n v="0"/>
    <n v="58443.24"/>
    <n v="394409.81"/>
    <n v="0"/>
    <n v="0"/>
    <n v="0"/>
    <n v="0"/>
    <n v="5376.82"/>
    <n v="0"/>
    <n v="0"/>
    <n v="0"/>
    <n v="0"/>
    <n v="0"/>
    <n v="0"/>
    <n v="0"/>
    <n v="0"/>
    <n v="583.52"/>
    <n v="0"/>
    <n v="0"/>
    <n v="0"/>
    <n v="21599.759999999998"/>
    <x v="20"/>
    <x v="20"/>
  </r>
  <r>
    <s v="CG&amp;E "/>
    <s v="E"/>
    <x v="12"/>
    <s v="TS09    07/13/2009N"/>
    <n v="2610231"/>
    <n v="188271.2"/>
    <n v="0"/>
    <n v="188271.2"/>
    <n v="56567.27"/>
    <n v="0"/>
    <n v="203.35"/>
    <n v="1522.67"/>
    <n v="0.05"/>
    <n v="0"/>
    <n v="0"/>
    <n v="0"/>
    <n v="9253.5499999999993"/>
    <n v="12622.09"/>
    <n v="0"/>
    <n v="0"/>
    <n v="15071.65"/>
    <n v="86450.85"/>
    <n v="0"/>
    <n v="0"/>
    <n v="0"/>
    <n v="0"/>
    <n v="1334.53"/>
    <n v="0"/>
    <n v="0"/>
    <n v="0"/>
    <n v="0"/>
    <n v="0"/>
    <n v="0"/>
    <n v="0"/>
    <n v="0"/>
    <n v="127.9"/>
    <n v="0"/>
    <n v="0"/>
    <n v="0"/>
    <n v="5117.29"/>
    <x v="20"/>
    <x v="20"/>
  </r>
  <r>
    <s v="CG&amp;E "/>
    <s v="E"/>
    <x v="18"/>
    <s v="TS10    01/02/2009N"/>
    <n v="40122475"/>
    <n v="247879.5"/>
    <n v="0"/>
    <n v="247879.5"/>
    <n v="0"/>
    <n v="0"/>
    <n v="14985.69"/>
    <n v="19032.689999999999"/>
    <n v="0.04"/>
    <n v="0"/>
    <n v="0"/>
    <n v="0"/>
    <n v="128881.61"/>
    <n v="0"/>
    <n v="0"/>
    <n v="0"/>
    <n v="0"/>
    <n v="0"/>
    <n v="0"/>
    <n v="0"/>
    <n v="0"/>
    <n v="0"/>
    <n v="15847.37"/>
    <n v="0"/>
    <n v="0"/>
    <n v="0"/>
    <n v="0"/>
    <n v="0"/>
    <n v="0"/>
    <n v="0"/>
    <n v="0"/>
    <n v="1966"/>
    <n v="0"/>
    <n v="0"/>
    <n v="0"/>
    <n v="67166.100000000006"/>
    <x v="20"/>
    <x v="20"/>
  </r>
  <r>
    <s v="CG&amp;E "/>
    <s v="E"/>
    <x v="18"/>
    <s v="TS10    07/13/2009N"/>
    <n v="55635221"/>
    <n v="323142.01"/>
    <n v="0"/>
    <n v="323142.01"/>
    <n v="0"/>
    <n v="0"/>
    <n v="203.35"/>
    <n v="26391.39"/>
    <n v="0.05"/>
    <n v="0"/>
    <n v="0"/>
    <n v="0"/>
    <n v="178711.73"/>
    <n v="0"/>
    <n v="0"/>
    <n v="0"/>
    <n v="0"/>
    <n v="0"/>
    <n v="0"/>
    <n v="0"/>
    <n v="0"/>
    <n v="0"/>
    <n v="21974.5"/>
    <n v="0"/>
    <n v="0"/>
    <n v="0"/>
    <n v="0"/>
    <n v="0"/>
    <n v="0"/>
    <n v="0"/>
    <n v="0"/>
    <n v="2726.13"/>
    <n v="0"/>
    <n v="0"/>
    <n v="0"/>
    <n v="93134.86"/>
    <x v="20"/>
    <x v="20"/>
  </r>
  <r>
    <s v="CG&amp;E "/>
    <s v="E"/>
    <x v="15"/>
    <s v="TS12    01/02/2009 "/>
    <n v="6819258"/>
    <n v="202362"/>
    <n v="0"/>
    <n v="2023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0"/>
  </r>
  <r>
    <s v="CG&amp;E "/>
    <s v="E"/>
    <x v="15"/>
    <s v="TS12    07/13/2009 "/>
    <n v="1279385"/>
    <n v="56114.05"/>
    <n v="0"/>
    <n v="5611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0"/>
  </r>
  <r>
    <s v="CG&amp;E "/>
    <s v="E"/>
    <x v="15"/>
    <s v="TS13    07/13/2009 "/>
    <n v="2712952"/>
    <n v="99301.67"/>
    <n v="0"/>
    <n v="9930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0"/>
  </r>
  <r>
    <s v="CG&amp;E "/>
    <s v="E"/>
    <x v="7"/>
    <s v="UOLC    02/02/2009N"/>
    <n v="23603"/>
    <n v="1264.22"/>
    <n v="0"/>
    <n v="1264.22"/>
    <n v="-0.69"/>
    <n v="0"/>
    <n v="101.33"/>
    <n v="25.62"/>
    <n v="0.09"/>
    <n v="0"/>
    <n v="0"/>
    <n v="101.85"/>
    <n v="54.05"/>
    <n v="41.45"/>
    <n v="0"/>
    <n v="0"/>
    <n v="60.82"/>
    <n v="795.63"/>
    <n v="0"/>
    <n v="0"/>
    <n v="0"/>
    <n v="0"/>
    <n v="7.11"/>
    <n v="0"/>
    <n v="0"/>
    <n v="0"/>
    <n v="60.16"/>
    <n v="0"/>
    <n v="0"/>
    <n v="0"/>
    <n v="0"/>
    <n v="0"/>
    <n v="0"/>
    <n v="0"/>
    <n v="0"/>
    <n v="16.8"/>
    <x v="20"/>
    <x v="21"/>
  </r>
  <r>
    <s v="CG&amp;E "/>
    <s v="E"/>
    <x v="19"/>
    <s v="UOLP    02/02/2009 "/>
    <n v="3560"/>
    <n v="197.32"/>
    <n v="0"/>
    <n v="197.32"/>
    <n v="0"/>
    <n v="0"/>
    <n v="15.04"/>
    <n v="4.0599999999999996"/>
    <n v="5.55"/>
    <n v="0"/>
    <n v="0"/>
    <n v="16.52"/>
    <n v="8.2100000000000009"/>
    <n v="6.52"/>
    <n v="0"/>
    <n v="0"/>
    <n v="9.15"/>
    <n v="119.74"/>
    <n v="0"/>
    <n v="0"/>
    <n v="0"/>
    <n v="0"/>
    <n v="0.92"/>
    <n v="0"/>
    <n v="0"/>
    <n v="0"/>
    <n v="9.08"/>
    <n v="0"/>
    <n v="0"/>
    <n v="0"/>
    <n v="0"/>
    <n v="0"/>
    <n v="0"/>
    <n v="0"/>
    <n v="0"/>
    <n v="2.5299999999999998"/>
    <x v="20"/>
    <x v="21"/>
  </r>
  <r>
    <s v="CG&amp;E "/>
    <s v="E"/>
    <x v="2"/>
    <s v="UOLP    02/02/2009 "/>
    <n v="34406"/>
    <n v="1863.11"/>
    <n v="0"/>
    <n v="1863.11"/>
    <n v="-7.0000000000000007E-2"/>
    <n v="0"/>
    <n v="148.09"/>
    <n v="37.51"/>
    <n v="8.52"/>
    <n v="0"/>
    <n v="0"/>
    <n v="159.16"/>
    <n v="78.540000000000006"/>
    <n v="60.7"/>
    <n v="0"/>
    <n v="0"/>
    <n v="89.08"/>
    <n v="1159.2"/>
    <n v="0"/>
    <n v="0"/>
    <n v="0"/>
    <n v="0"/>
    <n v="10.65"/>
    <n v="0"/>
    <n v="0"/>
    <n v="0"/>
    <n v="87.22"/>
    <n v="0"/>
    <n v="0"/>
    <n v="0"/>
    <n v="0"/>
    <n v="0"/>
    <n v="0"/>
    <n v="0"/>
    <n v="0"/>
    <n v="24.51"/>
    <x v="20"/>
    <x v="21"/>
  </r>
  <r>
    <s v="CG&amp;E "/>
    <s v="E"/>
    <x v="3"/>
    <s v="UOLP    02/02/2009 "/>
    <n v="910"/>
    <n v="49.45"/>
    <n v="0"/>
    <n v="49.45"/>
    <n v="0"/>
    <n v="0"/>
    <n v="3.92"/>
    <n v="1"/>
    <n v="0.36"/>
    <n v="0"/>
    <n v="0"/>
    <n v="4.21"/>
    <n v="2.08"/>
    <n v="1.59"/>
    <n v="0"/>
    <n v="0"/>
    <n v="2.36"/>
    <n v="30.68"/>
    <n v="0"/>
    <n v="0"/>
    <n v="0"/>
    <n v="0"/>
    <n v="0.28000000000000003"/>
    <n v="0"/>
    <n v="0"/>
    <n v="0"/>
    <n v="2.31"/>
    <n v="0"/>
    <n v="0"/>
    <n v="0"/>
    <n v="0"/>
    <n v="0"/>
    <n v="0"/>
    <n v="0"/>
    <n v="0"/>
    <n v="0.66"/>
    <x v="20"/>
    <x v="21"/>
  </r>
  <r>
    <s v="CG&amp;E "/>
    <s v="E"/>
    <x v="7"/>
    <s v="UOLP    02/02/2009 "/>
    <n v="386"/>
    <n v="21.01"/>
    <n v="0"/>
    <n v="21.01"/>
    <n v="0"/>
    <n v="0"/>
    <n v="1.65"/>
    <n v="0.43"/>
    <n v="0.18"/>
    <n v="0"/>
    <n v="0"/>
    <n v="1.79"/>
    <n v="0.89"/>
    <n v="0.68"/>
    <n v="0"/>
    <n v="0"/>
    <n v="0.99"/>
    <n v="13.01"/>
    <n v="0"/>
    <n v="0"/>
    <n v="0"/>
    <n v="0"/>
    <n v="0.11"/>
    <n v="0"/>
    <n v="0"/>
    <n v="0"/>
    <n v="0.99"/>
    <n v="0"/>
    <n v="0"/>
    <n v="0"/>
    <n v="0"/>
    <n v="0"/>
    <n v="0"/>
    <n v="0"/>
    <n v="0"/>
    <n v="0.28999999999999998"/>
    <x v="20"/>
    <x v="21"/>
  </r>
  <r>
    <s v="CG&amp;E "/>
    <s v="E"/>
    <x v="4"/>
    <s v="UOLP    02/02/2009 "/>
    <n v="1446"/>
    <n v="78.64"/>
    <n v="0"/>
    <n v="78.64"/>
    <n v="0"/>
    <n v="0"/>
    <n v="6.22"/>
    <n v="1.59"/>
    <n v="0.63"/>
    <n v="0"/>
    <n v="0"/>
    <n v="6.69"/>
    <n v="3.31"/>
    <n v="2.5299999999999998"/>
    <n v="0"/>
    <n v="0"/>
    <n v="3.75"/>
    <n v="48.75"/>
    <n v="0"/>
    <n v="0"/>
    <n v="0"/>
    <n v="0"/>
    <n v="0.44"/>
    <n v="0"/>
    <n v="0"/>
    <n v="0"/>
    <n v="3.68"/>
    <n v="0"/>
    <n v="0"/>
    <n v="0"/>
    <n v="0"/>
    <n v="0"/>
    <n v="0"/>
    <n v="0"/>
    <n v="0"/>
    <n v="1.05"/>
    <x v="20"/>
    <x v="21"/>
  </r>
  <r>
    <s v="CG&amp;E "/>
    <s v="E"/>
    <x v="6"/>
    <s v="UOLP    02/02/2009 "/>
    <n v="968"/>
    <n v="15.25"/>
    <n v="0"/>
    <n v="15.25"/>
    <n v="0"/>
    <n v="0"/>
    <n v="4.16"/>
    <n v="1.07"/>
    <n v="0.36"/>
    <n v="0"/>
    <n v="-0.36"/>
    <n v="4.4800000000000004"/>
    <n v="2.2200000000000002"/>
    <n v="0"/>
    <n v="0"/>
    <n v="0"/>
    <n v="0"/>
    <n v="0"/>
    <n v="0"/>
    <n v="0"/>
    <n v="0"/>
    <n v="0"/>
    <n v="0.14000000000000001"/>
    <n v="0"/>
    <n v="0"/>
    <n v="0"/>
    <n v="2.4700000000000002"/>
    <n v="0"/>
    <n v="0"/>
    <n v="0"/>
    <n v="0"/>
    <n v="0"/>
    <n v="0"/>
    <n v="0"/>
    <n v="0"/>
    <n v="0.71"/>
    <x v="20"/>
    <x v="21"/>
  </r>
  <r>
    <s v="CG&amp;E "/>
    <s v="E"/>
    <x v="2"/>
    <s v="UOLP    02/02/2009N"/>
    <n v="12563"/>
    <n v="678.3"/>
    <n v="0"/>
    <n v="678.3"/>
    <n v="-0.28999999999999998"/>
    <n v="0"/>
    <n v="53.86"/>
    <n v="13.69"/>
    <n v="3.41"/>
    <n v="0"/>
    <n v="0"/>
    <n v="58.38"/>
    <n v="28.77"/>
    <n v="22.13"/>
    <n v="0"/>
    <n v="0"/>
    <n v="32.380000000000003"/>
    <n v="421.16"/>
    <n v="0"/>
    <n v="0"/>
    <n v="0"/>
    <n v="0"/>
    <n v="3.85"/>
    <n v="0"/>
    <n v="0"/>
    <n v="0"/>
    <n v="32.06"/>
    <n v="0"/>
    <n v="0"/>
    <n v="0"/>
    <n v="0"/>
    <n v="0"/>
    <n v="0"/>
    <n v="0"/>
    <n v="0"/>
    <n v="8.9"/>
    <x v="20"/>
    <x v="21"/>
  </r>
  <r>
    <s v="CG&amp;E "/>
    <s v="E"/>
    <x v="7"/>
    <s v="UOLP    02/02/2009N"/>
    <n v="32697"/>
    <n v="1756.89"/>
    <n v="0"/>
    <n v="1756.89"/>
    <n v="-0.83"/>
    <n v="0"/>
    <n v="140.18"/>
    <n v="35.56"/>
    <n v="3.33"/>
    <n v="0"/>
    <n v="0"/>
    <n v="151.69999999999999"/>
    <n v="74.790000000000006"/>
    <n v="57.46"/>
    <n v="0"/>
    <n v="0"/>
    <n v="84.29"/>
    <n v="1093.5899999999999"/>
    <n v="0"/>
    <n v="0"/>
    <n v="0"/>
    <n v="0"/>
    <n v="10.15"/>
    <n v="0"/>
    <n v="0"/>
    <n v="0"/>
    <n v="83.46"/>
    <n v="0"/>
    <n v="0"/>
    <n v="0"/>
    <n v="0"/>
    <n v="0"/>
    <n v="0"/>
    <n v="0"/>
    <n v="0"/>
    <n v="23.21"/>
    <x v="20"/>
    <x v="21"/>
  </r>
  <r>
    <s v="CG&amp;E "/>
    <s v="E"/>
    <x v="19"/>
    <s v="UORP    02/02/2009 "/>
    <n v="86"/>
    <n v="4.4000000000000004"/>
    <n v="0"/>
    <n v="4.4000000000000004"/>
    <n v="0"/>
    <n v="0"/>
    <n v="0.36"/>
    <n v="0.1"/>
    <n v="0.18"/>
    <n v="0"/>
    <n v="0"/>
    <n v="0.4"/>
    <n v="0"/>
    <n v="0.16"/>
    <n v="0"/>
    <n v="0"/>
    <n v="0.22"/>
    <n v="2.9"/>
    <n v="0"/>
    <n v="0"/>
    <n v="0"/>
    <n v="0"/>
    <n v="0.02"/>
    <n v="0"/>
    <n v="0"/>
    <n v="0"/>
    <n v="0"/>
    <n v="0"/>
    <n v="0"/>
    <n v="0"/>
    <n v="0"/>
    <n v="0"/>
    <n v="0"/>
    <n v="0"/>
    <n v="0"/>
    <n v="0.06"/>
    <x v="20"/>
    <x v="21"/>
  </r>
  <r>
    <s v="CG&amp;E "/>
    <s v="E"/>
    <x v="12"/>
    <s v="WS02    08/31/1993N"/>
    <n v="46340"/>
    <n v="1592.6"/>
    <n v="592.6"/>
    <n v="1000"/>
    <n v="0"/>
    <n v="0"/>
    <n v="1000"/>
    <n v="0"/>
    <n v="0"/>
    <n v="0"/>
    <n v="0"/>
    <n v="0"/>
    <n v="0"/>
    <n v="0"/>
    <n v="0"/>
    <n v="0"/>
    <n v="0"/>
    <n v="0"/>
    <n v="0"/>
    <n v="0"/>
    <n v="0"/>
    <n v="592.6"/>
    <n v="0"/>
    <n v="0"/>
    <n v="0"/>
    <n v="0"/>
    <n v="0"/>
    <n v="0"/>
    <n v="0"/>
    <n v="0"/>
    <n v="0"/>
    <n v="0"/>
    <n v="0"/>
    <n v="0"/>
    <n v="0"/>
    <n v="0"/>
    <x v="20"/>
    <x v="22"/>
  </r>
  <r>
    <s v="CG&amp;E "/>
    <s v="E"/>
    <x v="4"/>
    <s v="WS04    08/31/1993N"/>
    <n v="0"/>
    <n v="10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  <x v="2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358">
  <r>
    <x v="0"/>
    <s v="E"/>
    <x v="0"/>
    <s v="        01/01/2001 "/>
    <n v="39720"/>
    <n v="1964.4"/>
    <n v="0"/>
    <n v="1964.4"/>
    <n v="0"/>
    <n v="0"/>
    <n v="0"/>
    <n v="0"/>
    <n v="0"/>
    <n v="0"/>
    <n v="0"/>
    <n v="0"/>
    <x v="0"/>
    <x v="0"/>
  </r>
  <r>
    <x v="0"/>
    <s v="E"/>
    <x v="1"/>
    <s v="DP01    01/02/2007N"/>
    <n v="174814"/>
    <n v="11771.04"/>
    <n v="593.84"/>
    <n v="11177.2"/>
    <n v="11366.18"/>
    <n v="216.24"/>
    <n v="593.84"/>
    <n v="0"/>
    <n v="-38.979999999999997"/>
    <n v="-366.24"/>
    <n v="3779.3"/>
    <n v="0"/>
    <x v="0"/>
    <x v="1"/>
  </r>
  <r>
    <x v="0"/>
    <s v="E"/>
    <x v="2"/>
    <s v="DP02    01/02/2007N"/>
    <n v="94540"/>
    <n v="8120.1"/>
    <n v="321.14999999999998"/>
    <n v="7798.95"/>
    <n v="7901.14"/>
    <n v="116.95"/>
    <n v="321.14999999999998"/>
    <n v="0"/>
    <n v="-21.08"/>
    <n v="-198.06"/>
    <n v="2043.86"/>
    <n v="0"/>
    <x v="0"/>
    <x v="1"/>
  </r>
  <r>
    <x v="0"/>
    <s v="E"/>
    <x v="3"/>
    <s v="DP02    01/02/2007N"/>
    <n v="431371"/>
    <n v="30070.240000000002"/>
    <n v="1465.38"/>
    <n v="28604.86"/>
    <n v="29071.16"/>
    <n v="533.61"/>
    <n v="1465.38"/>
    <n v="0"/>
    <n v="-96.19"/>
    <n v="-903.72"/>
    <n v="9325.81"/>
    <n v="0"/>
    <x v="0"/>
    <x v="1"/>
  </r>
  <r>
    <x v="0"/>
    <s v="E"/>
    <x v="4"/>
    <s v="DP02    01/02/2007N"/>
    <n v="387796"/>
    <n v="25402.77"/>
    <n v="1317.34"/>
    <n v="24085.43"/>
    <n v="24504.639999999999"/>
    <n v="479.7"/>
    <n v="1317.34"/>
    <n v="0"/>
    <n v="-86.48"/>
    <n v="-812.43"/>
    <n v="8383.76"/>
    <n v="0"/>
    <x v="0"/>
    <x v="1"/>
  </r>
  <r>
    <x v="0"/>
    <s v="E"/>
    <x v="5"/>
    <s v="DP02    01/02/2007N"/>
    <n v="92922"/>
    <n v="7371.18"/>
    <n v="315.66000000000003"/>
    <n v="7055.52"/>
    <n v="7155.97"/>
    <n v="114.94"/>
    <n v="315.66000000000003"/>
    <n v="0"/>
    <n v="-20.72"/>
    <n v="-194.67"/>
    <n v="2008.88"/>
    <n v="0"/>
    <x v="0"/>
    <x v="1"/>
  </r>
  <r>
    <x v="0"/>
    <s v="E"/>
    <x v="6"/>
    <s v="DP10 ON 01/02/2007N"/>
    <n v="111108"/>
    <n v="8477.27"/>
    <n v="377.43"/>
    <n v="8099.84"/>
    <n v="8219.9500000000007"/>
    <n v="137.44"/>
    <n v="377.43"/>
    <n v="0"/>
    <n v="-24.78"/>
    <n v="-232.77"/>
    <n v="2402.04"/>
    <n v="0"/>
    <x v="0"/>
    <x v="1"/>
  </r>
  <r>
    <x v="0"/>
    <s v="E"/>
    <x v="7"/>
    <s v="DP10 ON 01/02/2007N"/>
    <n v="35460"/>
    <n v="3169.8"/>
    <n v="120.46"/>
    <n v="3049.34"/>
    <n v="3087.68"/>
    <n v="43.86"/>
    <n v="120.46"/>
    <n v="0"/>
    <n v="-7.91"/>
    <n v="-74.290000000000006"/>
    <n v="766.61"/>
    <n v="0"/>
    <x v="0"/>
    <x v="1"/>
  </r>
  <r>
    <x v="0"/>
    <s v="E"/>
    <x v="4"/>
    <s v="DS01    01/02/2007 "/>
    <n v="8364"/>
    <n v="895.8"/>
    <n v="28.41"/>
    <n v="895.8"/>
    <n v="907.05"/>
    <n v="10.35"/>
    <n v="28.41"/>
    <n v="0"/>
    <n v="-4.8099999999999996"/>
    <n v="-45.2"/>
    <n v="180.82"/>
    <n v="0"/>
    <x v="0"/>
    <x v="2"/>
  </r>
  <r>
    <x v="0"/>
    <s v="E"/>
    <x v="8"/>
    <s v="DS01    01/02/2007 "/>
    <n v="71149"/>
    <n v="5359.08"/>
    <n v="241.7"/>
    <n v="5359.08"/>
    <n v="5264.23"/>
    <n v="88.01"/>
    <n v="241.7"/>
    <n v="0"/>
    <n v="-22.6"/>
    <n v="-212.26"/>
    <n v="1538.17"/>
    <n v="0"/>
    <x v="0"/>
    <x v="2"/>
  </r>
  <r>
    <x v="0"/>
    <s v="E"/>
    <x v="9"/>
    <s v="DS01    01/02/2007N"/>
    <n v="305617"/>
    <n v="25429.05"/>
    <n v="1035.92"/>
    <n v="24393.13"/>
    <n v="24723.599999999999"/>
    <n v="378"/>
    <n v="1035.92"/>
    <n v="0"/>
    <n v="-68.209999999999994"/>
    <n v="-640.26"/>
    <n v="6607.09"/>
    <n v="0"/>
    <x v="0"/>
    <x v="2"/>
  </r>
  <r>
    <x v="0"/>
    <s v="E"/>
    <x v="2"/>
    <s v="DS01    01/02/2007N"/>
    <n v="55751231"/>
    <n v="4601408"/>
    <n v="189382.85"/>
    <n v="4412025.1500000004"/>
    <n v="4472283.16"/>
    <n v="68986.84"/>
    <n v="189382.85"/>
    <n v="0"/>
    <n v="-12432.7"/>
    <n v="-116812.15"/>
    <n v="1205285.6499999999"/>
    <n v="0"/>
    <x v="0"/>
    <x v="2"/>
  </r>
  <r>
    <x v="0"/>
    <s v="E"/>
    <x v="6"/>
    <s v="DS01    01/02/2007N"/>
    <n v="4014673"/>
    <n v="323762.05"/>
    <n v="13656.91"/>
    <n v="310105.14"/>
    <n v="314445.13"/>
    <n v="4966.09"/>
    <n v="13656.91"/>
    <n v="0"/>
    <n v="-895.34"/>
    <n v="-8410.74"/>
    <n v="86793.18"/>
    <n v="0"/>
    <x v="0"/>
    <x v="2"/>
  </r>
  <r>
    <x v="0"/>
    <s v="E"/>
    <x v="10"/>
    <s v="DS01    01/02/2007N"/>
    <n v="105067"/>
    <n v="8366.5400000000009"/>
    <n v="356.92"/>
    <n v="8009.62"/>
    <n v="8123.16"/>
    <n v="129.97"/>
    <n v="356.92"/>
    <n v="0"/>
    <n v="-23.41"/>
    <n v="-220.1"/>
    <n v="2271.44"/>
    <n v="0"/>
    <x v="0"/>
    <x v="2"/>
  </r>
  <r>
    <x v="0"/>
    <s v="E"/>
    <x v="3"/>
    <s v="DS01    01/02/2007N"/>
    <n v="6925693"/>
    <n v="579247.57999999996"/>
    <n v="23704.45"/>
    <n v="555543.13"/>
    <n v="563029.24"/>
    <n v="8567.02"/>
    <n v="23704.45"/>
    <n v="0"/>
    <n v="-1544.37"/>
    <n v="-14508.76"/>
    <n v="149726.49"/>
    <n v="0"/>
    <x v="0"/>
    <x v="2"/>
  </r>
  <r>
    <x v="0"/>
    <s v="E"/>
    <x v="7"/>
    <s v="DS01    01/02/2007N"/>
    <n v="543"/>
    <n v="81.88"/>
    <n v="1.84"/>
    <n v="80.040000000000006"/>
    <n v="80.64"/>
    <n v="0.67"/>
    <n v="1.84"/>
    <n v="0"/>
    <n v="-0.13"/>
    <n v="-1.1399999999999999"/>
    <n v="11.74"/>
    <n v="0"/>
    <x v="0"/>
    <x v="2"/>
  </r>
  <r>
    <x v="0"/>
    <s v="E"/>
    <x v="11"/>
    <s v="DS01    01/02/2007N"/>
    <n v="467504"/>
    <n v="37914.730000000003"/>
    <n v="1588.09"/>
    <n v="36326.639999999999"/>
    <n v="36831.980000000003"/>
    <n v="578.35"/>
    <n v="1588.09"/>
    <n v="0"/>
    <n v="-104.26"/>
    <n v="-979.43"/>
    <n v="10106.99"/>
    <n v="0"/>
    <x v="0"/>
    <x v="2"/>
  </r>
  <r>
    <x v="0"/>
    <s v="E"/>
    <x v="4"/>
    <s v="DS01    01/02/2007N"/>
    <n v="6147946"/>
    <n v="425874.16"/>
    <n v="20914.95"/>
    <n v="404959.21"/>
    <n v="411605.13"/>
    <n v="7605.03"/>
    <n v="20914.95"/>
    <n v="0"/>
    <n v="-1370.97"/>
    <n v="-12879.98"/>
    <n v="132912.44"/>
    <n v="0"/>
    <x v="0"/>
    <x v="2"/>
  </r>
  <r>
    <x v="0"/>
    <s v="E"/>
    <x v="8"/>
    <s v="DS01    01/02/2007N"/>
    <n v="1478193"/>
    <n v="109463.17"/>
    <n v="5021.43"/>
    <n v="104441.74"/>
    <n v="106039.66"/>
    <n v="1828.54"/>
    <n v="5021.43"/>
    <n v="0"/>
    <n v="-329.65"/>
    <n v="-3096.81"/>
    <n v="31957.07"/>
    <n v="0"/>
    <x v="0"/>
    <x v="2"/>
  </r>
  <r>
    <x v="0"/>
    <s v="E"/>
    <x v="5"/>
    <s v="DS01    01/02/2007N"/>
    <n v="1500092"/>
    <n v="128810.7"/>
    <n v="4934.01"/>
    <n v="123876.69"/>
    <n v="125498.26"/>
    <n v="1855.64"/>
    <n v="4934.01"/>
    <n v="0"/>
    <n v="-334.53"/>
    <n v="-3142.68"/>
    <n v="32430.48"/>
    <n v="0"/>
    <x v="0"/>
    <x v="2"/>
  </r>
  <r>
    <x v="0"/>
    <s v="E"/>
    <x v="9"/>
    <s v="DS01    01/02/2007Y"/>
    <n v="22"/>
    <n v="12.59"/>
    <n v="7.0000000000000007E-2"/>
    <n v="12.52"/>
    <n v="12.54"/>
    <n v="0.03"/>
    <n v="7.0000000000000007E-2"/>
    <n v="0"/>
    <n v="0"/>
    <n v="-0.05"/>
    <n v="0.48"/>
    <n v="0"/>
    <x v="0"/>
    <x v="2"/>
  </r>
  <r>
    <x v="0"/>
    <s v="E"/>
    <x v="2"/>
    <s v="DS01    01/02/2007Y"/>
    <n v="97857"/>
    <n v="18725.09"/>
    <n v="251.47"/>
    <n v="18473.62"/>
    <n v="15905.18"/>
    <n v="79.290000000000006"/>
    <n v="251.47"/>
    <n v="0"/>
    <n v="-14.6"/>
    <n v="-139.32"/>
    <n v="2115.5500000000002"/>
    <n v="0"/>
    <x v="0"/>
    <x v="2"/>
  </r>
  <r>
    <x v="0"/>
    <s v="E"/>
    <x v="6"/>
    <s v="DS01    01/02/2007Y"/>
    <n v="14051"/>
    <n v="3256.29"/>
    <n v="48.55"/>
    <n v="3207.74"/>
    <n v="3172.45"/>
    <n v="16.64"/>
    <n v="48.55"/>
    <n v="0"/>
    <n v="-3.01"/>
    <n v="-28.21"/>
    <n v="303.77999999999997"/>
    <n v="0"/>
    <x v="0"/>
    <x v="2"/>
  </r>
  <r>
    <x v="0"/>
    <s v="E"/>
    <x v="3"/>
    <s v="DS01    01/02/2007Y"/>
    <n v="18812"/>
    <n v="4722.6899999999996"/>
    <n v="63.87"/>
    <n v="4658.82"/>
    <n v="4679.1899999999996"/>
    <n v="23.26"/>
    <n v="63.87"/>
    <n v="0"/>
    <n v="-4.2"/>
    <n v="-39.43"/>
    <n v="406.7"/>
    <n v="0"/>
    <x v="0"/>
    <x v="2"/>
  </r>
  <r>
    <x v="0"/>
    <s v="E"/>
    <x v="8"/>
    <s v="DS01    01/02/2007Y"/>
    <n v="13709"/>
    <n v="3186.7"/>
    <n v="46.57"/>
    <n v="3140.13"/>
    <n v="3154.95"/>
    <n v="16.96"/>
    <n v="46.57"/>
    <n v="0"/>
    <n v="-3.06"/>
    <n v="-28.72"/>
    <n v="296.37"/>
    <n v="0"/>
    <x v="0"/>
    <x v="2"/>
  </r>
  <r>
    <x v="0"/>
    <s v="E"/>
    <x v="5"/>
    <s v="DS01    01/02/2007Y"/>
    <n v="9565"/>
    <n v="2227.9499999999998"/>
    <n v="32.49"/>
    <n v="2195.46"/>
    <n v="2205.8000000000002"/>
    <n v="11.83"/>
    <n v="32.49"/>
    <n v="0"/>
    <n v="-2.13"/>
    <n v="-20.04"/>
    <n v="206.79"/>
    <n v="0"/>
    <x v="0"/>
    <x v="2"/>
  </r>
  <r>
    <x v="0"/>
    <s v="E"/>
    <x v="2"/>
    <s v="DS01    05/01/2006N"/>
    <n v="-19190"/>
    <n v="-2461"/>
    <n v="42.83"/>
    <n v="-2503.83"/>
    <n v="-2512.63"/>
    <n v="-0.26"/>
    <n v="42.83"/>
    <n v="0"/>
    <n v="4.24"/>
    <n v="4.82"/>
    <n v="-371.92"/>
    <n v="0"/>
    <x v="0"/>
    <x v="2"/>
  </r>
  <r>
    <x v="0"/>
    <s v="E"/>
    <x v="5"/>
    <s v="DS02    01/02/2007N"/>
    <n v="149423"/>
    <n v="10943.89"/>
    <n v="507.59"/>
    <n v="10436.299999999999"/>
    <n v="10597.82"/>
    <n v="184.84"/>
    <n v="507.59"/>
    <n v="0"/>
    <n v="-33.32"/>
    <n v="-313.04000000000002"/>
    <n v="3230.38"/>
    <n v="0"/>
    <x v="0"/>
    <x v="2"/>
  </r>
  <r>
    <x v="0"/>
    <s v="E"/>
    <x v="6"/>
    <s v="DS02    01/02/2007Y"/>
    <n v="2364"/>
    <n v="561.92999999999995"/>
    <n v="8.0299999999999994"/>
    <n v="553.9"/>
    <n v="556.46"/>
    <n v="2.92"/>
    <n v="8.0299999999999994"/>
    <n v="0"/>
    <n v="-0.53"/>
    <n v="-4.95"/>
    <n v="51.11"/>
    <n v="0"/>
    <x v="0"/>
    <x v="2"/>
  </r>
  <r>
    <x v="0"/>
    <s v="E"/>
    <x v="5"/>
    <s v="DS03 ON 01/02/2007N"/>
    <n v="133178"/>
    <n v="8932.39"/>
    <n v="452.41"/>
    <n v="8479.98"/>
    <n v="8623.9500000000007"/>
    <n v="164.74"/>
    <n v="452.41"/>
    <n v="0"/>
    <n v="-29.7"/>
    <n v="-279.01"/>
    <n v="2879.18"/>
    <n v="0"/>
    <x v="0"/>
    <x v="2"/>
  </r>
  <r>
    <x v="0"/>
    <s v="E"/>
    <x v="2"/>
    <s v="DS07 ON 01/02/2007N"/>
    <n v="1528015"/>
    <n v="115780.23"/>
    <n v="5247.54"/>
    <n v="110532.69"/>
    <n v="112184.51"/>
    <n v="1890.13"/>
    <n v="5247.54"/>
    <n v="0"/>
    <n v="-340.76"/>
    <n v="-3201.19"/>
    <n v="33034.14"/>
    <n v="0"/>
    <x v="0"/>
    <x v="2"/>
  </r>
  <r>
    <x v="0"/>
    <s v="E"/>
    <x v="6"/>
    <s v="DS07 ON 01/02/2007N"/>
    <n v="109667"/>
    <n v="9469.2900000000009"/>
    <n v="372.53"/>
    <n v="9096.76"/>
    <n v="9215.32"/>
    <n v="135.65"/>
    <n v="372.53"/>
    <n v="0"/>
    <n v="-24.46"/>
    <n v="-229.75"/>
    <n v="2370.89"/>
    <n v="0"/>
    <x v="0"/>
    <x v="2"/>
  </r>
  <r>
    <x v="0"/>
    <s v="E"/>
    <x v="3"/>
    <s v="DS07 ON 01/02/2007N"/>
    <n v="147740"/>
    <n v="12362.81"/>
    <n v="501.88"/>
    <n v="11860.93"/>
    <n v="12020.65"/>
    <n v="182.75"/>
    <n v="501.88"/>
    <n v="0"/>
    <n v="-32.96"/>
    <n v="-309.51"/>
    <n v="3193.99"/>
    <n v="0"/>
    <x v="0"/>
    <x v="2"/>
  </r>
  <r>
    <x v="0"/>
    <s v="E"/>
    <x v="7"/>
    <s v="DS07 ON 01/02/2007N"/>
    <n v="23680"/>
    <n v="2224.44"/>
    <n v="80.44"/>
    <n v="2144"/>
    <n v="2169.6"/>
    <n v="29.29"/>
    <n v="80.44"/>
    <n v="0"/>
    <n v="-5.28"/>
    <n v="-49.61"/>
    <n v="511.94"/>
    <n v="0"/>
    <x v="0"/>
    <x v="2"/>
  </r>
  <r>
    <x v="0"/>
    <s v="E"/>
    <x v="2"/>
    <s v="DS07 ON 01/02/2007Y"/>
    <n v="240"/>
    <n v="75.540000000000006"/>
    <n v="0.82"/>
    <n v="74.72"/>
    <n v="74.97"/>
    <n v="0.3"/>
    <n v="0.82"/>
    <n v="0"/>
    <n v="-0.05"/>
    <n v="-0.5"/>
    <n v="5.19"/>
    <n v="0"/>
    <x v="0"/>
    <x v="2"/>
  </r>
  <r>
    <x v="0"/>
    <s v="E"/>
    <x v="2"/>
    <s v="DS08 ON 01/02/2007N"/>
    <n v="578422"/>
    <n v="62942.09"/>
    <n v="1977.2"/>
    <n v="60964.89"/>
    <n v="61590.21"/>
    <n v="715.46"/>
    <n v="1977.2"/>
    <n v="0"/>
    <n v="-128.96"/>
    <n v="-1211.82"/>
    <n v="12504.88"/>
    <n v="0"/>
    <x v="0"/>
    <x v="2"/>
  </r>
  <r>
    <x v="0"/>
    <s v="E"/>
    <x v="4"/>
    <s v="DS08 ON 01/02/2007N"/>
    <n v="81588"/>
    <n v="6859.95"/>
    <n v="277.14999999999998"/>
    <n v="6582.8"/>
    <n v="6671"/>
    <n v="100.92"/>
    <n v="277.14999999999998"/>
    <n v="0"/>
    <n v="-18.190000000000001"/>
    <n v="-170.93"/>
    <n v="1763.85"/>
    <n v="0"/>
    <x v="0"/>
    <x v="2"/>
  </r>
  <r>
    <x v="0"/>
    <s v="E"/>
    <x v="2"/>
    <s v="DS08 ON 01/02/2007Y"/>
    <n v="1555"/>
    <n v="399.77"/>
    <n v="5.28"/>
    <n v="394.49"/>
    <n v="396.16"/>
    <n v="1.93"/>
    <n v="5.28"/>
    <n v="0"/>
    <n v="-0.35"/>
    <n v="-3.25"/>
    <n v="33.619999999999997"/>
    <n v="0"/>
    <x v="0"/>
    <x v="2"/>
  </r>
  <r>
    <x v="0"/>
    <s v="E"/>
    <x v="2"/>
    <s v="DS09    01/02/2007N"/>
    <n v="357610"/>
    <n v="38725.019999999997"/>
    <n v="1212.8"/>
    <n v="37512.22"/>
    <n v="37898.46"/>
    <n v="442.32"/>
    <n v="1212.8"/>
    <n v="0"/>
    <n v="-79.709999999999994"/>
    <n v="-748.85"/>
    <n v="7731.16"/>
    <n v="0"/>
    <x v="0"/>
    <x v="2"/>
  </r>
  <r>
    <x v="0"/>
    <s v="E"/>
    <x v="2"/>
    <s v="DS09    01/02/2007Y"/>
    <n v="94595"/>
    <n v="13616.78"/>
    <n v="321.33"/>
    <n v="13295.45"/>
    <n v="13397.73"/>
    <n v="117.03"/>
    <n v="321.33"/>
    <n v="0"/>
    <n v="-21.11"/>
    <n v="-198.2"/>
    <n v="2045.09"/>
    <n v="0"/>
    <x v="0"/>
    <x v="2"/>
  </r>
  <r>
    <x v="0"/>
    <s v="E"/>
    <x v="4"/>
    <s v="DS12    01/02/2007 "/>
    <n v="13212"/>
    <n v="966.64"/>
    <n v="0"/>
    <n v="966.64"/>
    <n v="0"/>
    <n v="0"/>
    <n v="0"/>
    <n v="0"/>
    <n v="0"/>
    <n v="0"/>
    <n v="285.63"/>
    <n v="0"/>
    <x v="0"/>
    <x v="2"/>
  </r>
  <r>
    <x v="0"/>
    <s v="E"/>
    <x v="8"/>
    <s v="DS12    01/02/2007 "/>
    <n v="30170"/>
    <n v="2653.58"/>
    <n v="0"/>
    <n v="2653.58"/>
    <n v="0"/>
    <n v="0"/>
    <n v="0"/>
    <n v="0"/>
    <n v="0"/>
    <n v="0"/>
    <n v="652.24"/>
    <n v="0"/>
    <x v="0"/>
    <x v="2"/>
  </r>
  <r>
    <x v="0"/>
    <s v="E"/>
    <x v="4"/>
    <s v="DT01SOFF01/02/2007N"/>
    <n v="-423689"/>
    <n v="-30948.12"/>
    <n v="-1600.25"/>
    <n v="-29347.87"/>
    <n v="-29805.86"/>
    <n v="-524.11"/>
    <n v="-1600.25"/>
    <n v="0"/>
    <n v="94.48"/>
    <n v="887.62"/>
    <n v="-9159.73"/>
    <n v="0"/>
    <x v="0"/>
    <x v="3"/>
  </r>
  <r>
    <x v="0"/>
    <s v="E"/>
    <x v="8"/>
    <s v="DT01SOFF01/02/2007N"/>
    <n v="-288795"/>
    <n v="-24686.33"/>
    <n v="-981.04"/>
    <n v="-23705.29"/>
    <n v="-24017.47"/>
    <n v="-357.24"/>
    <n v="-981.04"/>
    <n v="0"/>
    <n v="64.400000000000006"/>
    <n v="605.02"/>
    <n v="-6243.46"/>
    <n v="0"/>
    <x v="0"/>
    <x v="3"/>
  </r>
  <r>
    <x v="0"/>
    <s v="E"/>
    <x v="4"/>
    <s v="DT01WOFF01/02/2007N"/>
    <n v="16318409"/>
    <n v="615439.1"/>
    <n v="55566.29"/>
    <n v="559872.81000000006"/>
    <n v="559872.81000000006"/>
    <n v="0"/>
    <n v="55566.29"/>
    <n v="0"/>
    <n v="0"/>
    <n v="0"/>
    <n v="352787.65"/>
    <n v="0"/>
    <x v="0"/>
    <x v="3"/>
  </r>
  <r>
    <x v="0"/>
    <s v="E"/>
    <x v="8"/>
    <s v="DT01WOFF01/02/2007N"/>
    <n v="21046903"/>
    <n v="787538.27"/>
    <n v="71496.31"/>
    <n v="716041.96"/>
    <n v="716041.96"/>
    <n v="0"/>
    <n v="71496.31"/>
    <n v="0"/>
    <n v="0"/>
    <n v="0"/>
    <n v="455013.05"/>
    <n v="0"/>
    <x v="0"/>
    <x v="3"/>
  </r>
  <r>
    <x v="0"/>
    <s v="E"/>
    <x v="5"/>
    <s v="DT01WOFF01/02/2007N"/>
    <n v="2294992"/>
    <n v="86188.32"/>
    <n v="7796.09"/>
    <n v="78392.23"/>
    <n v="78392.23"/>
    <n v="0"/>
    <n v="7796.09"/>
    <n v="0"/>
    <n v="0"/>
    <n v="0"/>
    <n v="49615.44"/>
    <n v="0"/>
    <x v="0"/>
    <x v="3"/>
  </r>
  <r>
    <x v="0"/>
    <s v="E"/>
    <x v="1"/>
    <s v="DT01WOFF01/02/2007N"/>
    <n v="135869"/>
    <n v="5077.97"/>
    <n v="461.55"/>
    <n v="4616.42"/>
    <n v="4616.42"/>
    <n v="0"/>
    <n v="461.55"/>
    <n v="0"/>
    <n v="0"/>
    <n v="0"/>
    <n v="2937.35"/>
    <n v="0"/>
    <x v="0"/>
    <x v="3"/>
  </r>
  <r>
    <x v="0"/>
    <s v="E"/>
    <x v="8"/>
    <s v="DT01WON 01/02/2007 "/>
    <n v="784460"/>
    <n v="55783.12"/>
    <n v="2664.81"/>
    <n v="55783.12"/>
    <n v="55901.05"/>
    <n v="970.38"/>
    <n v="2664.81"/>
    <n v="0"/>
    <n v="-361.06"/>
    <n v="-3392.06"/>
    <n v="16959.240000000002"/>
    <n v="0"/>
    <x v="0"/>
    <x v="3"/>
  </r>
  <r>
    <x v="0"/>
    <s v="E"/>
    <x v="3"/>
    <s v="DT01WON 01/02/2007N"/>
    <n v="0"/>
    <n v="15"/>
    <n v="0"/>
    <n v="15"/>
    <n v="15"/>
    <n v="0"/>
    <n v="0"/>
    <n v="0"/>
    <n v="0"/>
    <n v="0"/>
    <n v="0"/>
    <n v="0"/>
    <x v="0"/>
    <x v="3"/>
  </r>
  <r>
    <x v="0"/>
    <s v="E"/>
    <x v="4"/>
    <s v="DT01WON 01/02/2007N"/>
    <n v="6737946"/>
    <n v="874173.56"/>
    <n v="22937.13"/>
    <n v="851236.43"/>
    <n v="876160.36"/>
    <n v="28520.68"/>
    <n v="22937.13"/>
    <n v="0"/>
    <n v="-5141.57"/>
    <n v="-48303.040000000001"/>
    <n v="145667.60999999999"/>
    <n v="0"/>
    <x v="0"/>
    <x v="3"/>
  </r>
  <r>
    <x v="0"/>
    <s v="E"/>
    <x v="8"/>
    <s v="DT01WON 01/02/2007N"/>
    <n v="9143079"/>
    <n v="1180327.26"/>
    <n v="31059.040000000001"/>
    <n v="1149268.22"/>
    <n v="1181903.52"/>
    <n v="37345.040000000001"/>
    <n v="31059.040000000001"/>
    <n v="0"/>
    <n v="-6732.34"/>
    <n v="-63248"/>
    <n v="197664.25"/>
    <n v="0"/>
    <x v="0"/>
    <x v="3"/>
  </r>
  <r>
    <x v="0"/>
    <s v="E"/>
    <x v="5"/>
    <s v="DT01WON 01/02/2007N"/>
    <n v="1182505"/>
    <n v="179275.17"/>
    <n v="4016.97"/>
    <n v="175258.2"/>
    <n v="179017.38"/>
    <n v="4301.67"/>
    <n v="4016.97"/>
    <n v="0"/>
    <n v="-775.49"/>
    <n v="-7285.36"/>
    <n v="25564.58"/>
    <n v="0"/>
    <x v="0"/>
    <x v="3"/>
  </r>
  <r>
    <x v="0"/>
    <s v="E"/>
    <x v="1"/>
    <s v="DT01WON 01/02/2007N"/>
    <n v="43368"/>
    <n v="4927.3900000000003"/>
    <n v="147.32"/>
    <n v="4780.07"/>
    <n v="4973.82"/>
    <n v="221.72"/>
    <n v="147.32"/>
    <n v="0"/>
    <n v="-39.97"/>
    <n v="-375.5"/>
    <n v="937.57"/>
    <n v="0"/>
    <x v="0"/>
    <x v="3"/>
  </r>
  <r>
    <x v="0"/>
    <s v="E"/>
    <x v="4"/>
    <s v="DT02WOFF01/02/2007N"/>
    <n v="331115"/>
    <n v="12375.09"/>
    <n v="1124.8"/>
    <n v="11250.29"/>
    <n v="11250.29"/>
    <n v="0"/>
    <n v="1124.8"/>
    <n v="0"/>
    <n v="0"/>
    <n v="0"/>
    <n v="7158.38"/>
    <n v="0"/>
    <x v="0"/>
    <x v="3"/>
  </r>
  <r>
    <x v="0"/>
    <s v="E"/>
    <x v="8"/>
    <s v="DT02WOFF01/02/2007N"/>
    <n v="721810"/>
    <n v="27030.06"/>
    <n v="2451.9899999999998"/>
    <n v="24578.07"/>
    <n v="24578.07"/>
    <n v="0"/>
    <n v="2451.9899999999998"/>
    <n v="0"/>
    <n v="0"/>
    <n v="0"/>
    <n v="15604.81"/>
    <n v="0"/>
    <x v="0"/>
    <x v="3"/>
  </r>
  <r>
    <x v="0"/>
    <s v="E"/>
    <x v="5"/>
    <s v="DT02WOFF01/02/2007N"/>
    <n v="130950"/>
    <n v="4894.13"/>
    <n v="444.84"/>
    <n v="4449.29"/>
    <n v="4449.29"/>
    <n v="0"/>
    <n v="444.84"/>
    <n v="0"/>
    <n v="0"/>
    <n v="0"/>
    <n v="2831.01"/>
    <n v="0"/>
    <x v="0"/>
    <x v="3"/>
  </r>
  <r>
    <x v="0"/>
    <s v="E"/>
    <x v="4"/>
    <s v="DT02WON 01/02/2007N"/>
    <n v="125634"/>
    <n v="17110.52"/>
    <n v="426.78"/>
    <n v="16683.740000000002"/>
    <n v="17177.48"/>
    <n v="565"/>
    <n v="426.78"/>
    <n v="0"/>
    <n v="-101.85"/>
    <n v="-956.89"/>
    <n v="2716.08"/>
    <n v="0"/>
    <x v="0"/>
    <x v="3"/>
  </r>
  <r>
    <x v="0"/>
    <s v="E"/>
    <x v="8"/>
    <s v="DT02WON 01/02/2007N"/>
    <n v="253312"/>
    <n v="31253.31"/>
    <n v="860.5"/>
    <n v="30392.81"/>
    <n v="31446.92"/>
    <n v="1206.22"/>
    <n v="860.5"/>
    <n v="0"/>
    <n v="-217.45"/>
    <n v="-2042.88"/>
    <n v="5476.36"/>
    <n v="0"/>
    <x v="0"/>
    <x v="3"/>
  </r>
  <r>
    <x v="0"/>
    <s v="E"/>
    <x v="5"/>
    <s v="DT02WON 01/02/2007N"/>
    <n v="61316"/>
    <n v="9071.3700000000008"/>
    <n v="208.29"/>
    <n v="8863.08"/>
    <n v="9070.93"/>
    <n v="237.83"/>
    <n v="208.29"/>
    <n v="0"/>
    <n v="-42.88"/>
    <n v="-402.8"/>
    <n v="1325.59"/>
    <n v="0"/>
    <x v="0"/>
    <x v="3"/>
  </r>
  <r>
    <x v="0"/>
    <s v="E"/>
    <x v="4"/>
    <s v="DT04WOFF01/02/2007N"/>
    <n v="1051187"/>
    <n v="39287.06"/>
    <n v="3570.88"/>
    <n v="35716.18"/>
    <n v="35716.18"/>
    <n v="0"/>
    <n v="3570.88"/>
    <n v="0"/>
    <n v="0"/>
    <n v="0"/>
    <n v="22725.61"/>
    <n v="0"/>
    <x v="0"/>
    <x v="3"/>
  </r>
  <r>
    <x v="0"/>
    <s v="E"/>
    <x v="4"/>
    <s v="DT04WON 01/02/2007N"/>
    <n v="396650"/>
    <n v="44495.45"/>
    <n v="1347.42"/>
    <n v="43148.03"/>
    <n v="44713.15"/>
    <n v="1790.97"/>
    <n v="1347.42"/>
    <n v="0"/>
    <n v="-322.87"/>
    <n v="-3033.22"/>
    <n v="8575.18"/>
    <n v="0"/>
    <x v="0"/>
    <x v="3"/>
  </r>
  <r>
    <x v="0"/>
    <s v="E"/>
    <x v="4"/>
    <s v="DT07WOFF01/02/2007N"/>
    <n v="18541"/>
    <n v="692.95"/>
    <n v="62.98"/>
    <n v="629.97"/>
    <n v="629.97"/>
    <n v="0"/>
    <n v="62.98"/>
    <n v="0"/>
    <n v="0"/>
    <n v="0"/>
    <n v="400.84"/>
    <n v="0"/>
    <x v="0"/>
    <x v="3"/>
  </r>
  <r>
    <x v="0"/>
    <s v="E"/>
    <x v="5"/>
    <s v="DT07WOFF01/02/2007N"/>
    <n v="141274"/>
    <n v="5292.29"/>
    <n v="479.91"/>
    <n v="4812.38"/>
    <n v="4812.38"/>
    <n v="0"/>
    <n v="479.91"/>
    <n v="0"/>
    <n v="0"/>
    <n v="0"/>
    <n v="3054.2"/>
    <n v="0"/>
    <x v="0"/>
    <x v="3"/>
  </r>
  <r>
    <x v="0"/>
    <s v="E"/>
    <x v="4"/>
    <s v="DT07WON 01/02/2007N"/>
    <n v="5541"/>
    <n v="1375.22"/>
    <n v="18.82"/>
    <n v="1356.4"/>
    <n v="1382.43"/>
    <n v="29.79"/>
    <n v="18.82"/>
    <n v="0"/>
    <n v="-5.37"/>
    <n v="-50.45"/>
    <n v="119.79"/>
    <n v="0"/>
    <x v="0"/>
    <x v="3"/>
  </r>
  <r>
    <x v="0"/>
    <s v="E"/>
    <x v="5"/>
    <s v="DT07WON 01/02/2007N"/>
    <n v="70578"/>
    <n v="9640.35"/>
    <n v="239.75"/>
    <n v="9400.6"/>
    <n v="9629.61"/>
    <n v="262.06"/>
    <n v="239.75"/>
    <n v="0"/>
    <n v="-47.24"/>
    <n v="-443.83"/>
    <n v="1525.83"/>
    <n v="0"/>
    <x v="0"/>
    <x v="3"/>
  </r>
  <r>
    <x v="0"/>
    <s v="E"/>
    <x v="4"/>
    <s v="DT08WOFF01/02/2007N"/>
    <n v="12078231"/>
    <n v="451833.97"/>
    <n v="41029.75"/>
    <n v="410804.22"/>
    <n v="410804.22"/>
    <n v="0"/>
    <n v="41029.75"/>
    <n v="0"/>
    <n v="0"/>
    <n v="0"/>
    <n v="261119.28"/>
    <n v="0"/>
    <x v="0"/>
    <x v="3"/>
  </r>
  <r>
    <x v="0"/>
    <s v="E"/>
    <x v="8"/>
    <s v="DT08WOFF01/02/2007N"/>
    <n v="11964797"/>
    <n v="447527.71"/>
    <n v="40644.410000000003"/>
    <n v="406883.3"/>
    <n v="406883.3"/>
    <n v="0"/>
    <n v="40644.410000000003"/>
    <n v="0"/>
    <n v="0"/>
    <n v="0"/>
    <n v="258666.95"/>
    <n v="0"/>
    <x v="0"/>
    <x v="3"/>
  </r>
  <r>
    <x v="0"/>
    <s v="E"/>
    <x v="5"/>
    <s v="DT08WOFF01/02/2007N"/>
    <n v="4557312"/>
    <n v="174766.29"/>
    <n v="15481.19"/>
    <n v="159285.1"/>
    <n v="159285.1"/>
    <n v="0"/>
    <n v="15481.19"/>
    <n v="0"/>
    <n v="0"/>
    <n v="0"/>
    <n v="98524.52"/>
    <n v="0"/>
    <x v="0"/>
    <x v="3"/>
  </r>
  <r>
    <x v="0"/>
    <s v="E"/>
    <x v="12"/>
    <s v="DT08WOFF01/02/2007N"/>
    <n v="111549"/>
    <n v="4863.17"/>
    <n v="378.93"/>
    <n v="4484.24"/>
    <n v="4484.24"/>
    <n v="0"/>
    <n v="378.93"/>
    <n v="0"/>
    <n v="0"/>
    <n v="0"/>
    <n v="2411.58"/>
    <n v="0"/>
    <x v="0"/>
    <x v="3"/>
  </r>
  <r>
    <x v="0"/>
    <s v="E"/>
    <x v="1"/>
    <s v="DT08WOFF01/02/2007N"/>
    <n v="705096"/>
    <n v="26352.26"/>
    <n v="2395.21"/>
    <n v="23957.05"/>
    <n v="23957.05"/>
    <n v="0"/>
    <n v="2395.21"/>
    <n v="0"/>
    <n v="0"/>
    <n v="0"/>
    <n v="15243.47"/>
    <n v="0"/>
    <x v="0"/>
    <x v="3"/>
  </r>
  <r>
    <x v="0"/>
    <s v="E"/>
    <x v="4"/>
    <s v="DT08WON 01/02/2007N"/>
    <n v="4419879"/>
    <n v="527679.91"/>
    <n v="15014.33"/>
    <n v="512665.58"/>
    <n v="530500.05000000005"/>
    <n v="20408.16"/>
    <n v="15014.33"/>
    <n v="0"/>
    <n v="-3679.08"/>
    <n v="-34563.550000000003"/>
    <n v="95553.37"/>
    <n v="0"/>
    <x v="0"/>
    <x v="3"/>
  </r>
  <r>
    <x v="0"/>
    <s v="E"/>
    <x v="8"/>
    <s v="DT08WON 01/02/2007N"/>
    <n v="4715142"/>
    <n v="579556.99"/>
    <n v="16017.31"/>
    <n v="563539.68000000005"/>
    <n v="581570.68999999994"/>
    <n v="20633.12"/>
    <n v="16017.31"/>
    <n v="0"/>
    <n v="-3719.64"/>
    <n v="-34944.49"/>
    <n v="101936.64"/>
    <n v="0"/>
    <x v="0"/>
    <x v="3"/>
  </r>
  <r>
    <x v="0"/>
    <s v="E"/>
    <x v="5"/>
    <s v="DT08WON 01/02/2007N"/>
    <n v="1443236"/>
    <n v="184739.19"/>
    <n v="4902.68"/>
    <n v="179836.51"/>
    <n v="186323.12"/>
    <n v="7422.67"/>
    <n v="4902.68"/>
    <n v="0"/>
    <n v="-1338.13"/>
    <n v="-12571.15"/>
    <n v="31201.31"/>
    <n v="0"/>
    <x v="0"/>
    <x v="3"/>
  </r>
  <r>
    <x v="0"/>
    <s v="E"/>
    <x v="12"/>
    <s v="DT08WON 01/02/2007N"/>
    <n v="906"/>
    <n v="195.89"/>
    <n v="3.08"/>
    <n v="192.81"/>
    <n v="314.37"/>
    <n v="139.11000000000001"/>
    <n v="3.08"/>
    <n v="0"/>
    <n v="-25.08"/>
    <n v="-235.59"/>
    <n v="19.59"/>
    <n v="0"/>
    <x v="0"/>
    <x v="3"/>
  </r>
  <r>
    <x v="0"/>
    <s v="E"/>
    <x v="1"/>
    <s v="DT08WON 01/02/2007N"/>
    <n v="262877"/>
    <n v="30648.01"/>
    <n v="892.99"/>
    <n v="29755.02"/>
    <n v="30801.4"/>
    <n v="1197.3800000000001"/>
    <n v="892.99"/>
    <n v="0"/>
    <n v="-215.86"/>
    <n v="-2027.9"/>
    <n v="5683.14"/>
    <n v="0"/>
    <x v="0"/>
    <x v="3"/>
  </r>
  <r>
    <x v="0"/>
    <s v="E"/>
    <x v="8"/>
    <s v="DT09WON 01/02/2007 "/>
    <n v="834663"/>
    <n v="46142.33"/>
    <n v="0"/>
    <n v="46142.33"/>
    <n v="0"/>
    <n v="0"/>
    <n v="0"/>
    <n v="0"/>
    <n v="0"/>
    <n v="0"/>
    <n v="18044.580000000002"/>
    <n v="0"/>
    <x v="0"/>
    <x v="3"/>
  </r>
  <r>
    <x v="0"/>
    <s v="E"/>
    <x v="2"/>
    <s v="EH      01/02/2007N"/>
    <n v="408886"/>
    <n v="26203.18"/>
    <n v="1388.71"/>
    <n v="24814.47"/>
    <n v="25256.400000000001"/>
    <n v="505.84"/>
    <n v="1388.71"/>
    <n v="0"/>
    <n v="-91.14"/>
    <n v="-856.63"/>
    <n v="8839.7000000000007"/>
    <n v="0"/>
    <x v="0"/>
    <x v="4"/>
  </r>
  <r>
    <x v="0"/>
    <s v="E"/>
    <x v="6"/>
    <s v="EH      01/02/2007N"/>
    <n v="13600"/>
    <n v="853.06"/>
    <n v="46.2"/>
    <n v="806.86"/>
    <n v="821.56"/>
    <n v="16.82"/>
    <n v="46.2"/>
    <n v="0"/>
    <n v="-3.03"/>
    <n v="-28.49"/>
    <n v="294.02"/>
    <n v="0"/>
    <x v="0"/>
    <x v="4"/>
  </r>
  <r>
    <x v="0"/>
    <s v="E"/>
    <x v="3"/>
    <s v="EH      01/02/2007N"/>
    <n v="662735"/>
    <n v="41101.550000000003"/>
    <n v="2251.33"/>
    <n v="38850.22"/>
    <n v="39566.65"/>
    <n v="819.78"/>
    <n v="2251.33"/>
    <n v="0"/>
    <n v="-147.78"/>
    <n v="-1388.43"/>
    <n v="14327.65"/>
    <n v="0"/>
    <x v="0"/>
    <x v="4"/>
  </r>
  <r>
    <x v="0"/>
    <s v="E"/>
    <x v="5"/>
    <s v="EH      01/02/2007N"/>
    <n v="221748"/>
    <n v="13871.33"/>
    <n v="915.06"/>
    <n v="12956.27"/>
    <n v="13195.99"/>
    <n v="274.29000000000002"/>
    <n v="915.06"/>
    <n v="0"/>
    <n v="-49.45"/>
    <n v="-464.56"/>
    <n v="4793.97"/>
    <n v="0"/>
    <x v="0"/>
    <x v="4"/>
  </r>
  <r>
    <x v="0"/>
    <s v="E"/>
    <x v="6"/>
    <s v="GFL1    01/31/2007N"/>
    <n v="90"/>
    <n v="8.3800000000000008"/>
    <n v="0.31"/>
    <n v="8.07"/>
    <n v="8.17"/>
    <n v="0.11"/>
    <n v="0.31"/>
    <n v="0"/>
    <n v="-0.02"/>
    <n v="-0.19"/>
    <n v="1.95"/>
    <n v="0"/>
    <x v="0"/>
    <x v="5"/>
  </r>
  <r>
    <x v="0"/>
    <s v="E"/>
    <x v="3"/>
    <s v="GFL1    01/31/2007N"/>
    <n v="513"/>
    <n v="57.73"/>
    <n v="1.74"/>
    <n v="55.99"/>
    <n v="46.91"/>
    <n v="0.63"/>
    <n v="1.74"/>
    <n v="0"/>
    <n v="-0.11"/>
    <n v="-1.08"/>
    <n v="11.09"/>
    <n v="0"/>
    <x v="0"/>
    <x v="5"/>
  </r>
  <r>
    <x v="0"/>
    <s v="E"/>
    <x v="2"/>
    <s v="GFL2    01/31/2007N"/>
    <n v="496961"/>
    <n v="40170.92"/>
    <n v="1688.02"/>
    <n v="38482.9"/>
    <n v="39014.19"/>
    <n v="614.36"/>
    <n v="1688.02"/>
    <n v="0"/>
    <n v="-110.96"/>
    <n v="-1041.0999999999999"/>
    <n v="10743.74"/>
    <n v="0"/>
    <x v="0"/>
    <x v="5"/>
  </r>
  <r>
    <x v="0"/>
    <s v="E"/>
    <x v="10"/>
    <s v="GFL2    01/31/2007N"/>
    <n v="0"/>
    <n v="3"/>
    <n v="0"/>
    <n v="3"/>
    <n v="0.08"/>
    <n v="0"/>
    <n v="0"/>
    <n v="0"/>
    <n v="0"/>
    <n v="0"/>
    <n v="0"/>
    <n v="0"/>
    <x v="0"/>
    <x v="5"/>
  </r>
  <r>
    <x v="0"/>
    <s v="E"/>
    <x v="3"/>
    <s v="GFL2    01/31/2007N"/>
    <n v="15338"/>
    <n v="1329.5"/>
    <n v="52.04"/>
    <n v="1277.46"/>
    <n v="1206.25"/>
    <n v="19.010000000000002"/>
    <n v="52.04"/>
    <n v="0"/>
    <n v="-3.48"/>
    <n v="-32.159999999999997"/>
    <n v="331.58"/>
    <n v="0"/>
    <x v="0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0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0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0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0"/>
    <x v="6"/>
  </r>
  <r>
    <x v="0"/>
    <s v="E"/>
    <x v="2"/>
    <s v="MCMP    07/31/1998 "/>
    <n v="0"/>
    <n v="169"/>
    <n v="0"/>
    <n v="169"/>
    <n v="0"/>
    <n v="0"/>
    <n v="0"/>
    <n v="0"/>
    <n v="0"/>
    <n v="0"/>
    <n v="0"/>
    <n v="0"/>
    <x v="0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0"/>
    <x v="6"/>
  </r>
  <r>
    <x v="0"/>
    <s v="E"/>
    <x v="4"/>
    <s v="MCMP    07/31/1998 "/>
    <n v="0"/>
    <n v="156"/>
    <n v="0"/>
    <n v="156"/>
    <n v="0"/>
    <n v="0"/>
    <n v="0"/>
    <n v="0"/>
    <n v="0"/>
    <n v="0"/>
    <n v="0"/>
    <n v="0"/>
    <x v="0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0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0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0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0"/>
    <x v="6"/>
  </r>
  <r>
    <x v="0"/>
    <s v="E"/>
    <x v="4"/>
    <s v="MCRC    05/31/2001 "/>
    <n v="0"/>
    <n v="8657.25"/>
    <n v="0"/>
    <n v="8657.25"/>
    <n v="0"/>
    <n v="0"/>
    <n v="0"/>
    <n v="0"/>
    <n v="0"/>
    <n v="0"/>
    <n v="0"/>
    <n v="0"/>
    <x v="0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0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0"/>
    <x v="6"/>
  </r>
  <r>
    <x v="0"/>
    <s v="E"/>
    <x v="9"/>
    <s v="NSPF    01/02/2007 "/>
    <n v="163"/>
    <n v="19.559999999999999"/>
    <n v="0.55000000000000004"/>
    <n v="19.010000000000002"/>
    <n v="19.43"/>
    <n v="0"/>
    <n v="0.55000000000000004"/>
    <n v="0"/>
    <n v="-0.08"/>
    <n v="-0.34"/>
    <n v="3.52"/>
    <n v="0"/>
    <x v="0"/>
    <x v="7"/>
  </r>
  <r>
    <x v="0"/>
    <s v="E"/>
    <x v="2"/>
    <s v="NSPF    01/02/2007 "/>
    <n v="3479"/>
    <n v="399.66"/>
    <n v="11.75"/>
    <n v="387.91"/>
    <n v="396.87"/>
    <n v="0"/>
    <n v="11.75"/>
    <n v="0"/>
    <n v="-1.7"/>
    <n v="-7.26"/>
    <n v="75.14"/>
    <n v="0"/>
    <x v="0"/>
    <x v="7"/>
  </r>
  <r>
    <x v="0"/>
    <s v="E"/>
    <x v="3"/>
    <s v="NSPF    01/02/2007 "/>
    <n v="3586"/>
    <n v="430.32"/>
    <n v="12.1"/>
    <n v="418.22"/>
    <n v="427.46"/>
    <n v="0"/>
    <n v="12.1"/>
    <n v="0"/>
    <n v="-1.76"/>
    <n v="-7.48"/>
    <n v="77.44"/>
    <n v="0"/>
    <x v="0"/>
    <x v="7"/>
  </r>
  <r>
    <x v="0"/>
    <s v="E"/>
    <x v="13"/>
    <s v="NSPO    01/02/2007 "/>
    <n v="8262"/>
    <n v="1618.11"/>
    <n v="29"/>
    <n v="1589.11"/>
    <n v="1609.78"/>
    <n v="0"/>
    <n v="29"/>
    <n v="0"/>
    <n v="-4.13"/>
    <n v="-16.54"/>
    <n v="177.64"/>
    <n v="0"/>
    <x v="0"/>
    <x v="7"/>
  </r>
  <r>
    <x v="0"/>
    <s v="E"/>
    <x v="9"/>
    <s v="NSPO    01/02/2007 "/>
    <n v="480"/>
    <n v="107.35"/>
    <n v="1.68"/>
    <n v="105.67"/>
    <n v="106.87"/>
    <n v="0"/>
    <n v="1.68"/>
    <n v="0"/>
    <n v="-0.24"/>
    <n v="-0.96"/>
    <n v="10.32"/>
    <n v="0"/>
    <x v="0"/>
    <x v="7"/>
  </r>
  <r>
    <x v="0"/>
    <s v="E"/>
    <x v="2"/>
    <s v="NSPO    01/02/2007 "/>
    <n v="1640"/>
    <n v="337.84"/>
    <n v="5.74"/>
    <n v="332.1"/>
    <n v="336.2"/>
    <n v="0"/>
    <n v="5.74"/>
    <n v="0"/>
    <n v="-0.82"/>
    <n v="-3.28"/>
    <n v="35.26"/>
    <n v="0"/>
    <x v="0"/>
    <x v="7"/>
  </r>
  <r>
    <x v="0"/>
    <s v="E"/>
    <x v="6"/>
    <s v="NSPO    01/02/2007 "/>
    <n v="40"/>
    <n v="7.75"/>
    <n v="0.14000000000000001"/>
    <n v="7.61"/>
    <n v="7.71"/>
    <n v="0"/>
    <n v="0.14000000000000001"/>
    <n v="0"/>
    <n v="-0.02"/>
    <n v="-0.08"/>
    <n v="0.86"/>
    <n v="0"/>
    <x v="0"/>
    <x v="7"/>
  </r>
  <r>
    <x v="0"/>
    <s v="E"/>
    <x v="3"/>
    <s v="NSPO    01/02/2007 "/>
    <n v="80"/>
    <n v="18.37"/>
    <n v="0.28000000000000003"/>
    <n v="18.09"/>
    <n v="18.29"/>
    <n v="0"/>
    <n v="0.28000000000000003"/>
    <n v="0"/>
    <n v="-0.04"/>
    <n v="-0.16"/>
    <n v="1.72"/>
    <n v="0"/>
    <x v="0"/>
    <x v="7"/>
  </r>
  <r>
    <x v="0"/>
    <s v="E"/>
    <x v="13"/>
    <s v="NSPU    01/02/2007 "/>
    <n v="41"/>
    <n v="11.16"/>
    <n v="0.14000000000000001"/>
    <n v="11.02"/>
    <n v="11.13"/>
    <n v="0"/>
    <n v="0.14000000000000001"/>
    <n v="0"/>
    <n v="-0.02"/>
    <n v="-0.09"/>
    <n v="0.89"/>
    <n v="0"/>
    <x v="0"/>
    <x v="7"/>
  </r>
  <r>
    <x v="0"/>
    <s v="E"/>
    <x v="9"/>
    <s v="NSPU    01/02/2007 "/>
    <n v="4265"/>
    <n v="1033.04"/>
    <n v="14.5"/>
    <n v="1018.54"/>
    <n v="1029.71"/>
    <n v="0"/>
    <n v="14.5"/>
    <n v="0"/>
    <n v="-1.96"/>
    <n v="-9.2100000000000009"/>
    <n v="92.29"/>
    <n v="0"/>
    <x v="0"/>
    <x v="7"/>
  </r>
  <r>
    <x v="0"/>
    <s v="E"/>
    <x v="2"/>
    <s v="NSPU    01/02/2007 "/>
    <n v="2630"/>
    <n v="536.27"/>
    <n v="8.9"/>
    <n v="527.37"/>
    <n v="534.08000000000004"/>
    <n v="0"/>
    <n v="8.9"/>
    <n v="0"/>
    <n v="-1.1299999999999999"/>
    <n v="-5.58"/>
    <n v="56.72"/>
    <n v="0"/>
    <x v="0"/>
    <x v="7"/>
  </r>
  <r>
    <x v="0"/>
    <s v="E"/>
    <x v="10"/>
    <s v="NSU1    01/31/2007N"/>
    <n v="786"/>
    <n v="84.76"/>
    <n v="2.67"/>
    <n v="82.09"/>
    <n v="84.12"/>
    <n v="0"/>
    <n v="2.67"/>
    <n v="0"/>
    <n v="-0.38"/>
    <n v="-1.65"/>
    <n v="16.989999999999998"/>
    <n v="0"/>
    <x v="0"/>
    <x v="7"/>
  </r>
  <r>
    <x v="0"/>
    <s v="E"/>
    <x v="10"/>
    <s v="NSU2    01/31/2007N"/>
    <n v="3138"/>
    <n v="662.18"/>
    <n v="10.66"/>
    <n v="651.52"/>
    <n v="659.61"/>
    <n v="0"/>
    <n v="10.66"/>
    <n v="0"/>
    <n v="-1.52"/>
    <n v="-6.57"/>
    <n v="67.84"/>
    <n v="0"/>
    <x v="0"/>
    <x v="7"/>
  </r>
  <r>
    <x v="0"/>
    <s v="E"/>
    <x v="10"/>
    <s v="NSU3    01/31/2007N"/>
    <n v="30162"/>
    <n v="4574.97"/>
    <n v="102.47"/>
    <n v="4472.5"/>
    <n v="4550.28"/>
    <n v="0"/>
    <n v="102.47"/>
    <n v="0"/>
    <n v="-14.59"/>
    <n v="-63.19"/>
    <n v="652.05999999999995"/>
    <n v="0"/>
    <x v="0"/>
    <x v="7"/>
  </r>
  <r>
    <x v="0"/>
    <s v="E"/>
    <x v="10"/>
    <s v="NSU5    01/31/2007N"/>
    <n v="328"/>
    <n v="34.11"/>
    <n v="1.1100000000000001"/>
    <n v="33"/>
    <n v="33.85"/>
    <n v="0"/>
    <n v="1.1100000000000001"/>
    <n v="0"/>
    <n v="-0.16"/>
    <n v="-0.69"/>
    <n v="7.09"/>
    <n v="0"/>
    <x v="0"/>
    <x v="7"/>
  </r>
  <r>
    <x v="0"/>
    <s v="E"/>
    <x v="13"/>
    <s v="OLF     01/02/2007 "/>
    <n v="6412"/>
    <n v="684.58"/>
    <n v="21.73"/>
    <n v="662.85"/>
    <n v="679.43"/>
    <n v="0"/>
    <n v="21.73"/>
    <n v="0"/>
    <n v="-3.08"/>
    <n v="-13.5"/>
    <n v="138.66999999999999"/>
    <n v="0"/>
    <x v="0"/>
    <x v="8"/>
  </r>
  <r>
    <x v="0"/>
    <s v="E"/>
    <x v="9"/>
    <s v="OLF     01/02/2007 "/>
    <n v="4502"/>
    <n v="455.02"/>
    <n v="15.22"/>
    <n v="439.8"/>
    <n v="451.46"/>
    <n v="0"/>
    <n v="15.22"/>
    <n v="0"/>
    <n v="-2.16"/>
    <n v="-9.5"/>
    <n v="97.38"/>
    <n v="0"/>
    <x v="0"/>
    <x v="8"/>
  </r>
  <r>
    <x v="0"/>
    <s v="E"/>
    <x v="2"/>
    <s v="OLF     01/02/2007 "/>
    <n v="145721"/>
    <n v="14134.16"/>
    <n v="493.62"/>
    <n v="13640.54"/>
    <n v="14017.86"/>
    <n v="0"/>
    <n v="493.62"/>
    <n v="0"/>
    <n v="-70.5"/>
    <n v="-306.82"/>
    <n v="3151.77"/>
    <n v="0"/>
    <x v="0"/>
    <x v="8"/>
  </r>
  <r>
    <x v="0"/>
    <s v="E"/>
    <x v="6"/>
    <s v="OLF     01/02/2007 "/>
    <n v="9458"/>
    <n v="872.1"/>
    <n v="31.92"/>
    <n v="840.18"/>
    <n v="864.68"/>
    <n v="0"/>
    <n v="31.92"/>
    <n v="0"/>
    <n v="-4.5599999999999996"/>
    <n v="-19.940000000000001"/>
    <n v="204.55"/>
    <n v="0"/>
    <x v="0"/>
    <x v="8"/>
  </r>
  <r>
    <x v="0"/>
    <s v="E"/>
    <x v="10"/>
    <s v="OLF     01/02/2007 "/>
    <n v="85"/>
    <n v="12.26"/>
    <n v="0.28999999999999998"/>
    <n v="11.97"/>
    <n v="12.19"/>
    <n v="0"/>
    <n v="0.28999999999999998"/>
    <n v="0"/>
    <n v="-0.04"/>
    <n v="-0.18"/>
    <n v="1.84"/>
    <n v="0"/>
    <x v="0"/>
    <x v="8"/>
  </r>
  <r>
    <x v="0"/>
    <s v="E"/>
    <x v="3"/>
    <s v="OLF     01/02/2007 "/>
    <n v="41829"/>
    <n v="3989.53"/>
    <n v="141.31"/>
    <n v="3848.22"/>
    <n v="3956.55"/>
    <n v="0"/>
    <n v="141.31"/>
    <n v="0"/>
    <n v="-20.2"/>
    <n v="-88.13"/>
    <n v="904.71"/>
    <n v="0"/>
    <x v="0"/>
    <x v="8"/>
  </r>
  <r>
    <x v="0"/>
    <s v="E"/>
    <x v="7"/>
    <s v="OLF     01/02/2007 "/>
    <n v="336"/>
    <n v="39.630000000000003"/>
    <n v="1.1399999999999999"/>
    <n v="38.49"/>
    <n v="39.36"/>
    <n v="0"/>
    <n v="1.1399999999999999"/>
    <n v="0"/>
    <n v="-0.16"/>
    <n v="-0.71"/>
    <n v="7.27"/>
    <n v="0"/>
    <x v="0"/>
    <x v="8"/>
  </r>
  <r>
    <x v="0"/>
    <s v="E"/>
    <x v="11"/>
    <s v="OLF     01/02/2007 "/>
    <n v="838"/>
    <n v="94.37"/>
    <n v="2.84"/>
    <n v="91.53"/>
    <n v="93.7"/>
    <n v="0"/>
    <n v="2.84"/>
    <n v="0"/>
    <n v="-0.4"/>
    <n v="-1.77"/>
    <n v="18.13"/>
    <n v="0"/>
    <x v="0"/>
    <x v="8"/>
  </r>
  <r>
    <x v="0"/>
    <s v="E"/>
    <x v="13"/>
    <s v="OLO     01/02/2007 "/>
    <n v="70359"/>
    <n v="10806.2"/>
    <n v="239"/>
    <n v="10567.2"/>
    <n v="10750.17"/>
    <n v="0"/>
    <n v="239"/>
    <n v="0"/>
    <n v="-32.21"/>
    <n v="-150.76"/>
    <n v="1521.32"/>
    <n v="0"/>
    <x v="0"/>
    <x v="8"/>
  </r>
  <r>
    <x v="0"/>
    <s v="E"/>
    <x v="9"/>
    <s v="OLO     01/02/2007 "/>
    <n v="23435"/>
    <n v="4216.5"/>
    <n v="79.5"/>
    <n v="4137"/>
    <n v="4197.7700000000004"/>
    <n v="0"/>
    <n v="79.5"/>
    <n v="0"/>
    <n v="-11.23"/>
    <n v="-49.54"/>
    <n v="506.56"/>
    <n v="0"/>
    <x v="0"/>
    <x v="8"/>
  </r>
  <r>
    <x v="0"/>
    <s v="E"/>
    <x v="2"/>
    <s v="OLO     01/02/2007 "/>
    <n v="94470"/>
    <n v="11706.45"/>
    <n v="320.48"/>
    <n v="11385.97"/>
    <n v="11630.46"/>
    <n v="0"/>
    <n v="320.48"/>
    <n v="0"/>
    <n v="-46.14"/>
    <n v="-198.35"/>
    <n v="2042.11"/>
    <n v="0"/>
    <x v="0"/>
    <x v="8"/>
  </r>
  <r>
    <x v="0"/>
    <s v="E"/>
    <x v="6"/>
    <s v="OLO     01/02/2007 "/>
    <n v="12284"/>
    <n v="1356.27"/>
    <n v="41.54"/>
    <n v="1314.73"/>
    <n v="1346.39"/>
    <n v="0"/>
    <n v="41.54"/>
    <n v="0"/>
    <n v="-6.06"/>
    <n v="-25.6"/>
    <n v="265.41000000000003"/>
    <n v="0"/>
    <x v="0"/>
    <x v="8"/>
  </r>
  <r>
    <x v="0"/>
    <s v="E"/>
    <x v="10"/>
    <s v="OLO     01/02/2007 "/>
    <n v="123"/>
    <n v="63.12"/>
    <n v="0.42"/>
    <n v="62.7"/>
    <n v="63.03"/>
    <n v="0"/>
    <n v="0.42"/>
    <n v="0"/>
    <n v="-0.06"/>
    <n v="-0.27"/>
    <n v="2.67"/>
    <n v="0"/>
    <x v="0"/>
    <x v="8"/>
  </r>
  <r>
    <x v="0"/>
    <s v="E"/>
    <x v="3"/>
    <s v="OLO     01/02/2007 "/>
    <n v="16207"/>
    <n v="2374.61"/>
    <n v="55.24"/>
    <n v="2319.37"/>
    <n v="2361.5"/>
    <n v="0"/>
    <n v="55.24"/>
    <n v="0"/>
    <n v="-8.09"/>
    <n v="-34.04"/>
    <n v="350.57"/>
    <n v="0"/>
    <x v="0"/>
    <x v="8"/>
  </r>
  <r>
    <x v="0"/>
    <s v="E"/>
    <x v="7"/>
    <s v="OLO     01/02/2007 "/>
    <n v="82"/>
    <n v="15.24"/>
    <n v="0.28000000000000003"/>
    <n v="14.96"/>
    <n v="15.18"/>
    <n v="0"/>
    <n v="0.28000000000000003"/>
    <n v="0"/>
    <n v="-0.04"/>
    <n v="-0.18"/>
    <n v="1.78"/>
    <n v="0"/>
    <x v="0"/>
    <x v="8"/>
  </r>
  <r>
    <x v="0"/>
    <s v="E"/>
    <x v="11"/>
    <s v="OLO     01/02/2007 "/>
    <n v="142"/>
    <n v="20.51"/>
    <n v="0.48"/>
    <n v="20.03"/>
    <n v="20.399999999999999"/>
    <n v="0"/>
    <n v="0.48"/>
    <n v="0"/>
    <n v="-7.0000000000000007E-2"/>
    <n v="-0.3"/>
    <n v="3.07"/>
    <n v="0"/>
    <x v="0"/>
    <x v="8"/>
  </r>
  <r>
    <x v="0"/>
    <s v="E"/>
    <x v="13"/>
    <s v="OLO     01/02/2007N"/>
    <n v="0"/>
    <n v="-7.62"/>
    <n v="0"/>
    <n v="-7.62"/>
    <n v="0"/>
    <n v="0"/>
    <n v="0"/>
    <n v="0"/>
    <n v="0"/>
    <n v="0"/>
    <n v="0"/>
    <n v="0"/>
    <x v="0"/>
    <x v="8"/>
  </r>
  <r>
    <x v="0"/>
    <s v="E"/>
    <x v="9"/>
    <s v="OLU     01/02/2007 "/>
    <n v="568"/>
    <n v="106.32"/>
    <n v="1.92"/>
    <n v="104.4"/>
    <n v="105.84"/>
    <n v="0"/>
    <n v="1.92"/>
    <n v="0"/>
    <n v="-0.24"/>
    <n v="-1.2"/>
    <n v="12.24"/>
    <n v="0"/>
    <x v="0"/>
    <x v="8"/>
  </r>
  <r>
    <x v="0"/>
    <s v="E"/>
    <x v="2"/>
    <s v="OLU     01/02/2007 "/>
    <n v="1217"/>
    <n v="245.18"/>
    <n v="4.13"/>
    <n v="241.05"/>
    <n v="244.16"/>
    <n v="0"/>
    <n v="4.13"/>
    <n v="0"/>
    <n v="-0.56000000000000005"/>
    <n v="-2.5499999999999998"/>
    <n v="26.26"/>
    <n v="0"/>
    <x v="0"/>
    <x v="8"/>
  </r>
  <r>
    <x v="0"/>
    <s v="E"/>
    <x v="13"/>
    <s v="RS  S   01/02/2007 "/>
    <n v="62782"/>
    <n v="4851.09"/>
    <n v="0"/>
    <n v="4851.09"/>
    <n v="0"/>
    <n v="0"/>
    <n v="0"/>
    <n v="0"/>
    <n v="0"/>
    <n v="0"/>
    <n v="1357.31"/>
    <n v="0"/>
    <x v="0"/>
    <x v="9"/>
  </r>
  <r>
    <x v="0"/>
    <s v="E"/>
    <x v="13"/>
    <s v="RS  S   01/02/2007N"/>
    <n v="-1957196"/>
    <n v="-190511.4"/>
    <n v="-7909.12"/>
    <n v="-182602.28"/>
    <n v="-151952.07999999999"/>
    <n v="-1122.81"/>
    <n v="-7909.12"/>
    <n v="0"/>
    <n v="1928.97"/>
    <n v="3631.54"/>
    <n v="-42301.24"/>
    <n v="0"/>
    <x v="0"/>
    <x v="9"/>
  </r>
  <r>
    <x v="0"/>
    <s v="E"/>
    <x v="9"/>
    <s v="RS  S   01/02/2007N"/>
    <n v="-8506"/>
    <n v="-704.54"/>
    <n v="-40.76"/>
    <n v="-663.78"/>
    <n v="-677.14"/>
    <n v="-4.9400000000000004"/>
    <n v="-40.76"/>
    <n v="0"/>
    <n v="8.4"/>
    <n v="17.7"/>
    <n v="-183.88"/>
    <n v="0"/>
    <x v="0"/>
    <x v="9"/>
  </r>
  <r>
    <x v="0"/>
    <s v="E"/>
    <x v="13"/>
    <s v="RS  S   05/01/2006N"/>
    <n v="-101863"/>
    <n v="-6922.6"/>
    <n v="122.27"/>
    <n v="-7044.87"/>
    <n v="-7150.31"/>
    <n v="-110.04"/>
    <n v="122.27"/>
    <n v="0"/>
    <n v="100.64"/>
    <n v="114.84"/>
    <n v="-2079.8000000000002"/>
    <n v="0"/>
    <x v="0"/>
    <x v="9"/>
  </r>
  <r>
    <x v="0"/>
    <s v="E"/>
    <x v="13"/>
    <s v="RS  W   01/02/2007N"/>
    <n v="95877053"/>
    <n v="7648620.8499999996"/>
    <n v="326373.51"/>
    <n v="7322247.3399999999"/>
    <n v="7572976.6399999997"/>
    <n v="43322.559999999998"/>
    <n v="326373.51"/>
    <n v="0"/>
    <n v="-94726.35"/>
    <n v="-200335.7"/>
    <n v="2072766.66"/>
    <n v="0"/>
    <x v="0"/>
    <x v="9"/>
  </r>
  <r>
    <x v="0"/>
    <s v="E"/>
    <x v="9"/>
    <s v="RS  W   01/02/2007N"/>
    <n v="1130654"/>
    <n v="92006.12"/>
    <n v="3845.3"/>
    <n v="88160.82"/>
    <n v="91137.39"/>
    <n v="508.39"/>
    <n v="3845.3"/>
    <n v="0"/>
    <n v="-1116.99"/>
    <n v="-2367.9699999999998"/>
    <n v="24443.599999999999"/>
    <n v="0"/>
    <x v="0"/>
    <x v="9"/>
  </r>
  <r>
    <x v="0"/>
    <s v="E"/>
    <x v="3"/>
    <s v="RS  W   01/02/2007N"/>
    <n v="62"/>
    <n v="9.09"/>
    <n v="0.21"/>
    <n v="8.8800000000000008"/>
    <n v="9.0399999999999991"/>
    <n v="0.03"/>
    <n v="0.21"/>
    <n v="0"/>
    <n v="-0.06"/>
    <n v="-0.13"/>
    <n v="1.34"/>
    <n v="0"/>
    <x v="0"/>
    <x v="9"/>
  </r>
  <r>
    <x v="0"/>
    <s v="E"/>
    <x v="13"/>
    <s v="RS  W   05/01/2006N"/>
    <n v="108066"/>
    <n v="6923.41"/>
    <n v="-190.17"/>
    <n v="7113.58"/>
    <n v="7225.37"/>
    <n v="116.73"/>
    <n v="-190.17"/>
    <n v="0"/>
    <n v="-106.74"/>
    <n v="-121.78"/>
    <n v="2145.92"/>
    <n v="0"/>
    <x v="0"/>
    <x v="9"/>
  </r>
  <r>
    <x v="0"/>
    <s v="E"/>
    <x v="10"/>
    <s v="SC01    01/31/2007N"/>
    <n v="1083"/>
    <n v="39.07"/>
    <n v="3.68"/>
    <n v="35.39"/>
    <n v="38.19"/>
    <n v="0"/>
    <n v="3.68"/>
    <n v="0"/>
    <n v="-0.53"/>
    <n v="-2.27"/>
    <n v="23.41"/>
    <n v="0"/>
    <x v="0"/>
    <x v="10"/>
  </r>
  <r>
    <x v="0"/>
    <s v="E"/>
    <x v="10"/>
    <s v="SC02    01/31/2007N"/>
    <n v="41"/>
    <n v="4.9800000000000004"/>
    <n v="0.14000000000000001"/>
    <n v="4.84"/>
    <n v="4.95"/>
    <n v="0"/>
    <n v="0.14000000000000001"/>
    <n v="0"/>
    <n v="-0.02"/>
    <n v="-0.09"/>
    <n v="0.89"/>
    <n v="0"/>
    <x v="0"/>
    <x v="10"/>
  </r>
  <r>
    <x v="0"/>
    <s v="E"/>
    <x v="10"/>
    <s v="SC03    01/31/2007N"/>
    <n v="7903"/>
    <n v="285.17"/>
    <n v="26.85"/>
    <n v="258.32"/>
    <n v="278.70999999999998"/>
    <n v="0"/>
    <n v="26.85"/>
    <n v="0"/>
    <n v="-3.83"/>
    <n v="-16.559999999999999"/>
    <n v="170.87"/>
    <n v="0"/>
    <x v="0"/>
    <x v="10"/>
  </r>
  <r>
    <x v="0"/>
    <s v="E"/>
    <x v="2"/>
    <s v="SE      01/31/2007N"/>
    <n v="18107"/>
    <n v="2498.7600000000002"/>
    <n v="61.48"/>
    <n v="2437.2800000000002"/>
    <n v="2484.0100000000002"/>
    <n v="0"/>
    <n v="61.48"/>
    <n v="0"/>
    <n v="-8.76"/>
    <n v="-37.97"/>
    <n v="391.39"/>
    <n v="0"/>
    <x v="0"/>
    <x v="11"/>
  </r>
  <r>
    <x v="0"/>
    <s v="E"/>
    <x v="10"/>
    <s v="SE      01/31/2007N"/>
    <n v="105995"/>
    <n v="13197.51"/>
    <n v="360.03"/>
    <n v="12837.48"/>
    <n v="13110.78"/>
    <n v="0"/>
    <n v="360.03"/>
    <n v="0"/>
    <n v="-51.22"/>
    <n v="-222.08"/>
    <n v="2291.4299999999998"/>
    <n v="0"/>
    <x v="0"/>
    <x v="11"/>
  </r>
  <r>
    <x v="0"/>
    <s v="E"/>
    <x v="10"/>
    <s v="SL01    01/31/2007N"/>
    <n v="2135"/>
    <n v="363.45"/>
    <n v="7.27"/>
    <n v="356.18"/>
    <n v="361.72"/>
    <n v="0"/>
    <n v="7.27"/>
    <n v="0"/>
    <n v="-1.04"/>
    <n v="-4.5"/>
    <n v="46.18"/>
    <n v="0"/>
    <x v="0"/>
    <x v="12"/>
  </r>
  <r>
    <x v="0"/>
    <s v="E"/>
    <x v="10"/>
    <s v="SL02    01/31/2007N"/>
    <n v="3405"/>
    <n v="424.52"/>
    <n v="11.57"/>
    <n v="412.95"/>
    <n v="421.73"/>
    <n v="0"/>
    <n v="11.57"/>
    <n v="0"/>
    <n v="-1.64"/>
    <n v="-7.14"/>
    <n v="73.61"/>
    <n v="0"/>
    <x v="0"/>
    <x v="12"/>
  </r>
  <r>
    <x v="0"/>
    <s v="E"/>
    <x v="2"/>
    <s v="SL03    01/31/2007N"/>
    <n v="163"/>
    <n v="19.12"/>
    <n v="0.55000000000000004"/>
    <n v="18.57"/>
    <n v="18.989999999999998"/>
    <n v="0"/>
    <n v="0.55000000000000004"/>
    <n v="0"/>
    <n v="-0.08"/>
    <n v="-0.34"/>
    <n v="3.52"/>
    <n v="0"/>
    <x v="0"/>
    <x v="12"/>
  </r>
  <r>
    <x v="0"/>
    <s v="E"/>
    <x v="10"/>
    <s v="SL03    01/31/2007N"/>
    <n v="14459"/>
    <n v="2217.38"/>
    <n v="49.2"/>
    <n v="2168.1799999999998"/>
    <n v="2205.42"/>
    <n v="0"/>
    <n v="49.2"/>
    <n v="0"/>
    <n v="-6.95"/>
    <n v="-30.29"/>
    <n v="312.60000000000002"/>
    <n v="0"/>
    <x v="0"/>
    <x v="12"/>
  </r>
  <r>
    <x v="0"/>
    <s v="E"/>
    <x v="2"/>
    <s v="SL04    01/31/2007N"/>
    <n v="353"/>
    <n v="45.17"/>
    <n v="1.2"/>
    <n v="43.97"/>
    <n v="44.89"/>
    <n v="0"/>
    <n v="1.2"/>
    <n v="0"/>
    <n v="-0.17"/>
    <n v="-0.75"/>
    <n v="7.64"/>
    <n v="0"/>
    <x v="0"/>
    <x v="12"/>
  </r>
  <r>
    <x v="0"/>
    <s v="E"/>
    <x v="10"/>
    <s v="SL04    01/31/2007N"/>
    <n v="755280"/>
    <n v="80278.710000000006"/>
    <n v="2565.7199999999998"/>
    <n v="77712.990000000005"/>
    <n v="79660.210000000006"/>
    <n v="0"/>
    <n v="2565.7199999999998"/>
    <n v="0"/>
    <n v="-364.78"/>
    <n v="-1582.44"/>
    <n v="16328.49"/>
    <n v="0"/>
    <x v="0"/>
    <x v="12"/>
  </r>
  <r>
    <x v="0"/>
    <s v="E"/>
    <x v="2"/>
    <s v="SL05    01/31/2007N"/>
    <n v="3354"/>
    <n v="1401.9"/>
    <n v="11.42"/>
    <n v="1390.48"/>
    <n v="1399.13"/>
    <n v="0"/>
    <n v="11.42"/>
    <n v="0"/>
    <n v="-1.61"/>
    <n v="-7.04"/>
    <n v="72.5"/>
    <n v="0"/>
    <x v="0"/>
    <x v="12"/>
  </r>
  <r>
    <x v="0"/>
    <s v="E"/>
    <x v="10"/>
    <s v="SL05    01/31/2007N"/>
    <n v="24295"/>
    <n v="6693.36"/>
    <n v="82.53"/>
    <n v="6610.83"/>
    <n v="6673.52"/>
    <n v="0"/>
    <n v="82.53"/>
    <n v="0"/>
    <n v="-11.77"/>
    <n v="-50.92"/>
    <n v="525.19000000000005"/>
    <n v="0"/>
    <x v="0"/>
    <x v="12"/>
  </r>
  <r>
    <x v="0"/>
    <s v="E"/>
    <x v="10"/>
    <s v="SL06    01/31/2007N"/>
    <n v="146"/>
    <n v="33.020000000000003"/>
    <n v="0.5"/>
    <n v="32.520000000000003"/>
    <n v="32.9"/>
    <n v="0"/>
    <n v="0.5"/>
    <n v="0"/>
    <n v="-7.0000000000000007E-2"/>
    <n v="-0.31"/>
    <n v="3.16"/>
    <n v="0"/>
    <x v="0"/>
    <x v="12"/>
  </r>
  <r>
    <x v="0"/>
    <s v="E"/>
    <x v="2"/>
    <s v="SL07    01/31/2007N"/>
    <n v="5652"/>
    <n v="1950.4"/>
    <n v="19.190000000000001"/>
    <n v="1931.21"/>
    <n v="1945.77"/>
    <n v="0"/>
    <n v="19.190000000000001"/>
    <n v="0"/>
    <n v="-2.73"/>
    <n v="-11.83"/>
    <n v="122.18"/>
    <n v="0"/>
    <x v="0"/>
    <x v="12"/>
  </r>
  <r>
    <x v="0"/>
    <s v="E"/>
    <x v="10"/>
    <s v="SL07    01/31/2007N"/>
    <n v="41327"/>
    <n v="8119.99"/>
    <n v="140.38999999999999"/>
    <n v="7979.6"/>
    <n v="8086.2"/>
    <n v="0"/>
    <n v="140.38999999999999"/>
    <n v="0"/>
    <n v="-19.989999999999998"/>
    <n v="-86.61"/>
    <n v="893.46"/>
    <n v="0"/>
    <x v="0"/>
    <x v="12"/>
  </r>
  <r>
    <x v="0"/>
    <s v="E"/>
    <x v="10"/>
    <s v="SL08    01/31/2007N"/>
    <n v="26276"/>
    <n v="3499.36"/>
    <n v="89.29"/>
    <n v="3410.07"/>
    <n v="3477.88"/>
    <n v="0"/>
    <n v="89.29"/>
    <n v="0"/>
    <n v="-12.71"/>
    <n v="-55.1"/>
    <n v="568.08000000000004"/>
    <n v="0"/>
    <x v="0"/>
    <x v="12"/>
  </r>
  <r>
    <x v="0"/>
    <s v="E"/>
    <x v="10"/>
    <s v="SL09    01/31/2007N"/>
    <n v="2218"/>
    <n v="107.62"/>
    <n v="7.54"/>
    <n v="100.08"/>
    <n v="105.8"/>
    <n v="0"/>
    <n v="7.54"/>
    <n v="0"/>
    <n v="-1.07"/>
    <n v="-4.6500000000000004"/>
    <n v="47.95"/>
    <n v="0"/>
    <x v="0"/>
    <x v="12"/>
  </r>
  <r>
    <x v="0"/>
    <s v="E"/>
    <x v="2"/>
    <s v="SOLU    01/31/2007 "/>
    <n v="910"/>
    <n v="49.34"/>
    <n v="3.09"/>
    <n v="46.25"/>
    <n v="32.090000000000003"/>
    <n v="0"/>
    <n v="3.09"/>
    <n v="0"/>
    <n v="-0.44"/>
    <n v="-1.9"/>
    <n v="19.68"/>
    <n v="0"/>
    <x v="0"/>
    <x v="13"/>
  </r>
  <r>
    <x v="0"/>
    <s v="E"/>
    <x v="3"/>
    <s v="SOLU    01/31/2007 "/>
    <n v="251"/>
    <n v="14.21"/>
    <n v="1.06"/>
    <n v="13.15"/>
    <n v="8.85"/>
    <n v="0"/>
    <n v="1.06"/>
    <n v="0"/>
    <n v="-0.12"/>
    <n v="-0.53"/>
    <n v="5.42"/>
    <n v="0"/>
    <x v="0"/>
    <x v="13"/>
  </r>
  <r>
    <x v="0"/>
    <s v="E"/>
    <x v="3"/>
    <s v="SP      01/02/2007 "/>
    <n v="26609"/>
    <n v="2369.15"/>
    <n v="0"/>
    <n v="2369.15"/>
    <n v="0"/>
    <n v="0"/>
    <n v="0"/>
    <n v="0"/>
    <n v="0"/>
    <n v="0"/>
    <n v="575.26"/>
    <n v="0"/>
    <x v="0"/>
    <x v="14"/>
  </r>
  <r>
    <x v="0"/>
    <s v="E"/>
    <x v="2"/>
    <s v="SP      01/02/2007N"/>
    <n v="323"/>
    <n v="40.03"/>
    <n v="1.1000000000000001"/>
    <n v="38.93"/>
    <n v="39.28"/>
    <n v="0.4"/>
    <n v="1.1000000000000001"/>
    <n v="0"/>
    <n v="-7.0000000000000007E-2"/>
    <n v="-0.68"/>
    <n v="6.98"/>
    <n v="0"/>
    <x v="0"/>
    <x v="14"/>
  </r>
  <r>
    <x v="0"/>
    <s v="E"/>
    <x v="3"/>
    <s v="SP      01/02/2007N"/>
    <n v="35352"/>
    <n v="3717.32"/>
    <n v="120.09"/>
    <n v="3597.23"/>
    <n v="3635.42"/>
    <n v="43.74"/>
    <n v="120.09"/>
    <n v="0"/>
    <n v="-7.88"/>
    <n v="-74.05"/>
    <n v="764.29"/>
    <n v="0"/>
    <x v="0"/>
    <x v="14"/>
  </r>
  <r>
    <x v="0"/>
    <s v="E"/>
    <x v="10"/>
    <s v="SSLU    01/31/2007N"/>
    <n v="72"/>
    <n v="8.92"/>
    <n v="0.24"/>
    <n v="8.68"/>
    <n v="2.54"/>
    <n v="0"/>
    <n v="0.24"/>
    <n v="0"/>
    <n v="-0.03"/>
    <n v="-0.15"/>
    <n v="1.56"/>
    <n v="0"/>
    <x v="0"/>
    <x v="15"/>
  </r>
  <r>
    <x v="0"/>
    <s v="E"/>
    <x v="2"/>
    <s v="SXLU    01/31/2007 "/>
    <n v="80"/>
    <n v="7.14"/>
    <n v="0.28000000000000003"/>
    <n v="6.86"/>
    <n v="2.82"/>
    <n v="0"/>
    <n v="0.28000000000000003"/>
    <n v="0"/>
    <n v="-0.04"/>
    <n v="-0.16"/>
    <n v="1.72"/>
    <n v="0"/>
    <x v="0"/>
    <x v="16"/>
  </r>
  <r>
    <x v="0"/>
    <s v="E"/>
    <x v="10"/>
    <s v="SXLU    01/31/2007N"/>
    <n v="22"/>
    <n v="2.86"/>
    <n v="7.0000000000000007E-2"/>
    <n v="2.79"/>
    <n v="0.78"/>
    <n v="0"/>
    <n v="7.0000000000000007E-2"/>
    <n v="0"/>
    <n v="-0.01"/>
    <n v="-0.05"/>
    <n v="0.48"/>
    <n v="0"/>
    <x v="0"/>
    <x v="16"/>
  </r>
  <r>
    <x v="0"/>
    <s v="E"/>
    <x v="10"/>
    <s v="TL01    01/31/2007N"/>
    <n v="62894"/>
    <n v="2310.9899999999998"/>
    <n v="206.54"/>
    <n v="2104.4499999999998"/>
    <n v="2249.66"/>
    <n v="0"/>
    <n v="206.54"/>
    <n v="0"/>
    <n v="-15.19"/>
    <n v="-130.02000000000001"/>
    <n v="1348.84"/>
    <n v="0"/>
    <x v="0"/>
    <x v="17"/>
  </r>
  <r>
    <x v="0"/>
    <s v="E"/>
    <x v="2"/>
    <s v="TL03    01/31/2007N"/>
    <n v="18"/>
    <n v="1.04"/>
    <n v="0.06"/>
    <n v="0.98"/>
    <n v="1.02"/>
    <n v="0"/>
    <n v="0.06"/>
    <n v="0"/>
    <n v="0"/>
    <n v="-0.04"/>
    <n v="0.38"/>
    <n v="0"/>
    <x v="0"/>
    <x v="17"/>
  </r>
  <r>
    <x v="0"/>
    <s v="E"/>
    <x v="10"/>
    <s v="TL03    01/31/2007N"/>
    <n v="151024"/>
    <n v="8722.6"/>
    <n v="508.87"/>
    <n v="8213.73"/>
    <n v="8593.8799999999992"/>
    <n v="0"/>
    <n v="508.87"/>
    <n v="0"/>
    <n v="-66.84"/>
    <n v="-313.31"/>
    <n v="3266.07"/>
    <n v="0"/>
    <x v="0"/>
    <x v="17"/>
  </r>
  <r>
    <x v="0"/>
    <s v="E"/>
    <x v="8"/>
    <s v="TT03SOFF01/02/2007N"/>
    <n v="0"/>
    <n v="-5358.77"/>
    <n v="0"/>
    <n v="-5358.77"/>
    <n v="0"/>
    <n v="0"/>
    <n v="0"/>
    <n v="0"/>
    <n v="0"/>
    <n v="0"/>
    <n v="0"/>
    <n v="0"/>
    <x v="0"/>
    <x v="18"/>
  </r>
  <r>
    <x v="0"/>
    <s v="E"/>
    <x v="4"/>
    <s v="TT03WOFF01/02/2007N"/>
    <n v="1167267"/>
    <n v="51376.42"/>
    <n v="3965.2"/>
    <n v="47411.22"/>
    <n v="47411.22"/>
    <n v="0"/>
    <n v="3965.2"/>
    <n v="0"/>
    <n v="0"/>
    <n v="0"/>
    <n v="25235.15"/>
    <n v="0"/>
    <x v="0"/>
    <x v="18"/>
  </r>
  <r>
    <x v="0"/>
    <s v="E"/>
    <x v="8"/>
    <s v="TT03WOFF01/02/2007N"/>
    <n v="4231394"/>
    <n v="185635.26"/>
    <n v="14374.04"/>
    <n v="171261.22"/>
    <n v="171261.22"/>
    <n v="0"/>
    <n v="14374.04"/>
    <n v="0"/>
    <n v="0"/>
    <n v="0"/>
    <n v="91478.51"/>
    <n v="0"/>
    <x v="0"/>
    <x v="18"/>
  </r>
  <r>
    <x v="0"/>
    <s v="E"/>
    <x v="5"/>
    <s v="TT03WOFF01/02/2007N"/>
    <n v="789380"/>
    <n v="34971.870000000003"/>
    <n v="2681.52"/>
    <n v="32290.35"/>
    <n v="32290.35"/>
    <n v="0"/>
    <n v="2681.52"/>
    <n v="0"/>
    <n v="0"/>
    <n v="0"/>
    <n v="17065.61"/>
    <n v="0"/>
    <x v="0"/>
    <x v="18"/>
  </r>
  <r>
    <x v="0"/>
    <s v="E"/>
    <x v="8"/>
    <s v="TT03WON 01/02/2007 "/>
    <n v="758804"/>
    <n v="42273.120000000003"/>
    <n v="2577.66"/>
    <n v="42273.120000000003"/>
    <n v="41714.269999999997"/>
    <n v="113.82"/>
    <n v="2577.66"/>
    <n v="0"/>
    <n v="-11.14"/>
    <n v="-2121.4899999999998"/>
    <n v="16404.580000000002"/>
    <n v="0"/>
    <x v="0"/>
    <x v="18"/>
  </r>
  <r>
    <x v="0"/>
    <s v="E"/>
    <x v="4"/>
    <s v="TT03WON 01/02/2007N"/>
    <n v="449976"/>
    <n v="52883.03"/>
    <n v="1528.56"/>
    <n v="51354.47"/>
    <n v="54517.79"/>
    <n v="242.59"/>
    <n v="1528.56"/>
    <n v="0"/>
    <n v="-17.79"/>
    <n v="-3388.12"/>
    <n v="9728.0300000000007"/>
    <n v="0"/>
    <x v="0"/>
    <x v="18"/>
  </r>
  <r>
    <x v="0"/>
    <s v="E"/>
    <x v="8"/>
    <s v="TT03WON 01/02/2007N"/>
    <n v="1682277"/>
    <n v="163649.44"/>
    <n v="5714.69"/>
    <n v="157934.75"/>
    <n v="169501.89"/>
    <n v="887.06"/>
    <n v="5714.69"/>
    <n v="0"/>
    <n v="-65.05"/>
    <n v="-12389.15"/>
    <n v="36369.15"/>
    <n v="0"/>
    <x v="0"/>
    <x v="18"/>
  </r>
  <r>
    <x v="0"/>
    <s v="E"/>
    <x v="5"/>
    <s v="TT03WON 01/02/2007N"/>
    <n v="294969"/>
    <n v="29472.7"/>
    <n v="1002.01"/>
    <n v="28470.69"/>
    <n v="30591.67"/>
    <n v="162.66"/>
    <n v="1002.01"/>
    <n v="0"/>
    <n v="-11.93"/>
    <n v="-2271.71"/>
    <n v="6376.94"/>
    <n v="0"/>
    <x v="0"/>
    <x v="18"/>
  </r>
  <r>
    <x v="0"/>
    <s v="E"/>
    <x v="8"/>
    <s v="TT04WOFF01/02/2007N"/>
    <n v="1418440"/>
    <n v="62165.97"/>
    <n v="4818.4399999999996"/>
    <n v="57347.53"/>
    <n v="57347.53"/>
    <n v="0"/>
    <n v="4818.4399999999996"/>
    <n v="0"/>
    <n v="0"/>
    <n v="0"/>
    <n v="30665.25"/>
    <n v="0"/>
    <x v="0"/>
    <x v="18"/>
  </r>
  <r>
    <x v="0"/>
    <s v="E"/>
    <x v="5"/>
    <s v="TT04WOFF01/02/2007N"/>
    <n v="1558582"/>
    <n v="68593.88"/>
    <n v="5294.51"/>
    <n v="63299.37"/>
    <n v="63299.37"/>
    <n v="0"/>
    <n v="5294.51"/>
    <n v="0"/>
    <n v="0"/>
    <n v="0"/>
    <n v="33694.980000000003"/>
    <n v="0"/>
    <x v="0"/>
    <x v="18"/>
  </r>
  <r>
    <x v="0"/>
    <s v="E"/>
    <x v="8"/>
    <s v="TT04WON 01/02/2007 "/>
    <n v="733283"/>
    <n v="46151.38"/>
    <n v="2490.96"/>
    <n v="46151.38"/>
    <n v="47220.29"/>
    <n v="109.99"/>
    <n v="2490.96"/>
    <n v="0"/>
    <n v="-19.170000000000002"/>
    <n v="-3650.69"/>
    <n v="15852.85"/>
    <n v="0"/>
    <x v="0"/>
    <x v="18"/>
  </r>
  <r>
    <x v="0"/>
    <s v="E"/>
    <x v="8"/>
    <s v="TT04WON 01/02/2007N"/>
    <n v="589882"/>
    <n v="69113.42"/>
    <n v="2003.83"/>
    <n v="67109.59"/>
    <n v="71037.86"/>
    <n v="301.25"/>
    <n v="2003.83"/>
    <n v="0"/>
    <n v="-22.09"/>
    <n v="-4207.43"/>
    <n v="12752.66"/>
    <n v="0"/>
    <x v="0"/>
    <x v="18"/>
  </r>
  <r>
    <x v="0"/>
    <s v="E"/>
    <x v="5"/>
    <s v="TT04WON 01/02/2007N"/>
    <n v="498951"/>
    <n v="40458.35"/>
    <n v="1694.93"/>
    <n v="38763.42"/>
    <n v="42787.95"/>
    <n v="308.63"/>
    <n v="1694.93"/>
    <n v="0"/>
    <n v="-22.63"/>
    <n v="-4310.53"/>
    <n v="10786.83"/>
    <n v="0"/>
    <x v="0"/>
    <x v="18"/>
  </r>
  <r>
    <x v="0"/>
    <s v="E"/>
    <x v="8"/>
    <s v="TT05WON 01/02/2007 "/>
    <n v="253840"/>
    <n v="12813.72"/>
    <n v="0"/>
    <n v="12813.72"/>
    <n v="0"/>
    <n v="0"/>
    <n v="0"/>
    <n v="0"/>
    <n v="0"/>
    <n v="0"/>
    <n v="5487.77"/>
    <n v="0"/>
    <x v="0"/>
    <x v="18"/>
  </r>
  <r>
    <x v="0"/>
    <s v="E"/>
    <x v="8"/>
    <s v="TT06WON 01/02/2007 "/>
    <n v="1009289"/>
    <n v="48880.05"/>
    <n v="0"/>
    <n v="48880.05"/>
    <n v="0"/>
    <n v="0"/>
    <n v="0"/>
    <n v="0"/>
    <n v="0"/>
    <n v="0"/>
    <n v="21819.82"/>
    <n v="0"/>
    <x v="0"/>
    <x v="18"/>
  </r>
  <r>
    <x v="0"/>
    <s v="E"/>
    <x v="10"/>
    <s v="UOLC    01/31/2007N"/>
    <n v="1477"/>
    <n v="53.3"/>
    <n v="5.0199999999999996"/>
    <n v="48.28"/>
    <n v="52.08"/>
    <n v="0"/>
    <n v="5.0199999999999996"/>
    <n v="0"/>
    <n v="-0.71"/>
    <n v="-3.09"/>
    <n v="31.93"/>
    <n v="0"/>
    <x v="0"/>
    <x v="19"/>
  </r>
  <r>
    <x v="0"/>
    <s v="E"/>
    <x v="13"/>
    <s v="UOLP    01/31/2007 "/>
    <n v="158"/>
    <n v="5.72"/>
    <n v="0.54"/>
    <n v="5.18"/>
    <n v="5.58"/>
    <n v="0"/>
    <n v="0.54"/>
    <n v="0"/>
    <n v="-7.0000000000000007E-2"/>
    <n v="-0.33"/>
    <n v="3.42"/>
    <n v="0"/>
    <x v="0"/>
    <x v="19"/>
  </r>
  <r>
    <x v="0"/>
    <s v="E"/>
    <x v="2"/>
    <s v="UOLP    01/31/2007 "/>
    <n v="864"/>
    <n v="31.2"/>
    <n v="2.96"/>
    <n v="28.24"/>
    <n v="30.48"/>
    <n v="0"/>
    <n v="2.96"/>
    <n v="0"/>
    <n v="-0.4"/>
    <n v="-1.84"/>
    <n v="18.64"/>
    <n v="0"/>
    <x v="0"/>
    <x v="19"/>
  </r>
  <r>
    <x v="0"/>
    <s v="E"/>
    <x v="2"/>
    <s v="UOLP    01/31/2007N"/>
    <n v="653"/>
    <n v="24.99"/>
    <n v="3.85"/>
    <n v="21.14"/>
    <n v="23.04"/>
    <n v="0"/>
    <n v="3.85"/>
    <n v="0"/>
    <n v="-0.32"/>
    <n v="-1.58"/>
    <n v="14.1"/>
    <n v="0"/>
    <x v="0"/>
    <x v="19"/>
  </r>
  <r>
    <x v="0"/>
    <s v="E"/>
    <x v="10"/>
    <s v="UOLP    01/31/2007N"/>
    <n v="819"/>
    <n v="29.57"/>
    <n v="2.78"/>
    <n v="26.79"/>
    <n v="28.89"/>
    <n v="0"/>
    <n v="2.78"/>
    <n v="0"/>
    <n v="-0.39"/>
    <n v="-1.71"/>
    <n v="17.7"/>
    <n v="0"/>
    <x v="0"/>
    <x v="19"/>
  </r>
  <r>
    <x v="0"/>
    <s v="E"/>
    <x v="3"/>
    <s v="WS01    06/02/1993N"/>
    <n v="14440"/>
    <n v="806.27"/>
    <n v="49.06"/>
    <n v="757.21"/>
    <n v="0"/>
    <n v="0"/>
    <n v="0"/>
    <n v="0"/>
    <n v="0"/>
    <n v="0"/>
    <n v="312.18"/>
    <n v="0"/>
    <x v="0"/>
    <x v="20"/>
  </r>
  <r>
    <x v="0"/>
    <s v="E"/>
    <x v="0"/>
    <s v="        01/01/2001 "/>
    <n v="56286"/>
    <n v="3611.08"/>
    <n v="0"/>
    <n v="3611.08"/>
    <n v="0"/>
    <n v="0"/>
    <n v="0"/>
    <n v="0"/>
    <n v="0"/>
    <n v="0"/>
    <n v="0"/>
    <n v="0"/>
    <x v="1"/>
    <x v="21"/>
  </r>
  <r>
    <x v="0"/>
    <s v="E"/>
    <x v="1"/>
    <s v="DP01    01/02/2007N"/>
    <n v="151617"/>
    <n v="10918.93"/>
    <n v="220.75"/>
    <n v="10698.18"/>
    <n v="10415.57"/>
    <n v="187.55"/>
    <n v="220.75"/>
    <n v="0"/>
    <n v="-33.81"/>
    <n v="128.87"/>
    <n v="3277.81"/>
    <n v="0"/>
    <x v="1"/>
    <x v="1"/>
  </r>
  <r>
    <x v="0"/>
    <s v="E"/>
    <x v="2"/>
    <s v="DP02    01/02/2007N"/>
    <n v="108547"/>
    <n v="8881.76"/>
    <n v="158.05000000000001"/>
    <n v="8723.7099999999991"/>
    <n v="8521.3799999999992"/>
    <n v="134.27000000000001"/>
    <n v="158.05000000000001"/>
    <n v="0"/>
    <n v="-24.21"/>
    <n v="92.27"/>
    <n v="2346.6799999999998"/>
    <n v="0"/>
    <x v="1"/>
    <x v="1"/>
  </r>
  <r>
    <x v="0"/>
    <s v="E"/>
    <x v="3"/>
    <s v="DP02    01/02/2007N"/>
    <n v="485801"/>
    <n v="32914.57"/>
    <n v="707.33"/>
    <n v="32207.24"/>
    <n v="31301.71"/>
    <n v="600.94000000000005"/>
    <n v="707.33"/>
    <n v="0"/>
    <n v="-108.34"/>
    <n v="412.93"/>
    <n v="10502.53"/>
    <n v="0"/>
    <x v="1"/>
    <x v="1"/>
  </r>
  <r>
    <x v="0"/>
    <s v="E"/>
    <x v="4"/>
    <s v="DP02    01/02/2007N"/>
    <n v="429770"/>
    <n v="27651.57"/>
    <n v="625.75"/>
    <n v="27025.82"/>
    <n v="26224.73"/>
    <n v="531.63"/>
    <n v="625.75"/>
    <n v="0"/>
    <n v="-95.84"/>
    <n v="365.3"/>
    <n v="9291.2000000000007"/>
    <n v="0"/>
    <x v="1"/>
    <x v="1"/>
  </r>
  <r>
    <x v="0"/>
    <s v="E"/>
    <x v="5"/>
    <s v="DP02    01/02/2007N"/>
    <n v="63713"/>
    <n v="5940.64"/>
    <n v="92.77"/>
    <n v="5847.87"/>
    <n v="5729.11"/>
    <n v="78.81"/>
    <n v="92.77"/>
    <n v="0"/>
    <n v="-14.21"/>
    <n v="54.16"/>
    <n v="1377.41"/>
    <n v="0"/>
    <x v="1"/>
    <x v="1"/>
  </r>
  <r>
    <x v="0"/>
    <s v="E"/>
    <x v="6"/>
    <s v="DP10 ON 01/02/2007N"/>
    <n v="120564"/>
    <n v="9007.73"/>
    <n v="175.54"/>
    <n v="8832.19"/>
    <n v="8607.4599999999991"/>
    <n v="149.13999999999999"/>
    <n v="175.54"/>
    <n v="0"/>
    <n v="-26.89"/>
    <n v="102.48"/>
    <n v="2606.4699999999998"/>
    <n v="0"/>
    <x v="1"/>
    <x v="1"/>
  </r>
  <r>
    <x v="0"/>
    <s v="E"/>
    <x v="7"/>
    <s v="DP10 ON 01/02/2007N"/>
    <n v="37824"/>
    <n v="3830"/>
    <n v="55.07"/>
    <n v="3774.93"/>
    <n v="3704.42"/>
    <n v="46.79"/>
    <n v="55.07"/>
    <n v="0"/>
    <n v="-8.43"/>
    <n v="32.15"/>
    <n v="817.72"/>
    <n v="0"/>
    <x v="1"/>
    <x v="1"/>
  </r>
  <r>
    <x v="0"/>
    <s v="E"/>
    <x v="4"/>
    <s v="DS01    01/02/2007 "/>
    <n v="11317"/>
    <n v="1151.67"/>
    <n v="16.48"/>
    <n v="1151.67"/>
    <n v="1102.75"/>
    <n v="14"/>
    <n v="16.48"/>
    <n v="0"/>
    <n v="-6.56"/>
    <n v="25"/>
    <n v="244.66"/>
    <n v="0"/>
    <x v="1"/>
    <x v="2"/>
  </r>
  <r>
    <x v="0"/>
    <s v="E"/>
    <x v="8"/>
    <s v="DS01    01/02/2007 "/>
    <n v="72114"/>
    <n v="5552.91"/>
    <n v="104.99"/>
    <n v="5552.91"/>
    <n v="5305.04"/>
    <n v="89.21"/>
    <n v="104.99"/>
    <n v="0"/>
    <n v="-19.09"/>
    <n v="72.760000000000005"/>
    <n v="1559.03"/>
    <n v="0"/>
    <x v="1"/>
    <x v="2"/>
  </r>
  <r>
    <x v="0"/>
    <s v="E"/>
    <x v="9"/>
    <s v="DS01    01/02/2007N"/>
    <n v="364353"/>
    <n v="29984.35"/>
    <n v="530.46"/>
    <n v="29453.89"/>
    <n v="28774.74"/>
    <n v="450.72"/>
    <n v="530.46"/>
    <n v="0"/>
    <n v="-81.25"/>
    <n v="309.68"/>
    <n v="7876.99"/>
    <n v="0"/>
    <x v="1"/>
    <x v="2"/>
  </r>
  <r>
    <x v="0"/>
    <s v="E"/>
    <x v="2"/>
    <s v="DS01    01/02/2007N"/>
    <n v="61787213"/>
    <n v="5028668.08"/>
    <n v="90655.6"/>
    <n v="4938012.4800000004"/>
    <n v="4823817.4800000004"/>
    <n v="76437.460000000006"/>
    <n v="90655.6"/>
    <n v="0"/>
    <n v="-13777.67"/>
    <n v="51535.21"/>
    <n v="1335777.8"/>
    <n v="0"/>
    <x v="1"/>
    <x v="2"/>
  </r>
  <r>
    <x v="0"/>
    <s v="E"/>
    <x v="6"/>
    <s v="DS01    01/02/2007N"/>
    <n v="4054788"/>
    <n v="325050.52"/>
    <n v="5755.82"/>
    <n v="319294.7"/>
    <n v="311550.88"/>
    <n v="5015.76"/>
    <n v="5755.82"/>
    <n v="0"/>
    <n v="-904.3"/>
    <n v="3632.36"/>
    <n v="87660.53"/>
    <n v="0"/>
    <x v="1"/>
    <x v="2"/>
  </r>
  <r>
    <x v="0"/>
    <s v="E"/>
    <x v="10"/>
    <s v="DS01    01/02/2007N"/>
    <n v="127941"/>
    <n v="9578.64"/>
    <n v="185.99"/>
    <n v="9392.65"/>
    <n v="9153.7800000000007"/>
    <n v="158.26"/>
    <n v="185.99"/>
    <n v="0"/>
    <n v="-28.54"/>
    <n v="109.15"/>
    <n v="2765.95"/>
    <n v="0"/>
    <x v="1"/>
    <x v="2"/>
  </r>
  <r>
    <x v="0"/>
    <s v="E"/>
    <x v="3"/>
    <s v="DS01    01/02/2007N"/>
    <n v="7232662"/>
    <n v="602780.97"/>
    <n v="10422.1"/>
    <n v="592358.87"/>
    <n v="578708.28"/>
    <n v="8946.98"/>
    <n v="10422.1"/>
    <n v="0"/>
    <n v="-1612.96"/>
    <n v="6316.57"/>
    <n v="156362.79"/>
    <n v="0"/>
    <x v="1"/>
    <x v="2"/>
  </r>
  <r>
    <x v="0"/>
    <s v="E"/>
    <x v="7"/>
    <s v="DS01    01/02/2007N"/>
    <n v="362"/>
    <n v="67.47"/>
    <n v="0.53"/>
    <n v="66.94"/>
    <n v="66.260000000000005"/>
    <n v="0.45"/>
    <n v="0.53"/>
    <n v="0"/>
    <n v="-7.0000000000000007E-2"/>
    <n v="0.3"/>
    <n v="7.82"/>
    <n v="0"/>
    <x v="1"/>
    <x v="2"/>
  </r>
  <r>
    <x v="0"/>
    <s v="E"/>
    <x v="11"/>
    <s v="DS01    01/02/2007N"/>
    <n v="393575"/>
    <n v="31872.5"/>
    <n v="598.66999999999996"/>
    <n v="31273.83"/>
    <n v="30544.32"/>
    <n v="486.85"/>
    <n v="598.66999999999996"/>
    <n v="0"/>
    <n v="-87.73"/>
    <n v="330.39"/>
    <n v="8508.7199999999993"/>
    <n v="0"/>
    <x v="1"/>
    <x v="2"/>
  </r>
  <r>
    <x v="0"/>
    <s v="E"/>
    <x v="4"/>
    <s v="DS01    01/02/2007N"/>
    <n v="6532647"/>
    <n v="453638.88"/>
    <n v="9511.5300000000007"/>
    <n v="444127.35"/>
    <n v="431950.49"/>
    <n v="8080.89"/>
    <n v="9511.5300000000007"/>
    <n v="0"/>
    <n v="-1456.78"/>
    <n v="5552.75"/>
    <n v="141229.23000000001"/>
    <n v="0"/>
    <x v="1"/>
    <x v="2"/>
  </r>
  <r>
    <x v="0"/>
    <s v="E"/>
    <x v="8"/>
    <s v="DS01    01/02/2007N"/>
    <n v="1446053"/>
    <n v="104263.86"/>
    <n v="2105.4499999999998"/>
    <n v="102158.41"/>
    <n v="99462.99"/>
    <n v="1788.75"/>
    <n v="2105.4499999999998"/>
    <n v="0"/>
    <n v="-322.47000000000003"/>
    <n v="1229.1400000000001"/>
    <n v="31262.23"/>
    <n v="0"/>
    <x v="1"/>
    <x v="2"/>
  </r>
  <r>
    <x v="0"/>
    <s v="E"/>
    <x v="5"/>
    <s v="DS01    01/02/2007N"/>
    <n v="1642252"/>
    <n v="143585.79"/>
    <n v="2391.13"/>
    <n v="141194.66"/>
    <n v="138133.5"/>
    <n v="2031.47"/>
    <n v="2391.13"/>
    <n v="0"/>
    <n v="-366.23"/>
    <n v="1395.92"/>
    <n v="35503.86"/>
    <n v="0"/>
    <x v="1"/>
    <x v="2"/>
  </r>
  <r>
    <x v="0"/>
    <s v="E"/>
    <x v="9"/>
    <s v="DS01    01/02/2007Y"/>
    <n v="24"/>
    <n v="13.07"/>
    <n v="0.03"/>
    <n v="13.04"/>
    <n v="13"/>
    <n v="0.03"/>
    <n v="0.03"/>
    <n v="0"/>
    <n v="-0.01"/>
    <n v="0.02"/>
    <n v="0.52"/>
    <n v="0"/>
    <x v="1"/>
    <x v="2"/>
  </r>
  <r>
    <x v="0"/>
    <s v="E"/>
    <x v="2"/>
    <s v="DS01    01/02/2007Y"/>
    <n v="102909"/>
    <n v="15150.48"/>
    <n v="72.599999999999994"/>
    <n v="15077.88"/>
    <n v="10924.78"/>
    <n v="54.25"/>
    <n v="72.599999999999994"/>
    <n v="0"/>
    <n v="-9.7799999999999994"/>
    <n v="23.98"/>
    <n v="2224.8000000000002"/>
    <n v="0"/>
    <x v="1"/>
    <x v="2"/>
  </r>
  <r>
    <x v="0"/>
    <s v="E"/>
    <x v="6"/>
    <s v="DS01    01/02/2007Y"/>
    <n v="6090"/>
    <n v="1535.42"/>
    <n v="13.38"/>
    <n v="1522.04"/>
    <n v="1517.28"/>
    <n v="7.53"/>
    <n v="13.38"/>
    <n v="0"/>
    <n v="-1.36"/>
    <n v="-1.41"/>
    <n v="131.63999999999999"/>
    <n v="0"/>
    <x v="1"/>
    <x v="2"/>
  </r>
  <r>
    <x v="0"/>
    <s v="E"/>
    <x v="3"/>
    <s v="DS01    01/02/2007Y"/>
    <n v="28083"/>
    <n v="6921.41"/>
    <n v="42.92"/>
    <n v="6878.49"/>
    <n v="6827.55"/>
    <n v="34.74"/>
    <n v="42.92"/>
    <n v="0"/>
    <n v="-6.25"/>
    <n v="22.45"/>
    <n v="607.12"/>
    <n v="0"/>
    <x v="1"/>
    <x v="2"/>
  </r>
  <r>
    <x v="0"/>
    <s v="E"/>
    <x v="8"/>
    <s v="DS01    01/02/2007Y"/>
    <n v="7620"/>
    <n v="1785.61"/>
    <n v="11.09"/>
    <n v="1774.52"/>
    <n v="1760.31"/>
    <n v="9.43"/>
    <n v="11.09"/>
    <n v="0"/>
    <n v="-1.7"/>
    <n v="6.48"/>
    <n v="164.74"/>
    <n v="0"/>
    <x v="1"/>
    <x v="2"/>
  </r>
  <r>
    <x v="0"/>
    <s v="E"/>
    <x v="5"/>
    <s v="DS01    01/02/2007Y"/>
    <n v="6495"/>
    <n v="1524.19"/>
    <n v="9.4600000000000009"/>
    <n v="1514.73"/>
    <n v="1502.63"/>
    <n v="8.0299999999999994"/>
    <n v="9.4600000000000009"/>
    <n v="0"/>
    <n v="-1.45"/>
    <n v="5.52"/>
    <n v="140.41999999999999"/>
    <n v="0"/>
    <x v="1"/>
    <x v="2"/>
  </r>
  <r>
    <x v="0"/>
    <s v="E"/>
    <x v="2"/>
    <s v="DS01    05/01/2006N"/>
    <n v="-15509"/>
    <n v="-1119.0899999999999"/>
    <n v="26.95"/>
    <n v="-1146.04"/>
    <n v="-1153.21"/>
    <n v="-0.16"/>
    <n v="26.95"/>
    <n v="0"/>
    <n v="3.47"/>
    <n v="3.86"/>
    <n v="-308.33"/>
    <n v="0"/>
    <x v="1"/>
    <x v="2"/>
  </r>
  <r>
    <x v="0"/>
    <s v="E"/>
    <x v="5"/>
    <s v="DS02    01/02/2007N"/>
    <n v="115927"/>
    <n v="9216.7900000000009"/>
    <n v="168.79"/>
    <n v="9048"/>
    <n v="8831.91"/>
    <n v="143.4"/>
    <n v="168.79"/>
    <n v="0"/>
    <n v="-25.85"/>
    <n v="98.54"/>
    <n v="2506.23"/>
    <n v="0"/>
    <x v="1"/>
    <x v="2"/>
  </r>
  <r>
    <x v="0"/>
    <s v="E"/>
    <x v="6"/>
    <s v="DS02    01/02/2007Y"/>
    <n v="3546"/>
    <n v="838.96"/>
    <n v="5.16"/>
    <n v="833.8"/>
    <n v="827.19"/>
    <n v="4.3899999999999997"/>
    <n v="5.16"/>
    <n v="0"/>
    <n v="-0.79"/>
    <n v="3.01"/>
    <n v="76.66"/>
    <n v="0"/>
    <x v="1"/>
    <x v="2"/>
  </r>
  <r>
    <x v="0"/>
    <s v="E"/>
    <x v="5"/>
    <s v="DS03 ON 01/02/2007N"/>
    <n v="135543"/>
    <n v="9165.77"/>
    <n v="197.35"/>
    <n v="8968.42"/>
    <n v="8715.77"/>
    <n v="167.67"/>
    <n v="197.35"/>
    <n v="0"/>
    <n v="-30.23"/>
    <n v="115.21"/>
    <n v="2930.3"/>
    <n v="0"/>
    <x v="1"/>
    <x v="2"/>
  </r>
  <r>
    <x v="0"/>
    <s v="E"/>
    <x v="2"/>
    <s v="DS07 ON 01/02/2007N"/>
    <n v="1621896"/>
    <n v="120395.96"/>
    <n v="2361.4699999999998"/>
    <n v="118034.49"/>
    <n v="115011.33"/>
    <n v="2006.24"/>
    <n v="2361.4699999999998"/>
    <n v="0"/>
    <n v="-361.69"/>
    <n v="1378.61"/>
    <n v="35063.75"/>
    <n v="0"/>
    <x v="1"/>
    <x v="2"/>
  </r>
  <r>
    <x v="0"/>
    <s v="E"/>
    <x v="6"/>
    <s v="DS07 ON 01/02/2007N"/>
    <n v="105797"/>
    <n v="9337.81"/>
    <n v="154.05000000000001"/>
    <n v="9183.76"/>
    <n v="8986.56"/>
    <n v="130.87"/>
    <n v="154.05000000000001"/>
    <n v="0"/>
    <n v="-23.6"/>
    <n v="89.93"/>
    <n v="2287.2199999999998"/>
    <n v="0"/>
    <x v="1"/>
    <x v="2"/>
  </r>
  <r>
    <x v="0"/>
    <s v="E"/>
    <x v="3"/>
    <s v="DS07 ON 01/02/2007N"/>
    <n v="168720"/>
    <n v="13380.88"/>
    <n v="245.66"/>
    <n v="13135.22"/>
    <n v="12820.71"/>
    <n v="208.72"/>
    <n v="245.66"/>
    <n v="0"/>
    <n v="-37.619999999999997"/>
    <n v="143.41"/>
    <n v="3647.55"/>
    <n v="0"/>
    <x v="1"/>
    <x v="2"/>
  </r>
  <r>
    <x v="0"/>
    <s v="E"/>
    <x v="7"/>
    <s v="DS07 ON 01/02/2007N"/>
    <n v="20800"/>
    <n v="2100.69"/>
    <n v="30.28"/>
    <n v="2070.41"/>
    <n v="2031.64"/>
    <n v="25.73"/>
    <n v="30.28"/>
    <n v="0"/>
    <n v="-4.6399999999999997"/>
    <n v="17.68"/>
    <n v="449.68"/>
    <n v="0"/>
    <x v="1"/>
    <x v="2"/>
  </r>
  <r>
    <x v="0"/>
    <s v="E"/>
    <x v="2"/>
    <s v="DS07 ON 01/02/2007Y"/>
    <n v="0"/>
    <n v="20"/>
    <n v="0"/>
    <n v="20"/>
    <n v="20"/>
    <n v="0"/>
    <n v="0"/>
    <n v="0"/>
    <n v="0"/>
    <n v="0"/>
    <n v="0"/>
    <n v="0"/>
    <x v="1"/>
    <x v="2"/>
  </r>
  <r>
    <x v="0"/>
    <s v="E"/>
    <x v="2"/>
    <s v="DS08 ON 01/02/2007N"/>
    <n v="598202"/>
    <n v="62565.43"/>
    <n v="886.54"/>
    <n v="61678.89"/>
    <n v="60587.44"/>
    <n v="739.97"/>
    <n v="886.54"/>
    <n v="0"/>
    <n v="-133.37"/>
    <n v="484.85"/>
    <n v="12932.57"/>
    <n v="0"/>
    <x v="1"/>
    <x v="2"/>
  </r>
  <r>
    <x v="0"/>
    <s v="E"/>
    <x v="4"/>
    <s v="DS08 ON 01/02/2007N"/>
    <n v="54161"/>
    <n v="5537.04"/>
    <n v="78.86"/>
    <n v="5458.18"/>
    <n v="5357.22"/>
    <n v="67"/>
    <n v="78.86"/>
    <n v="0"/>
    <n v="-12.08"/>
    <n v="46.04"/>
    <n v="1170.9100000000001"/>
    <n v="0"/>
    <x v="1"/>
    <x v="2"/>
  </r>
  <r>
    <x v="0"/>
    <s v="E"/>
    <x v="2"/>
    <s v="DS08 ON 01/02/2007Y"/>
    <n v="3760"/>
    <n v="926.2"/>
    <n v="5.48"/>
    <n v="920.72"/>
    <n v="913.7"/>
    <n v="4.66"/>
    <n v="5.48"/>
    <n v="0"/>
    <n v="-0.84"/>
    <n v="3.2"/>
    <n v="81.290000000000006"/>
    <n v="0"/>
    <x v="1"/>
    <x v="2"/>
  </r>
  <r>
    <x v="0"/>
    <s v="E"/>
    <x v="2"/>
    <s v="DS09    01/02/2007N"/>
    <n v="476792"/>
    <n v="49839.94"/>
    <n v="733.65"/>
    <n v="49106.29"/>
    <n v="48277.27"/>
    <n v="589.85"/>
    <n v="733.65"/>
    <n v="0"/>
    <n v="-106.31"/>
    <n v="345.48"/>
    <n v="10307.75"/>
    <n v="0"/>
    <x v="1"/>
    <x v="2"/>
  </r>
  <r>
    <x v="0"/>
    <s v="E"/>
    <x v="2"/>
    <s v="DS09    01/02/2007Y"/>
    <n v="81720"/>
    <n v="11831.4"/>
    <n v="118.97"/>
    <n v="11712.43"/>
    <n v="11560.12"/>
    <n v="101.09"/>
    <n v="118.97"/>
    <n v="0"/>
    <n v="-18.23"/>
    <n v="69.45"/>
    <n v="1766.72"/>
    <n v="0"/>
    <x v="1"/>
    <x v="2"/>
  </r>
  <r>
    <x v="0"/>
    <s v="E"/>
    <x v="4"/>
    <s v="DS12    01/02/2007 "/>
    <n v="18090"/>
    <n v="1397.43"/>
    <n v="0"/>
    <n v="1397.43"/>
    <n v="0"/>
    <n v="0"/>
    <n v="0"/>
    <n v="0"/>
    <n v="0"/>
    <n v="0"/>
    <n v="391.09"/>
    <n v="0"/>
    <x v="1"/>
    <x v="2"/>
  </r>
  <r>
    <x v="0"/>
    <s v="E"/>
    <x v="8"/>
    <s v="DS12    01/02/2007 "/>
    <n v="13481"/>
    <n v="1446.31"/>
    <n v="0"/>
    <n v="1446.31"/>
    <n v="0"/>
    <n v="0"/>
    <n v="0"/>
    <n v="0"/>
    <n v="0"/>
    <n v="0"/>
    <n v="291.44"/>
    <n v="0"/>
    <x v="1"/>
    <x v="2"/>
  </r>
  <r>
    <x v="0"/>
    <s v="E"/>
    <x v="4"/>
    <s v="DT01SOFF01/02/2007N"/>
    <n v="-1116186"/>
    <n v="-74606.64"/>
    <n v="-4314.33"/>
    <n v="-70292.31"/>
    <n v="-70702.16"/>
    <n v="-1380.73"/>
    <n v="-4314.33"/>
    <n v="0"/>
    <n v="248.91"/>
    <n v="1541.67"/>
    <n v="-24130.81"/>
    <n v="0"/>
    <x v="1"/>
    <x v="3"/>
  </r>
  <r>
    <x v="0"/>
    <s v="E"/>
    <x v="4"/>
    <s v="DT01WOFF01/02/2007N"/>
    <n v="18190140"/>
    <n v="647705.66"/>
    <n v="28348.87"/>
    <n v="619356.79"/>
    <n v="619356.79"/>
    <n v="0"/>
    <n v="28348.87"/>
    <n v="0"/>
    <n v="0"/>
    <n v="0"/>
    <n v="393252.66"/>
    <n v="0"/>
    <x v="1"/>
    <x v="3"/>
  </r>
  <r>
    <x v="0"/>
    <s v="E"/>
    <x v="8"/>
    <s v="DT01WOFF01/02/2007N"/>
    <n v="21776271"/>
    <n v="772541.22"/>
    <n v="31706.26"/>
    <n v="740834.96"/>
    <n v="740834.96"/>
    <n v="0"/>
    <n v="31706.26"/>
    <n v="0"/>
    <n v="0"/>
    <n v="0"/>
    <n v="470781.19"/>
    <n v="0"/>
    <x v="1"/>
    <x v="3"/>
  </r>
  <r>
    <x v="0"/>
    <s v="E"/>
    <x v="5"/>
    <s v="DT01WOFF01/02/2007N"/>
    <n v="2268709"/>
    <n v="80429.13"/>
    <n v="3303.25"/>
    <n v="77125.88"/>
    <n v="77125.88"/>
    <n v="0"/>
    <n v="3303.25"/>
    <n v="0"/>
    <n v="0"/>
    <n v="0"/>
    <n v="49047.19"/>
    <n v="0"/>
    <x v="1"/>
    <x v="3"/>
  </r>
  <r>
    <x v="0"/>
    <s v="E"/>
    <x v="1"/>
    <s v="DT01WOFF01/02/2007N"/>
    <n v="120019"/>
    <n v="4255.0600000000004"/>
    <n v="174.75"/>
    <n v="4080.31"/>
    <n v="4080.31"/>
    <n v="0"/>
    <n v="174.75"/>
    <n v="0"/>
    <n v="0"/>
    <n v="0"/>
    <n v="2594.69"/>
    <n v="0"/>
    <x v="1"/>
    <x v="3"/>
  </r>
  <r>
    <x v="0"/>
    <s v="E"/>
    <x v="8"/>
    <s v="DT01WON 01/02/2007 "/>
    <n v="961807"/>
    <n v="66749.179999999993"/>
    <n v="1400.39"/>
    <n v="66749.179999999993"/>
    <n v="63122.99"/>
    <n v="1189.76"/>
    <n v="1400.39"/>
    <n v="0"/>
    <n v="-368.48"/>
    <n v="1404.52"/>
    <n v="20793.310000000001"/>
    <n v="0"/>
    <x v="1"/>
    <x v="3"/>
  </r>
  <r>
    <x v="0"/>
    <s v="E"/>
    <x v="3"/>
    <s v="DT01WON 01/02/2007N"/>
    <n v="0"/>
    <n v="15"/>
    <n v="0"/>
    <n v="15"/>
    <n v="15"/>
    <n v="0"/>
    <n v="0"/>
    <n v="0"/>
    <n v="0"/>
    <n v="0"/>
    <n v="0"/>
    <n v="0"/>
    <x v="1"/>
    <x v="3"/>
  </r>
  <r>
    <x v="0"/>
    <s v="E"/>
    <x v="4"/>
    <s v="DT01WON 01/02/2007N"/>
    <n v="7269390"/>
    <n v="944865.36"/>
    <n v="11409.36"/>
    <n v="933456"/>
    <n v="888489.89"/>
    <n v="31493.46"/>
    <n v="11409.36"/>
    <n v="0"/>
    <n v="-5677.5"/>
    <n v="19150.150000000001"/>
    <n v="157156.93"/>
    <n v="0"/>
    <x v="1"/>
    <x v="3"/>
  </r>
  <r>
    <x v="0"/>
    <s v="E"/>
    <x v="8"/>
    <s v="DT01WON 01/02/2007N"/>
    <n v="8708691"/>
    <n v="1186337.53"/>
    <n v="12679.91"/>
    <n v="1173657.6200000001"/>
    <n v="1116833.6499999999"/>
    <n v="37709.910000000003"/>
    <n v="12679.91"/>
    <n v="0"/>
    <n v="-6798.16"/>
    <n v="25912.22"/>
    <n v="188273.19"/>
    <n v="0"/>
    <x v="1"/>
    <x v="3"/>
  </r>
  <r>
    <x v="0"/>
    <s v="E"/>
    <x v="5"/>
    <s v="DT01WON 01/02/2007N"/>
    <n v="1123683"/>
    <n v="175912"/>
    <n v="1636.07"/>
    <n v="174275.93"/>
    <n v="167952.51"/>
    <n v="4196.3999999999996"/>
    <n v="1636.07"/>
    <n v="0"/>
    <n v="-756.51"/>
    <n v="2883.53"/>
    <n v="24292.89"/>
    <n v="0"/>
    <x v="1"/>
    <x v="3"/>
  </r>
  <r>
    <x v="0"/>
    <s v="E"/>
    <x v="1"/>
    <s v="DT01WON 01/02/2007N"/>
    <n v="44390"/>
    <n v="5172.1400000000003"/>
    <n v="64.63"/>
    <n v="5107.51"/>
    <n v="4801.05"/>
    <n v="203.37"/>
    <n v="64.63"/>
    <n v="0"/>
    <n v="-36.659999999999997"/>
    <n v="139.75"/>
    <n v="959.67"/>
    <n v="0"/>
    <x v="1"/>
    <x v="3"/>
  </r>
  <r>
    <x v="0"/>
    <s v="E"/>
    <x v="4"/>
    <s v="DT02WOFF01/02/2007N"/>
    <n v="307829"/>
    <n v="10907.31"/>
    <n v="448.2"/>
    <n v="10459.11"/>
    <n v="10459.11"/>
    <n v="0"/>
    <n v="448.2"/>
    <n v="0"/>
    <n v="0"/>
    <n v="0"/>
    <n v="6654.96"/>
    <n v="0"/>
    <x v="1"/>
    <x v="3"/>
  </r>
  <r>
    <x v="0"/>
    <s v="E"/>
    <x v="8"/>
    <s v="DT02WOFF01/02/2007N"/>
    <n v="710920"/>
    <n v="25214.53"/>
    <n v="1035.0999999999999"/>
    <n v="24179.43"/>
    <n v="24179.43"/>
    <n v="0"/>
    <n v="1035.0999999999999"/>
    <n v="0"/>
    <n v="0"/>
    <n v="0"/>
    <n v="15369.38"/>
    <n v="0"/>
    <x v="1"/>
    <x v="3"/>
  </r>
  <r>
    <x v="0"/>
    <s v="E"/>
    <x v="5"/>
    <s v="DT02WOFF01/02/2007N"/>
    <n v="140419"/>
    <n v="4975.47"/>
    <n v="204.45"/>
    <n v="4771.0200000000004"/>
    <n v="4771.0200000000004"/>
    <n v="0"/>
    <n v="204.45"/>
    <n v="0"/>
    <n v="0"/>
    <n v="0"/>
    <n v="3035.72"/>
    <n v="0"/>
    <x v="1"/>
    <x v="3"/>
  </r>
  <r>
    <x v="0"/>
    <s v="E"/>
    <x v="4"/>
    <s v="DT02WON 01/02/2007N"/>
    <n v="120616"/>
    <n v="16761.02"/>
    <n v="175.62"/>
    <n v="16585.400000000001"/>
    <n v="15786.77"/>
    <n v="529.99"/>
    <n v="175.62"/>
    <n v="0"/>
    <n v="-95.54"/>
    <n v="364.18"/>
    <n v="2607.6"/>
    <n v="0"/>
    <x v="1"/>
    <x v="3"/>
  </r>
  <r>
    <x v="0"/>
    <s v="E"/>
    <x v="8"/>
    <s v="DT02WON 01/02/2007N"/>
    <n v="260845"/>
    <n v="33696.620000000003"/>
    <n v="379.79"/>
    <n v="33316.83"/>
    <n v="31505.47"/>
    <n v="1202.07"/>
    <n v="379.79"/>
    <n v="0"/>
    <n v="-216.71"/>
    <n v="826"/>
    <n v="5639.21"/>
    <n v="0"/>
    <x v="1"/>
    <x v="3"/>
  </r>
  <r>
    <x v="0"/>
    <s v="E"/>
    <x v="5"/>
    <s v="DT02WON 01/02/2007N"/>
    <n v="66728"/>
    <n v="9973.35"/>
    <n v="97.16"/>
    <n v="9876.19"/>
    <n v="9490.07"/>
    <n v="256.24"/>
    <n v="97.16"/>
    <n v="0"/>
    <n v="-46.19"/>
    <n v="176.07"/>
    <n v="1442.59"/>
    <n v="0"/>
    <x v="1"/>
    <x v="3"/>
  </r>
  <r>
    <x v="0"/>
    <s v="E"/>
    <x v="4"/>
    <s v="DT04WOFF01/02/2007N"/>
    <n v="1318041"/>
    <n v="46702.15"/>
    <n v="1919.07"/>
    <n v="44783.08"/>
    <n v="44783.08"/>
    <n v="0"/>
    <n v="1919.07"/>
    <n v="0"/>
    <n v="0"/>
    <n v="0"/>
    <n v="28494.73"/>
    <n v="0"/>
    <x v="1"/>
    <x v="3"/>
  </r>
  <r>
    <x v="0"/>
    <s v="E"/>
    <x v="4"/>
    <s v="DT04WON 01/02/2007N"/>
    <n v="416255"/>
    <n v="50230.07"/>
    <n v="606.07000000000005"/>
    <n v="49624"/>
    <n v="46391.28"/>
    <n v="2145.3200000000002"/>
    <n v="606.07000000000005"/>
    <n v="0"/>
    <n v="-386.75"/>
    <n v="1474.15"/>
    <n v="8999.02"/>
    <n v="0"/>
    <x v="1"/>
    <x v="3"/>
  </r>
  <r>
    <x v="0"/>
    <s v="E"/>
    <x v="4"/>
    <s v="DT07WOFF01/02/2007N"/>
    <n v="21446"/>
    <n v="776.12"/>
    <n v="31.23"/>
    <n v="744.89"/>
    <n v="744.89"/>
    <n v="0"/>
    <n v="31.23"/>
    <n v="0"/>
    <n v="0"/>
    <n v="0"/>
    <n v="463.64"/>
    <n v="0"/>
    <x v="1"/>
    <x v="3"/>
  </r>
  <r>
    <x v="0"/>
    <s v="E"/>
    <x v="5"/>
    <s v="DT07WOFF01/02/2007N"/>
    <n v="138318"/>
    <n v="4901.0200000000004"/>
    <n v="201.39"/>
    <n v="4699.63"/>
    <n v="4699.63"/>
    <n v="0"/>
    <n v="201.39"/>
    <n v="0"/>
    <n v="0"/>
    <n v="0"/>
    <n v="2990.3"/>
    <n v="0"/>
    <x v="1"/>
    <x v="3"/>
  </r>
  <r>
    <x v="0"/>
    <s v="E"/>
    <x v="4"/>
    <s v="DT07WON 01/02/2007N"/>
    <n v="7047"/>
    <n v="1635.06"/>
    <n v="10.26"/>
    <n v="1624.8"/>
    <n v="1571.68"/>
    <n v="35.25"/>
    <n v="10.26"/>
    <n v="0"/>
    <n v="-6.35"/>
    <n v="24.22"/>
    <n v="152.35"/>
    <n v="0"/>
    <x v="1"/>
    <x v="3"/>
  </r>
  <r>
    <x v="0"/>
    <s v="E"/>
    <x v="5"/>
    <s v="DT07WON 01/02/2007N"/>
    <n v="64750"/>
    <n v="8285.4699999999993"/>
    <n v="94.28"/>
    <n v="8191.19"/>
    <n v="7812.66"/>
    <n v="251.2"/>
    <n v="94.28"/>
    <n v="0"/>
    <n v="-45.28"/>
    <n v="172.61"/>
    <n v="1399.83"/>
    <n v="0"/>
    <x v="1"/>
    <x v="3"/>
  </r>
  <r>
    <x v="0"/>
    <s v="E"/>
    <x v="4"/>
    <s v="DT08WOFF01/02/2007N"/>
    <n v="11953295"/>
    <n v="424222.5"/>
    <n v="17404.009999999998"/>
    <n v="406818.49"/>
    <n v="406818.49"/>
    <n v="0"/>
    <n v="17404.009999999998"/>
    <n v="0"/>
    <n v="0"/>
    <n v="0"/>
    <n v="258418.29"/>
    <n v="0"/>
    <x v="1"/>
    <x v="3"/>
  </r>
  <r>
    <x v="0"/>
    <s v="E"/>
    <x v="8"/>
    <s v="DT08WOFF01/02/2007N"/>
    <n v="12358492"/>
    <n v="438176.31"/>
    <n v="17993.97"/>
    <n v="420182.34"/>
    <n v="420182.34"/>
    <n v="0"/>
    <n v="17993.97"/>
    <n v="0"/>
    <n v="0"/>
    <n v="0"/>
    <n v="267178.23999999999"/>
    <n v="0"/>
    <x v="1"/>
    <x v="3"/>
  </r>
  <r>
    <x v="0"/>
    <s v="E"/>
    <x v="5"/>
    <s v="DT08WOFF01/02/2007N"/>
    <n v="4267646"/>
    <n v="155736.95000000001"/>
    <n v="6213.69"/>
    <n v="149523.26"/>
    <n v="149523.26"/>
    <n v="0"/>
    <n v="6213.69"/>
    <n v="0"/>
    <n v="0"/>
    <n v="0"/>
    <n v="92262.25"/>
    <n v="0"/>
    <x v="1"/>
    <x v="3"/>
  </r>
  <r>
    <x v="0"/>
    <s v="E"/>
    <x v="12"/>
    <s v="DT08WOFF01/02/2007N"/>
    <n v="76098"/>
    <n v="3394.43"/>
    <n v="110.8"/>
    <n v="3283.63"/>
    <n v="3283.63"/>
    <n v="0"/>
    <n v="110.8"/>
    <n v="0"/>
    <n v="0"/>
    <n v="0"/>
    <n v="1645.16"/>
    <n v="0"/>
    <x v="1"/>
    <x v="3"/>
  </r>
  <r>
    <x v="0"/>
    <s v="E"/>
    <x v="1"/>
    <s v="DT08WOFF01/02/2007N"/>
    <n v="652435"/>
    <n v="23241.93"/>
    <n v="949.95"/>
    <n v="22291.98"/>
    <n v="22291.98"/>
    <n v="0"/>
    <n v="949.95"/>
    <n v="0"/>
    <n v="0"/>
    <n v="0"/>
    <n v="14104.99"/>
    <n v="0"/>
    <x v="1"/>
    <x v="3"/>
  </r>
  <r>
    <x v="0"/>
    <s v="E"/>
    <x v="4"/>
    <s v="DT08WON 01/02/2007N"/>
    <n v="4633845"/>
    <n v="585199.56000000006"/>
    <n v="6746.89"/>
    <n v="578452.67000000004"/>
    <n v="547534.27"/>
    <n v="20518.29"/>
    <n v="6746.89"/>
    <n v="0"/>
    <n v="-3698.94"/>
    <n v="14099.05"/>
    <n v="100179.1"/>
    <n v="0"/>
    <x v="1"/>
    <x v="3"/>
  </r>
  <r>
    <x v="0"/>
    <s v="E"/>
    <x v="8"/>
    <s v="DT08WON 01/02/2007N"/>
    <n v="4556955"/>
    <n v="596681.68999999994"/>
    <n v="6634.9"/>
    <n v="590046.79"/>
    <n v="558516.38"/>
    <n v="20924.419999999998"/>
    <n v="6634.9"/>
    <n v="0"/>
    <n v="-3772.14"/>
    <n v="14378.13"/>
    <n v="98516.81"/>
    <n v="0"/>
    <x v="1"/>
    <x v="3"/>
  </r>
  <r>
    <x v="0"/>
    <s v="E"/>
    <x v="5"/>
    <s v="DT08WON 01/02/2007N"/>
    <n v="1300934"/>
    <n v="179007.81"/>
    <n v="1894.15"/>
    <n v="177113.66"/>
    <n v="166733.84"/>
    <n v="6888.33"/>
    <n v="1894.15"/>
    <n v="0"/>
    <n v="-1241.8"/>
    <n v="4733.29"/>
    <n v="28124.880000000001"/>
    <n v="0"/>
    <x v="1"/>
    <x v="3"/>
  </r>
  <r>
    <x v="0"/>
    <s v="E"/>
    <x v="12"/>
    <s v="DT08WON 01/02/2007N"/>
    <n v="898"/>
    <n v="420.05"/>
    <n v="1.31"/>
    <n v="418.74"/>
    <n v="275.22000000000003"/>
    <n v="95.24"/>
    <n v="1.31"/>
    <n v="0"/>
    <n v="-17.170000000000002"/>
    <n v="65.45"/>
    <n v="19.41"/>
    <n v="0"/>
    <x v="1"/>
    <x v="3"/>
  </r>
  <r>
    <x v="0"/>
    <s v="E"/>
    <x v="1"/>
    <s v="DT08WON 01/02/2007N"/>
    <n v="270794"/>
    <n v="31433.96"/>
    <n v="394.28"/>
    <n v="31039.68"/>
    <n v="29318.77"/>
    <n v="1142.04"/>
    <n v="394.28"/>
    <n v="0"/>
    <n v="-205.88"/>
    <n v="784.75"/>
    <n v="5854.3"/>
    <n v="0"/>
    <x v="1"/>
    <x v="3"/>
  </r>
  <r>
    <x v="0"/>
    <s v="E"/>
    <x v="8"/>
    <s v="DT09WON 01/02/2007 "/>
    <n v="690569"/>
    <n v="40512.400000000001"/>
    <n v="0"/>
    <n v="40512.400000000001"/>
    <n v="0"/>
    <n v="0"/>
    <n v="0"/>
    <n v="0"/>
    <n v="0"/>
    <n v="0"/>
    <n v="14929.41"/>
    <n v="0"/>
    <x v="1"/>
    <x v="3"/>
  </r>
  <r>
    <x v="0"/>
    <s v="E"/>
    <x v="2"/>
    <s v="EH      01/02/2007N"/>
    <n v="662738"/>
    <n v="42503.47"/>
    <n v="964.99"/>
    <n v="41538.480000000003"/>
    <n v="40303.25"/>
    <n v="819.82"/>
    <n v="964.99"/>
    <n v="0"/>
    <n v="-147.80000000000001"/>
    <n v="563.21"/>
    <n v="14327.74"/>
    <n v="0"/>
    <x v="1"/>
    <x v="4"/>
  </r>
  <r>
    <x v="0"/>
    <s v="E"/>
    <x v="6"/>
    <s v="EH      01/02/2007N"/>
    <n v="19120"/>
    <n v="1212.4100000000001"/>
    <n v="27.84"/>
    <n v="1184.57"/>
    <n v="1148.93"/>
    <n v="23.65"/>
    <n v="27.84"/>
    <n v="0"/>
    <n v="-4.26"/>
    <n v="16.25"/>
    <n v="413.36"/>
    <n v="0"/>
    <x v="1"/>
    <x v="4"/>
  </r>
  <r>
    <x v="0"/>
    <s v="E"/>
    <x v="3"/>
    <s v="EH      01/02/2007N"/>
    <n v="806427"/>
    <n v="50763.11"/>
    <n v="1174.1600000000001"/>
    <n v="49588.95"/>
    <n v="48085.72"/>
    <n v="997.55"/>
    <n v="1174.1600000000001"/>
    <n v="0"/>
    <n v="-179.8"/>
    <n v="685.48"/>
    <n v="17434.14"/>
    <n v="0"/>
    <x v="1"/>
    <x v="4"/>
  </r>
  <r>
    <x v="0"/>
    <s v="E"/>
    <x v="5"/>
    <s v="EH      01/02/2007N"/>
    <n v="235823"/>
    <n v="14798.64"/>
    <n v="343.35"/>
    <n v="14455.29"/>
    <n v="14015.72"/>
    <n v="291.70999999999998"/>
    <n v="343.35"/>
    <n v="0"/>
    <n v="-52.59"/>
    <n v="200.45"/>
    <n v="5098.25"/>
    <n v="0"/>
    <x v="1"/>
    <x v="4"/>
  </r>
  <r>
    <x v="0"/>
    <s v="E"/>
    <x v="6"/>
    <s v="GFL1    01/31/2007N"/>
    <n v="90"/>
    <n v="8.4700000000000006"/>
    <n v="0.13"/>
    <n v="8.34"/>
    <n v="8.17"/>
    <n v="0.11"/>
    <n v="0.13"/>
    <n v="0"/>
    <n v="-0.02"/>
    <n v="0.08"/>
    <n v="1.95"/>
    <n v="0"/>
    <x v="1"/>
    <x v="5"/>
  </r>
  <r>
    <x v="0"/>
    <s v="E"/>
    <x v="3"/>
    <s v="GFL1    01/31/2007N"/>
    <n v="513"/>
    <n v="58.25"/>
    <n v="0.74"/>
    <n v="57.51"/>
    <n v="46.91"/>
    <n v="0.63"/>
    <n v="0.74"/>
    <n v="0"/>
    <n v="-0.11"/>
    <n v="0.44"/>
    <n v="11.09"/>
    <n v="0"/>
    <x v="1"/>
    <x v="5"/>
  </r>
  <r>
    <x v="0"/>
    <s v="E"/>
    <x v="2"/>
    <s v="GFL2    01/31/2007N"/>
    <n v="497351"/>
    <n v="40701.339999999997"/>
    <n v="724.08"/>
    <n v="39977.26"/>
    <n v="39044.730000000003"/>
    <n v="614.84"/>
    <n v="724.08"/>
    <n v="0"/>
    <n v="-111.05"/>
    <n v="422.9"/>
    <n v="10752.17"/>
    <n v="0"/>
    <x v="1"/>
    <x v="5"/>
  </r>
  <r>
    <x v="0"/>
    <s v="E"/>
    <x v="10"/>
    <s v="GFL2    01/31/2007N"/>
    <n v="0"/>
    <n v="3"/>
    <n v="0"/>
    <n v="3"/>
    <n v="0.08"/>
    <n v="0"/>
    <n v="0"/>
    <n v="0"/>
    <n v="0"/>
    <n v="0"/>
    <n v="0"/>
    <n v="0"/>
    <x v="1"/>
    <x v="5"/>
  </r>
  <r>
    <x v="0"/>
    <s v="E"/>
    <x v="3"/>
    <s v="GFL2    01/31/2007N"/>
    <n v="15338"/>
    <n v="1344.99"/>
    <n v="22.35"/>
    <n v="1322.64"/>
    <n v="1206.25"/>
    <n v="19.010000000000002"/>
    <n v="22.35"/>
    <n v="0"/>
    <n v="-3.48"/>
    <n v="13.02"/>
    <n v="331.58"/>
    <n v="0"/>
    <x v="1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1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1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1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1"/>
    <x v="6"/>
  </r>
  <r>
    <x v="0"/>
    <s v="E"/>
    <x v="2"/>
    <s v="MCMP    07/31/1998 "/>
    <n v="0"/>
    <n v="182"/>
    <n v="0"/>
    <n v="182"/>
    <n v="0"/>
    <n v="0"/>
    <n v="0"/>
    <n v="0"/>
    <n v="0"/>
    <n v="0"/>
    <n v="0"/>
    <n v="0"/>
    <x v="1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1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1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1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1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1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1"/>
    <x v="6"/>
  </r>
  <r>
    <x v="0"/>
    <s v="E"/>
    <x v="4"/>
    <s v="MCRC    05/31/2001 "/>
    <n v="0"/>
    <n v="8657.25"/>
    <n v="0"/>
    <n v="8657.25"/>
    <n v="0"/>
    <n v="0"/>
    <n v="0"/>
    <n v="0"/>
    <n v="0"/>
    <n v="0"/>
    <n v="0"/>
    <n v="0"/>
    <x v="1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1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1"/>
    <x v="6"/>
  </r>
  <r>
    <x v="0"/>
    <s v="E"/>
    <x v="9"/>
    <s v="NSPF    01/02/2007 "/>
    <n v="163"/>
    <n v="19.73"/>
    <n v="0.24"/>
    <n v="19.489999999999998"/>
    <n v="19.43"/>
    <n v="0"/>
    <n v="0.24"/>
    <n v="0"/>
    <n v="-0.08"/>
    <n v="0.14000000000000001"/>
    <n v="3.52"/>
    <n v="0"/>
    <x v="1"/>
    <x v="7"/>
  </r>
  <r>
    <x v="0"/>
    <s v="E"/>
    <x v="2"/>
    <s v="NSPF    01/02/2007 "/>
    <n v="3479"/>
    <n v="403.27"/>
    <n v="5.12"/>
    <n v="398.15"/>
    <n v="396.87"/>
    <n v="0"/>
    <n v="5.12"/>
    <n v="0"/>
    <n v="-1.7"/>
    <n v="2.98"/>
    <n v="75.14"/>
    <n v="0"/>
    <x v="1"/>
    <x v="7"/>
  </r>
  <r>
    <x v="0"/>
    <s v="E"/>
    <x v="3"/>
    <s v="NSPF    01/02/2007 "/>
    <n v="3586"/>
    <n v="434.06"/>
    <n v="5.28"/>
    <n v="428.78"/>
    <n v="427.46"/>
    <n v="0"/>
    <n v="5.28"/>
    <n v="0"/>
    <n v="-1.76"/>
    <n v="3.08"/>
    <n v="77.44"/>
    <n v="0"/>
    <x v="1"/>
    <x v="7"/>
  </r>
  <r>
    <x v="0"/>
    <s v="E"/>
    <x v="13"/>
    <s v="NSPO    01/02/2007 "/>
    <n v="8100"/>
    <n v="1592.8"/>
    <n v="12.18"/>
    <n v="1580.62"/>
    <n v="1578.63"/>
    <n v="0"/>
    <n v="12.18"/>
    <n v="0"/>
    <n v="-4.05"/>
    <n v="6.04"/>
    <n v="174.16"/>
    <n v="0"/>
    <x v="1"/>
    <x v="7"/>
  </r>
  <r>
    <x v="0"/>
    <s v="E"/>
    <x v="9"/>
    <s v="NSPO    01/02/2007 "/>
    <n v="480"/>
    <n v="107.71"/>
    <n v="0.72"/>
    <n v="106.99"/>
    <n v="106.87"/>
    <n v="0"/>
    <n v="0.72"/>
    <n v="0"/>
    <n v="-0.24"/>
    <n v="0.36"/>
    <n v="10.32"/>
    <n v="0"/>
    <x v="1"/>
    <x v="7"/>
  </r>
  <r>
    <x v="0"/>
    <s v="E"/>
    <x v="2"/>
    <s v="NSPO    01/02/2007 "/>
    <n v="1636"/>
    <n v="338.27"/>
    <n v="2.4500000000000002"/>
    <n v="335.82"/>
    <n v="335.41"/>
    <n v="0"/>
    <n v="2.4500000000000002"/>
    <n v="0"/>
    <n v="-0.82"/>
    <n v="1.23"/>
    <n v="35.18"/>
    <n v="0"/>
    <x v="1"/>
    <x v="7"/>
  </r>
  <r>
    <x v="0"/>
    <s v="E"/>
    <x v="6"/>
    <s v="NSPO    01/02/2007 "/>
    <n v="40"/>
    <n v="7.78"/>
    <n v="0.06"/>
    <n v="7.72"/>
    <n v="7.71"/>
    <n v="0"/>
    <n v="0.06"/>
    <n v="0"/>
    <n v="-0.02"/>
    <n v="0.03"/>
    <n v="0.86"/>
    <n v="0"/>
    <x v="1"/>
    <x v="7"/>
  </r>
  <r>
    <x v="0"/>
    <s v="E"/>
    <x v="3"/>
    <s v="NSPO    01/02/2007 "/>
    <n v="80"/>
    <n v="18.43"/>
    <n v="0.12"/>
    <n v="18.309999999999999"/>
    <n v="18.29"/>
    <n v="0"/>
    <n v="0.12"/>
    <n v="0"/>
    <n v="-0.04"/>
    <n v="0.06"/>
    <n v="1.72"/>
    <n v="0"/>
    <x v="1"/>
    <x v="7"/>
  </r>
  <r>
    <x v="0"/>
    <s v="E"/>
    <x v="13"/>
    <s v="NSPU    01/02/2007 "/>
    <n v="41"/>
    <n v="11.2"/>
    <n v="0.06"/>
    <n v="11.14"/>
    <n v="11.13"/>
    <n v="0"/>
    <n v="0.06"/>
    <n v="0"/>
    <n v="-0.02"/>
    <n v="0.03"/>
    <n v="0.89"/>
    <n v="0"/>
    <x v="1"/>
    <x v="7"/>
  </r>
  <r>
    <x v="0"/>
    <s v="E"/>
    <x v="9"/>
    <s v="NSPU    01/02/2007 "/>
    <n v="4265"/>
    <n v="1037.22"/>
    <n v="6.14"/>
    <n v="1031.08"/>
    <n v="1029.71"/>
    <n v="0"/>
    <n v="6.14"/>
    <n v="0"/>
    <n v="-1.96"/>
    <n v="3.33"/>
    <n v="92.29"/>
    <n v="0"/>
    <x v="1"/>
    <x v="7"/>
  </r>
  <r>
    <x v="0"/>
    <s v="E"/>
    <x v="2"/>
    <s v="NSPU    01/02/2007 "/>
    <n v="2630"/>
    <n v="538.86"/>
    <n v="3.72"/>
    <n v="535.14"/>
    <n v="534.08000000000004"/>
    <n v="0"/>
    <n v="3.72"/>
    <n v="0"/>
    <n v="-1.1299999999999999"/>
    <n v="2.19"/>
    <n v="56.72"/>
    <n v="0"/>
    <x v="1"/>
    <x v="7"/>
  </r>
  <r>
    <x v="0"/>
    <s v="E"/>
    <x v="10"/>
    <s v="NSU1    01/31/2007N"/>
    <n v="786"/>
    <n v="85.55"/>
    <n v="1.1399999999999999"/>
    <n v="84.41"/>
    <n v="84.12"/>
    <n v="0"/>
    <n v="1.1399999999999999"/>
    <n v="0"/>
    <n v="-0.38"/>
    <n v="0.67"/>
    <n v="16.989999999999998"/>
    <n v="0"/>
    <x v="1"/>
    <x v="7"/>
  </r>
  <r>
    <x v="0"/>
    <s v="E"/>
    <x v="10"/>
    <s v="NSU2    01/31/2007N"/>
    <n v="3138"/>
    <n v="665.33"/>
    <n v="4.57"/>
    <n v="660.76"/>
    <n v="659.61"/>
    <n v="0"/>
    <n v="4.57"/>
    <n v="0"/>
    <n v="-1.52"/>
    <n v="2.67"/>
    <n v="67.84"/>
    <n v="0"/>
    <x v="1"/>
    <x v="7"/>
  </r>
  <r>
    <x v="0"/>
    <s v="E"/>
    <x v="10"/>
    <s v="NSU3    01/31/2007N"/>
    <n v="30162"/>
    <n v="4605.25"/>
    <n v="43.94"/>
    <n v="4561.3100000000004"/>
    <n v="4550.28"/>
    <n v="0"/>
    <n v="43.94"/>
    <n v="0"/>
    <n v="-14.59"/>
    <n v="25.62"/>
    <n v="652.05999999999995"/>
    <n v="0"/>
    <x v="1"/>
    <x v="7"/>
  </r>
  <r>
    <x v="0"/>
    <s v="E"/>
    <x v="10"/>
    <s v="NSU5    01/31/2007N"/>
    <n v="328"/>
    <n v="34.450000000000003"/>
    <n v="0.48"/>
    <n v="33.97"/>
    <n v="33.85"/>
    <n v="0"/>
    <n v="0.48"/>
    <n v="0"/>
    <n v="-0.16"/>
    <n v="0.28000000000000003"/>
    <n v="7.09"/>
    <n v="0"/>
    <x v="1"/>
    <x v="7"/>
  </r>
  <r>
    <x v="0"/>
    <s v="E"/>
    <x v="13"/>
    <s v="OLF     01/02/2007 "/>
    <n v="6412"/>
    <n v="690.99"/>
    <n v="9.23"/>
    <n v="681.76"/>
    <n v="679.43"/>
    <n v="0"/>
    <n v="9.23"/>
    <n v="0"/>
    <n v="-3.08"/>
    <n v="5.41"/>
    <n v="138.66999999999999"/>
    <n v="0"/>
    <x v="1"/>
    <x v="8"/>
  </r>
  <r>
    <x v="0"/>
    <s v="E"/>
    <x v="9"/>
    <s v="OLF     01/02/2007 "/>
    <n v="4502"/>
    <n v="459.56"/>
    <n v="6.48"/>
    <n v="453.08"/>
    <n v="451.46"/>
    <n v="0"/>
    <n v="6.48"/>
    <n v="0"/>
    <n v="-2.16"/>
    <n v="3.78"/>
    <n v="97.38"/>
    <n v="0"/>
    <x v="1"/>
    <x v="8"/>
  </r>
  <r>
    <x v="0"/>
    <s v="E"/>
    <x v="2"/>
    <s v="OLF     01/02/2007 "/>
    <n v="145234"/>
    <n v="14229.21"/>
    <n v="210.25"/>
    <n v="14018.96"/>
    <n v="13967.4"/>
    <n v="0"/>
    <n v="210.25"/>
    <n v="0"/>
    <n v="-70.25"/>
    <n v="121.81"/>
    <n v="3141.25"/>
    <n v="0"/>
    <x v="1"/>
    <x v="8"/>
  </r>
  <r>
    <x v="0"/>
    <s v="E"/>
    <x v="6"/>
    <s v="OLF     01/02/2007 "/>
    <n v="9458"/>
    <n v="881.76"/>
    <n v="13.67"/>
    <n v="868.09"/>
    <n v="864.68"/>
    <n v="0"/>
    <n v="13.67"/>
    <n v="0"/>
    <n v="-4.5599999999999996"/>
    <n v="7.97"/>
    <n v="204.55"/>
    <n v="0"/>
    <x v="1"/>
    <x v="8"/>
  </r>
  <r>
    <x v="0"/>
    <s v="E"/>
    <x v="10"/>
    <s v="OLF     01/02/2007 "/>
    <n v="85"/>
    <n v="12.34"/>
    <n v="0.12"/>
    <n v="12.22"/>
    <n v="12.19"/>
    <n v="0"/>
    <n v="0.12"/>
    <n v="0"/>
    <n v="-0.04"/>
    <n v="7.0000000000000007E-2"/>
    <n v="1.84"/>
    <n v="0"/>
    <x v="1"/>
    <x v="8"/>
  </r>
  <r>
    <x v="0"/>
    <s v="E"/>
    <x v="3"/>
    <s v="OLF     01/02/2007 "/>
    <n v="41829"/>
    <n v="4032.02"/>
    <n v="60.4"/>
    <n v="3971.62"/>
    <n v="3956.55"/>
    <n v="0"/>
    <n v="60.4"/>
    <n v="0"/>
    <n v="-20.2"/>
    <n v="35.270000000000003"/>
    <n v="904.71"/>
    <n v="0"/>
    <x v="1"/>
    <x v="8"/>
  </r>
  <r>
    <x v="0"/>
    <s v="E"/>
    <x v="7"/>
    <s v="OLF     01/02/2007 "/>
    <n v="336"/>
    <n v="39.96"/>
    <n v="0.48"/>
    <n v="39.479999999999997"/>
    <n v="39.36"/>
    <n v="0"/>
    <n v="0.48"/>
    <n v="0"/>
    <n v="-0.16"/>
    <n v="0.28000000000000003"/>
    <n v="7.27"/>
    <n v="0"/>
    <x v="1"/>
    <x v="8"/>
  </r>
  <r>
    <x v="0"/>
    <s v="E"/>
    <x v="11"/>
    <s v="OLF     01/02/2007 "/>
    <n v="838"/>
    <n v="95.2"/>
    <n v="1.2"/>
    <n v="94"/>
    <n v="93.7"/>
    <n v="0"/>
    <n v="1.2"/>
    <n v="0"/>
    <n v="-0.4"/>
    <n v="0.7"/>
    <n v="18.13"/>
    <n v="0"/>
    <x v="1"/>
    <x v="8"/>
  </r>
  <r>
    <x v="0"/>
    <s v="E"/>
    <x v="2"/>
    <s v="OLF     01/02/2007N"/>
    <n v="-166"/>
    <n v="-15.11"/>
    <n v="-0.56000000000000005"/>
    <n v="-14.55"/>
    <n v="-14.98"/>
    <n v="0"/>
    <n v="-0.56000000000000005"/>
    <n v="0"/>
    <n v="0.08"/>
    <n v="0.35"/>
    <n v="-3.59"/>
    <n v="0"/>
    <x v="1"/>
    <x v="8"/>
  </r>
  <r>
    <x v="0"/>
    <s v="E"/>
    <x v="13"/>
    <s v="OLO     01/02/2007 "/>
    <n v="70242"/>
    <n v="10862.5"/>
    <n v="101.06"/>
    <n v="10761.44"/>
    <n v="10737.45"/>
    <n v="0"/>
    <n v="101.06"/>
    <n v="0"/>
    <n v="-32.19"/>
    <n v="56.18"/>
    <n v="1518.82"/>
    <n v="0"/>
    <x v="1"/>
    <x v="8"/>
  </r>
  <r>
    <x v="0"/>
    <s v="E"/>
    <x v="9"/>
    <s v="OLO     01/02/2007 "/>
    <n v="23507"/>
    <n v="4270.74"/>
    <n v="34.24"/>
    <n v="4236.5"/>
    <n v="4228.1899999999996"/>
    <n v="0"/>
    <n v="34.24"/>
    <n v="0"/>
    <n v="-11.26"/>
    <n v="19.57"/>
    <n v="508.12"/>
    <n v="0"/>
    <x v="1"/>
    <x v="8"/>
  </r>
  <r>
    <x v="0"/>
    <s v="E"/>
    <x v="2"/>
    <s v="OLO     01/02/2007 "/>
    <n v="94842"/>
    <n v="11847.86"/>
    <n v="139.02000000000001"/>
    <n v="11708.84"/>
    <n v="11674.88"/>
    <n v="0"/>
    <n v="139.02000000000001"/>
    <n v="0"/>
    <n v="-46.32"/>
    <n v="80.28"/>
    <n v="2050.14"/>
    <n v="0"/>
    <x v="1"/>
    <x v="8"/>
  </r>
  <r>
    <x v="0"/>
    <s v="E"/>
    <x v="6"/>
    <s v="OLO     01/02/2007 "/>
    <n v="12442"/>
    <n v="1393.74"/>
    <n v="18.38"/>
    <n v="1375.36"/>
    <n v="1370.97"/>
    <n v="0"/>
    <n v="18.38"/>
    <n v="0"/>
    <n v="-6.14"/>
    <n v="10.53"/>
    <n v="268.83"/>
    <n v="0"/>
    <x v="1"/>
    <x v="8"/>
  </r>
  <r>
    <x v="0"/>
    <s v="E"/>
    <x v="10"/>
    <s v="OLO     01/02/2007 "/>
    <n v="123"/>
    <n v="63.24"/>
    <n v="0.18"/>
    <n v="63.06"/>
    <n v="63.03"/>
    <n v="0"/>
    <n v="0.18"/>
    <n v="0"/>
    <n v="-0.06"/>
    <n v="0.09"/>
    <n v="2.67"/>
    <n v="0"/>
    <x v="1"/>
    <x v="8"/>
  </r>
  <r>
    <x v="0"/>
    <s v="E"/>
    <x v="3"/>
    <s v="OLO     01/02/2007 "/>
    <n v="16134"/>
    <n v="2373.8200000000002"/>
    <n v="23.7"/>
    <n v="2350.12"/>
    <n v="2344.42"/>
    <n v="0"/>
    <n v="23.7"/>
    <n v="0"/>
    <n v="-8.0500000000000007"/>
    <n v="13.75"/>
    <n v="348.99"/>
    <n v="0"/>
    <x v="1"/>
    <x v="8"/>
  </r>
  <r>
    <x v="0"/>
    <s v="E"/>
    <x v="7"/>
    <s v="OLO     01/02/2007 "/>
    <n v="82"/>
    <n v="15.32"/>
    <n v="0.12"/>
    <n v="15.2"/>
    <n v="15.18"/>
    <n v="0"/>
    <n v="0.12"/>
    <n v="0"/>
    <n v="-0.04"/>
    <n v="0.06"/>
    <n v="1.78"/>
    <n v="0"/>
    <x v="1"/>
    <x v="8"/>
  </r>
  <r>
    <x v="0"/>
    <s v="E"/>
    <x v="11"/>
    <s v="OLO     01/02/2007 "/>
    <n v="142"/>
    <n v="20.66"/>
    <n v="0.21"/>
    <n v="20.45"/>
    <n v="20.399999999999999"/>
    <n v="0"/>
    <n v="0.21"/>
    <n v="0"/>
    <n v="-7.0000000000000007E-2"/>
    <n v="0.12"/>
    <n v="3.07"/>
    <n v="0"/>
    <x v="1"/>
    <x v="8"/>
  </r>
  <r>
    <x v="0"/>
    <s v="E"/>
    <x v="13"/>
    <s v="OLO     01/02/2007N"/>
    <n v="-170"/>
    <n v="-60.92"/>
    <n v="-0.41"/>
    <n v="-60.51"/>
    <n v="-60.7"/>
    <n v="0"/>
    <n v="-0.41"/>
    <n v="0"/>
    <n v="0.08"/>
    <n v="0.11"/>
    <n v="-3.68"/>
    <n v="0"/>
    <x v="1"/>
    <x v="8"/>
  </r>
  <r>
    <x v="0"/>
    <s v="E"/>
    <x v="2"/>
    <s v="OLO     01/02/2007N"/>
    <n v="-82"/>
    <n v="-15.28"/>
    <n v="-0.2"/>
    <n v="-15.08"/>
    <n v="-15.18"/>
    <n v="0"/>
    <n v="-0.2"/>
    <n v="0"/>
    <n v="0.04"/>
    <n v="0.06"/>
    <n v="-1.78"/>
    <n v="0"/>
    <x v="1"/>
    <x v="8"/>
  </r>
  <r>
    <x v="0"/>
    <s v="E"/>
    <x v="9"/>
    <s v="OLU     01/02/2007 "/>
    <n v="568"/>
    <n v="106.88"/>
    <n v="0.8"/>
    <n v="106.08"/>
    <n v="105.84"/>
    <n v="0"/>
    <n v="0.8"/>
    <n v="0"/>
    <n v="-0.24"/>
    <n v="0.48"/>
    <n v="12.24"/>
    <n v="0"/>
    <x v="1"/>
    <x v="8"/>
  </r>
  <r>
    <x v="0"/>
    <s v="E"/>
    <x v="2"/>
    <s v="OLU     01/02/2007 "/>
    <n v="1217"/>
    <n v="246.37"/>
    <n v="1.75"/>
    <n v="244.62"/>
    <n v="244.16"/>
    <n v="0"/>
    <n v="1.75"/>
    <n v="0"/>
    <n v="-0.56000000000000005"/>
    <n v="1.02"/>
    <n v="26.26"/>
    <n v="0"/>
    <x v="1"/>
    <x v="8"/>
  </r>
  <r>
    <x v="0"/>
    <s v="E"/>
    <x v="13"/>
    <s v="RS  S   01/02/2007 "/>
    <n v="40662"/>
    <n v="3275.42"/>
    <n v="0"/>
    <n v="3275.42"/>
    <n v="0"/>
    <n v="0"/>
    <n v="0"/>
    <n v="0"/>
    <n v="0"/>
    <n v="0"/>
    <n v="879.08"/>
    <n v="0"/>
    <x v="1"/>
    <x v="9"/>
  </r>
  <r>
    <x v="0"/>
    <s v="E"/>
    <x v="13"/>
    <s v="RS  S   01/02/2007N"/>
    <n v="-2237238"/>
    <n v="-188687.69"/>
    <n v="-7507.86"/>
    <n v="-181179.83"/>
    <n v="-172800.67"/>
    <n v="-1136.1600000000001"/>
    <n v="-7507.86"/>
    <n v="0"/>
    <n v="2201.58"/>
    <n v="3631.1"/>
    <n v="-48352.17"/>
    <n v="0"/>
    <x v="1"/>
    <x v="9"/>
  </r>
  <r>
    <x v="0"/>
    <s v="E"/>
    <x v="9"/>
    <s v="RS  S   01/02/2007N"/>
    <n v="-2085"/>
    <n v="-249.87"/>
    <n v="-8.19"/>
    <n v="-241.68"/>
    <n v="-247.21"/>
    <n v="-0.92"/>
    <n v="-8.19"/>
    <n v="0"/>
    <n v="2.08"/>
    <n v="4.37"/>
    <n v="-45.09"/>
    <n v="0"/>
    <x v="1"/>
    <x v="9"/>
  </r>
  <r>
    <x v="0"/>
    <s v="E"/>
    <x v="2"/>
    <s v="RS  S   01/02/2007N"/>
    <n v="-14790"/>
    <n v="-1397.02"/>
    <n v="-67.16"/>
    <n v="-1329.86"/>
    <n v="-1344.33"/>
    <n v="-14.54"/>
    <n v="-67.16"/>
    <n v="0"/>
    <n v="3.27"/>
    <n v="25.74"/>
    <n v="-319.74"/>
    <n v="0"/>
    <x v="1"/>
    <x v="9"/>
  </r>
  <r>
    <x v="0"/>
    <s v="E"/>
    <x v="14"/>
    <s v="RS  S   01/02/2007N"/>
    <n v="0"/>
    <n v="-6510"/>
    <n v="0"/>
    <n v="-6510"/>
    <n v="0"/>
    <n v="0"/>
    <n v="0"/>
    <n v="0"/>
    <n v="0"/>
    <n v="0"/>
    <n v="0"/>
    <n v="0"/>
    <x v="1"/>
    <x v="9"/>
  </r>
  <r>
    <x v="0"/>
    <s v="E"/>
    <x v="13"/>
    <s v="RS  S   05/01/2006N"/>
    <n v="-56677"/>
    <n v="-4006.83"/>
    <n v="56.44"/>
    <n v="-4063.27"/>
    <n v="-4121.8999999999996"/>
    <n v="-61.22"/>
    <n v="56.44"/>
    <n v="0"/>
    <n v="56.01"/>
    <n v="63.84"/>
    <n v="-1171.5999999999999"/>
    <n v="0"/>
    <x v="1"/>
    <x v="9"/>
  </r>
  <r>
    <x v="0"/>
    <s v="E"/>
    <x v="9"/>
    <s v="RS  S   05/01/2006N"/>
    <n v="0"/>
    <n v="-15.44"/>
    <n v="0"/>
    <n v="-15.44"/>
    <n v="-15.44"/>
    <n v="0"/>
    <n v="0"/>
    <n v="0"/>
    <n v="0"/>
    <n v="0"/>
    <n v="0"/>
    <n v="0"/>
    <x v="1"/>
    <x v="9"/>
  </r>
  <r>
    <x v="0"/>
    <s v="E"/>
    <x v="2"/>
    <s v="RS  S   05/01/2006N"/>
    <n v="-53"/>
    <n v="-34.92"/>
    <n v="0.12"/>
    <n v="-35.04"/>
    <n v="-35.04"/>
    <n v="0"/>
    <n v="0.12"/>
    <n v="0"/>
    <n v="0"/>
    <n v="0"/>
    <n v="-1.04"/>
    <n v="0"/>
    <x v="1"/>
    <x v="9"/>
  </r>
  <r>
    <x v="0"/>
    <s v="E"/>
    <x v="13"/>
    <s v="RS  W   01/02/2007N"/>
    <n v="130626919"/>
    <n v="10351805.289999999"/>
    <n v="193519.88"/>
    <n v="10158285.41"/>
    <n v="10119788.23"/>
    <n v="58808.47"/>
    <n v="193519.88"/>
    <n v="0"/>
    <n v="-129057.03"/>
    <n v="106297.69"/>
    <n v="2824024.21"/>
    <n v="0"/>
    <x v="1"/>
    <x v="9"/>
  </r>
  <r>
    <x v="0"/>
    <s v="E"/>
    <x v="9"/>
    <s v="RS  W   01/02/2007N"/>
    <n v="1383922"/>
    <n v="112200.2"/>
    <n v="2029.41"/>
    <n v="110170.79"/>
    <n v="109755.93"/>
    <n v="621.04999999999995"/>
    <n v="2029.41"/>
    <n v="0"/>
    <n v="-1367.08"/>
    <n v="1160.8900000000001"/>
    <n v="29918.86"/>
    <n v="0"/>
    <x v="1"/>
    <x v="9"/>
  </r>
  <r>
    <x v="0"/>
    <s v="E"/>
    <x v="3"/>
    <s v="RS  W   01/02/2007N"/>
    <n v="68"/>
    <n v="9.6"/>
    <n v="0.1"/>
    <n v="9.5"/>
    <n v="9.48"/>
    <n v="0.03"/>
    <n v="0.1"/>
    <n v="0"/>
    <n v="-7.0000000000000007E-2"/>
    <n v="0.06"/>
    <n v="1.47"/>
    <n v="0"/>
    <x v="1"/>
    <x v="9"/>
  </r>
  <r>
    <x v="0"/>
    <s v="E"/>
    <x v="13"/>
    <s v="RS  W   05/01/2006N"/>
    <n v="65484"/>
    <n v="4268.6499999999996"/>
    <n v="-94.51"/>
    <n v="4363.16"/>
    <n v="4430.8500000000004"/>
    <n v="70.73"/>
    <n v="-94.51"/>
    <n v="0"/>
    <n v="-64.66"/>
    <n v="-73.760000000000005"/>
    <n v="1321.11"/>
    <n v="0"/>
    <x v="1"/>
    <x v="9"/>
  </r>
  <r>
    <x v="0"/>
    <s v="E"/>
    <x v="9"/>
    <s v="RS  W   05/01/2006N"/>
    <n v="0"/>
    <n v="14.65"/>
    <n v="0"/>
    <n v="14.65"/>
    <n v="14.65"/>
    <n v="0"/>
    <n v="0"/>
    <n v="0"/>
    <n v="0"/>
    <n v="0"/>
    <n v="0"/>
    <n v="0"/>
    <x v="1"/>
    <x v="9"/>
  </r>
  <r>
    <x v="0"/>
    <s v="E"/>
    <x v="10"/>
    <s v="SC01    01/31/2007N"/>
    <n v="1083"/>
    <n v="40.159999999999997"/>
    <n v="1.58"/>
    <n v="38.58"/>
    <n v="38.19"/>
    <n v="0"/>
    <n v="1.58"/>
    <n v="0"/>
    <n v="-0.53"/>
    <n v="0.92"/>
    <n v="23.41"/>
    <n v="0"/>
    <x v="1"/>
    <x v="10"/>
  </r>
  <r>
    <x v="0"/>
    <s v="E"/>
    <x v="10"/>
    <s v="SC02    01/31/2007N"/>
    <n v="41"/>
    <n v="5.0199999999999996"/>
    <n v="0.06"/>
    <n v="4.96"/>
    <n v="4.95"/>
    <n v="0"/>
    <n v="0.06"/>
    <n v="0"/>
    <n v="-0.02"/>
    <n v="0.03"/>
    <n v="0.89"/>
    <n v="0"/>
    <x v="1"/>
    <x v="10"/>
  </r>
  <r>
    <x v="0"/>
    <s v="E"/>
    <x v="10"/>
    <s v="SC03    01/31/2007N"/>
    <n v="7903"/>
    <n v="293.08999999999997"/>
    <n v="11.51"/>
    <n v="281.58"/>
    <n v="278.70999999999998"/>
    <n v="0"/>
    <n v="11.51"/>
    <n v="0"/>
    <n v="-3.83"/>
    <n v="6.7"/>
    <n v="170.87"/>
    <n v="0"/>
    <x v="1"/>
    <x v="10"/>
  </r>
  <r>
    <x v="0"/>
    <s v="E"/>
    <x v="2"/>
    <s v="SE      01/31/2007N"/>
    <n v="18107"/>
    <n v="2516.96"/>
    <n v="26.35"/>
    <n v="2490.61"/>
    <n v="2484.0100000000002"/>
    <n v="0"/>
    <n v="26.35"/>
    <n v="0"/>
    <n v="-8.76"/>
    <n v="15.36"/>
    <n v="391.39"/>
    <n v="0"/>
    <x v="1"/>
    <x v="11"/>
  </r>
  <r>
    <x v="0"/>
    <s v="E"/>
    <x v="10"/>
    <s v="SE      01/31/2007N"/>
    <n v="105995"/>
    <n v="13303.85"/>
    <n v="154.31"/>
    <n v="13149.54"/>
    <n v="13110.78"/>
    <n v="0"/>
    <n v="154.31"/>
    <n v="0"/>
    <n v="-51.22"/>
    <n v="89.98"/>
    <n v="2291.4299999999998"/>
    <n v="0"/>
    <x v="1"/>
    <x v="11"/>
  </r>
  <r>
    <x v="0"/>
    <s v="E"/>
    <x v="10"/>
    <s v="SL01    01/31/2007N"/>
    <n v="2135"/>
    <n v="365.62"/>
    <n v="3.13"/>
    <n v="362.49"/>
    <n v="361.72"/>
    <n v="0"/>
    <n v="3.13"/>
    <n v="0"/>
    <n v="-1.04"/>
    <n v="1.81"/>
    <n v="46.18"/>
    <n v="0"/>
    <x v="1"/>
    <x v="12"/>
  </r>
  <r>
    <x v="0"/>
    <s v="E"/>
    <x v="10"/>
    <s v="SL02    01/31/2007N"/>
    <n v="3405"/>
    <n v="428"/>
    <n v="4.99"/>
    <n v="423.01"/>
    <n v="421.73"/>
    <n v="0"/>
    <n v="4.99"/>
    <n v="0"/>
    <n v="-1.64"/>
    <n v="2.92"/>
    <n v="73.61"/>
    <n v="0"/>
    <x v="1"/>
    <x v="12"/>
  </r>
  <r>
    <x v="0"/>
    <s v="E"/>
    <x v="2"/>
    <s v="SL03    01/31/2007N"/>
    <n v="163"/>
    <n v="19.29"/>
    <n v="0.24"/>
    <n v="19.05"/>
    <n v="18.989999999999998"/>
    <n v="0"/>
    <n v="0.24"/>
    <n v="0"/>
    <n v="-0.08"/>
    <n v="0.14000000000000001"/>
    <n v="3.52"/>
    <n v="0"/>
    <x v="1"/>
    <x v="12"/>
  </r>
  <r>
    <x v="0"/>
    <s v="E"/>
    <x v="10"/>
    <s v="SL03    01/31/2007N"/>
    <n v="14459"/>
    <n v="2231.9299999999998"/>
    <n v="21.17"/>
    <n v="2210.7600000000002"/>
    <n v="2205.42"/>
    <n v="0"/>
    <n v="21.17"/>
    <n v="0"/>
    <n v="-6.95"/>
    <n v="12.29"/>
    <n v="312.60000000000002"/>
    <n v="0"/>
    <x v="1"/>
    <x v="12"/>
  </r>
  <r>
    <x v="0"/>
    <s v="E"/>
    <x v="2"/>
    <s v="SL04    01/31/2007N"/>
    <n v="353"/>
    <n v="45.53"/>
    <n v="0.52"/>
    <n v="45.01"/>
    <n v="44.89"/>
    <n v="0"/>
    <n v="0.52"/>
    <n v="0"/>
    <n v="-0.17"/>
    <n v="0.28999999999999998"/>
    <n v="7.64"/>
    <n v="0"/>
    <x v="1"/>
    <x v="12"/>
  </r>
  <r>
    <x v="0"/>
    <s v="E"/>
    <x v="10"/>
    <s v="SL04    01/31/2007N"/>
    <n v="755280"/>
    <n v="81037.34"/>
    <n v="1100.02"/>
    <n v="79937.320000000007"/>
    <n v="79660.210000000006"/>
    <n v="0"/>
    <n v="1100.02"/>
    <n v="0"/>
    <n v="-364.78"/>
    <n v="641.89"/>
    <n v="16328.49"/>
    <n v="0"/>
    <x v="1"/>
    <x v="12"/>
  </r>
  <r>
    <x v="0"/>
    <s v="E"/>
    <x v="2"/>
    <s v="SL05    01/31/2007N"/>
    <n v="3354"/>
    <n v="1405.25"/>
    <n v="4.8899999999999997"/>
    <n v="1400.36"/>
    <n v="1399.13"/>
    <n v="0"/>
    <n v="4.8899999999999997"/>
    <n v="0"/>
    <n v="-1.61"/>
    <n v="2.84"/>
    <n v="72.5"/>
    <n v="0"/>
    <x v="1"/>
    <x v="12"/>
  </r>
  <r>
    <x v="0"/>
    <s v="E"/>
    <x v="10"/>
    <s v="SL05    01/31/2007N"/>
    <n v="24295"/>
    <n v="6717.77"/>
    <n v="35.380000000000003"/>
    <n v="6682.39"/>
    <n v="6673.52"/>
    <n v="0"/>
    <n v="35.380000000000003"/>
    <n v="0"/>
    <n v="-11.77"/>
    <n v="20.64"/>
    <n v="525.19000000000005"/>
    <n v="0"/>
    <x v="1"/>
    <x v="12"/>
  </r>
  <r>
    <x v="0"/>
    <s v="E"/>
    <x v="10"/>
    <s v="SL06    01/31/2007N"/>
    <n v="146"/>
    <n v="33.159999999999997"/>
    <n v="0.21"/>
    <n v="32.950000000000003"/>
    <n v="32.9"/>
    <n v="0"/>
    <n v="0.21"/>
    <n v="0"/>
    <n v="-7.0000000000000007E-2"/>
    <n v="0.12"/>
    <n v="3.16"/>
    <n v="0"/>
    <x v="1"/>
    <x v="12"/>
  </r>
  <r>
    <x v="0"/>
    <s v="E"/>
    <x v="2"/>
    <s v="SL07    01/31/2007N"/>
    <n v="5652"/>
    <n v="1956.07"/>
    <n v="8.23"/>
    <n v="1947.84"/>
    <n v="1945.77"/>
    <n v="0"/>
    <n v="8.23"/>
    <n v="0"/>
    <n v="-2.73"/>
    <n v="4.8"/>
    <n v="122.18"/>
    <n v="0"/>
    <x v="1"/>
    <x v="12"/>
  </r>
  <r>
    <x v="0"/>
    <s v="E"/>
    <x v="10"/>
    <s v="SL07    01/31/2007N"/>
    <n v="41327"/>
    <n v="8161.49"/>
    <n v="60.18"/>
    <n v="8101.31"/>
    <n v="8086.2"/>
    <n v="0"/>
    <n v="60.18"/>
    <n v="0"/>
    <n v="-19.989999999999998"/>
    <n v="35.1"/>
    <n v="893.46"/>
    <n v="0"/>
    <x v="1"/>
    <x v="12"/>
  </r>
  <r>
    <x v="0"/>
    <s v="E"/>
    <x v="10"/>
    <s v="SL08    01/31/2007N"/>
    <n v="26276"/>
    <n v="3525.75"/>
    <n v="38.24"/>
    <n v="3487.51"/>
    <n v="3477.88"/>
    <n v="0"/>
    <n v="38.24"/>
    <n v="0"/>
    <n v="-12.71"/>
    <n v="22.34"/>
    <n v="568.08000000000004"/>
    <n v="0"/>
    <x v="1"/>
    <x v="12"/>
  </r>
  <r>
    <x v="0"/>
    <s v="E"/>
    <x v="10"/>
    <s v="SL09    01/31/2007N"/>
    <n v="2218"/>
    <n v="109.84"/>
    <n v="3.23"/>
    <n v="106.61"/>
    <n v="105.8"/>
    <n v="0"/>
    <n v="3.23"/>
    <n v="0"/>
    <n v="-1.07"/>
    <n v="1.88"/>
    <n v="47.95"/>
    <n v="0"/>
    <x v="1"/>
    <x v="12"/>
  </r>
  <r>
    <x v="0"/>
    <s v="E"/>
    <x v="13"/>
    <s v="SOLU    01/31/2007 "/>
    <n v="159"/>
    <n v="16.84"/>
    <n v="0.23"/>
    <n v="16.61"/>
    <n v="5.61"/>
    <n v="0"/>
    <n v="0.23"/>
    <n v="0"/>
    <n v="-0.08"/>
    <n v="0.14000000000000001"/>
    <n v="3.44"/>
    <n v="0"/>
    <x v="1"/>
    <x v="13"/>
  </r>
  <r>
    <x v="0"/>
    <s v="E"/>
    <x v="2"/>
    <s v="SOLU    01/31/2007 "/>
    <n v="1371"/>
    <n v="90.71"/>
    <n v="2.4700000000000002"/>
    <n v="88.24"/>
    <n v="48.36"/>
    <n v="0"/>
    <n v="2.4700000000000002"/>
    <n v="0"/>
    <n v="-0.65"/>
    <n v="0.74"/>
    <n v="29.66"/>
    <n v="0"/>
    <x v="1"/>
    <x v="13"/>
  </r>
  <r>
    <x v="0"/>
    <s v="E"/>
    <x v="3"/>
    <s v="SOLU    01/31/2007 "/>
    <n v="162"/>
    <n v="9.2100000000000009"/>
    <n v="0.24"/>
    <n v="8.9700000000000006"/>
    <n v="5.71"/>
    <n v="0"/>
    <n v="0.24"/>
    <n v="0"/>
    <n v="-0.08"/>
    <n v="0.14000000000000001"/>
    <n v="3.5"/>
    <n v="0"/>
    <x v="1"/>
    <x v="13"/>
  </r>
  <r>
    <x v="0"/>
    <s v="E"/>
    <x v="2"/>
    <s v="SP      01/02/2007N"/>
    <n v="266"/>
    <n v="34.56"/>
    <n v="0.39"/>
    <n v="34.17"/>
    <n v="33.67"/>
    <n v="0.33"/>
    <n v="0.39"/>
    <n v="0"/>
    <n v="-0.06"/>
    <n v="0.23"/>
    <n v="5.75"/>
    <n v="0"/>
    <x v="1"/>
    <x v="14"/>
  </r>
  <r>
    <x v="0"/>
    <s v="E"/>
    <x v="3"/>
    <s v="SP      01/02/2007N"/>
    <n v="24164"/>
    <n v="2614.9699999999998"/>
    <n v="35.19"/>
    <n v="2579.7800000000002"/>
    <n v="2534.7399999999998"/>
    <n v="29.88"/>
    <n v="35.19"/>
    <n v="0"/>
    <n v="-5.38"/>
    <n v="20.54"/>
    <n v="522.41"/>
    <n v="0"/>
    <x v="1"/>
    <x v="14"/>
  </r>
  <r>
    <x v="0"/>
    <s v="E"/>
    <x v="2"/>
    <s v="SSLU    01/31/2007 "/>
    <n v="79"/>
    <n v="9.9"/>
    <n v="0.12"/>
    <n v="9.7799999999999994"/>
    <n v="2.79"/>
    <n v="0"/>
    <n v="0.12"/>
    <n v="0"/>
    <n v="-0.03"/>
    <n v="0.05"/>
    <n v="1.71"/>
    <n v="0"/>
    <x v="1"/>
    <x v="15"/>
  </r>
  <r>
    <x v="0"/>
    <s v="E"/>
    <x v="10"/>
    <s v="SSLU    01/31/2007N"/>
    <n v="72"/>
    <n v="8.99"/>
    <n v="0.1"/>
    <n v="8.89"/>
    <n v="2.54"/>
    <n v="0"/>
    <n v="0.1"/>
    <n v="0"/>
    <n v="-0.03"/>
    <n v="0.06"/>
    <n v="1.56"/>
    <n v="0"/>
    <x v="1"/>
    <x v="15"/>
  </r>
  <r>
    <x v="0"/>
    <s v="E"/>
    <x v="2"/>
    <s v="SXLU    01/31/2007 "/>
    <n v="128"/>
    <n v="11.56"/>
    <n v="0.18"/>
    <n v="11.38"/>
    <n v="4.5199999999999996"/>
    <n v="0"/>
    <n v="0.18"/>
    <n v="0"/>
    <n v="-0.06"/>
    <n v="0.1"/>
    <n v="2.76"/>
    <n v="0"/>
    <x v="1"/>
    <x v="16"/>
  </r>
  <r>
    <x v="0"/>
    <s v="E"/>
    <x v="10"/>
    <s v="SXLU    01/31/2007N"/>
    <n v="146"/>
    <n v="18.97"/>
    <n v="0.21"/>
    <n v="18.760000000000002"/>
    <n v="5.15"/>
    <n v="0"/>
    <n v="0.21"/>
    <n v="0"/>
    <n v="-0.06"/>
    <n v="0.12"/>
    <n v="3.16"/>
    <n v="0"/>
    <x v="1"/>
    <x v="16"/>
  </r>
  <r>
    <x v="0"/>
    <s v="E"/>
    <x v="10"/>
    <s v="TL01    01/31/2007N"/>
    <n v="62894"/>
    <n v="2384.34"/>
    <n v="86.26"/>
    <n v="2298.08"/>
    <n v="2249.66"/>
    <n v="0"/>
    <n v="86.26"/>
    <n v="0"/>
    <n v="-15.19"/>
    <n v="63.61"/>
    <n v="1348.84"/>
    <n v="0"/>
    <x v="1"/>
    <x v="17"/>
  </r>
  <r>
    <x v="0"/>
    <s v="E"/>
    <x v="2"/>
    <s v="TL03    01/31/2007N"/>
    <n v="18"/>
    <n v="1.06"/>
    <n v="0.02"/>
    <n v="1.04"/>
    <n v="1.02"/>
    <n v="0"/>
    <n v="0.02"/>
    <n v="0"/>
    <n v="0"/>
    <n v="0.02"/>
    <n v="0.38"/>
    <n v="0"/>
    <x v="1"/>
    <x v="17"/>
  </r>
  <r>
    <x v="0"/>
    <s v="E"/>
    <x v="10"/>
    <s v="TL03    01/31/2007N"/>
    <n v="151024"/>
    <n v="8874.25"/>
    <n v="219.14"/>
    <n v="8655.11"/>
    <n v="8593.8799999999992"/>
    <n v="0"/>
    <n v="219.14"/>
    <n v="0"/>
    <n v="-66.84"/>
    <n v="128.07"/>
    <n v="3266.07"/>
    <n v="0"/>
    <x v="1"/>
    <x v="17"/>
  </r>
  <r>
    <x v="0"/>
    <s v="E"/>
    <x v="4"/>
    <s v="TT03WOFF01/02/2007N"/>
    <n v="1289100"/>
    <n v="54389.69"/>
    <n v="1876.93"/>
    <n v="52512.76"/>
    <n v="52512.76"/>
    <n v="0"/>
    <n v="1876.93"/>
    <n v="0"/>
    <n v="0"/>
    <n v="0"/>
    <n v="27869.06"/>
    <n v="0"/>
    <x v="1"/>
    <x v="18"/>
  </r>
  <r>
    <x v="0"/>
    <s v="E"/>
    <x v="8"/>
    <s v="TT03WOFF01/02/2007N"/>
    <n v="4131701"/>
    <n v="173177.38"/>
    <n v="6015.75"/>
    <n v="167161.63"/>
    <n v="167161.63"/>
    <n v="0"/>
    <n v="6015.75"/>
    <n v="0"/>
    <n v="0"/>
    <n v="0"/>
    <n v="89323.25"/>
    <n v="0"/>
    <x v="1"/>
    <x v="18"/>
  </r>
  <r>
    <x v="0"/>
    <s v="E"/>
    <x v="5"/>
    <s v="TT03WOFF01/02/2007N"/>
    <n v="1042922"/>
    <n v="44125.42"/>
    <n v="1518.49"/>
    <n v="42606.93"/>
    <n v="42606.93"/>
    <n v="0"/>
    <n v="1518.49"/>
    <n v="0"/>
    <n v="0"/>
    <n v="0"/>
    <n v="22546.93"/>
    <n v="0"/>
    <x v="1"/>
    <x v="18"/>
  </r>
  <r>
    <x v="0"/>
    <s v="E"/>
    <x v="8"/>
    <s v="TT03WON 01/02/2007 "/>
    <n v="880446"/>
    <n v="48894.27"/>
    <n v="1281.93"/>
    <n v="48894.27"/>
    <n v="46628.88"/>
    <n v="132.07"/>
    <n v="1281.93"/>
    <n v="0"/>
    <n v="-11.16"/>
    <n v="862.55"/>
    <n v="19034.36"/>
    <n v="0"/>
    <x v="1"/>
    <x v="18"/>
  </r>
  <r>
    <x v="0"/>
    <s v="E"/>
    <x v="4"/>
    <s v="TT03WON 01/02/2007N"/>
    <n v="518917"/>
    <n v="61344.47"/>
    <n v="755.54"/>
    <n v="60588.93"/>
    <n v="58800.81"/>
    <n v="271.2"/>
    <n v="755.54"/>
    <n v="0"/>
    <n v="-19.89"/>
    <n v="1536.81"/>
    <n v="11218.47"/>
    <n v="0"/>
    <x v="1"/>
    <x v="18"/>
  </r>
  <r>
    <x v="0"/>
    <s v="E"/>
    <x v="8"/>
    <s v="TT03WON 01/02/2007N"/>
    <n v="1718445"/>
    <n v="190357.35"/>
    <n v="2502.0500000000002"/>
    <n v="187855.3"/>
    <n v="182069.5"/>
    <n v="877.52"/>
    <n v="2502.0500000000002"/>
    <n v="0"/>
    <n v="-64.349999999999994"/>
    <n v="4972.63"/>
    <n v="37151.06"/>
    <n v="0"/>
    <x v="1"/>
    <x v="18"/>
  </r>
  <r>
    <x v="0"/>
    <s v="E"/>
    <x v="5"/>
    <s v="TT03WON 01/02/2007N"/>
    <n v="355307"/>
    <n v="33918.550000000003"/>
    <n v="517.33000000000004"/>
    <n v="33401.22"/>
    <n v="32018.37"/>
    <n v="209.73"/>
    <n v="517.33000000000004"/>
    <n v="0"/>
    <n v="-15.38"/>
    <n v="1188.5"/>
    <n v="7681.39"/>
    <n v="0"/>
    <x v="1"/>
    <x v="18"/>
  </r>
  <r>
    <x v="0"/>
    <s v="E"/>
    <x v="8"/>
    <s v="TT04WOFF01/02/2007N"/>
    <n v="1749433"/>
    <n v="73430.16"/>
    <n v="2547.17"/>
    <n v="70882.990000000005"/>
    <n v="70882.990000000005"/>
    <n v="0"/>
    <n v="2547.17"/>
    <n v="0"/>
    <n v="0"/>
    <n v="0"/>
    <n v="37820.99"/>
    <n v="0"/>
    <x v="1"/>
    <x v="18"/>
  </r>
  <r>
    <x v="0"/>
    <s v="E"/>
    <x v="5"/>
    <s v="TT04WOFF01/02/2007N"/>
    <n v="1699043"/>
    <n v="72091.41"/>
    <n v="2473.81"/>
    <n v="69617.600000000006"/>
    <n v="69617.600000000006"/>
    <n v="0"/>
    <n v="2473.81"/>
    <n v="0"/>
    <n v="0"/>
    <n v="0"/>
    <n v="36731.61"/>
    <n v="0"/>
    <x v="1"/>
    <x v="18"/>
  </r>
  <r>
    <x v="0"/>
    <s v="E"/>
    <x v="8"/>
    <s v="TT04WON 01/02/2007 "/>
    <n v="799514"/>
    <n v="49467.6"/>
    <n v="1164.0899999999999"/>
    <n v="49467.6"/>
    <n v="46883.07"/>
    <n v="119.93"/>
    <n v="1164.0899999999999"/>
    <n v="0"/>
    <n v="-17.05"/>
    <n v="1317.56"/>
    <n v="17284.689999999999"/>
    <n v="0"/>
    <x v="1"/>
    <x v="18"/>
  </r>
  <r>
    <x v="0"/>
    <s v="E"/>
    <x v="8"/>
    <s v="TT04WON 01/02/2007N"/>
    <n v="770774"/>
    <n v="82268.7"/>
    <n v="1122.25"/>
    <n v="81146.45"/>
    <n v="78653.960000000006"/>
    <n v="378.03"/>
    <n v="1122.25"/>
    <n v="0"/>
    <n v="-27.72"/>
    <n v="2142.1799999999998"/>
    <n v="16663.36"/>
    <n v="0"/>
    <x v="1"/>
    <x v="18"/>
  </r>
  <r>
    <x v="0"/>
    <s v="E"/>
    <x v="5"/>
    <s v="TT04WON 01/02/2007N"/>
    <n v="564275"/>
    <n v="48556.39"/>
    <n v="821.58"/>
    <n v="47734.81"/>
    <n v="45496.39"/>
    <n v="339.49"/>
    <n v="821.58"/>
    <n v="0"/>
    <n v="-24.89"/>
    <n v="1923.82"/>
    <n v="12199.06"/>
    <n v="0"/>
    <x v="1"/>
    <x v="18"/>
  </r>
  <r>
    <x v="0"/>
    <s v="E"/>
    <x v="8"/>
    <s v="TT05WON 01/02/2007 "/>
    <n v="134317"/>
    <n v="8207.61"/>
    <n v="0"/>
    <n v="8207.61"/>
    <n v="0"/>
    <n v="0"/>
    <n v="0"/>
    <n v="0"/>
    <n v="0"/>
    <n v="0"/>
    <n v="2903.8"/>
    <n v="0"/>
    <x v="1"/>
    <x v="18"/>
  </r>
  <r>
    <x v="0"/>
    <s v="E"/>
    <x v="8"/>
    <s v="TT06WON 01/02/2007 "/>
    <n v="750554"/>
    <n v="34668.379999999997"/>
    <n v="0"/>
    <n v="34668.379999999997"/>
    <n v="0"/>
    <n v="0"/>
    <n v="0"/>
    <n v="0"/>
    <n v="0"/>
    <n v="0"/>
    <n v="16226.23"/>
    <n v="0"/>
    <x v="1"/>
    <x v="18"/>
  </r>
  <r>
    <x v="0"/>
    <s v="E"/>
    <x v="10"/>
    <s v="UOLC    01/31/2007N"/>
    <n v="1477"/>
    <n v="54.77"/>
    <n v="2.15"/>
    <n v="52.62"/>
    <n v="52.08"/>
    <n v="0"/>
    <n v="2.15"/>
    <n v="0"/>
    <n v="-0.71"/>
    <n v="1.25"/>
    <n v="31.93"/>
    <n v="0"/>
    <x v="1"/>
    <x v="19"/>
  </r>
  <r>
    <x v="0"/>
    <s v="E"/>
    <x v="13"/>
    <s v="UOLP    01/31/2007 "/>
    <n v="158"/>
    <n v="5.87"/>
    <n v="0.22"/>
    <n v="5.65"/>
    <n v="5.58"/>
    <n v="0"/>
    <n v="0.22"/>
    <n v="0"/>
    <n v="-7.0000000000000007E-2"/>
    <n v="0.14000000000000001"/>
    <n v="3.42"/>
    <n v="0"/>
    <x v="1"/>
    <x v="19"/>
  </r>
  <r>
    <x v="0"/>
    <s v="E"/>
    <x v="2"/>
    <s v="UOLP    01/31/2007 "/>
    <n v="864"/>
    <n v="32.08"/>
    <n v="1.28"/>
    <n v="30.8"/>
    <n v="30.48"/>
    <n v="0"/>
    <n v="1.28"/>
    <n v="0"/>
    <n v="-0.4"/>
    <n v="0.72"/>
    <n v="18.64"/>
    <n v="0"/>
    <x v="1"/>
    <x v="19"/>
  </r>
  <r>
    <x v="0"/>
    <s v="E"/>
    <x v="2"/>
    <s v="UOLP    01/31/2007N"/>
    <n v="537"/>
    <n v="20.28"/>
    <n v="2.2000000000000002"/>
    <n v="18.079999999999998"/>
    <n v="18.920000000000002"/>
    <n v="0"/>
    <n v="2.2000000000000002"/>
    <n v="0"/>
    <n v="-0.24"/>
    <n v="-0.6"/>
    <n v="11.64"/>
    <n v="0"/>
    <x v="1"/>
    <x v="19"/>
  </r>
  <r>
    <x v="0"/>
    <s v="E"/>
    <x v="10"/>
    <s v="UOLP    01/31/2007N"/>
    <n v="1465"/>
    <n v="54.33"/>
    <n v="2.12"/>
    <n v="52.21"/>
    <n v="51.67"/>
    <n v="0"/>
    <n v="2.12"/>
    <n v="0"/>
    <n v="-0.7"/>
    <n v="1.24"/>
    <n v="31.67"/>
    <n v="0"/>
    <x v="1"/>
    <x v="19"/>
  </r>
  <r>
    <x v="0"/>
    <s v="E"/>
    <x v="3"/>
    <s v="WS01    06/02/1993N"/>
    <n v="24640"/>
    <n v="1211.4000000000001"/>
    <n v="35.880000000000003"/>
    <n v="1175.52"/>
    <n v="0"/>
    <n v="0"/>
    <n v="0"/>
    <n v="0"/>
    <n v="0"/>
    <n v="0"/>
    <n v="532.69000000000005"/>
    <n v="0"/>
    <x v="1"/>
    <x v="20"/>
  </r>
  <r>
    <x v="0"/>
    <s v="E"/>
    <x v="0"/>
    <s v="        01/01/2001 "/>
    <n v="64497"/>
    <n v="4188.37"/>
    <n v="0"/>
    <n v="4188.37"/>
    <n v="0"/>
    <n v="0"/>
    <n v="0"/>
    <n v="0"/>
    <n v="0"/>
    <n v="0"/>
    <n v="0"/>
    <n v="0"/>
    <x v="2"/>
    <x v="21"/>
  </r>
  <r>
    <x v="0"/>
    <s v="E"/>
    <x v="1"/>
    <s v="DP01    01/02/2007N"/>
    <n v="151875"/>
    <n v="10654.4"/>
    <n v="-54.83"/>
    <n v="10709.23"/>
    <n v="10426.14"/>
    <n v="187.87"/>
    <n v="-54.83"/>
    <n v="0"/>
    <n v="-33.869999999999997"/>
    <n v="129.09"/>
    <n v="3283.39"/>
    <n v="0"/>
    <x v="2"/>
    <x v="1"/>
  </r>
  <r>
    <x v="0"/>
    <s v="E"/>
    <x v="2"/>
    <s v="DP02    01/02/2007N"/>
    <n v="126888"/>
    <n v="9601.6200000000008"/>
    <n v="-45.81"/>
    <n v="9647.43"/>
    <n v="9410.91"/>
    <n v="156.96"/>
    <n v="-45.81"/>
    <n v="0"/>
    <n v="-28.29"/>
    <n v="107.85"/>
    <n v="2743.19"/>
    <n v="0"/>
    <x v="2"/>
    <x v="1"/>
  </r>
  <r>
    <x v="0"/>
    <s v="E"/>
    <x v="3"/>
    <s v="DP02    01/02/2007N"/>
    <n v="534618"/>
    <n v="34105.760000000002"/>
    <n v="-192.99"/>
    <n v="34298.75"/>
    <n v="33302.22"/>
    <n v="661.32"/>
    <n v="-192.99"/>
    <n v="0"/>
    <n v="-119.22"/>
    <n v="454.43"/>
    <n v="11557.9"/>
    <n v="0"/>
    <x v="2"/>
    <x v="1"/>
  </r>
  <r>
    <x v="0"/>
    <s v="E"/>
    <x v="4"/>
    <s v="DP02    01/02/2007N"/>
    <n v="360781"/>
    <n v="23939.82"/>
    <n v="-130.24"/>
    <n v="24070.06"/>
    <n v="23397.56"/>
    <n v="446.29"/>
    <n v="-130.24"/>
    <n v="0"/>
    <n v="-80.45"/>
    <n v="306.66000000000003"/>
    <n v="7799.72"/>
    <n v="0"/>
    <x v="2"/>
    <x v="1"/>
  </r>
  <r>
    <x v="0"/>
    <s v="E"/>
    <x v="5"/>
    <s v="DP02    01/02/2007N"/>
    <n v="74982"/>
    <n v="6392.29"/>
    <n v="-27.07"/>
    <n v="6419.36"/>
    <n v="6279.6"/>
    <n v="92.75"/>
    <n v="-27.07"/>
    <n v="0"/>
    <n v="-16.72"/>
    <n v="63.73"/>
    <n v="1621.04"/>
    <n v="0"/>
    <x v="2"/>
    <x v="1"/>
  </r>
  <r>
    <x v="0"/>
    <s v="E"/>
    <x v="6"/>
    <s v="DP10 ON 01/02/2007N"/>
    <n v="115836"/>
    <n v="8587.7999999999993"/>
    <n v="-41.82"/>
    <n v="8629.6200000000008"/>
    <n v="8413.7000000000007"/>
    <n v="143.29"/>
    <n v="-41.82"/>
    <n v="0"/>
    <n v="-25.83"/>
    <n v="98.46"/>
    <n v="2504.2600000000002"/>
    <n v="0"/>
    <x v="2"/>
    <x v="1"/>
  </r>
  <r>
    <x v="0"/>
    <s v="E"/>
    <x v="7"/>
    <s v="DP10 ON 01/02/2007N"/>
    <n v="31914"/>
    <n v="2962.43"/>
    <n v="-11.52"/>
    <n v="2973.95"/>
    <n v="2914.46"/>
    <n v="39.479999999999997"/>
    <n v="-11.52"/>
    <n v="0"/>
    <n v="-7.12"/>
    <n v="27.13"/>
    <n v="689.95"/>
    <n v="0"/>
    <x v="2"/>
    <x v="1"/>
  </r>
  <r>
    <x v="0"/>
    <s v="E"/>
    <x v="4"/>
    <s v="DS01    01/02/2007 "/>
    <n v="13409"/>
    <n v="1197.93"/>
    <n v="-4.84"/>
    <n v="1197.93"/>
    <n v="1164.21"/>
    <n v="16.59"/>
    <n v="-4.84"/>
    <n v="0"/>
    <n v="-7.82"/>
    <n v="29.79"/>
    <n v="289.89"/>
    <n v="0"/>
    <x v="2"/>
    <x v="2"/>
  </r>
  <r>
    <x v="0"/>
    <s v="E"/>
    <x v="8"/>
    <s v="DS01    01/02/2007 "/>
    <n v="71918"/>
    <n v="5442.04"/>
    <n v="-25.96"/>
    <n v="5442.04"/>
    <n v="5311.92"/>
    <n v="88.96"/>
    <n v="-25.96"/>
    <n v="0"/>
    <n v="-23.88"/>
    <n v="91"/>
    <n v="1554.79"/>
    <n v="0"/>
    <x v="2"/>
    <x v="2"/>
  </r>
  <r>
    <x v="0"/>
    <s v="E"/>
    <x v="9"/>
    <s v="DS01    01/02/2007N"/>
    <n v="396622"/>
    <n v="31532.54"/>
    <n v="-117.24"/>
    <n v="31649.78"/>
    <n v="30916.68"/>
    <n v="490.63"/>
    <n v="-117.24"/>
    <n v="0"/>
    <n v="-88.44"/>
    <n v="330.91"/>
    <n v="8574.61"/>
    <n v="0"/>
    <x v="2"/>
    <x v="2"/>
  </r>
  <r>
    <x v="0"/>
    <s v="E"/>
    <x v="2"/>
    <s v="DS01    01/02/2007N"/>
    <n v="65462869"/>
    <n v="5183429.82"/>
    <n v="-21396.48"/>
    <n v="5204826.3"/>
    <n v="5083650.13"/>
    <n v="80983.33"/>
    <n v="-21396.48"/>
    <n v="0"/>
    <n v="-14597.64"/>
    <n v="54790.48"/>
    <n v="1415241.82"/>
    <n v="0"/>
    <x v="2"/>
    <x v="2"/>
  </r>
  <r>
    <x v="0"/>
    <s v="E"/>
    <x v="6"/>
    <s v="DS01    01/02/2007N"/>
    <n v="4496550"/>
    <n v="349024.7"/>
    <n v="-1326.84"/>
    <n v="350351.54"/>
    <n v="341964.24"/>
    <n v="5562.17"/>
    <n v="-1326.84"/>
    <n v="0"/>
    <n v="-1002.75"/>
    <n v="3827.88"/>
    <n v="97210.880000000005"/>
    <n v="0"/>
    <x v="2"/>
    <x v="2"/>
  </r>
  <r>
    <x v="0"/>
    <s v="E"/>
    <x v="10"/>
    <s v="DS01    01/02/2007N"/>
    <n v="119304"/>
    <n v="9106"/>
    <n v="-43.07"/>
    <n v="9149.07"/>
    <n v="8926.64"/>
    <n v="147.59"/>
    <n v="-43.07"/>
    <n v="0"/>
    <n v="-26.59"/>
    <n v="101.43"/>
    <n v="2579.2199999999998"/>
    <n v="0"/>
    <x v="2"/>
    <x v="2"/>
  </r>
  <r>
    <x v="0"/>
    <s v="E"/>
    <x v="3"/>
    <s v="DS01    01/02/2007N"/>
    <n v="7630092"/>
    <n v="610671.18999999994"/>
    <n v="-2673.04"/>
    <n v="613344.23"/>
    <n v="599127.38"/>
    <n v="9438.4"/>
    <n v="-2673.04"/>
    <n v="0"/>
    <n v="-1701.42"/>
    <n v="6479.87"/>
    <n v="164954.98000000001"/>
    <n v="0"/>
    <x v="2"/>
    <x v="2"/>
  </r>
  <r>
    <x v="0"/>
    <s v="E"/>
    <x v="7"/>
    <s v="DS01    01/02/2007N"/>
    <n v="440"/>
    <n v="73.11"/>
    <n v="-0.16"/>
    <n v="73.27"/>
    <n v="72.45"/>
    <n v="0.55000000000000004"/>
    <n v="-0.16"/>
    <n v="0"/>
    <n v="-0.1"/>
    <n v="0.37"/>
    <n v="9.52"/>
    <n v="0"/>
    <x v="2"/>
    <x v="2"/>
  </r>
  <r>
    <x v="0"/>
    <s v="E"/>
    <x v="11"/>
    <s v="DS01    01/02/2007N"/>
    <n v="562779"/>
    <n v="46252.2"/>
    <n v="-105.06"/>
    <n v="46357.26"/>
    <n v="45290.03"/>
    <n v="696.16"/>
    <n v="-105.06"/>
    <n v="0"/>
    <n v="-125.52"/>
    <n v="496.59"/>
    <n v="12166.71"/>
    <n v="0"/>
    <x v="2"/>
    <x v="2"/>
  </r>
  <r>
    <x v="0"/>
    <s v="E"/>
    <x v="4"/>
    <s v="DS01    01/02/2007N"/>
    <n v="6797245"/>
    <n v="459317.49"/>
    <n v="-2491.3200000000002"/>
    <n v="461808.81"/>
    <n v="449138.73"/>
    <n v="8408.2000000000007"/>
    <n v="-2491.3200000000002"/>
    <n v="0"/>
    <n v="-1515.75"/>
    <n v="5777.63"/>
    <n v="146949.66"/>
    <n v="0"/>
    <x v="2"/>
    <x v="2"/>
  </r>
  <r>
    <x v="0"/>
    <s v="E"/>
    <x v="8"/>
    <s v="DS01    01/02/2007N"/>
    <n v="1543423"/>
    <n v="110517.13"/>
    <n v="-469.77"/>
    <n v="110986.9"/>
    <n v="108109.97"/>
    <n v="1909.23"/>
    <n v="-469.77"/>
    <n v="0"/>
    <n v="-344.19"/>
    <n v="1311.89"/>
    <n v="33367.26"/>
    <n v="0"/>
    <x v="2"/>
    <x v="2"/>
  </r>
  <r>
    <x v="0"/>
    <s v="E"/>
    <x v="5"/>
    <s v="DS01    01/02/2007N"/>
    <n v="1536367"/>
    <n v="129277.4"/>
    <n v="-681.29"/>
    <n v="129958.69"/>
    <n v="127094.87"/>
    <n v="1900.51"/>
    <n v="-681.29"/>
    <n v="0"/>
    <n v="-342.59"/>
    <n v="1305.9000000000001"/>
    <n v="33214.720000000001"/>
    <n v="0"/>
    <x v="2"/>
    <x v="2"/>
  </r>
  <r>
    <x v="0"/>
    <s v="E"/>
    <x v="9"/>
    <s v="DS01    01/02/2007Y"/>
    <n v="131"/>
    <n v="37.69"/>
    <n v="-0.05"/>
    <n v="37.74"/>
    <n v="37.5"/>
    <n v="0.16"/>
    <n v="-0.05"/>
    <n v="0"/>
    <n v="-0.03"/>
    <n v="0.11"/>
    <n v="2.83"/>
    <n v="0"/>
    <x v="2"/>
    <x v="2"/>
  </r>
  <r>
    <x v="0"/>
    <s v="E"/>
    <x v="2"/>
    <s v="DS01    01/02/2007Y"/>
    <n v="66923"/>
    <n v="11445.21"/>
    <n v="-7.79"/>
    <n v="11453"/>
    <n v="9255.81"/>
    <n v="45.08"/>
    <n v="-7.79"/>
    <n v="0"/>
    <n v="-8.1300000000000008"/>
    <n v="30.83"/>
    <n v="1446.79"/>
    <n v="0"/>
    <x v="2"/>
    <x v="2"/>
  </r>
  <r>
    <x v="0"/>
    <s v="E"/>
    <x v="6"/>
    <s v="DS01    01/02/2007Y"/>
    <n v="4590"/>
    <n v="1136.69"/>
    <n v="1.84"/>
    <n v="1134.8499999999999"/>
    <n v="1126.3"/>
    <n v="5.69"/>
    <n v="1.84"/>
    <n v="0"/>
    <n v="-1.03"/>
    <n v="3.89"/>
    <n v="99.23"/>
    <n v="0"/>
    <x v="2"/>
    <x v="2"/>
  </r>
  <r>
    <x v="0"/>
    <s v="E"/>
    <x v="3"/>
    <s v="DS01    01/02/2007Y"/>
    <n v="23523"/>
    <n v="5835.73"/>
    <n v="-8.4"/>
    <n v="5844.13"/>
    <n v="5800.29"/>
    <n v="29.1"/>
    <n v="-8.4"/>
    <n v="0"/>
    <n v="-5.25"/>
    <n v="19.989999999999998"/>
    <n v="508.55"/>
    <n v="0"/>
    <x v="2"/>
    <x v="2"/>
  </r>
  <r>
    <x v="0"/>
    <s v="E"/>
    <x v="8"/>
    <s v="DS01    01/02/2007Y"/>
    <n v="4391"/>
    <n v="1027.32"/>
    <n v="-1.59"/>
    <n v="1028.9100000000001"/>
    <n v="1020.73"/>
    <n v="5.43"/>
    <n v="-1.59"/>
    <n v="0"/>
    <n v="-0.98"/>
    <n v="3.73"/>
    <n v="94.93"/>
    <n v="0"/>
    <x v="2"/>
    <x v="2"/>
  </r>
  <r>
    <x v="0"/>
    <s v="E"/>
    <x v="5"/>
    <s v="DS01    01/02/2007Y"/>
    <n v="4488"/>
    <n v="1064.69"/>
    <n v="-1.62"/>
    <n v="1066.31"/>
    <n v="1057.95"/>
    <n v="5.55"/>
    <n v="-1.62"/>
    <n v="0"/>
    <n v="-1"/>
    <n v="3.81"/>
    <n v="97.03"/>
    <n v="0"/>
    <x v="2"/>
    <x v="2"/>
  </r>
  <r>
    <x v="0"/>
    <s v="E"/>
    <x v="2"/>
    <s v="DS01    05/01/2006N"/>
    <n v="-5830"/>
    <n v="-492.85"/>
    <n v="0.71"/>
    <n v="-493.56"/>
    <n v="-496.25"/>
    <n v="-7.0000000000000007E-2"/>
    <n v="0.71"/>
    <n v="0"/>
    <n v="1.31"/>
    <n v="1.45"/>
    <n v="-125.3"/>
    <n v="0"/>
    <x v="2"/>
    <x v="2"/>
  </r>
  <r>
    <x v="0"/>
    <s v="E"/>
    <x v="5"/>
    <s v="DS02    01/02/2007N"/>
    <n v="106625"/>
    <n v="8546.6"/>
    <n v="-38.49"/>
    <n v="8585.09"/>
    <n v="8386.34"/>
    <n v="131.9"/>
    <n v="-38.49"/>
    <n v="0"/>
    <n v="-23.78"/>
    <n v="90.63"/>
    <n v="2305.13"/>
    <n v="0"/>
    <x v="2"/>
    <x v="2"/>
  </r>
  <r>
    <x v="0"/>
    <s v="E"/>
    <x v="9"/>
    <s v="DS02    01/02/2007Y"/>
    <n v="2928"/>
    <n v="246.97"/>
    <n v="0"/>
    <n v="246.97"/>
    <n v="0"/>
    <n v="0"/>
    <n v="0"/>
    <n v="0"/>
    <n v="0"/>
    <n v="0"/>
    <n v="63.3"/>
    <n v="0"/>
    <x v="2"/>
    <x v="2"/>
  </r>
  <r>
    <x v="0"/>
    <s v="E"/>
    <x v="6"/>
    <s v="DS02    01/02/2007Y"/>
    <n v="3546"/>
    <n v="832.52"/>
    <n v="-1.28"/>
    <n v="833.8"/>
    <n v="827.19"/>
    <n v="4.3899999999999997"/>
    <n v="-1.28"/>
    <n v="0"/>
    <n v="-0.79"/>
    <n v="3.01"/>
    <n v="76.66"/>
    <n v="0"/>
    <x v="2"/>
    <x v="2"/>
  </r>
  <r>
    <x v="0"/>
    <s v="E"/>
    <x v="5"/>
    <s v="DS03 ON 01/02/2007N"/>
    <n v="141907"/>
    <n v="9176.14"/>
    <n v="-51.23"/>
    <n v="9227.3700000000008"/>
    <n v="8962.86"/>
    <n v="175.54"/>
    <n v="-51.23"/>
    <n v="0"/>
    <n v="-31.65"/>
    <n v="120.62"/>
    <n v="3067.89"/>
    <n v="0"/>
    <x v="2"/>
    <x v="2"/>
  </r>
  <r>
    <x v="0"/>
    <s v="E"/>
    <x v="2"/>
    <s v="DS07 ON 01/02/2007N"/>
    <n v="1787415"/>
    <n v="130420.74"/>
    <n v="-618.73"/>
    <n v="131039.47"/>
    <n v="127707.73"/>
    <n v="2211.0300000000002"/>
    <n v="-618.73"/>
    <n v="0"/>
    <n v="-398.6"/>
    <n v="1519.31"/>
    <n v="38642.120000000003"/>
    <n v="0"/>
    <x v="2"/>
    <x v="2"/>
  </r>
  <r>
    <x v="0"/>
    <s v="E"/>
    <x v="6"/>
    <s v="DS07 ON 01/02/2007N"/>
    <n v="89030"/>
    <n v="8304.5400000000009"/>
    <n v="-32.14"/>
    <n v="8336.68"/>
    <n v="8170.74"/>
    <n v="110.13"/>
    <n v="-32.14"/>
    <n v="0"/>
    <n v="-19.86"/>
    <n v="75.67"/>
    <n v="1924.73"/>
    <n v="0"/>
    <x v="2"/>
    <x v="2"/>
  </r>
  <r>
    <x v="0"/>
    <s v="E"/>
    <x v="3"/>
    <s v="DS07 ON 01/02/2007N"/>
    <n v="182920"/>
    <n v="13860.35"/>
    <n v="-66.040000000000006"/>
    <n v="13926.39"/>
    <n v="13585.43"/>
    <n v="226.27"/>
    <n v="-66.040000000000006"/>
    <n v="0"/>
    <n v="-40.799999999999997"/>
    <n v="155.49"/>
    <n v="3954.54"/>
    <n v="0"/>
    <x v="2"/>
    <x v="2"/>
  </r>
  <r>
    <x v="0"/>
    <s v="E"/>
    <x v="2"/>
    <s v="DS07 ON 01/02/2007Y"/>
    <n v="0"/>
    <n v="20"/>
    <n v="0"/>
    <n v="20"/>
    <n v="20"/>
    <n v="0"/>
    <n v="0"/>
    <n v="0"/>
    <n v="0"/>
    <n v="0"/>
    <n v="0"/>
    <n v="0"/>
    <x v="2"/>
    <x v="2"/>
  </r>
  <r>
    <x v="0"/>
    <s v="E"/>
    <x v="7"/>
    <s v="DS07 ON 01/02/2007Y"/>
    <n v="1920"/>
    <n v="462.65"/>
    <n v="-0.69"/>
    <n v="463.34"/>
    <n v="459.76"/>
    <n v="2.38"/>
    <n v="-0.69"/>
    <n v="0"/>
    <n v="-0.43"/>
    <n v="1.63"/>
    <n v="41.51"/>
    <n v="0"/>
    <x v="2"/>
    <x v="2"/>
  </r>
  <r>
    <x v="0"/>
    <s v="E"/>
    <x v="2"/>
    <s v="DS08 ON 01/02/2007N"/>
    <n v="661977"/>
    <n v="67271.62"/>
    <n v="-105.84"/>
    <n v="67377.460000000006"/>
    <n v="66143.55"/>
    <n v="818.85"/>
    <n v="-105.84"/>
    <n v="0"/>
    <n v="-147.63999999999999"/>
    <n v="562.70000000000005"/>
    <n v="14311.32"/>
    <n v="0"/>
    <x v="2"/>
    <x v="2"/>
  </r>
  <r>
    <x v="0"/>
    <s v="E"/>
    <x v="4"/>
    <s v="DS08 ON 01/02/2007N"/>
    <n v="66639"/>
    <n v="6055.08"/>
    <n v="-24.06"/>
    <n v="6079.14"/>
    <n v="5954.93"/>
    <n v="82.43"/>
    <n v="-24.06"/>
    <n v="0"/>
    <n v="-14.86"/>
    <n v="56.64"/>
    <n v="1440.67"/>
    <n v="0"/>
    <x v="2"/>
    <x v="2"/>
  </r>
  <r>
    <x v="0"/>
    <s v="E"/>
    <x v="2"/>
    <s v="DS08 ON 01/02/2007Y"/>
    <n v="71"/>
    <n v="36.49"/>
    <n v="0.1"/>
    <n v="36.39"/>
    <n v="36.26"/>
    <n v="0.09"/>
    <n v="0.1"/>
    <n v="0"/>
    <n v="-0.02"/>
    <n v="0.06"/>
    <n v="1.53"/>
    <n v="0"/>
    <x v="2"/>
    <x v="2"/>
  </r>
  <r>
    <x v="0"/>
    <s v="E"/>
    <x v="2"/>
    <s v="DS09    01/02/2007N"/>
    <n v="518402"/>
    <n v="52670.239999999998"/>
    <n v="-201.43"/>
    <n v="52871.67"/>
    <n v="51893.85"/>
    <n v="641.25"/>
    <n v="-201.43"/>
    <n v="0"/>
    <n v="-115.59"/>
    <n v="452.16"/>
    <n v="11207.29"/>
    <n v="0"/>
    <x v="2"/>
    <x v="2"/>
  </r>
  <r>
    <x v="0"/>
    <s v="E"/>
    <x v="2"/>
    <s v="DS09    01/02/2007Y"/>
    <n v="76129"/>
    <n v="10876.42"/>
    <n v="-23.97"/>
    <n v="10900.39"/>
    <n v="10758.48"/>
    <n v="94.19"/>
    <n v="-23.97"/>
    <n v="0"/>
    <n v="-17"/>
    <n v="64.72"/>
    <n v="1645.81"/>
    <n v="0"/>
    <x v="2"/>
    <x v="2"/>
  </r>
  <r>
    <x v="0"/>
    <s v="E"/>
    <x v="4"/>
    <s v="DS12    01/02/2007 "/>
    <n v="21636"/>
    <n v="1450.32"/>
    <n v="0"/>
    <n v="1450.32"/>
    <n v="0"/>
    <n v="0"/>
    <n v="0"/>
    <n v="0"/>
    <n v="0"/>
    <n v="0"/>
    <n v="467.75"/>
    <n v="0"/>
    <x v="2"/>
    <x v="2"/>
  </r>
  <r>
    <x v="0"/>
    <s v="E"/>
    <x v="8"/>
    <s v="DS12    01/02/2007 "/>
    <n v="35141"/>
    <n v="2490.17"/>
    <n v="0"/>
    <n v="2490.17"/>
    <n v="0"/>
    <n v="0"/>
    <n v="0"/>
    <n v="0"/>
    <n v="0"/>
    <n v="0"/>
    <n v="759.71"/>
    <n v="0"/>
    <x v="2"/>
    <x v="2"/>
  </r>
  <r>
    <x v="0"/>
    <s v="E"/>
    <x v="4"/>
    <s v="DT01SOFF01/02/2007N"/>
    <n v="-212310"/>
    <n v="-12539.48"/>
    <n v="-309.12"/>
    <n v="-12230.36"/>
    <n v="-11834.62"/>
    <n v="-262.63"/>
    <n v="-309.12"/>
    <n v="0"/>
    <n v="47.35"/>
    <n v="-180.46"/>
    <n v="-4589.93"/>
    <n v="0"/>
    <x v="2"/>
    <x v="3"/>
  </r>
  <r>
    <x v="0"/>
    <s v="E"/>
    <x v="8"/>
    <s v="DT01SOFF01/02/2007N"/>
    <n v="-34906"/>
    <n v="-3332.87"/>
    <n v="12.6"/>
    <n v="-3345.47"/>
    <n v="-3280.4"/>
    <n v="-43.18"/>
    <n v="12.6"/>
    <n v="0"/>
    <n v="7.78"/>
    <n v="-29.67"/>
    <n v="-754.63"/>
    <n v="0"/>
    <x v="2"/>
    <x v="3"/>
  </r>
  <r>
    <x v="0"/>
    <s v="E"/>
    <x v="5"/>
    <s v="DT01SOFF01/02/2007N"/>
    <n v="-207594"/>
    <n v="-15571.48"/>
    <n v="-302.26"/>
    <n v="-15269.22"/>
    <n v="-14882.27"/>
    <n v="-256.79000000000002"/>
    <n v="-302.26"/>
    <n v="0"/>
    <n v="46.29"/>
    <n v="-176.45"/>
    <n v="-4487.97"/>
    <n v="0"/>
    <x v="2"/>
    <x v="3"/>
  </r>
  <r>
    <x v="0"/>
    <s v="E"/>
    <x v="4"/>
    <s v="DT01WOFF01/02/2007N"/>
    <n v="17242539"/>
    <n v="580583.04"/>
    <n v="-6224.55"/>
    <n v="586807.59"/>
    <n v="586807.59"/>
    <n v="0"/>
    <n v="-6224.55"/>
    <n v="0"/>
    <n v="0"/>
    <n v="0"/>
    <n v="372766.44"/>
    <n v="0"/>
    <x v="2"/>
    <x v="3"/>
  </r>
  <r>
    <x v="0"/>
    <s v="E"/>
    <x v="8"/>
    <s v="DT01WOFF01/02/2007N"/>
    <n v="20903367"/>
    <n v="703529.73"/>
    <n v="-7546.1"/>
    <n v="711075.83"/>
    <n v="711075.83"/>
    <n v="0"/>
    <n v="-7546.1"/>
    <n v="0"/>
    <n v="0"/>
    <n v="0"/>
    <n v="451909.89"/>
    <n v="0"/>
    <x v="2"/>
    <x v="3"/>
  </r>
  <r>
    <x v="0"/>
    <s v="E"/>
    <x v="5"/>
    <s v="DT01WOFF01/02/2007N"/>
    <n v="2430371"/>
    <n v="81965.740000000005"/>
    <n v="-652.72"/>
    <n v="82618.460000000006"/>
    <n v="82618.460000000006"/>
    <n v="0"/>
    <n v="-652.72"/>
    <n v="0"/>
    <n v="0"/>
    <n v="0"/>
    <n v="52542.17"/>
    <n v="0"/>
    <x v="2"/>
    <x v="3"/>
  </r>
  <r>
    <x v="0"/>
    <s v="E"/>
    <x v="1"/>
    <s v="DT01WOFF01/02/2007N"/>
    <n v="136387"/>
    <n v="4592.26"/>
    <n v="-49.24"/>
    <n v="4641.5"/>
    <n v="4641.5"/>
    <n v="0"/>
    <n v="-49.24"/>
    <n v="0"/>
    <n v="0"/>
    <n v="0"/>
    <n v="2948.55"/>
    <n v="0"/>
    <x v="2"/>
    <x v="3"/>
  </r>
  <r>
    <x v="0"/>
    <s v="E"/>
    <x v="8"/>
    <s v="DT01WON 01/02/2007 "/>
    <n v="1022702"/>
    <n v="67604.02"/>
    <n v="-369.19"/>
    <n v="67604.02"/>
    <n v="65706.67"/>
    <n v="1265.08"/>
    <n v="-369.19"/>
    <n v="0"/>
    <n v="-356.19"/>
    <n v="1357.65"/>
    <n v="22109.79"/>
    <n v="0"/>
    <x v="2"/>
    <x v="3"/>
  </r>
  <r>
    <x v="0"/>
    <s v="E"/>
    <x v="3"/>
    <s v="DT01WON 01/02/2007N"/>
    <n v="840"/>
    <n v="614.72"/>
    <n v="-0.3"/>
    <n v="615.02"/>
    <n v="613.46"/>
    <n v="1.04"/>
    <n v="-0.3"/>
    <n v="0"/>
    <n v="-0.19"/>
    <n v="0.71"/>
    <n v="18.16"/>
    <n v="0"/>
    <x v="2"/>
    <x v="3"/>
  </r>
  <r>
    <x v="0"/>
    <s v="E"/>
    <x v="4"/>
    <s v="DT01WON 01/02/2007N"/>
    <n v="6857881"/>
    <n v="884597.08"/>
    <n v="-2475.71"/>
    <n v="887072.79"/>
    <n v="842149.56"/>
    <n v="29812.240000000002"/>
    <n v="-2475.71"/>
    <n v="0"/>
    <n v="-5374.4"/>
    <n v="20485.39"/>
    <n v="148260.5"/>
    <n v="0"/>
    <x v="2"/>
    <x v="3"/>
  </r>
  <r>
    <x v="0"/>
    <s v="E"/>
    <x v="8"/>
    <s v="DT01WON 01/02/2007N"/>
    <n v="8356607"/>
    <n v="1139170.1200000001"/>
    <n v="-3016.72"/>
    <n v="1142186.8400000001"/>
    <n v="1087646.1599999999"/>
    <n v="36194.61"/>
    <n v="-3016.72"/>
    <n v="0"/>
    <n v="-6524.95"/>
    <n v="24871.02"/>
    <n v="180661.51"/>
    <n v="0"/>
    <x v="2"/>
    <x v="3"/>
  </r>
  <r>
    <x v="0"/>
    <s v="E"/>
    <x v="5"/>
    <s v="DT01WON 01/02/2007N"/>
    <n v="1130009"/>
    <n v="180803.54"/>
    <n v="-277.94"/>
    <n v="181081.48"/>
    <n v="174444.91"/>
    <n v="4404.1899999999996"/>
    <n v="-277.94"/>
    <n v="0"/>
    <n v="-793.95"/>
    <n v="3026.33"/>
    <n v="24429.66"/>
    <n v="0"/>
    <x v="2"/>
    <x v="3"/>
  </r>
  <r>
    <x v="0"/>
    <s v="E"/>
    <x v="1"/>
    <s v="DT01WON 01/02/2007N"/>
    <n v="45282"/>
    <n v="5341.24"/>
    <n v="-16.350000000000001"/>
    <n v="5357.59"/>
    <n v="5018.96"/>
    <n v="224.72"/>
    <n v="-16.350000000000001"/>
    <n v="0"/>
    <n v="-40.51"/>
    <n v="154.41999999999999"/>
    <n v="978.95"/>
    <n v="0"/>
    <x v="2"/>
    <x v="3"/>
  </r>
  <r>
    <x v="0"/>
    <s v="E"/>
    <x v="4"/>
    <s v="DT02WOFF01/02/2007N"/>
    <n v="276247"/>
    <n v="9286.31"/>
    <n v="-99.73"/>
    <n v="9386.0400000000009"/>
    <n v="9386.0400000000009"/>
    <n v="0"/>
    <n v="-99.73"/>
    <n v="0"/>
    <n v="0"/>
    <n v="0"/>
    <n v="5972.18"/>
    <n v="0"/>
    <x v="2"/>
    <x v="3"/>
  </r>
  <r>
    <x v="0"/>
    <s v="E"/>
    <x v="8"/>
    <s v="DT02WOFF01/02/2007N"/>
    <n v="722481"/>
    <n v="24362.49"/>
    <n v="-260.81"/>
    <n v="24623.3"/>
    <n v="24623.3"/>
    <n v="0"/>
    <n v="-260.81"/>
    <n v="0"/>
    <n v="0"/>
    <n v="0"/>
    <n v="15619.32"/>
    <n v="0"/>
    <x v="2"/>
    <x v="3"/>
  </r>
  <r>
    <x v="0"/>
    <s v="E"/>
    <x v="5"/>
    <s v="DT02WOFF01/02/2007N"/>
    <n v="142704"/>
    <n v="4797.13"/>
    <n v="-51.52"/>
    <n v="4848.6499999999996"/>
    <n v="4848.6499999999996"/>
    <n v="0"/>
    <n v="-51.52"/>
    <n v="0"/>
    <n v="0"/>
    <n v="0"/>
    <n v="3085.12"/>
    <n v="0"/>
    <x v="2"/>
    <x v="3"/>
  </r>
  <r>
    <x v="0"/>
    <s v="E"/>
    <x v="4"/>
    <s v="DT02WON 01/02/2007N"/>
    <n v="116457"/>
    <n v="16041.3"/>
    <n v="-42.04"/>
    <n v="16083.34"/>
    <n v="15351.34"/>
    <n v="485.77"/>
    <n v="-42.04"/>
    <n v="0"/>
    <n v="-87.57"/>
    <n v="333.8"/>
    <n v="2517.6799999999998"/>
    <n v="0"/>
    <x v="2"/>
    <x v="3"/>
  </r>
  <r>
    <x v="0"/>
    <s v="E"/>
    <x v="8"/>
    <s v="DT02WON 01/02/2007N"/>
    <n v="261241"/>
    <n v="32742.85"/>
    <n v="-94.3"/>
    <n v="32837.15"/>
    <n v="31003.5"/>
    <n v="1216.8599999999999"/>
    <n v="-94.3"/>
    <n v="0"/>
    <n v="-219.37"/>
    <n v="836.16"/>
    <n v="5647.77"/>
    <n v="0"/>
    <x v="2"/>
    <x v="3"/>
  </r>
  <r>
    <x v="0"/>
    <s v="E"/>
    <x v="5"/>
    <s v="DT02WON 01/02/2007N"/>
    <n v="69671"/>
    <n v="10441.93"/>
    <n v="-25.15"/>
    <n v="10467.08"/>
    <n v="10071.209999999999"/>
    <n v="262.70999999999998"/>
    <n v="-25.15"/>
    <n v="0"/>
    <n v="-47.36"/>
    <n v="180.52"/>
    <n v="1506.22"/>
    <n v="0"/>
    <x v="2"/>
    <x v="3"/>
  </r>
  <r>
    <x v="0"/>
    <s v="E"/>
    <x v="4"/>
    <s v="DT04WOFF01/02/2007N"/>
    <n v="1456310"/>
    <n v="48955.31"/>
    <n v="-525.73"/>
    <n v="49481.04"/>
    <n v="49481.04"/>
    <n v="0"/>
    <n v="-525.73"/>
    <n v="0"/>
    <n v="0"/>
    <n v="0"/>
    <n v="31483.97"/>
    <n v="0"/>
    <x v="2"/>
    <x v="3"/>
  </r>
  <r>
    <x v="0"/>
    <s v="E"/>
    <x v="4"/>
    <s v="DT04WON 01/02/2007N"/>
    <n v="466550"/>
    <n v="54166.53"/>
    <n v="-168.42"/>
    <n v="54334.95"/>
    <n v="50750.74"/>
    <n v="2378.58"/>
    <n v="-168.42"/>
    <n v="0"/>
    <n v="-428.8"/>
    <n v="1634.43"/>
    <n v="10086.34"/>
    <n v="0"/>
    <x v="2"/>
    <x v="3"/>
  </r>
  <r>
    <x v="0"/>
    <s v="E"/>
    <x v="4"/>
    <s v="DT07WOFF01/02/2007N"/>
    <n v="28323"/>
    <n v="953.38"/>
    <n v="-10.220000000000001"/>
    <n v="963.6"/>
    <n v="963.6"/>
    <n v="0"/>
    <n v="-10.220000000000001"/>
    <n v="0"/>
    <n v="0"/>
    <n v="0"/>
    <n v="612.30999999999995"/>
    <n v="0"/>
    <x v="2"/>
    <x v="3"/>
  </r>
  <r>
    <x v="0"/>
    <s v="E"/>
    <x v="5"/>
    <s v="DT07WOFF01/02/2007N"/>
    <n v="144352"/>
    <n v="4852.54"/>
    <n v="-52.11"/>
    <n v="4904.6499999999996"/>
    <n v="4904.6499999999996"/>
    <n v="0"/>
    <n v="-52.11"/>
    <n v="0"/>
    <n v="0"/>
    <n v="0"/>
    <n v="3120.75"/>
    <n v="0"/>
    <x v="2"/>
    <x v="3"/>
  </r>
  <r>
    <x v="0"/>
    <s v="E"/>
    <x v="4"/>
    <s v="DT07WON 01/02/2007N"/>
    <n v="12542"/>
    <n v="2284.4"/>
    <n v="-4.53"/>
    <n v="2288.9299999999998"/>
    <n v="2212.75"/>
    <n v="50.55"/>
    <n v="-4.53"/>
    <n v="0"/>
    <n v="-9.11"/>
    <n v="34.74"/>
    <n v="271.14999999999998"/>
    <n v="0"/>
    <x v="2"/>
    <x v="3"/>
  </r>
  <r>
    <x v="0"/>
    <s v="E"/>
    <x v="5"/>
    <s v="DT07WON 01/02/2007N"/>
    <n v="61738"/>
    <n v="7999.3"/>
    <n v="-22.29"/>
    <n v="8021.59"/>
    <n v="7637.44"/>
    <n v="254.93"/>
    <n v="-22.29"/>
    <n v="0"/>
    <n v="-45.96"/>
    <n v="175.18"/>
    <n v="1334.71"/>
    <n v="0"/>
    <x v="2"/>
    <x v="3"/>
  </r>
  <r>
    <x v="0"/>
    <s v="E"/>
    <x v="4"/>
    <s v="DT08WOFF01/02/2007N"/>
    <n v="12105919"/>
    <n v="407191.91"/>
    <n v="-4370.24"/>
    <n v="411562.15"/>
    <n v="411562.15"/>
    <n v="0"/>
    <n v="-4370.24"/>
    <n v="0"/>
    <n v="0"/>
    <n v="0"/>
    <n v="261717.87"/>
    <n v="0"/>
    <x v="2"/>
    <x v="3"/>
  </r>
  <r>
    <x v="0"/>
    <s v="E"/>
    <x v="8"/>
    <s v="DT08WOFF01/02/2007N"/>
    <n v="10395886"/>
    <n v="349637.5"/>
    <n v="-3752.93"/>
    <n v="353390.43"/>
    <n v="353390.43"/>
    <n v="0"/>
    <n v="-3752.93"/>
    <n v="0"/>
    <n v="0"/>
    <n v="0"/>
    <n v="224748.64"/>
    <n v="0"/>
    <x v="2"/>
    <x v="3"/>
  </r>
  <r>
    <x v="0"/>
    <s v="E"/>
    <x v="5"/>
    <s v="DT08WOFF01/02/2007N"/>
    <n v="4237477"/>
    <n v="146985.51999999999"/>
    <n v="-1529.72"/>
    <n v="148515.24"/>
    <n v="148515.24"/>
    <n v="0"/>
    <n v="-1529.72"/>
    <n v="0"/>
    <n v="0"/>
    <n v="0"/>
    <n v="91610.02"/>
    <n v="0"/>
    <x v="2"/>
    <x v="3"/>
  </r>
  <r>
    <x v="0"/>
    <s v="E"/>
    <x v="12"/>
    <s v="DT08WOFF01/02/2007N"/>
    <n v="3725"/>
    <n v="125.22"/>
    <n v="-1.34"/>
    <n v="126.56"/>
    <n v="126.56"/>
    <n v="0"/>
    <n v="-1.34"/>
    <n v="0"/>
    <n v="0"/>
    <n v="0"/>
    <n v="80.53"/>
    <n v="0"/>
    <x v="2"/>
    <x v="3"/>
  </r>
  <r>
    <x v="0"/>
    <s v="E"/>
    <x v="1"/>
    <s v="DT08WOFF01/02/2007N"/>
    <n v="677173"/>
    <n v="22763.85"/>
    <n v="-244.46"/>
    <n v="23008.31"/>
    <n v="23008.31"/>
    <n v="0"/>
    <n v="-244.46"/>
    <n v="0"/>
    <n v="0"/>
    <n v="0"/>
    <n v="14639.8"/>
    <n v="0"/>
    <x v="2"/>
    <x v="3"/>
  </r>
  <r>
    <x v="0"/>
    <s v="E"/>
    <x v="4"/>
    <s v="DT08WON 01/02/2007N"/>
    <n v="4466328"/>
    <n v="555981.92000000004"/>
    <n v="-1612.34"/>
    <n v="557594.26"/>
    <n v="526703.6"/>
    <n v="20499.86"/>
    <n v="-1612.34"/>
    <n v="0"/>
    <n v="-3695.61"/>
    <n v="14086.41"/>
    <n v="96557.54"/>
    <n v="0"/>
    <x v="2"/>
    <x v="3"/>
  </r>
  <r>
    <x v="0"/>
    <s v="E"/>
    <x v="8"/>
    <s v="DT08WON 01/02/2007N"/>
    <n v="3969741"/>
    <n v="545474.07999999996"/>
    <n v="-1433.07"/>
    <n v="546907.15"/>
    <n v="520129.64"/>
    <n v="17770.27"/>
    <n v="-1433.07"/>
    <n v="0"/>
    <n v="-3203.54"/>
    <n v="12210.78"/>
    <n v="85821.8"/>
    <n v="0"/>
    <x v="2"/>
    <x v="3"/>
  </r>
  <r>
    <x v="0"/>
    <s v="E"/>
    <x v="5"/>
    <s v="DT08WON 01/02/2007N"/>
    <n v="1245545"/>
    <n v="184740.66"/>
    <n v="-449.65"/>
    <n v="185190.31"/>
    <n v="174969.93"/>
    <n v="6782.51"/>
    <n v="-449.65"/>
    <n v="0"/>
    <n v="-1222.7"/>
    <n v="4660.57"/>
    <n v="26927.439999999999"/>
    <n v="0"/>
    <x v="2"/>
    <x v="3"/>
  </r>
  <r>
    <x v="0"/>
    <s v="E"/>
    <x v="12"/>
    <s v="DT08WON 01/02/2007N"/>
    <n v="1098"/>
    <n v="330.63"/>
    <n v="-0.4"/>
    <n v="331.03"/>
    <n v="322.04000000000002"/>
    <n v="5.97"/>
    <n v="-0.4"/>
    <n v="0"/>
    <n v="-1.08"/>
    <n v="4.0999999999999996"/>
    <n v="23.74"/>
    <n v="0"/>
    <x v="2"/>
    <x v="3"/>
  </r>
  <r>
    <x v="0"/>
    <s v="E"/>
    <x v="1"/>
    <s v="DT08WON 01/02/2007N"/>
    <n v="262346"/>
    <n v="31837.42"/>
    <n v="-94.71"/>
    <n v="31932.13"/>
    <n v="30180.86"/>
    <n v="1162.19"/>
    <n v="-94.71"/>
    <n v="0"/>
    <n v="-209.51"/>
    <n v="798.59"/>
    <n v="5671.66"/>
    <n v="0"/>
    <x v="2"/>
    <x v="3"/>
  </r>
  <r>
    <x v="0"/>
    <s v="E"/>
    <x v="8"/>
    <s v="DT09WON 01/02/2007 "/>
    <n v="574538"/>
    <n v="32593.27"/>
    <n v="0"/>
    <n v="32593.27"/>
    <n v="0"/>
    <n v="0"/>
    <n v="0"/>
    <n v="0"/>
    <n v="0"/>
    <n v="0"/>
    <n v="12420.94"/>
    <n v="0"/>
    <x v="2"/>
    <x v="3"/>
  </r>
  <r>
    <x v="0"/>
    <s v="E"/>
    <x v="2"/>
    <s v="EH      01/02/2007N"/>
    <n v="870903"/>
    <n v="53951.87"/>
    <n v="-314.36"/>
    <n v="54266.23"/>
    <n v="52642.86"/>
    <n v="1077.3"/>
    <n v="-314.36"/>
    <n v="0"/>
    <n v="-194.22"/>
    <n v="740.29"/>
    <n v="18828.03"/>
    <n v="0"/>
    <x v="2"/>
    <x v="4"/>
  </r>
  <r>
    <x v="0"/>
    <s v="E"/>
    <x v="6"/>
    <s v="EH      01/02/2007N"/>
    <n v="26960"/>
    <n v="1654.42"/>
    <n v="-9.73"/>
    <n v="1664.15"/>
    <n v="1613.89"/>
    <n v="33.35"/>
    <n v="-9.73"/>
    <n v="0"/>
    <n v="-6.01"/>
    <n v="22.92"/>
    <n v="582.85"/>
    <n v="0"/>
    <x v="2"/>
    <x v="4"/>
  </r>
  <r>
    <x v="0"/>
    <s v="E"/>
    <x v="3"/>
    <s v="EH      01/02/2007N"/>
    <n v="1063987"/>
    <n v="64955.040000000001"/>
    <n v="-384.08"/>
    <n v="65339.12"/>
    <n v="63355.81"/>
    <n v="1316.15"/>
    <n v="-384.08"/>
    <n v="0"/>
    <n v="-237.25"/>
    <n v="904.41"/>
    <n v="23002.35"/>
    <n v="0"/>
    <x v="2"/>
    <x v="4"/>
  </r>
  <r>
    <x v="0"/>
    <s v="E"/>
    <x v="5"/>
    <s v="EH      01/02/2007N"/>
    <n v="241649"/>
    <n v="14724.45"/>
    <n v="-87.23"/>
    <n v="14811.68"/>
    <n v="14361.24"/>
    <n v="298.92"/>
    <n v="-87.23"/>
    <n v="0"/>
    <n v="-53.88"/>
    <n v="205.4"/>
    <n v="5224.21"/>
    <n v="0"/>
    <x v="2"/>
    <x v="4"/>
  </r>
  <r>
    <x v="0"/>
    <s v="E"/>
    <x v="6"/>
    <s v="GFL1    01/31/2007N"/>
    <n v="90"/>
    <n v="8.31"/>
    <n v="-0.03"/>
    <n v="8.34"/>
    <n v="8.17"/>
    <n v="0.11"/>
    <n v="-0.03"/>
    <n v="0"/>
    <n v="-0.02"/>
    <n v="0.08"/>
    <n v="1.95"/>
    <n v="0"/>
    <x v="2"/>
    <x v="5"/>
  </r>
  <r>
    <x v="0"/>
    <s v="E"/>
    <x v="3"/>
    <s v="GFL1    01/31/2007N"/>
    <n v="513"/>
    <n v="57.32"/>
    <n v="-0.19"/>
    <n v="57.51"/>
    <n v="46.91"/>
    <n v="0.63"/>
    <n v="-0.19"/>
    <n v="0"/>
    <n v="-0.11"/>
    <n v="0.44"/>
    <n v="11.09"/>
    <n v="0"/>
    <x v="2"/>
    <x v="5"/>
  </r>
  <r>
    <x v="0"/>
    <s v="E"/>
    <x v="2"/>
    <s v="GFL2    01/31/2007N"/>
    <n v="500419"/>
    <n v="40043.39"/>
    <n v="-180.44"/>
    <n v="40223.83"/>
    <n v="39285.58"/>
    <n v="618.64"/>
    <n v="-180.44"/>
    <n v="0"/>
    <n v="-111.73"/>
    <n v="425.5"/>
    <n v="10818.49"/>
    <n v="0"/>
    <x v="2"/>
    <x v="5"/>
  </r>
  <r>
    <x v="0"/>
    <s v="E"/>
    <x v="10"/>
    <s v="GFL2    01/31/2007N"/>
    <n v="0"/>
    <n v="3"/>
    <n v="0"/>
    <n v="3"/>
    <n v="0.08"/>
    <n v="0"/>
    <n v="0"/>
    <n v="0"/>
    <n v="0"/>
    <n v="0"/>
    <n v="0"/>
    <n v="0"/>
    <x v="2"/>
    <x v="5"/>
  </r>
  <r>
    <x v="0"/>
    <s v="E"/>
    <x v="3"/>
    <s v="GFL2    01/31/2007N"/>
    <n v="15338"/>
    <n v="1317.06"/>
    <n v="-5.58"/>
    <n v="1322.64"/>
    <n v="1206.25"/>
    <n v="19.010000000000002"/>
    <n v="-5.58"/>
    <n v="0"/>
    <n v="-3.48"/>
    <n v="13.02"/>
    <n v="331.58"/>
    <n v="0"/>
    <x v="2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2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2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2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2"/>
    <x v="6"/>
  </r>
  <r>
    <x v="0"/>
    <s v="E"/>
    <x v="2"/>
    <s v="MCMP    07/31/1998 "/>
    <n v="0"/>
    <n v="182"/>
    <n v="0"/>
    <n v="182"/>
    <n v="0"/>
    <n v="0"/>
    <n v="0"/>
    <n v="0"/>
    <n v="0"/>
    <n v="0"/>
    <n v="0"/>
    <n v="0"/>
    <x v="2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2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2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2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2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2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2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2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2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2"/>
    <x v="6"/>
  </r>
  <r>
    <x v="0"/>
    <s v="E"/>
    <x v="9"/>
    <s v="NSPF    01/02/2007 "/>
    <n v="163"/>
    <n v="19.43"/>
    <n v="-0.06"/>
    <n v="19.489999999999998"/>
    <n v="19.43"/>
    <n v="0"/>
    <n v="-0.06"/>
    <n v="0"/>
    <n v="-0.08"/>
    <n v="0.14000000000000001"/>
    <n v="3.52"/>
    <n v="0"/>
    <x v="2"/>
    <x v="7"/>
  </r>
  <r>
    <x v="0"/>
    <s v="E"/>
    <x v="2"/>
    <s v="NSPF    01/02/2007 "/>
    <n v="3479"/>
    <n v="396.87"/>
    <n v="-1.28"/>
    <n v="398.15"/>
    <n v="396.87"/>
    <n v="0"/>
    <n v="-1.28"/>
    <n v="0"/>
    <n v="-1.7"/>
    <n v="2.98"/>
    <n v="75.14"/>
    <n v="0"/>
    <x v="2"/>
    <x v="7"/>
  </r>
  <r>
    <x v="0"/>
    <s v="E"/>
    <x v="3"/>
    <s v="NSPF    01/02/2007 "/>
    <n v="3586"/>
    <n v="427.46"/>
    <n v="-1.32"/>
    <n v="428.78"/>
    <n v="427.46"/>
    <n v="0"/>
    <n v="-1.32"/>
    <n v="0"/>
    <n v="-1.76"/>
    <n v="3.08"/>
    <n v="77.44"/>
    <n v="0"/>
    <x v="2"/>
    <x v="7"/>
  </r>
  <r>
    <x v="0"/>
    <s v="E"/>
    <x v="13"/>
    <s v="NSPO    01/02/2007 "/>
    <n v="8123"/>
    <n v="1582.85"/>
    <n v="-2.0299999999999998"/>
    <n v="1584.88"/>
    <n v="1582.85"/>
    <n v="0"/>
    <n v="-2.0299999999999998"/>
    <n v="0"/>
    <n v="-4.0599999999999996"/>
    <n v="6.09"/>
    <n v="174.64"/>
    <n v="0"/>
    <x v="2"/>
    <x v="7"/>
  </r>
  <r>
    <x v="0"/>
    <s v="E"/>
    <x v="9"/>
    <s v="NSPO    01/02/2007 "/>
    <n v="480"/>
    <n v="106.87"/>
    <n v="-0.12"/>
    <n v="106.99"/>
    <n v="106.87"/>
    <n v="0"/>
    <n v="-0.12"/>
    <n v="0"/>
    <n v="-0.24"/>
    <n v="0.36"/>
    <n v="10.32"/>
    <n v="0"/>
    <x v="2"/>
    <x v="7"/>
  </r>
  <r>
    <x v="0"/>
    <s v="E"/>
    <x v="2"/>
    <s v="NSPO    01/02/2007 "/>
    <n v="1600"/>
    <n v="328.49"/>
    <n v="-0.4"/>
    <n v="328.89"/>
    <n v="328.49"/>
    <n v="0"/>
    <n v="-0.4"/>
    <n v="0"/>
    <n v="-0.8"/>
    <n v="1.2"/>
    <n v="34.4"/>
    <n v="0"/>
    <x v="2"/>
    <x v="7"/>
  </r>
  <r>
    <x v="0"/>
    <s v="E"/>
    <x v="6"/>
    <s v="NSPO    01/02/2007 "/>
    <n v="40"/>
    <n v="7.71"/>
    <n v="-0.01"/>
    <n v="7.72"/>
    <n v="7.71"/>
    <n v="0"/>
    <n v="-0.01"/>
    <n v="0"/>
    <n v="-0.02"/>
    <n v="0.03"/>
    <n v="0.86"/>
    <n v="0"/>
    <x v="2"/>
    <x v="7"/>
  </r>
  <r>
    <x v="0"/>
    <s v="E"/>
    <x v="3"/>
    <s v="NSPO    01/02/2007 "/>
    <n v="80"/>
    <n v="18.29"/>
    <n v="-0.02"/>
    <n v="18.309999999999999"/>
    <n v="18.29"/>
    <n v="0"/>
    <n v="-0.02"/>
    <n v="0"/>
    <n v="-0.04"/>
    <n v="0.06"/>
    <n v="1.72"/>
    <n v="0"/>
    <x v="2"/>
    <x v="7"/>
  </r>
  <r>
    <x v="0"/>
    <s v="E"/>
    <x v="13"/>
    <s v="NSPU    01/02/2007 "/>
    <n v="41"/>
    <n v="11.13"/>
    <n v="-0.01"/>
    <n v="11.14"/>
    <n v="11.13"/>
    <n v="0"/>
    <n v="-0.01"/>
    <n v="0"/>
    <n v="-0.02"/>
    <n v="0.03"/>
    <n v="0.89"/>
    <n v="0"/>
    <x v="2"/>
    <x v="7"/>
  </r>
  <r>
    <x v="0"/>
    <s v="E"/>
    <x v="9"/>
    <s v="NSPU    01/02/2007 "/>
    <n v="4265"/>
    <n v="1029.71"/>
    <n v="-1.37"/>
    <n v="1031.08"/>
    <n v="1029.71"/>
    <n v="0"/>
    <n v="-1.37"/>
    <n v="0"/>
    <n v="-1.96"/>
    <n v="3.33"/>
    <n v="92.29"/>
    <n v="0"/>
    <x v="2"/>
    <x v="7"/>
  </r>
  <r>
    <x v="0"/>
    <s v="E"/>
    <x v="2"/>
    <s v="NSPU    01/02/2007 "/>
    <n v="2630"/>
    <n v="534.08000000000004"/>
    <n v="-1.06"/>
    <n v="535.14"/>
    <n v="534.08000000000004"/>
    <n v="0"/>
    <n v="-1.06"/>
    <n v="0"/>
    <n v="-1.1299999999999999"/>
    <n v="2.19"/>
    <n v="56.72"/>
    <n v="0"/>
    <x v="2"/>
    <x v="7"/>
  </r>
  <r>
    <x v="0"/>
    <s v="E"/>
    <x v="10"/>
    <s v="NSU1    01/31/2007N"/>
    <n v="786"/>
    <n v="84.13"/>
    <n v="-0.28000000000000003"/>
    <n v="84.41"/>
    <n v="84.12"/>
    <n v="0"/>
    <n v="-0.28000000000000003"/>
    <n v="0"/>
    <n v="-0.38"/>
    <n v="0.67"/>
    <n v="16.989999999999998"/>
    <n v="0"/>
    <x v="2"/>
    <x v="7"/>
  </r>
  <r>
    <x v="0"/>
    <s v="E"/>
    <x v="10"/>
    <s v="NSU2    01/31/2007N"/>
    <n v="3138"/>
    <n v="659.63"/>
    <n v="-1.1299999999999999"/>
    <n v="660.76"/>
    <n v="659.61"/>
    <n v="0"/>
    <n v="-1.1299999999999999"/>
    <n v="0"/>
    <n v="-1.52"/>
    <n v="2.67"/>
    <n v="67.84"/>
    <n v="0"/>
    <x v="2"/>
    <x v="7"/>
  </r>
  <r>
    <x v="0"/>
    <s v="E"/>
    <x v="10"/>
    <s v="NSU3    01/31/2007N"/>
    <n v="30162"/>
    <n v="4550.4399999999996"/>
    <n v="-10.87"/>
    <n v="4561.3100000000004"/>
    <n v="4550.28"/>
    <n v="0"/>
    <n v="-10.87"/>
    <n v="0"/>
    <n v="-14.59"/>
    <n v="25.62"/>
    <n v="652.05999999999995"/>
    <n v="0"/>
    <x v="2"/>
    <x v="7"/>
  </r>
  <r>
    <x v="0"/>
    <s v="E"/>
    <x v="10"/>
    <s v="NSU5    01/31/2007N"/>
    <n v="328"/>
    <n v="33.85"/>
    <n v="-0.12"/>
    <n v="33.97"/>
    <n v="33.85"/>
    <n v="0"/>
    <n v="-0.12"/>
    <n v="0"/>
    <n v="-0.16"/>
    <n v="0.28000000000000003"/>
    <n v="7.09"/>
    <n v="0"/>
    <x v="2"/>
    <x v="7"/>
  </r>
  <r>
    <x v="0"/>
    <s v="E"/>
    <x v="13"/>
    <s v="OLF     01/02/2007 "/>
    <n v="6395"/>
    <n v="676.93"/>
    <n v="-2.3199999999999998"/>
    <n v="679.25"/>
    <n v="676.92"/>
    <n v="0"/>
    <n v="-2.3199999999999998"/>
    <n v="0"/>
    <n v="-3.07"/>
    <n v="5.4"/>
    <n v="138.30000000000001"/>
    <n v="0"/>
    <x v="2"/>
    <x v="8"/>
  </r>
  <r>
    <x v="0"/>
    <s v="E"/>
    <x v="9"/>
    <s v="OLF     01/02/2007 "/>
    <n v="4502"/>
    <n v="451.46"/>
    <n v="-1.62"/>
    <n v="453.08"/>
    <n v="451.46"/>
    <n v="0"/>
    <n v="-1.62"/>
    <n v="0"/>
    <n v="-2.16"/>
    <n v="3.78"/>
    <n v="97.38"/>
    <n v="0"/>
    <x v="2"/>
    <x v="8"/>
  </r>
  <r>
    <x v="0"/>
    <s v="E"/>
    <x v="2"/>
    <s v="OLF     01/02/2007 "/>
    <n v="145411"/>
    <n v="13980.48"/>
    <n v="-52.13"/>
    <n v="14032.61"/>
    <n v="13980.29"/>
    <n v="0"/>
    <n v="-52.13"/>
    <n v="0"/>
    <n v="-70.33"/>
    <n v="122.65"/>
    <n v="3145.04"/>
    <n v="0"/>
    <x v="2"/>
    <x v="8"/>
  </r>
  <r>
    <x v="0"/>
    <s v="E"/>
    <x v="6"/>
    <s v="OLF     01/02/2007 "/>
    <n v="9458"/>
    <n v="864.67"/>
    <n v="-3.42"/>
    <n v="868.09"/>
    <n v="864.68"/>
    <n v="0"/>
    <n v="-3.42"/>
    <n v="0"/>
    <n v="-4.5599999999999996"/>
    <n v="7.97"/>
    <n v="204.55"/>
    <n v="0"/>
    <x v="2"/>
    <x v="8"/>
  </r>
  <r>
    <x v="0"/>
    <s v="E"/>
    <x v="10"/>
    <s v="OLF     01/02/2007 "/>
    <n v="85"/>
    <n v="12.19"/>
    <n v="-0.03"/>
    <n v="12.22"/>
    <n v="12.19"/>
    <n v="0"/>
    <n v="-0.03"/>
    <n v="0"/>
    <n v="-0.04"/>
    <n v="7.0000000000000007E-2"/>
    <n v="1.84"/>
    <n v="0"/>
    <x v="2"/>
    <x v="8"/>
  </r>
  <r>
    <x v="0"/>
    <s v="E"/>
    <x v="3"/>
    <s v="OLF     01/02/2007 "/>
    <n v="41829"/>
    <n v="3956.47"/>
    <n v="-15.15"/>
    <n v="3971.62"/>
    <n v="3956.55"/>
    <n v="0"/>
    <n v="-15.15"/>
    <n v="0"/>
    <n v="-20.2"/>
    <n v="35.270000000000003"/>
    <n v="904.71"/>
    <n v="0"/>
    <x v="2"/>
    <x v="8"/>
  </r>
  <r>
    <x v="0"/>
    <s v="E"/>
    <x v="7"/>
    <s v="OLF     01/02/2007 "/>
    <n v="336"/>
    <n v="39.36"/>
    <n v="-0.12"/>
    <n v="39.479999999999997"/>
    <n v="39.36"/>
    <n v="0"/>
    <n v="-0.12"/>
    <n v="0"/>
    <n v="-0.16"/>
    <n v="0.28000000000000003"/>
    <n v="7.27"/>
    <n v="0"/>
    <x v="2"/>
    <x v="8"/>
  </r>
  <r>
    <x v="0"/>
    <s v="E"/>
    <x v="11"/>
    <s v="OLF     01/02/2007 "/>
    <n v="838"/>
    <n v="93.7"/>
    <n v="-0.3"/>
    <n v="94"/>
    <n v="93.7"/>
    <n v="0"/>
    <n v="-0.3"/>
    <n v="0"/>
    <n v="-0.4"/>
    <n v="0.7"/>
    <n v="18.13"/>
    <n v="0"/>
    <x v="2"/>
    <x v="8"/>
  </r>
  <r>
    <x v="0"/>
    <s v="E"/>
    <x v="2"/>
    <s v="OLF     01/02/2007N"/>
    <n v="-166"/>
    <n v="-52.34"/>
    <n v="-0.24"/>
    <n v="-52.1"/>
    <n v="-14.98"/>
    <n v="0"/>
    <n v="-0.24"/>
    <n v="0"/>
    <n v="0.08"/>
    <n v="-0.14000000000000001"/>
    <n v="-3.59"/>
    <n v="0"/>
    <x v="2"/>
    <x v="8"/>
  </r>
  <r>
    <x v="0"/>
    <s v="E"/>
    <x v="13"/>
    <s v="OLO     01/02/2007 "/>
    <n v="70323"/>
    <n v="10773.97"/>
    <n v="-23.71"/>
    <n v="10797.68"/>
    <n v="10773.87"/>
    <n v="0"/>
    <n v="-23.71"/>
    <n v="0"/>
    <n v="-32.22"/>
    <n v="56.03"/>
    <n v="1520.53"/>
    <n v="0"/>
    <x v="2"/>
    <x v="8"/>
  </r>
  <r>
    <x v="0"/>
    <s v="E"/>
    <x v="9"/>
    <s v="OLO     01/02/2007 "/>
    <n v="23507"/>
    <n v="4227.8900000000003"/>
    <n v="-8.61"/>
    <n v="4236.5"/>
    <n v="4228.1899999999996"/>
    <n v="0"/>
    <n v="-8.61"/>
    <n v="0"/>
    <n v="-11.26"/>
    <n v="19.57"/>
    <n v="508.12"/>
    <n v="0"/>
    <x v="2"/>
    <x v="8"/>
  </r>
  <r>
    <x v="0"/>
    <s v="E"/>
    <x v="2"/>
    <s v="OLO     01/02/2007 "/>
    <n v="94728"/>
    <n v="11658.92"/>
    <n v="-35.4"/>
    <n v="11694.32"/>
    <n v="11659.85"/>
    <n v="0"/>
    <n v="-35.4"/>
    <n v="0"/>
    <n v="-46.24"/>
    <n v="80.709999999999994"/>
    <n v="2047.68"/>
    <n v="0"/>
    <x v="2"/>
    <x v="8"/>
  </r>
  <r>
    <x v="0"/>
    <s v="E"/>
    <x v="6"/>
    <s v="OLO     01/02/2007 "/>
    <n v="12363"/>
    <n v="1358.66"/>
    <n v="-4.62"/>
    <n v="1363.28"/>
    <n v="1358.68"/>
    <n v="0"/>
    <n v="-4.62"/>
    <n v="0"/>
    <n v="-6.1"/>
    <n v="10.7"/>
    <n v="267.12"/>
    <n v="0"/>
    <x v="2"/>
    <x v="8"/>
  </r>
  <r>
    <x v="0"/>
    <s v="E"/>
    <x v="10"/>
    <s v="OLO     01/02/2007 "/>
    <n v="123"/>
    <n v="63.03"/>
    <n v="-0.03"/>
    <n v="63.06"/>
    <n v="63.03"/>
    <n v="0"/>
    <n v="-0.03"/>
    <n v="0"/>
    <n v="-0.06"/>
    <n v="0.09"/>
    <n v="2.67"/>
    <n v="0"/>
    <x v="2"/>
    <x v="8"/>
  </r>
  <r>
    <x v="0"/>
    <s v="E"/>
    <x v="3"/>
    <s v="OLO     01/02/2007 "/>
    <n v="16134"/>
    <n v="2344.1799999999998"/>
    <n v="-5.94"/>
    <n v="2350.12"/>
    <n v="2344.42"/>
    <n v="0"/>
    <n v="-5.94"/>
    <n v="0"/>
    <n v="-8.0500000000000007"/>
    <n v="13.75"/>
    <n v="348.99"/>
    <n v="0"/>
    <x v="2"/>
    <x v="8"/>
  </r>
  <r>
    <x v="0"/>
    <s v="E"/>
    <x v="7"/>
    <s v="OLO     01/02/2007 "/>
    <n v="82"/>
    <n v="15.18"/>
    <n v="-0.02"/>
    <n v="15.2"/>
    <n v="15.18"/>
    <n v="0"/>
    <n v="-0.02"/>
    <n v="0"/>
    <n v="-0.04"/>
    <n v="0.06"/>
    <n v="1.78"/>
    <n v="0"/>
    <x v="2"/>
    <x v="8"/>
  </r>
  <r>
    <x v="0"/>
    <s v="E"/>
    <x v="11"/>
    <s v="OLO     01/02/2007 "/>
    <n v="142"/>
    <n v="20.399999999999999"/>
    <n v="-0.05"/>
    <n v="20.45"/>
    <n v="20.399999999999999"/>
    <n v="0"/>
    <n v="-0.05"/>
    <n v="0"/>
    <n v="-7.0000000000000007E-2"/>
    <n v="0.12"/>
    <n v="3.07"/>
    <n v="0"/>
    <x v="2"/>
    <x v="8"/>
  </r>
  <r>
    <x v="0"/>
    <s v="E"/>
    <x v="13"/>
    <s v="OLO     01/02/2007N"/>
    <n v="-101"/>
    <n v="-37.39"/>
    <n v="-0.01"/>
    <n v="-37.380000000000003"/>
    <n v="-12.22"/>
    <n v="0"/>
    <n v="-0.01"/>
    <n v="0"/>
    <n v="0.04"/>
    <n v="-0.09"/>
    <n v="-2.1800000000000002"/>
    <n v="0"/>
    <x v="2"/>
    <x v="8"/>
  </r>
  <r>
    <x v="0"/>
    <s v="E"/>
    <x v="2"/>
    <s v="OLO     01/02/2007N"/>
    <n v="0"/>
    <n v="-15.27"/>
    <n v="0"/>
    <n v="-15.27"/>
    <n v="0"/>
    <n v="0"/>
    <n v="0"/>
    <n v="0"/>
    <n v="0"/>
    <n v="0"/>
    <n v="0"/>
    <n v="0"/>
    <x v="2"/>
    <x v="8"/>
  </r>
  <r>
    <x v="0"/>
    <s v="E"/>
    <x v="9"/>
    <s v="OLU     01/02/2007 "/>
    <n v="568"/>
    <n v="105.84"/>
    <n v="-0.24"/>
    <n v="106.08"/>
    <n v="105.84"/>
    <n v="0"/>
    <n v="-0.24"/>
    <n v="0"/>
    <n v="-0.24"/>
    <n v="0.48"/>
    <n v="12.24"/>
    <n v="0"/>
    <x v="2"/>
    <x v="8"/>
  </r>
  <r>
    <x v="0"/>
    <s v="E"/>
    <x v="2"/>
    <s v="OLU     01/02/2007 "/>
    <n v="1217"/>
    <n v="244.11"/>
    <n v="-0.51"/>
    <n v="244.62"/>
    <n v="244.16"/>
    <n v="0"/>
    <n v="-0.51"/>
    <n v="0"/>
    <n v="-0.56000000000000005"/>
    <n v="1.02"/>
    <n v="26.26"/>
    <n v="0"/>
    <x v="2"/>
    <x v="8"/>
  </r>
  <r>
    <x v="0"/>
    <s v="E"/>
    <x v="13"/>
    <s v="RS  S   01/02/2007 "/>
    <n v="81259"/>
    <n v="6531.6"/>
    <n v="0"/>
    <n v="6531.6"/>
    <n v="0"/>
    <n v="0"/>
    <n v="0"/>
    <n v="0"/>
    <n v="0"/>
    <n v="0"/>
    <n v="1756.76"/>
    <n v="0"/>
    <x v="2"/>
    <x v="9"/>
  </r>
  <r>
    <x v="0"/>
    <s v="E"/>
    <x v="13"/>
    <s v="RS  S   01/02/2007N"/>
    <n v="-3979228"/>
    <n v="-319345.65000000002"/>
    <n v="-7027.58"/>
    <n v="-312318.07"/>
    <n v="-305131.08"/>
    <n v="-1890.56"/>
    <n v="-7027.58"/>
    <n v="0"/>
    <n v="3882.02"/>
    <n v="593.63"/>
    <n v="-85901.5"/>
    <n v="0"/>
    <x v="2"/>
    <x v="9"/>
  </r>
  <r>
    <x v="0"/>
    <s v="E"/>
    <x v="9"/>
    <s v="RS  S   01/02/2007N"/>
    <n v="-30840"/>
    <n v="-2477.52"/>
    <n v="-30.09"/>
    <n v="-2447.4299999999998"/>
    <n v="-2450.39"/>
    <n v="-13.89"/>
    <n v="-30.09"/>
    <n v="0"/>
    <n v="30.5"/>
    <n v="-13.65"/>
    <n v="-666.71"/>
    <n v="0"/>
    <x v="2"/>
    <x v="9"/>
  </r>
  <r>
    <x v="0"/>
    <s v="E"/>
    <x v="2"/>
    <s v="RS  S   01/02/2007N"/>
    <n v="-2112"/>
    <n v="-178.43"/>
    <n v="0.76"/>
    <n v="-179.19"/>
    <n v="-175.25"/>
    <n v="-2.61"/>
    <n v="0.76"/>
    <n v="0"/>
    <n v="0.47"/>
    <n v="-1.8"/>
    <n v="-45.66"/>
    <n v="0"/>
    <x v="2"/>
    <x v="9"/>
  </r>
  <r>
    <x v="0"/>
    <s v="E"/>
    <x v="14"/>
    <s v="RS  S   01/02/2007N"/>
    <n v="0"/>
    <n v="-410"/>
    <n v="0"/>
    <n v="-410"/>
    <n v="0"/>
    <n v="0"/>
    <n v="0"/>
    <n v="0"/>
    <n v="0"/>
    <n v="0"/>
    <n v="0"/>
    <n v="0"/>
    <x v="2"/>
    <x v="9"/>
  </r>
  <r>
    <x v="0"/>
    <s v="E"/>
    <x v="13"/>
    <s v="RS  S   05/01/2006N"/>
    <n v="-44258"/>
    <n v="-3117.37"/>
    <n v="39.229999999999997"/>
    <n v="-3156.6"/>
    <n v="-3202.4"/>
    <n v="-47.77"/>
    <n v="39.229999999999997"/>
    <n v="0"/>
    <n v="43.74"/>
    <n v="49.83"/>
    <n v="-917.48"/>
    <n v="0"/>
    <x v="2"/>
    <x v="9"/>
  </r>
  <r>
    <x v="0"/>
    <s v="E"/>
    <x v="13"/>
    <s v="RS  W   01/02/2007N"/>
    <n v="158682712"/>
    <n v="12180495.949999999"/>
    <n v="-48799.05"/>
    <n v="12229295"/>
    <n v="12183642.82"/>
    <n v="71407.14"/>
    <n v="-48799.05"/>
    <n v="0"/>
    <n v="-156777.88"/>
    <n v="130872.92"/>
    <n v="3430561.39"/>
    <n v="0"/>
    <x v="2"/>
    <x v="9"/>
  </r>
  <r>
    <x v="0"/>
    <s v="E"/>
    <x v="9"/>
    <s v="RS  W   01/02/2007N"/>
    <n v="1554683"/>
    <n v="122303.97"/>
    <n v="-527.80999999999995"/>
    <n v="122831.78"/>
    <n v="122358.48"/>
    <n v="698.11"/>
    <n v="-527.80999999999995"/>
    <n v="0"/>
    <n v="-1535.99"/>
    <n v="1311.18"/>
    <n v="33610.74"/>
    <n v="0"/>
    <x v="2"/>
    <x v="9"/>
  </r>
  <r>
    <x v="0"/>
    <s v="E"/>
    <x v="3"/>
    <s v="RS  W   01/02/2007N"/>
    <n v="58"/>
    <n v="8.75"/>
    <n v="-0.02"/>
    <n v="8.77"/>
    <n v="8.75"/>
    <n v="0.03"/>
    <n v="-0.02"/>
    <n v="0"/>
    <n v="-0.06"/>
    <n v="0.05"/>
    <n v="1.25"/>
    <n v="0"/>
    <x v="2"/>
    <x v="9"/>
  </r>
  <r>
    <x v="0"/>
    <s v="E"/>
    <x v="13"/>
    <s v="RS  W   05/01/2006N"/>
    <n v="35239"/>
    <n v="2264.17"/>
    <n v="-55.83"/>
    <n v="2320"/>
    <n v="2356.42"/>
    <n v="38.090000000000003"/>
    <n v="-55.83"/>
    <n v="0"/>
    <n v="-34.82"/>
    <n v="-39.69"/>
    <n v="705.95"/>
    <n v="0"/>
    <x v="2"/>
    <x v="9"/>
  </r>
  <r>
    <x v="0"/>
    <s v="E"/>
    <x v="10"/>
    <s v="SC01    01/31/2007N"/>
    <n v="1083"/>
    <n v="38.19"/>
    <n v="-0.39"/>
    <n v="38.58"/>
    <n v="38.19"/>
    <n v="0"/>
    <n v="-0.39"/>
    <n v="0"/>
    <n v="-0.53"/>
    <n v="0.92"/>
    <n v="23.41"/>
    <n v="0"/>
    <x v="2"/>
    <x v="10"/>
  </r>
  <r>
    <x v="0"/>
    <s v="E"/>
    <x v="10"/>
    <s v="SC02    01/31/2007N"/>
    <n v="41"/>
    <n v="4.95"/>
    <n v="-0.01"/>
    <n v="4.96"/>
    <n v="4.95"/>
    <n v="0"/>
    <n v="-0.01"/>
    <n v="0"/>
    <n v="-0.02"/>
    <n v="0.03"/>
    <n v="0.89"/>
    <n v="0"/>
    <x v="2"/>
    <x v="10"/>
  </r>
  <r>
    <x v="0"/>
    <s v="E"/>
    <x v="10"/>
    <s v="SC03    01/31/2007N"/>
    <n v="7903"/>
    <n v="278.72000000000003"/>
    <n v="-2.86"/>
    <n v="281.58"/>
    <n v="278.70999999999998"/>
    <n v="0"/>
    <n v="-2.86"/>
    <n v="0"/>
    <n v="-3.83"/>
    <n v="6.7"/>
    <n v="170.87"/>
    <n v="0"/>
    <x v="2"/>
    <x v="10"/>
  </r>
  <r>
    <x v="0"/>
    <s v="E"/>
    <x v="2"/>
    <s v="SE      01/31/2007N"/>
    <n v="18107"/>
    <n v="2484.08"/>
    <n v="-6.53"/>
    <n v="2490.61"/>
    <n v="2484.0100000000002"/>
    <n v="0"/>
    <n v="-6.53"/>
    <n v="0"/>
    <n v="-8.76"/>
    <n v="15.36"/>
    <n v="391.39"/>
    <n v="0"/>
    <x v="2"/>
    <x v="11"/>
  </r>
  <r>
    <x v="0"/>
    <s v="E"/>
    <x v="10"/>
    <s v="SE      01/31/2007N"/>
    <n v="105995"/>
    <n v="13111.26"/>
    <n v="-38.28"/>
    <n v="13149.54"/>
    <n v="13110.78"/>
    <n v="0"/>
    <n v="-38.28"/>
    <n v="0"/>
    <n v="-51.22"/>
    <n v="89.98"/>
    <n v="2291.4299999999998"/>
    <n v="0"/>
    <x v="2"/>
    <x v="11"/>
  </r>
  <r>
    <x v="0"/>
    <s v="E"/>
    <x v="10"/>
    <s v="SL01    01/31/2007N"/>
    <n v="2135"/>
    <n v="361.73"/>
    <n v="-0.76"/>
    <n v="362.49"/>
    <n v="361.72"/>
    <n v="0"/>
    <n v="-0.76"/>
    <n v="0"/>
    <n v="-1.04"/>
    <n v="1.81"/>
    <n v="46.18"/>
    <n v="0"/>
    <x v="2"/>
    <x v="12"/>
  </r>
  <r>
    <x v="0"/>
    <s v="E"/>
    <x v="10"/>
    <s v="SL02    01/31/2007N"/>
    <n v="3405"/>
    <n v="421.8"/>
    <n v="-1.21"/>
    <n v="423.01"/>
    <n v="421.73"/>
    <n v="0"/>
    <n v="-1.21"/>
    <n v="0"/>
    <n v="-1.64"/>
    <n v="2.92"/>
    <n v="73.61"/>
    <n v="0"/>
    <x v="2"/>
    <x v="12"/>
  </r>
  <r>
    <x v="0"/>
    <s v="E"/>
    <x v="2"/>
    <s v="SL03    01/31/2007N"/>
    <n v="163"/>
    <n v="18.989999999999998"/>
    <n v="-0.06"/>
    <n v="19.05"/>
    <n v="18.989999999999998"/>
    <n v="0"/>
    <n v="-0.06"/>
    <n v="0"/>
    <n v="-0.08"/>
    <n v="0.14000000000000001"/>
    <n v="3.52"/>
    <n v="0"/>
    <x v="2"/>
    <x v="12"/>
  </r>
  <r>
    <x v="0"/>
    <s v="E"/>
    <x v="10"/>
    <s v="SL03    01/31/2007N"/>
    <n v="14459"/>
    <n v="2205.59"/>
    <n v="-5.17"/>
    <n v="2210.7600000000002"/>
    <n v="2205.42"/>
    <n v="0"/>
    <n v="-5.17"/>
    <n v="0"/>
    <n v="-6.95"/>
    <n v="12.29"/>
    <n v="312.60000000000002"/>
    <n v="0"/>
    <x v="2"/>
    <x v="12"/>
  </r>
  <r>
    <x v="0"/>
    <s v="E"/>
    <x v="2"/>
    <s v="SL04    01/31/2007N"/>
    <n v="353"/>
    <n v="44.9"/>
    <n v="-0.11"/>
    <n v="45.01"/>
    <n v="44.89"/>
    <n v="0"/>
    <n v="-0.11"/>
    <n v="0"/>
    <n v="-0.17"/>
    <n v="0.28999999999999998"/>
    <n v="7.64"/>
    <n v="0"/>
    <x v="2"/>
    <x v="12"/>
  </r>
  <r>
    <x v="0"/>
    <s v="E"/>
    <x v="10"/>
    <s v="SL04    01/31/2007N"/>
    <n v="755280"/>
    <n v="79664.83"/>
    <n v="-272.49"/>
    <n v="79937.320000000007"/>
    <n v="79660.210000000006"/>
    <n v="0"/>
    <n v="-272.49"/>
    <n v="0"/>
    <n v="-364.78"/>
    <n v="641.89"/>
    <n v="16328.49"/>
    <n v="0"/>
    <x v="2"/>
    <x v="12"/>
  </r>
  <r>
    <x v="0"/>
    <s v="E"/>
    <x v="2"/>
    <s v="SL05    01/31/2007N"/>
    <n v="3354"/>
    <n v="1399.16"/>
    <n v="-1.2"/>
    <n v="1400.36"/>
    <n v="1399.13"/>
    <n v="0"/>
    <n v="-1.2"/>
    <n v="0"/>
    <n v="-1.61"/>
    <n v="2.84"/>
    <n v="72.5"/>
    <n v="0"/>
    <x v="2"/>
    <x v="12"/>
  </r>
  <r>
    <x v="0"/>
    <s v="E"/>
    <x v="10"/>
    <s v="SL05    01/31/2007N"/>
    <n v="24295"/>
    <n v="6673.58"/>
    <n v="-8.81"/>
    <n v="6682.39"/>
    <n v="6673.52"/>
    <n v="0"/>
    <n v="-8.81"/>
    <n v="0"/>
    <n v="-11.77"/>
    <n v="20.64"/>
    <n v="525.19000000000005"/>
    <n v="0"/>
    <x v="2"/>
    <x v="12"/>
  </r>
  <r>
    <x v="0"/>
    <s v="E"/>
    <x v="10"/>
    <s v="SL06    01/31/2007N"/>
    <n v="146"/>
    <n v="32.9"/>
    <n v="-0.05"/>
    <n v="32.950000000000003"/>
    <n v="32.9"/>
    <n v="0"/>
    <n v="-0.05"/>
    <n v="0"/>
    <n v="-7.0000000000000007E-2"/>
    <n v="0.12"/>
    <n v="3.16"/>
    <n v="0"/>
    <x v="2"/>
    <x v="12"/>
  </r>
  <r>
    <x v="0"/>
    <s v="E"/>
    <x v="2"/>
    <s v="SL07    01/31/2007N"/>
    <n v="5652"/>
    <n v="1945.81"/>
    <n v="-2.0299999999999998"/>
    <n v="1947.84"/>
    <n v="1945.77"/>
    <n v="0"/>
    <n v="-2.0299999999999998"/>
    <n v="0"/>
    <n v="-2.73"/>
    <n v="4.8"/>
    <n v="122.18"/>
    <n v="0"/>
    <x v="2"/>
    <x v="12"/>
  </r>
  <r>
    <x v="0"/>
    <s v="E"/>
    <x v="10"/>
    <s v="SL07    01/31/2007N"/>
    <n v="41327"/>
    <n v="8086.37"/>
    <n v="-14.94"/>
    <n v="8101.31"/>
    <n v="8086.2"/>
    <n v="0"/>
    <n v="-14.94"/>
    <n v="0"/>
    <n v="-19.989999999999998"/>
    <n v="35.1"/>
    <n v="893.46"/>
    <n v="0"/>
    <x v="2"/>
    <x v="12"/>
  </r>
  <r>
    <x v="0"/>
    <s v="E"/>
    <x v="10"/>
    <s v="SL08    01/31/2007N"/>
    <n v="26276"/>
    <n v="3478.01"/>
    <n v="-9.5"/>
    <n v="3487.51"/>
    <n v="3477.88"/>
    <n v="0"/>
    <n v="-9.5"/>
    <n v="0"/>
    <n v="-12.71"/>
    <n v="22.34"/>
    <n v="568.08000000000004"/>
    <n v="0"/>
    <x v="2"/>
    <x v="12"/>
  </r>
  <r>
    <x v="0"/>
    <s v="E"/>
    <x v="10"/>
    <s v="SL09    01/31/2007N"/>
    <n v="2218"/>
    <n v="105.81"/>
    <n v="-0.8"/>
    <n v="106.61"/>
    <n v="105.8"/>
    <n v="0"/>
    <n v="-0.8"/>
    <n v="0"/>
    <n v="-1.07"/>
    <n v="1.88"/>
    <n v="47.95"/>
    <n v="0"/>
    <x v="2"/>
    <x v="12"/>
  </r>
  <r>
    <x v="0"/>
    <s v="E"/>
    <x v="13"/>
    <s v="SOLU    01/31/2007 "/>
    <n v="234"/>
    <n v="24.65"/>
    <n v="-7.0000000000000007E-2"/>
    <n v="24.72"/>
    <n v="8.26"/>
    <n v="0"/>
    <n v="-7.0000000000000007E-2"/>
    <n v="0"/>
    <n v="-0.11"/>
    <n v="0.2"/>
    <n v="5.0599999999999996"/>
    <n v="0"/>
    <x v="2"/>
    <x v="13"/>
  </r>
  <r>
    <x v="0"/>
    <s v="E"/>
    <x v="2"/>
    <s v="SOLU    01/31/2007 "/>
    <n v="1465"/>
    <n v="91.74"/>
    <n v="-0.55000000000000004"/>
    <n v="92.29"/>
    <n v="51.66"/>
    <n v="0"/>
    <n v="-0.55000000000000004"/>
    <n v="0"/>
    <n v="-0.72"/>
    <n v="1.24"/>
    <n v="31.69"/>
    <n v="0"/>
    <x v="2"/>
    <x v="13"/>
  </r>
  <r>
    <x v="0"/>
    <s v="E"/>
    <x v="3"/>
    <s v="SOLU    01/31/2007 "/>
    <n v="162"/>
    <n v="8.91"/>
    <n v="-0.06"/>
    <n v="8.9700000000000006"/>
    <n v="5.71"/>
    <n v="0"/>
    <n v="-0.06"/>
    <n v="0"/>
    <n v="-0.08"/>
    <n v="0.14000000000000001"/>
    <n v="3.5"/>
    <n v="0"/>
    <x v="2"/>
    <x v="13"/>
  </r>
  <r>
    <x v="0"/>
    <s v="E"/>
    <x v="2"/>
    <s v="SP      01/02/2007N"/>
    <n v="246"/>
    <n v="32.07"/>
    <n v="-0.09"/>
    <n v="32.159999999999997"/>
    <n v="31.7"/>
    <n v="0.3"/>
    <n v="-0.09"/>
    <n v="0"/>
    <n v="-0.05"/>
    <n v="0.21"/>
    <n v="5.32"/>
    <n v="0"/>
    <x v="2"/>
    <x v="14"/>
  </r>
  <r>
    <x v="0"/>
    <s v="E"/>
    <x v="3"/>
    <s v="SP      01/02/2007N"/>
    <n v="15589"/>
    <n v="1714.6"/>
    <n v="-5.63"/>
    <n v="1720.23"/>
    <n v="1691.16"/>
    <n v="19.28"/>
    <n v="-5.63"/>
    <n v="0"/>
    <n v="-3.47"/>
    <n v="13.26"/>
    <n v="337.01"/>
    <n v="0"/>
    <x v="2"/>
    <x v="14"/>
  </r>
  <r>
    <x v="0"/>
    <s v="E"/>
    <x v="2"/>
    <s v="SSLU    01/31/2007 "/>
    <n v="72"/>
    <n v="8.86"/>
    <n v="-0.03"/>
    <n v="8.89"/>
    <n v="2.54"/>
    <n v="0"/>
    <n v="-0.03"/>
    <n v="0"/>
    <n v="-0.03"/>
    <n v="0.06"/>
    <n v="1.56"/>
    <n v="0"/>
    <x v="2"/>
    <x v="15"/>
  </r>
  <r>
    <x v="0"/>
    <s v="E"/>
    <x v="10"/>
    <s v="SSLU    01/31/2007N"/>
    <n v="72"/>
    <n v="8.86"/>
    <n v="-0.03"/>
    <n v="8.89"/>
    <n v="2.54"/>
    <n v="0"/>
    <n v="-0.03"/>
    <n v="0"/>
    <n v="-0.03"/>
    <n v="0.06"/>
    <n v="1.56"/>
    <n v="0"/>
    <x v="2"/>
    <x v="15"/>
  </r>
  <r>
    <x v="0"/>
    <s v="E"/>
    <x v="2"/>
    <s v="SXLU    01/31/2007 "/>
    <n v="128"/>
    <n v="11.34"/>
    <n v="-0.04"/>
    <n v="11.38"/>
    <n v="4.5199999999999996"/>
    <n v="0"/>
    <n v="-0.04"/>
    <n v="0"/>
    <n v="-0.06"/>
    <n v="0.1"/>
    <n v="2.76"/>
    <n v="0"/>
    <x v="2"/>
    <x v="16"/>
  </r>
  <r>
    <x v="0"/>
    <s v="E"/>
    <x v="10"/>
    <s v="SXLU    01/31/2007N"/>
    <n v="144"/>
    <n v="18.399999999999999"/>
    <n v="-0.06"/>
    <n v="18.46"/>
    <n v="5.08"/>
    <n v="0"/>
    <n v="-0.06"/>
    <n v="0"/>
    <n v="-0.06"/>
    <n v="0.12"/>
    <n v="3.12"/>
    <n v="0"/>
    <x v="2"/>
    <x v="16"/>
  </r>
  <r>
    <x v="0"/>
    <s v="E"/>
    <x v="10"/>
    <s v="TL01    01/31/2007N"/>
    <n v="62894"/>
    <n v="2288"/>
    <n v="-10.08"/>
    <n v="2298.08"/>
    <n v="2249.66"/>
    <n v="0"/>
    <n v="-10.08"/>
    <n v="0"/>
    <n v="-15.19"/>
    <n v="63.61"/>
    <n v="1348.84"/>
    <n v="0"/>
    <x v="2"/>
    <x v="17"/>
  </r>
  <r>
    <x v="0"/>
    <s v="E"/>
    <x v="2"/>
    <s v="TL03    01/31/2007N"/>
    <n v="18"/>
    <n v="1.04"/>
    <n v="0"/>
    <n v="1.04"/>
    <n v="1.02"/>
    <n v="0"/>
    <n v="0"/>
    <n v="0"/>
    <n v="0"/>
    <n v="0.02"/>
    <n v="0.38"/>
    <n v="0"/>
    <x v="2"/>
    <x v="17"/>
  </r>
  <r>
    <x v="0"/>
    <s v="E"/>
    <x v="10"/>
    <s v="TL03    01/31/2007N"/>
    <n v="151024"/>
    <n v="8600.7800000000007"/>
    <n v="-54.33"/>
    <n v="8655.11"/>
    <n v="8593.8799999999992"/>
    <n v="0"/>
    <n v="-54.33"/>
    <n v="0"/>
    <n v="-66.84"/>
    <n v="128.07"/>
    <n v="3266.07"/>
    <n v="0"/>
    <x v="2"/>
    <x v="17"/>
  </r>
  <r>
    <x v="0"/>
    <s v="E"/>
    <x v="8"/>
    <s v="TT03SOFF01/02/2007N"/>
    <n v="0"/>
    <n v="-14929.99"/>
    <n v="0"/>
    <n v="-14929.99"/>
    <n v="0"/>
    <n v="0"/>
    <n v="0"/>
    <n v="0"/>
    <n v="0"/>
    <n v="0"/>
    <n v="0"/>
    <n v="0"/>
    <x v="2"/>
    <x v="18"/>
  </r>
  <r>
    <x v="0"/>
    <s v="E"/>
    <x v="4"/>
    <s v="TT03WOFF01/02/2007N"/>
    <n v="1227592"/>
    <n v="49623.78"/>
    <n v="-443.16"/>
    <n v="50066.94"/>
    <n v="50066.94"/>
    <n v="0"/>
    <n v="-443.16"/>
    <n v="0"/>
    <n v="0"/>
    <n v="0"/>
    <n v="26539.31"/>
    <n v="0"/>
    <x v="2"/>
    <x v="18"/>
  </r>
  <r>
    <x v="0"/>
    <s v="E"/>
    <x v="8"/>
    <s v="TT03WOFF01/02/2007N"/>
    <n v="4427195"/>
    <n v="177489.64"/>
    <n v="-1598.23"/>
    <n v="179087.87"/>
    <n v="179087.87"/>
    <n v="0"/>
    <n v="-1598.23"/>
    <n v="0"/>
    <n v="0"/>
    <n v="0"/>
    <n v="95711.53"/>
    <n v="0"/>
    <x v="2"/>
    <x v="18"/>
  </r>
  <r>
    <x v="0"/>
    <s v="E"/>
    <x v="5"/>
    <s v="TT03WOFF01/02/2007N"/>
    <n v="957400"/>
    <n v="38593.9"/>
    <n v="-345.62"/>
    <n v="38939.519999999997"/>
    <n v="38939.519999999997"/>
    <n v="0"/>
    <n v="-345.62"/>
    <n v="0"/>
    <n v="0"/>
    <n v="0"/>
    <n v="20698.03"/>
    <n v="0"/>
    <x v="2"/>
    <x v="18"/>
  </r>
  <r>
    <x v="0"/>
    <s v="E"/>
    <x v="8"/>
    <s v="TT03WON 01/02/2007 "/>
    <n v="803690"/>
    <n v="42343.5"/>
    <n v="-290.13"/>
    <n v="42343.5"/>
    <n v="41671.43"/>
    <n v="120.55"/>
    <n v="-290.13"/>
    <n v="0"/>
    <n v="-11.03"/>
    <n v="852.68"/>
    <n v="17374.97"/>
    <n v="0"/>
    <x v="2"/>
    <x v="18"/>
  </r>
  <r>
    <x v="0"/>
    <s v="E"/>
    <x v="4"/>
    <s v="TT03WON 01/02/2007N"/>
    <n v="597722"/>
    <n v="63030.98"/>
    <n v="-215.77"/>
    <n v="63246.75"/>
    <n v="61441.52"/>
    <n v="273.79000000000002"/>
    <n v="-215.77"/>
    <n v="0"/>
    <n v="-20.079999999999998"/>
    <n v="1551.52"/>
    <n v="12922.16"/>
    <n v="0"/>
    <x v="2"/>
    <x v="18"/>
  </r>
  <r>
    <x v="0"/>
    <s v="E"/>
    <x v="8"/>
    <s v="TT03WON 01/02/2007N"/>
    <n v="1763409"/>
    <n v="196763.35"/>
    <n v="-636.59"/>
    <n v="197399.94"/>
    <n v="191277.43"/>
    <n v="928.59"/>
    <n v="-636.59"/>
    <n v="0"/>
    <n v="-68.099999999999994"/>
    <n v="5262.02"/>
    <n v="38123.14"/>
    <n v="0"/>
    <x v="2"/>
    <x v="18"/>
  </r>
  <r>
    <x v="0"/>
    <s v="E"/>
    <x v="5"/>
    <s v="TT03WON 01/02/2007N"/>
    <n v="335967"/>
    <n v="32421.15"/>
    <n v="-121.28"/>
    <n v="32542.43"/>
    <n v="31263.29"/>
    <n v="194"/>
    <n v="-121.28"/>
    <n v="0"/>
    <n v="-14.22"/>
    <n v="1099.3599999999999"/>
    <n v="7263.27"/>
    <n v="0"/>
    <x v="2"/>
    <x v="18"/>
  </r>
  <r>
    <x v="0"/>
    <s v="E"/>
    <x v="8"/>
    <s v="TT04WOFF01/02/2007N"/>
    <n v="1900673"/>
    <n v="76299.06"/>
    <n v="-686.14"/>
    <n v="76985.2"/>
    <n v="76985.2"/>
    <n v="0"/>
    <n v="-686.14"/>
    <n v="0"/>
    <n v="0"/>
    <n v="0"/>
    <n v="41090.65"/>
    <n v="0"/>
    <x v="2"/>
    <x v="18"/>
  </r>
  <r>
    <x v="0"/>
    <s v="E"/>
    <x v="5"/>
    <s v="TT04WOFF01/02/2007N"/>
    <n v="1563561"/>
    <n v="62996.480000000003"/>
    <n v="-564.44000000000005"/>
    <n v="63560.92"/>
    <n v="63560.92"/>
    <n v="0"/>
    <n v="-564.44000000000005"/>
    <n v="0"/>
    <n v="0"/>
    <n v="0"/>
    <n v="33802.629999999997"/>
    <n v="0"/>
    <x v="2"/>
    <x v="18"/>
  </r>
  <r>
    <x v="0"/>
    <s v="E"/>
    <x v="8"/>
    <s v="TT04WON 01/02/2007 "/>
    <n v="838122"/>
    <n v="47709.95"/>
    <n v="-302.56"/>
    <n v="47709.95"/>
    <n v="46640.63"/>
    <n v="125.72"/>
    <n v="-302.56"/>
    <n v="0"/>
    <n v="-16.34"/>
    <n v="1262.5"/>
    <n v="18119.36"/>
    <n v="0"/>
    <x v="2"/>
    <x v="18"/>
  </r>
  <r>
    <x v="0"/>
    <s v="E"/>
    <x v="8"/>
    <s v="TT04WON 01/02/2007N"/>
    <n v="952998"/>
    <n v="90088.86"/>
    <n v="-344.03"/>
    <n v="90432.89"/>
    <n v="87610.61"/>
    <n v="428.05"/>
    <n v="-344.03"/>
    <n v="0"/>
    <n v="-31.39"/>
    <n v="2425.62"/>
    <n v="20602.86"/>
    <n v="0"/>
    <x v="2"/>
    <x v="18"/>
  </r>
  <r>
    <x v="0"/>
    <s v="E"/>
    <x v="5"/>
    <s v="TT04WON 01/02/2007N"/>
    <n v="529317"/>
    <n v="48349.86"/>
    <n v="-191.09"/>
    <n v="48540.95"/>
    <n v="46471.09"/>
    <n v="313.93"/>
    <n v="-191.09"/>
    <n v="0"/>
    <n v="-23.02"/>
    <n v="1778.95"/>
    <n v="11443.3"/>
    <n v="0"/>
    <x v="2"/>
    <x v="18"/>
  </r>
  <r>
    <x v="0"/>
    <s v="E"/>
    <x v="8"/>
    <s v="TT05WON 01/02/2007 "/>
    <n v="199465"/>
    <n v="10157.16"/>
    <n v="0"/>
    <n v="10157.16"/>
    <n v="0"/>
    <n v="0"/>
    <n v="0"/>
    <n v="0"/>
    <n v="0"/>
    <n v="0"/>
    <n v="4312.2299999999996"/>
    <n v="0"/>
    <x v="2"/>
    <x v="18"/>
  </r>
  <r>
    <x v="0"/>
    <s v="E"/>
    <x v="8"/>
    <s v="TT06WON 01/02/2007 "/>
    <n v="647170"/>
    <n v="33214.26"/>
    <n v="0"/>
    <n v="33214.26"/>
    <n v="0"/>
    <n v="0"/>
    <n v="0"/>
    <n v="0"/>
    <n v="0"/>
    <n v="0"/>
    <n v="13991.17"/>
    <n v="0"/>
    <x v="2"/>
    <x v="18"/>
  </r>
  <r>
    <x v="0"/>
    <s v="E"/>
    <x v="10"/>
    <s v="UOLC    01/31/2007N"/>
    <n v="1477"/>
    <n v="52.08"/>
    <n v="-0.54"/>
    <n v="52.62"/>
    <n v="52.08"/>
    <n v="0"/>
    <n v="-0.54"/>
    <n v="0"/>
    <n v="-0.71"/>
    <n v="1.25"/>
    <n v="31.93"/>
    <n v="0"/>
    <x v="2"/>
    <x v="19"/>
  </r>
  <r>
    <x v="0"/>
    <s v="E"/>
    <x v="13"/>
    <s v="UOLP    01/31/2007 "/>
    <n v="158"/>
    <n v="5.58"/>
    <n v="-7.0000000000000007E-2"/>
    <n v="5.65"/>
    <n v="5.58"/>
    <n v="0"/>
    <n v="-7.0000000000000007E-2"/>
    <n v="0"/>
    <n v="-7.0000000000000007E-2"/>
    <n v="0.14000000000000001"/>
    <n v="3.42"/>
    <n v="0"/>
    <x v="2"/>
    <x v="19"/>
  </r>
  <r>
    <x v="0"/>
    <s v="E"/>
    <x v="2"/>
    <s v="UOLP    01/31/2007N"/>
    <n v="336"/>
    <n v="11.85"/>
    <n v="-0.12"/>
    <n v="11.97"/>
    <n v="11.85"/>
    <n v="0"/>
    <n v="-0.12"/>
    <n v="0"/>
    <n v="-0.16"/>
    <n v="0.28000000000000003"/>
    <n v="7.27"/>
    <n v="0"/>
    <x v="2"/>
    <x v="19"/>
  </r>
  <r>
    <x v="0"/>
    <s v="E"/>
    <x v="10"/>
    <s v="UOLP    01/31/2007N"/>
    <n v="3604"/>
    <n v="128.62"/>
    <n v="0.19"/>
    <n v="128.43"/>
    <n v="127.1"/>
    <n v="0"/>
    <n v="0.19"/>
    <n v="0"/>
    <n v="-1.73"/>
    <n v="3.06"/>
    <n v="77.91"/>
    <n v="0"/>
    <x v="2"/>
    <x v="19"/>
  </r>
  <r>
    <x v="0"/>
    <s v="E"/>
    <x v="3"/>
    <s v="WS01    06/02/1993N"/>
    <n v="36560"/>
    <n v="1651.2"/>
    <n v="-13.19"/>
    <n v="1664.39"/>
    <n v="0"/>
    <n v="0"/>
    <n v="0"/>
    <n v="0"/>
    <n v="0"/>
    <n v="0"/>
    <n v="790.39"/>
    <n v="0"/>
    <x v="2"/>
    <x v="20"/>
  </r>
  <r>
    <x v="0"/>
    <s v="E"/>
    <x v="0"/>
    <s v="        01/01/2001 "/>
    <n v="104267"/>
    <n v="6715.42"/>
    <n v="0"/>
    <n v="6715.42"/>
    <n v="0"/>
    <n v="0"/>
    <n v="0"/>
    <n v="0"/>
    <n v="0"/>
    <n v="0"/>
    <n v="0"/>
    <n v="0"/>
    <x v="3"/>
    <x v="21"/>
  </r>
  <r>
    <x v="0"/>
    <s v="E"/>
    <x v="1"/>
    <s v="DP01    01/02/2007N"/>
    <n v="131363"/>
    <n v="9712.99"/>
    <n v="-117.44"/>
    <n v="9830.43"/>
    <n v="9585.56"/>
    <n v="162.5"/>
    <n v="-117.44"/>
    <n v="0"/>
    <n v="-29.29"/>
    <n v="111.66"/>
    <n v="2839.94"/>
    <n v="0"/>
    <x v="3"/>
    <x v="1"/>
  </r>
  <r>
    <x v="0"/>
    <s v="E"/>
    <x v="2"/>
    <s v="DP02    01/02/2007N"/>
    <n v="115284"/>
    <n v="8963.33"/>
    <n v="-103.06"/>
    <n v="9066.39"/>
    <n v="8851.5"/>
    <n v="142.61000000000001"/>
    <n v="-103.06"/>
    <n v="0"/>
    <n v="-25.71"/>
    <n v="97.99"/>
    <n v="2492.3200000000002"/>
    <n v="0"/>
    <x v="3"/>
    <x v="1"/>
  </r>
  <r>
    <x v="0"/>
    <s v="E"/>
    <x v="3"/>
    <s v="DP02    01/02/2007N"/>
    <n v="500754"/>
    <n v="32400.21"/>
    <n v="-447.68"/>
    <n v="32847.89"/>
    <n v="31914.48"/>
    <n v="619.42999999999995"/>
    <n v="-447.68"/>
    <n v="0"/>
    <n v="-111.66"/>
    <n v="425.64"/>
    <n v="10825.8"/>
    <n v="0"/>
    <x v="3"/>
    <x v="1"/>
  </r>
  <r>
    <x v="0"/>
    <s v="E"/>
    <x v="4"/>
    <s v="DP02    01/02/2007N"/>
    <n v="362665"/>
    <n v="23826.57"/>
    <n v="-324.22000000000003"/>
    <n v="24150.79"/>
    <n v="23474.77"/>
    <n v="448.62"/>
    <n v="-324.22000000000003"/>
    <n v="0"/>
    <n v="-80.87"/>
    <n v="308.27"/>
    <n v="7840.45"/>
    <n v="0"/>
    <x v="3"/>
    <x v="1"/>
  </r>
  <r>
    <x v="0"/>
    <s v="E"/>
    <x v="5"/>
    <s v="DP02    01/02/2007N"/>
    <n v="62400"/>
    <n v="5725.49"/>
    <n v="-55.79"/>
    <n v="5781.28"/>
    <n v="5664.97"/>
    <n v="77.19"/>
    <n v="-55.79"/>
    <n v="0"/>
    <n v="-13.92"/>
    <n v="53.04"/>
    <n v="1349.03"/>
    <n v="0"/>
    <x v="3"/>
    <x v="1"/>
  </r>
  <r>
    <x v="0"/>
    <s v="E"/>
    <x v="6"/>
    <s v="DP10 ON 01/02/2007N"/>
    <n v="126474"/>
    <n v="8972.33"/>
    <n v="-113.07"/>
    <n v="9085.4"/>
    <n v="8849.65"/>
    <n v="156.44999999999999"/>
    <n v="-113.07"/>
    <n v="0"/>
    <n v="-28.2"/>
    <n v="107.5"/>
    <n v="2734.24"/>
    <n v="0"/>
    <x v="3"/>
    <x v="1"/>
  </r>
  <r>
    <x v="0"/>
    <s v="E"/>
    <x v="7"/>
    <s v="DP10 ON 01/02/2007N"/>
    <n v="28959"/>
    <n v="2798.2"/>
    <n v="-25.89"/>
    <n v="2824.09"/>
    <n v="2770.11"/>
    <n v="35.82"/>
    <n v="-25.89"/>
    <n v="0"/>
    <n v="-6.46"/>
    <n v="24.62"/>
    <n v="626.05999999999995"/>
    <n v="0"/>
    <x v="3"/>
    <x v="1"/>
  </r>
  <r>
    <x v="0"/>
    <s v="E"/>
    <x v="4"/>
    <s v="DS01    01/02/2007 "/>
    <n v="11890"/>
    <n v="1085.18"/>
    <n v="-10.63"/>
    <n v="1085.18"/>
    <n v="1060.45"/>
    <n v="14.71"/>
    <n v="-10.63"/>
    <n v="0"/>
    <n v="-7.35"/>
    <n v="28"/>
    <n v="257.05"/>
    <n v="0"/>
    <x v="3"/>
    <x v="2"/>
  </r>
  <r>
    <x v="0"/>
    <s v="E"/>
    <x v="8"/>
    <s v="DS01    01/02/2007 "/>
    <n v="107715"/>
    <n v="8085.12"/>
    <n v="-96.3"/>
    <n v="8163.12"/>
    <n v="7974.48"/>
    <n v="133.25"/>
    <n v="-96.3"/>
    <n v="0"/>
    <n v="-26.21"/>
    <n v="99.9"/>
    <n v="2328.69"/>
    <n v="0"/>
    <x v="3"/>
    <x v="2"/>
  </r>
  <r>
    <x v="0"/>
    <s v="E"/>
    <x v="9"/>
    <s v="DS01    01/02/2007N"/>
    <n v="418241"/>
    <n v="32611.19"/>
    <n v="-373.92"/>
    <n v="32985.11"/>
    <n v="32205.54"/>
    <n v="517.29"/>
    <n v="-373.92"/>
    <n v="0"/>
    <n v="-93.22"/>
    <n v="355.5"/>
    <n v="9041.98"/>
    <n v="0"/>
    <x v="3"/>
    <x v="2"/>
  </r>
  <r>
    <x v="0"/>
    <s v="E"/>
    <x v="2"/>
    <s v="DS01    01/02/2007N"/>
    <n v="59246577"/>
    <n v="4827360.9000000004"/>
    <n v="-55335.06"/>
    <n v="4882695.96"/>
    <n v="4772406.7300000004"/>
    <n v="73270.399999999994"/>
    <n v="-55335.06"/>
    <n v="0"/>
    <n v="-13211.52"/>
    <n v="50230.35"/>
    <n v="1280851.31"/>
    <n v="0"/>
    <x v="3"/>
    <x v="2"/>
  </r>
  <r>
    <x v="0"/>
    <s v="E"/>
    <x v="6"/>
    <s v="DS01    01/02/2007N"/>
    <n v="3725910"/>
    <n v="304684.57"/>
    <n v="-4504.16"/>
    <n v="309188.73"/>
    <n v="301406.09999999998"/>
    <n v="4782.5"/>
    <n v="-4504.16"/>
    <n v="0"/>
    <n v="-830.81"/>
    <n v="3830.94"/>
    <n v="80550.490000000005"/>
    <n v="0"/>
    <x v="3"/>
    <x v="2"/>
  </r>
  <r>
    <x v="0"/>
    <s v="E"/>
    <x v="10"/>
    <s v="DS01    01/02/2007N"/>
    <n v="108002"/>
    <n v="8330.9"/>
    <n v="-96.56"/>
    <n v="8427.4599999999991"/>
    <n v="8226.1299999999992"/>
    <n v="133.62"/>
    <n v="-96.56"/>
    <n v="0"/>
    <n v="-24.09"/>
    <n v="91.8"/>
    <n v="2334.9"/>
    <n v="0"/>
    <x v="3"/>
    <x v="2"/>
  </r>
  <r>
    <x v="0"/>
    <s v="E"/>
    <x v="3"/>
    <s v="DS01    01/02/2007N"/>
    <n v="7363669"/>
    <n v="599063.69999999995"/>
    <n v="-6498.02"/>
    <n v="605561.72"/>
    <n v="591836.81000000006"/>
    <n v="9109.02"/>
    <n v="-6498.02"/>
    <n v="0"/>
    <n v="-1642"/>
    <n v="6257.89"/>
    <n v="159195.19"/>
    <n v="0"/>
    <x v="3"/>
    <x v="2"/>
  </r>
  <r>
    <x v="0"/>
    <s v="E"/>
    <x v="7"/>
    <s v="DS01    01/02/2007N"/>
    <n v="404"/>
    <n v="69.97"/>
    <n v="-0.36"/>
    <n v="70.33"/>
    <n v="69.59"/>
    <n v="0.5"/>
    <n v="-0.36"/>
    <n v="0"/>
    <n v="-0.1"/>
    <n v="0.34"/>
    <n v="8.73"/>
    <n v="0"/>
    <x v="3"/>
    <x v="2"/>
  </r>
  <r>
    <x v="0"/>
    <s v="E"/>
    <x v="11"/>
    <s v="DS01    01/02/2007N"/>
    <n v="466379"/>
    <n v="38131.31"/>
    <n v="-416.94"/>
    <n v="38548.25"/>
    <n v="37678.879999999997"/>
    <n v="576.94000000000005"/>
    <n v="-416.94"/>
    <n v="0"/>
    <n v="-104"/>
    <n v="396.43"/>
    <n v="10082.629999999999"/>
    <n v="0"/>
    <x v="3"/>
    <x v="2"/>
  </r>
  <r>
    <x v="0"/>
    <s v="E"/>
    <x v="4"/>
    <s v="DS01    01/02/2007N"/>
    <n v="6602179"/>
    <n v="450277.7"/>
    <n v="-5902.33"/>
    <n v="456180.03"/>
    <n v="443873.55"/>
    <n v="8166.87"/>
    <n v="-5902.33"/>
    <n v="0"/>
    <n v="-1472.23"/>
    <n v="5611.84"/>
    <n v="142732.5"/>
    <n v="0"/>
    <x v="3"/>
    <x v="2"/>
  </r>
  <r>
    <x v="0"/>
    <s v="E"/>
    <x v="8"/>
    <s v="DS01    01/02/2007N"/>
    <n v="1533002"/>
    <n v="112233.97"/>
    <n v="-1370.5"/>
    <n v="113604.47"/>
    <n v="110746.94"/>
    <n v="1896.34"/>
    <n v="-1370.5"/>
    <n v="0"/>
    <n v="-341.86"/>
    <n v="1303.05"/>
    <n v="33141.96"/>
    <n v="0"/>
    <x v="3"/>
    <x v="2"/>
  </r>
  <r>
    <x v="0"/>
    <s v="E"/>
    <x v="5"/>
    <s v="DS01    01/02/2007N"/>
    <n v="1623232"/>
    <n v="135318.89000000001"/>
    <n v="-1451.18"/>
    <n v="136770.07"/>
    <n v="133744.32999999999"/>
    <n v="2007.95"/>
    <n v="-1451.18"/>
    <n v="0"/>
    <n v="-361.97"/>
    <n v="1379.76"/>
    <n v="35092.639999999999"/>
    <n v="0"/>
    <x v="3"/>
    <x v="2"/>
  </r>
  <r>
    <x v="0"/>
    <s v="E"/>
    <x v="9"/>
    <s v="DS01    01/02/2007Y"/>
    <n v="62"/>
    <n v="21.76"/>
    <n v="-0.06"/>
    <n v="21.82"/>
    <n v="21.7"/>
    <n v="0.08"/>
    <n v="-0.06"/>
    <n v="0"/>
    <n v="-0.01"/>
    <n v="0.05"/>
    <n v="1.34"/>
    <n v="0"/>
    <x v="3"/>
    <x v="2"/>
  </r>
  <r>
    <x v="0"/>
    <s v="E"/>
    <x v="2"/>
    <s v="DS01    01/02/2007Y"/>
    <n v="40979"/>
    <n v="10351.450000000001"/>
    <n v="-36.53"/>
    <n v="10387.98"/>
    <n v="10311.56"/>
    <n v="50.7"/>
    <n v="-36.53"/>
    <n v="0"/>
    <n v="-9.11"/>
    <n v="34.83"/>
    <n v="885.94"/>
    <n v="0"/>
    <x v="3"/>
    <x v="2"/>
  </r>
  <r>
    <x v="0"/>
    <s v="E"/>
    <x v="6"/>
    <s v="DS01    01/02/2007Y"/>
    <n v="11972"/>
    <n v="2850.17"/>
    <n v="-8.3800000000000008"/>
    <n v="2858.55"/>
    <n v="2836.24"/>
    <n v="14.8"/>
    <n v="-8.3800000000000008"/>
    <n v="0"/>
    <n v="-2.67"/>
    <n v="10.18"/>
    <n v="258.82"/>
    <n v="0"/>
    <x v="3"/>
    <x v="2"/>
  </r>
  <r>
    <x v="0"/>
    <s v="E"/>
    <x v="3"/>
    <s v="DS01    01/02/2007Y"/>
    <n v="28924"/>
    <n v="7066.22"/>
    <n v="-25.04"/>
    <n v="7091.26"/>
    <n v="7037.36"/>
    <n v="35.78"/>
    <n v="-25.04"/>
    <n v="0"/>
    <n v="-6.47"/>
    <n v="24.59"/>
    <n v="625.29999999999995"/>
    <n v="0"/>
    <x v="3"/>
    <x v="2"/>
  </r>
  <r>
    <x v="0"/>
    <s v="E"/>
    <x v="8"/>
    <s v="DS01    01/02/2007Y"/>
    <n v="4743"/>
    <n v="1105.95"/>
    <n v="-4.24"/>
    <n v="1110.19"/>
    <n v="1101.3499999999999"/>
    <n v="5.87"/>
    <n v="-4.24"/>
    <n v="0"/>
    <n v="-1.06"/>
    <n v="4.03"/>
    <n v="102.54"/>
    <n v="0"/>
    <x v="3"/>
    <x v="2"/>
  </r>
  <r>
    <x v="0"/>
    <s v="E"/>
    <x v="5"/>
    <s v="DS01    01/02/2007Y"/>
    <n v="5651"/>
    <n v="1329.8"/>
    <n v="-5.05"/>
    <n v="1334.85"/>
    <n v="1324.32"/>
    <n v="6.99"/>
    <n v="-5.05"/>
    <n v="0"/>
    <n v="-1.26"/>
    <n v="4.8"/>
    <n v="122.17"/>
    <n v="0"/>
    <x v="3"/>
    <x v="2"/>
  </r>
  <r>
    <x v="0"/>
    <s v="E"/>
    <x v="2"/>
    <s v="DS01    05/01/2006N"/>
    <n v="827"/>
    <n v="53.5"/>
    <n v="0.5"/>
    <n v="53"/>
    <n v="53.38"/>
    <n v="0.02"/>
    <n v="0.5"/>
    <n v="0"/>
    <n v="-0.19"/>
    <n v="-0.21"/>
    <n v="18.38"/>
    <n v="0"/>
    <x v="3"/>
    <x v="2"/>
  </r>
  <r>
    <x v="0"/>
    <s v="E"/>
    <x v="5"/>
    <s v="DS02    01/02/2007N"/>
    <n v="92575"/>
    <n v="7803.14"/>
    <n v="-82.76"/>
    <n v="7885.9"/>
    <n v="7713.33"/>
    <n v="114.52"/>
    <n v="-82.76"/>
    <n v="0"/>
    <n v="-20.64"/>
    <n v="78.69"/>
    <n v="2001.38"/>
    <n v="0"/>
    <x v="3"/>
    <x v="2"/>
  </r>
  <r>
    <x v="0"/>
    <s v="E"/>
    <x v="6"/>
    <s v="DS02    01/02/2007Y"/>
    <n v="2955"/>
    <n v="694.69"/>
    <n v="-2.64"/>
    <n v="697.33"/>
    <n v="691.82"/>
    <n v="3.66"/>
    <n v="-2.64"/>
    <n v="0"/>
    <n v="-0.66"/>
    <n v="2.5099999999999998"/>
    <n v="63.88"/>
    <n v="0"/>
    <x v="3"/>
    <x v="2"/>
  </r>
  <r>
    <x v="0"/>
    <s v="E"/>
    <x v="5"/>
    <s v="DS03 ON 01/02/2007N"/>
    <n v="128657"/>
    <n v="8573.2199999999993"/>
    <n v="-115.02"/>
    <n v="8688.24"/>
    <n v="8448.42"/>
    <n v="159.15"/>
    <n v="-115.02"/>
    <n v="0"/>
    <n v="-28.69"/>
    <n v="109.36"/>
    <n v="2781.44"/>
    <n v="0"/>
    <x v="3"/>
    <x v="2"/>
  </r>
  <r>
    <x v="0"/>
    <s v="E"/>
    <x v="2"/>
    <s v="DS07 ON 01/02/2007N"/>
    <n v="1622431"/>
    <n v="118544.42"/>
    <n v="-1450.47"/>
    <n v="119994.89"/>
    <n v="116970.67"/>
    <n v="2006.93"/>
    <n v="-1450.47"/>
    <n v="0"/>
    <n v="-361.8"/>
    <n v="1379.09"/>
    <n v="35075.35"/>
    <n v="0"/>
    <x v="3"/>
    <x v="2"/>
  </r>
  <r>
    <x v="0"/>
    <s v="E"/>
    <x v="6"/>
    <s v="DS07 ON 01/02/2007N"/>
    <n v="86979"/>
    <n v="7660.05"/>
    <n v="-77.75"/>
    <n v="7737.8"/>
    <n v="7575.68"/>
    <n v="107.59"/>
    <n v="-77.75"/>
    <n v="0"/>
    <n v="-19.399999999999999"/>
    <n v="73.930000000000007"/>
    <n v="1880.39"/>
    <n v="0"/>
    <x v="3"/>
    <x v="2"/>
  </r>
  <r>
    <x v="0"/>
    <s v="E"/>
    <x v="3"/>
    <s v="DS07 ON 01/02/2007N"/>
    <n v="174000"/>
    <n v="13332.76"/>
    <n v="-155.55000000000001"/>
    <n v="13488.31"/>
    <n v="13163.97"/>
    <n v="215.25"/>
    <n v="-155.55000000000001"/>
    <n v="0"/>
    <n v="-38.81"/>
    <n v="147.9"/>
    <n v="3761.71"/>
    <n v="0"/>
    <x v="3"/>
    <x v="2"/>
  </r>
  <r>
    <x v="0"/>
    <s v="E"/>
    <x v="2"/>
    <s v="DS07 ON 01/02/2007Y"/>
    <n v="2880"/>
    <n v="745.23"/>
    <n v="0.2"/>
    <n v="745.03"/>
    <n v="739.64"/>
    <n v="3.57"/>
    <n v="0.2"/>
    <n v="0"/>
    <n v="-0.63"/>
    <n v="2.4500000000000002"/>
    <n v="62.26"/>
    <n v="0"/>
    <x v="3"/>
    <x v="2"/>
  </r>
  <r>
    <x v="0"/>
    <s v="E"/>
    <x v="7"/>
    <s v="DS07 ON 01/02/2007Y"/>
    <n v="1600"/>
    <n v="388.02"/>
    <n v="-1.43"/>
    <n v="389.45"/>
    <n v="386.47"/>
    <n v="1.98"/>
    <n v="-1.43"/>
    <n v="0"/>
    <n v="-0.36"/>
    <n v="1.36"/>
    <n v="34.590000000000003"/>
    <n v="0"/>
    <x v="3"/>
    <x v="2"/>
  </r>
  <r>
    <x v="0"/>
    <s v="E"/>
    <x v="2"/>
    <s v="DS08 ON 01/02/2007N"/>
    <n v="642179"/>
    <n v="64419.3"/>
    <n v="-528.28"/>
    <n v="64947.58"/>
    <n v="63750.53"/>
    <n v="794.34"/>
    <n v="-528.28"/>
    <n v="0"/>
    <n v="-143.16999999999999"/>
    <n v="545.88"/>
    <n v="13883.26"/>
    <n v="0"/>
    <x v="3"/>
    <x v="2"/>
  </r>
  <r>
    <x v="0"/>
    <s v="E"/>
    <x v="4"/>
    <s v="DS08 ON 01/02/2007N"/>
    <n v="46833"/>
    <n v="5051.63"/>
    <n v="-41.87"/>
    <n v="5093.5"/>
    <n v="5006.2"/>
    <n v="57.93"/>
    <n v="-41.87"/>
    <n v="0"/>
    <n v="-10.44"/>
    <n v="39.81"/>
    <n v="1012.48"/>
    <n v="0"/>
    <x v="3"/>
    <x v="2"/>
  </r>
  <r>
    <x v="0"/>
    <s v="E"/>
    <x v="2"/>
    <s v="DS08 ON 01/02/2007Y"/>
    <n v="6813"/>
    <n v="1691.06"/>
    <n v="-3.43"/>
    <n v="1694.49"/>
    <n v="1681.78"/>
    <n v="8.42"/>
    <n v="-3.43"/>
    <n v="0"/>
    <n v="-1.52"/>
    <n v="5.81"/>
    <n v="147.30000000000001"/>
    <n v="0"/>
    <x v="3"/>
    <x v="2"/>
  </r>
  <r>
    <x v="0"/>
    <s v="E"/>
    <x v="2"/>
    <s v="DS09    01/02/2007N"/>
    <n v="478125"/>
    <n v="48520.36"/>
    <n v="-447.57"/>
    <n v="48967.93"/>
    <n v="48075.66"/>
    <n v="591.46"/>
    <n v="-447.57"/>
    <n v="0"/>
    <n v="-106.66"/>
    <n v="407.47"/>
    <n v="10336.57"/>
    <n v="0"/>
    <x v="3"/>
    <x v="2"/>
  </r>
  <r>
    <x v="0"/>
    <s v="E"/>
    <x v="2"/>
    <s v="DS09    01/02/2007Y"/>
    <n v="85334"/>
    <n v="11808.08"/>
    <n v="-52.72"/>
    <n v="11860.8"/>
    <n v="11196.85"/>
    <n v="97.73"/>
    <n v="-52.72"/>
    <n v="0"/>
    <n v="-17.62"/>
    <n v="67.150000000000006"/>
    <n v="1844.82"/>
    <n v="0"/>
    <x v="3"/>
    <x v="2"/>
  </r>
  <r>
    <x v="0"/>
    <s v="E"/>
    <x v="4"/>
    <s v="DS12    01/02/2007 "/>
    <n v="21048"/>
    <n v="1710.66"/>
    <n v="0"/>
    <n v="1710.66"/>
    <n v="0"/>
    <n v="0"/>
    <n v="0"/>
    <n v="0"/>
    <n v="0"/>
    <n v="0"/>
    <n v="455.04"/>
    <n v="0"/>
    <x v="3"/>
    <x v="2"/>
  </r>
  <r>
    <x v="0"/>
    <s v="E"/>
    <x v="8"/>
    <s v="DS12    01/02/2007 "/>
    <n v="-27009"/>
    <n v="-1259"/>
    <n v="39"/>
    <n v="-1298"/>
    <n v="-2997.02"/>
    <n v="-53.96"/>
    <n v="39"/>
    <n v="0"/>
    <n v="8.2100000000000009"/>
    <n v="-31.3"/>
    <n v="-583.9"/>
    <n v="0"/>
    <x v="3"/>
    <x v="2"/>
  </r>
  <r>
    <x v="0"/>
    <s v="E"/>
    <x v="4"/>
    <s v="DT01WOFF01/02/2007N"/>
    <n v="15661368"/>
    <n v="518975.43"/>
    <n v="-14001.28"/>
    <n v="532976.71"/>
    <n v="532976.71"/>
    <n v="0"/>
    <n v="-14001.28"/>
    <n v="0"/>
    <n v="0"/>
    <n v="0"/>
    <n v="338583.15"/>
    <n v="0"/>
    <x v="3"/>
    <x v="3"/>
  </r>
  <r>
    <x v="0"/>
    <s v="E"/>
    <x v="8"/>
    <s v="DT01WOFF01/02/2007N"/>
    <n v="18863484"/>
    <n v="624843.31000000006"/>
    <n v="-16840.72"/>
    <n v="641684.03"/>
    <n v="641684.03"/>
    <n v="0"/>
    <n v="-16840.72"/>
    <n v="0"/>
    <n v="0"/>
    <n v="0"/>
    <n v="407809.65"/>
    <n v="0"/>
    <x v="3"/>
    <x v="3"/>
  </r>
  <r>
    <x v="0"/>
    <s v="E"/>
    <x v="5"/>
    <s v="DT01WOFF01/02/2007N"/>
    <n v="2193746"/>
    <n v="72669.45"/>
    <n v="-1961.19"/>
    <n v="74630.64"/>
    <n v="74630.64"/>
    <n v="0"/>
    <n v="-1961.19"/>
    <n v="0"/>
    <n v="0"/>
    <n v="0"/>
    <n v="47426.6"/>
    <n v="0"/>
    <x v="3"/>
    <x v="3"/>
  </r>
  <r>
    <x v="0"/>
    <s v="E"/>
    <x v="1"/>
    <s v="DT01WOFF01/02/2007N"/>
    <n v="116020"/>
    <n v="3849.45"/>
    <n v="-103.72"/>
    <n v="3953.17"/>
    <n v="3953.17"/>
    <n v="0"/>
    <n v="-103.72"/>
    <n v="0"/>
    <n v="0"/>
    <n v="0"/>
    <n v="2508.2399999999998"/>
    <n v="0"/>
    <x v="3"/>
    <x v="3"/>
  </r>
  <r>
    <x v="0"/>
    <s v="E"/>
    <x v="8"/>
    <s v="DT01WON 01/02/2007 "/>
    <n v="930575"/>
    <n v="62525.53"/>
    <n v="-831.93"/>
    <n v="62525.53"/>
    <n v="61405.56"/>
    <n v="1151.1199999999999"/>
    <n v="-831.93"/>
    <n v="0"/>
    <n v="-284.81"/>
    <n v="1085.5899999999999"/>
    <n v="20118.099999999999"/>
    <n v="0"/>
    <x v="3"/>
    <x v="3"/>
  </r>
  <r>
    <x v="0"/>
    <s v="E"/>
    <x v="3"/>
    <s v="DT01WON 01/02/2007N"/>
    <n v="1320"/>
    <n v="518.04999999999995"/>
    <n v="-1.18"/>
    <n v="519.23"/>
    <n v="516.77"/>
    <n v="1.63"/>
    <n v="-1.18"/>
    <n v="0"/>
    <n v="-0.28999999999999998"/>
    <n v="1.1200000000000001"/>
    <n v="28.54"/>
    <n v="0"/>
    <x v="3"/>
    <x v="3"/>
  </r>
  <r>
    <x v="0"/>
    <s v="E"/>
    <x v="4"/>
    <s v="DT01WON 01/02/2007N"/>
    <n v="6592643"/>
    <n v="869443.98"/>
    <n v="-5893.86"/>
    <n v="875337.84"/>
    <n v="833856.33"/>
    <n v="27528.240000000002"/>
    <n v="-5893.86"/>
    <n v="0"/>
    <n v="-4962.68"/>
    <n v="18915.95"/>
    <n v="142526.32999999999"/>
    <n v="0"/>
    <x v="3"/>
    <x v="3"/>
  </r>
  <r>
    <x v="0"/>
    <s v="E"/>
    <x v="8"/>
    <s v="DT01WON 01/02/2007N"/>
    <n v="8343922"/>
    <n v="1081926.96"/>
    <n v="-7445.81"/>
    <n v="1089372.77"/>
    <n v="1038658.21"/>
    <n v="33655.51"/>
    <n v="-7445.81"/>
    <n v="0"/>
    <n v="-6067.22"/>
    <n v="23126.27"/>
    <n v="180387.22"/>
    <n v="0"/>
    <x v="3"/>
    <x v="3"/>
  </r>
  <r>
    <x v="0"/>
    <s v="E"/>
    <x v="5"/>
    <s v="DT01WON 01/02/2007N"/>
    <n v="1094807"/>
    <n v="163068.17000000001"/>
    <n v="-978.76"/>
    <n v="164046.93"/>
    <n v="157917.07"/>
    <n v="4067.95"/>
    <n v="-978.76"/>
    <n v="0"/>
    <n v="-733.35"/>
    <n v="2795.26"/>
    <n v="23668.62"/>
    <n v="0"/>
    <x v="3"/>
    <x v="3"/>
  </r>
  <r>
    <x v="0"/>
    <s v="E"/>
    <x v="1"/>
    <s v="DT01WON 01/02/2007N"/>
    <n v="41022"/>
    <n v="4909.1899999999996"/>
    <n v="-36.67"/>
    <n v="4945.8599999999997"/>
    <n v="4653.13"/>
    <n v="194.26"/>
    <n v="-36.67"/>
    <n v="0"/>
    <n v="-35.020000000000003"/>
    <n v="133.49"/>
    <n v="886.85"/>
    <n v="0"/>
    <x v="3"/>
    <x v="3"/>
  </r>
  <r>
    <x v="0"/>
    <s v="E"/>
    <x v="4"/>
    <s v="DT02WOFF01/02/2007N"/>
    <n v="268684"/>
    <n v="8891.07"/>
    <n v="-240.2"/>
    <n v="9131.27"/>
    <n v="9131.27"/>
    <n v="0"/>
    <n v="-240.2"/>
    <n v="0"/>
    <n v="0"/>
    <n v="0"/>
    <n v="5808.68"/>
    <n v="0"/>
    <x v="3"/>
    <x v="3"/>
  </r>
  <r>
    <x v="0"/>
    <s v="E"/>
    <x v="8"/>
    <s v="DT02WOFF01/02/2007N"/>
    <n v="663892"/>
    <n v="21969.06"/>
    <n v="-593.52"/>
    <n v="22562.58"/>
    <n v="22562.58"/>
    <n v="0"/>
    <n v="-593.52"/>
    <n v="0"/>
    <n v="0"/>
    <n v="0"/>
    <n v="14352.68"/>
    <n v="0"/>
    <x v="3"/>
    <x v="3"/>
  </r>
  <r>
    <x v="0"/>
    <s v="E"/>
    <x v="5"/>
    <s v="DT02WOFF01/02/2007N"/>
    <n v="141679"/>
    <n v="4698.21"/>
    <n v="-126.66"/>
    <n v="4824.87"/>
    <n v="4824.87"/>
    <n v="0"/>
    <n v="-126.66"/>
    <n v="0"/>
    <n v="0"/>
    <n v="0"/>
    <n v="3062.96"/>
    <n v="0"/>
    <x v="3"/>
    <x v="3"/>
  </r>
  <r>
    <x v="0"/>
    <s v="E"/>
    <x v="4"/>
    <s v="DT02WON 01/02/2007N"/>
    <n v="110359"/>
    <n v="15318.34"/>
    <n v="-98.66"/>
    <n v="15417"/>
    <n v="14710.46"/>
    <n v="468.88"/>
    <n v="-98.66"/>
    <n v="0"/>
    <n v="-84.53"/>
    <n v="322.19"/>
    <n v="2385.85"/>
    <n v="0"/>
    <x v="3"/>
    <x v="3"/>
  </r>
  <r>
    <x v="0"/>
    <s v="E"/>
    <x v="8"/>
    <s v="DT02WON 01/02/2007N"/>
    <n v="247277"/>
    <n v="32709.59"/>
    <n v="-221.06"/>
    <n v="32930.65"/>
    <n v="31232.22"/>
    <n v="1127.1199999999999"/>
    <n v="-221.06"/>
    <n v="0"/>
    <n v="-203.19"/>
    <n v="774.5"/>
    <n v="5345.88"/>
    <n v="0"/>
    <x v="3"/>
    <x v="3"/>
  </r>
  <r>
    <x v="0"/>
    <s v="E"/>
    <x v="5"/>
    <s v="DT02WON 01/02/2007N"/>
    <n v="65037"/>
    <n v="10155.19"/>
    <n v="-58.14"/>
    <n v="10213.33"/>
    <n v="9828.01"/>
    <n v="255.71"/>
    <n v="-58.14"/>
    <n v="0"/>
    <n v="-46.1"/>
    <n v="175.71"/>
    <n v="1406.03"/>
    <n v="0"/>
    <x v="3"/>
    <x v="3"/>
  </r>
  <r>
    <x v="0"/>
    <s v="E"/>
    <x v="4"/>
    <s v="DT04WOFF01/02/2007N"/>
    <n v="1243545"/>
    <n v="41140.199999999997"/>
    <n v="-1111.73"/>
    <n v="42251.93"/>
    <n v="42251.93"/>
    <n v="0"/>
    <n v="-1111.73"/>
    <n v="0"/>
    <n v="0"/>
    <n v="0"/>
    <n v="26884.2"/>
    <n v="0"/>
    <x v="3"/>
    <x v="3"/>
  </r>
  <r>
    <x v="0"/>
    <s v="E"/>
    <x v="4"/>
    <s v="DT04WON 01/02/2007N"/>
    <n v="472377"/>
    <n v="69762.27"/>
    <n v="-422.31"/>
    <n v="70184.58"/>
    <n v="66986.100000000006"/>
    <n v="2122.6"/>
    <n v="-422.31"/>
    <n v="0"/>
    <n v="-382.65"/>
    <n v="1458.53"/>
    <n v="10212.32"/>
    <n v="0"/>
    <x v="3"/>
    <x v="3"/>
  </r>
  <r>
    <x v="0"/>
    <s v="E"/>
    <x v="4"/>
    <s v="DT07WOFF01/02/2007N"/>
    <n v="28738"/>
    <n v="950.74"/>
    <n v="-25.69"/>
    <n v="976.43"/>
    <n v="976.43"/>
    <n v="0"/>
    <n v="-25.69"/>
    <n v="0"/>
    <n v="0"/>
    <n v="0"/>
    <n v="621.29"/>
    <n v="0"/>
    <x v="3"/>
    <x v="3"/>
  </r>
  <r>
    <x v="0"/>
    <s v="E"/>
    <x v="5"/>
    <s v="DT07WOFF01/02/2007N"/>
    <n v="126129"/>
    <n v="4178.9399999999996"/>
    <n v="-112.76"/>
    <n v="4291.7"/>
    <n v="4291.7"/>
    <n v="0"/>
    <n v="-112.76"/>
    <n v="0"/>
    <n v="0"/>
    <n v="0"/>
    <n v="2726.78"/>
    <n v="0"/>
    <x v="3"/>
    <x v="3"/>
  </r>
  <r>
    <x v="0"/>
    <s v="E"/>
    <x v="4"/>
    <s v="DT07WON 01/02/2007N"/>
    <n v="12088"/>
    <n v="2195.94"/>
    <n v="-10.81"/>
    <n v="2206.75"/>
    <n v="2130.65"/>
    <n v="50.5"/>
    <n v="-10.81"/>
    <n v="0"/>
    <n v="-9.1"/>
    <n v="34.700000000000003"/>
    <n v="261.33"/>
    <n v="0"/>
    <x v="3"/>
    <x v="3"/>
  </r>
  <r>
    <x v="0"/>
    <s v="E"/>
    <x v="5"/>
    <s v="DT07WON 01/02/2007N"/>
    <n v="64078"/>
    <n v="7995.13"/>
    <n v="-57.29"/>
    <n v="8052.42"/>
    <n v="7697.87"/>
    <n v="235.29"/>
    <n v="-57.29"/>
    <n v="0"/>
    <n v="-42.42"/>
    <n v="161.68"/>
    <n v="1385.3"/>
    <n v="0"/>
    <x v="3"/>
    <x v="3"/>
  </r>
  <r>
    <x v="0"/>
    <s v="E"/>
    <x v="4"/>
    <s v="DT08WOFF01/02/2007N"/>
    <n v="11147556"/>
    <n v="369024.01"/>
    <n v="-9965.93"/>
    <n v="378989.94"/>
    <n v="378989.94"/>
    <n v="0"/>
    <n v="-9965.93"/>
    <n v="0"/>
    <n v="0"/>
    <n v="0"/>
    <n v="240999.03"/>
    <n v="0"/>
    <x v="3"/>
    <x v="3"/>
  </r>
  <r>
    <x v="0"/>
    <s v="E"/>
    <x v="8"/>
    <s v="DT08WOFF01/02/2007N"/>
    <n v="10887965"/>
    <n v="360390.01"/>
    <n v="-9733.83"/>
    <n v="370123.84"/>
    <n v="370123.84"/>
    <n v="0"/>
    <n v="-9733.83"/>
    <n v="0"/>
    <n v="0"/>
    <n v="0"/>
    <n v="235386.92"/>
    <n v="0"/>
    <x v="3"/>
    <x v="3"/>
  </r>
  <r>
    <x v="0"/>
    <s v="E"/>
    <x v="5"/>
    <s v="DT08WOFF01/02/2007N"/>
    <n v="3669534"/>
    <n v="125547.84"/>
    <n v="-3280.56"/>
    <n v="128828.4"/>
    <n v="128828.4"/>
    <n v="0"/>
    <n v="-3280.56"/>
    <n v="0"/>
    <n v="0"/>
    <n v="0"/>
    <n v="79331.649999999994"/>
    <n v="0"/>
    <x v="3"/>
    <x v="3"/>
  </r>
  <r>
    <x v="0"/>
    <s v="E"/>
    <x v="12"/>
    <s v="DT08WOFF01/02/2007N"/>
    <n v="2862"/>
    <n v="94.68"/>
    <n v="-2.56"/>
    <n v="97.24"/>
    <n v="97.24"/>
    <n v="0"/>
    <n v="-2.56"/>
    <n v="0"/>
    <n v="0"/>
    <n v="0"/>
    <n v="61.87"/>
    <n v="0"/>
    <x v="3"/>
    <x v="3"/>
  </r>
  <r>
    <x v="0"/>
    <s v="E"/>
    <x v="1"/>
    <s v="DT08WOFF01/02/2007N"/>
    <n v="650745"/>
    <n v="21528.59"/>
    <n v="-581.77"/>
    <n v="22110.36"/>
    <n v="22110.36"/>
    <n v="0"/>
    <n v="-581.77"/>
    <n v="0"/>
    <n v="0"/>
    <n v="0"/>
    <n v="14068.46"/>
    <n v="0"/>
    <x v="3"/>
    <x v="3"/>
  </r>
  <r>
    <x v="0"/>
    <s v="E"/>
    <x v="4"/>
    <s v="DT08WON 01/02/2007N"/>
    <n v="4337660"/>
    <n v="551532.63"/>
    <n v="-3877.86"/>
    <n v="555410.49"/>
    <n v="526546.06000000006"/>
    <n v="19155.21"/>
    <n v="-3877.86"/>
    <n v="0"/>
    <n v="-3453.21"/>
    <n v="13162.43"/>
    <n v="93775.87"/>
    <n v="0"/>
    <x v="3"/>
    <x v="3"/>
  </r>
  <r>
    <x v="0"/>
    <s v="E"/>
    <x v="8"/>
    <s v="DT08WON 01/02/2007N"/>
    <n v="4443544"/>
    <n v="562870.09"/>
    <n v="-3972.52"/>
    <n v="566842.61"/>
    <n v="538264.67000000004"/>
    <n v="18965.09"/>
    <n v="-3972.52"/>
    <n v="0"/>
    <n v="-3418.93"/>
    <n v="13031.78"/>
    <n v="96064.97"/>
    <n v="0"/>
    <x v="3"/>
    <x v="3"/>
  </r>
  <r>
    <x v="0"/>
    <s v="E"/>
    <x v="5"/>
    <s v="DT08WON 01/02/2007N"/>
    <n v="1187467"/>
    <n v="169364.93"/>
    <n v="-1061.6099999999999"/>
    <n v="170426.54"/>
    <n v="161373.09"/>
    <n v="6008.12"/>
    <n v="-1061.6099999999999"/>
    <n v="0"/>
    <n v="-1083.1099999999999"/>
    <n v="4128.4399999999996"/>
    <n v="25671.85"/>
    <n v="0"/>
    <x v="3"/>
    <x v="3"/>
  </r>
  <r>
    <x v="0"/>
    <s v="E"/>
    <x v="12"/>
    <s v="DT08WON 01/02/2007N"/>
    <n v="999"/>
    <n v="285.57"/>
    <n v="-0.89"/>
    <n v="286.45999999999998"/>
    <n v="279.26"/>
    <n v="4.78"/>
    <n v="-0.89"/>
    <n v="0"/>
    <n v="-0.86"/>
    <n v="3.28"/>
    <n v="21.6"/>
    <n v="0"/>
    <x v="3"/>
    <x v="3"/>
  </r>
  <r>
    <x v="0"/>
    <s v="E"/>
    <x v="1"/>
    <s v="DT08WON 01/02/2007N"/>
    <n v="258245"/>
    <n v="32579.55"/>
    <n v="-230.87"/>
    <n v="32810.42"/>
    <n v="31116.06"/>
    <n v="1124.42"/>
    <n v="-230.87"/>
    <n v="0"/>
    <n v="-202.7"/>
    <n v="772.64"/>
    <n v="5583"/>
    <n v="0"/>
    <x v="3"/>
    <x v="3"/>
  </r>
  <r>
    <x v="0"/>
    <s v="E"/>
    <x v="8"/>
    <s v="DT09WON 01/02/2007 "/>
    <n v="346591"/>
    <n v="24643.119999999999"/>
    <n v="0"/>
    <n v="24643.119999999999"/>
    <n v="0"/>
    <n v="0"/>
    <n v="0"/>
    <n v="0"/>
    <n v="0"/>
    <n v="0"/>
    <n v="7492.95"/>
    <n v="0"/>
    <x v="3"/>
    <x v="3"/>
  </r>
  <r>
    <x v="0"/>
    <s v="E"/>
    <x v="2"/>
    <s v="EH      01/02/2007N"/>
    <n v="952420"/>
    <n v="58402.66"/>
    <n v="-851.7"/>
    <n v="59254.36"/>
    <n v="57479.05"/>
    <n v="1178.1400000000001"/>
    <n v="-851.7"/>
    <n v="0"/>
    <n v="-212.39"/>
    <n v="809.56"/>
    <n v="20590.349999999999"/>
    <n v="0"/>
    <x v="3"/>
    <x v="4"/>
  </r>
  <r>
    <x v="0"/>
    <s v="E"/>
    <x v="6"/>
    <s v="EH      01/02/2007N"/>
    <n v="48160"/>
    <n v="2922.04"/>
    <n v="-43.05"/>
    <n v="2965.09"/>
    <n v="2875.32"/>
    <n v="59.58"/>
    <n v="-43.05"/>
    <n v="0"/>
    <n v="-10.74"/>
    <n v="40.93"/>
    <n v="1041.17"/>
    <n v="0"/>
    <x v="3"/>
    <x v="4"/>
  </r>
  <r>
    <x v="0"/>
    <s v="E"/>
    <x v="3"/>
    <s v="EH      01/02/2007N"/>
    <n v="1009447"/>
    <n v="61100.41"/>
    <n v="-902.45"/>
    <n v="62002.86"/>
    <n v="60121.27"/>
    <n v="1248.69"/>
    <n v="-902.45"/>
    <n v="0"/>
    <n v="-225.12"/>
    <n v="858.02"/>
    <n v="21823.23"/>
    <n v="0"/>
    <x v="3"/>
    <x v="4"/>
  </r>
  <r>
    <x v="0"/>
    <s v="E"/>
    <x v="5"/>
    <s v="EH      01/02/2007N"/>
    <n v="224192"/>
    <n v="13543.41"/>
    <n v="-200.42"/>
    <n v="13743.83"/>
    <n v="13325.93"/>
    <n v="277.33"/>
    <n v="-200.42"/>
    <n v="0"/>
    <n v="-50"/>
    <n v="190.57"/>
    <n v="4846.8"/>
    <n v="0"/>
    <x v="3"/>
    <x v="4"/>
  </r>
  <r>
    <x v="0"/>
    <s v="E"/>
    <x v="6"/>
    <s v="GFL1    01/31/2007N"/>
    <n v="90"/>
    <n v="8.26"/>
    <n v="-0.08"/>
    <n v="8.34"/>
    <n v="8.17"/>
    <n v="0.11"/>
    <n v="-0.08"/>
    <n v="0"/>
    <n v="-0.02"/>
    <n v="0.08"/>
    <n v="1.95"/>
    <n v="0"/>
    <x v="3"/>
    <x v="5"/>
  </r>
  <r>
    <x v="0"/>
    <s v="E"/>
    <x v="3"/>
    <s v="GFL1    01/31/2007N"/>
    <n v="513"/>
    <n v="57.05"/>
    <n v="-0.46"/>
    <n v="57.51"/>
    <n v="46.91"/>
    <n v="0.63"/>
    <n v="-0.46"/>
    <n v="0"/>
    <n v="-0.11"/>
    <n v="0.44"/>
    <n v="11.09"/>
    <n v="0"/>
    <x v="3"/>
    <x v="5"/>
  </r>
  <r>
    <x v="0"/>
    <s v="E"/>
    <x v="2"/>
    <s v="GFL2    01/31/2007N"/>
    <n v="499152"/>
    <n v="39676"/>
    <n v="-446"/>
    <n v="40122"/>
    <n v="39186.1"/>
    <n v="617.08000000000004"/>
    <n v="-446"/>
    <n v="0"/>
    <n v="-111.44"/>
    <n v="424.42"/>
    <n v="10791.1"/>
    <n v="0"/>
    <x v="3"/>
    <x v="5"/>
  </r>
  <r>
    <x v="0"/>
    <s v="E"/>
    <x v="10"/>
    <s v="GFL2    01/31/2007N"/>
    <n v="0"/>
    <n v="3"/>
    <n v="0"/>
    <n v="3"/>
    <n v="0.08"/>
    <n v="0"/>
    <n v="0"/>
    <n v="0"/>
    <n v="0"/>
    <n v="0"/>
    <n v="0"/>
    <n v="0"/>
    <x v="3"/>
    <x v="5"/>
  </r>
  <r>
    <x v="0"/>
    <s v="E"/>
    <x v="3"/>
    <s v="GFL2    01/31/2007N"/>
    <n v="15338"/>
    <n v="1308.95"/>
    <n v="-13.69"/>
    <n v="1322.64"/>
    <n v="1206.25"/>
    <n v="19.010000000000002"/>
    <n v="-13.69"/>
    <n v="0"/>
    <n v="-3.48"/>
    <n v="13.02"/>
    <n v="331.58"/>
    <n v="0"/>
    <x v="3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3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3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3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3"/>
    <x v="6"/>
  </r>
  <r>
    <x v="0"/>
    <s v="E"/>
    <x v="8"/>
    <s v="MCMP     "/>
    <n v="0"/>
    <n v="-78"/>
    <n v="0"/>
    <n v="-78"/>
    <n v="0"/>
    <n v="0"/>
    <n v="0"/>
    <n v="0"/>
    <n v="0"/>
    <n v="0"/>
    <n v="0"/>
    <n v="0"/>
    <x v="3"/>
    <x v="6"/>
  </r>
  <r>
    <x v="0"/>
    <s v="E"/>
    <x v="2"/>
    <s v="MCMP    07/31/1998 "/>
    <n v="0"/>
    <n v="182"/>
    <n v="0"/>
    <n v="182"/>
    <n v="0"/>
    <n v="0"/>
    <n v="0"/>
    <n v="0"/>
    <n v="0"/>
    <n v="0"/>
    <n v="0"/>
    <n v="0"/>
    <x v="3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3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3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3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3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3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3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3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3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3"/>
    <x v="6"/>
  </r>
  <r>
    <x v="0"/>
    <s v="E"/>
    <x v="9"/>
    <s v="NSPF    01/02/2007 "/>
    <n v="163"/>
    <n v="19.34"/>
    <n v="-0.15"/>
    <n v="19.489999999999998"/>
    <n v="19.43"/>
    <n v="0"/>
    <n v="-0.15"/>
    <n v="0"/>
    <n v="-0.08"/>
    <n v="0.14000000000000001"/>
    <n v="3.52"/>
    <n v="0"/>
    <x v="3"/>
    <x v="7"/>
  </r>
  <r>
    <x v="0"/>
    <s v="E"/>
    <x v="2"/>
    <s v="NSPF    01/02/2007 "/>
    <n v="3479"/>
    <n v="394.96"/>
    <n v="-3.19"/>
    <n v="398.15"/>
    <n v="396.87"/>
    <n v="0"/>
    <n v="-3.19"/>
    <n v="0"/>
    <n v="-1.7"/>
    <n v="2.98"/>
    <n v="75.14"/>
    <n v="0"/>
    <x v="3"/>
    <x v="7"/>
  </r>
  <r>
    <x v="0"/>
    <s v="E"/>
    <x v="3"/>
    <s v="NSPF    01/02/2007 "/>
    <n v="3586"/>
    <n v="425.48"/>
    <n v="-3.3"/>
    <n v="428.78"/>
    <n v="427.46"/>
    <n v="0"/>
    <n v="-3.3"/>
    <n v="0"/>
    <n v="-1.76"/>
    <n v="3.08"/>
    <n v="77.44"/>
    <n v="0"/>
    <x v="3"/>
    <x v="7"/>
  </r>
  <r>
    <x v="0"/>
    <s v="E"/>
    <x v="13"/>
    <s v="NSPO    01/02/2007 "/>
    <n v="8168"/>
    <n v="1585.6"/>
    <n v="-8.16"/>
    <n v="1593.76"/>
    <n v="1591.71"/>
    <n v="0"/>
    <n v="-8.16"/>
    <n v="0"/>
    <n v="-4.08"/>
    <n v="6.13"/>
    <n v="175.62"/>
    <n v="0"/>
    <x v="3"/>
    <x v="7"/>
  </r>
  <r>
    <x v="0"/>
    <s v="E"/>
    <x v="9"/>
    <s v="NSPO    01/02/2007 "/>
    <n v="480"/>
    <n v="106.51"/>
    <n v="-0.48"/>
    <n v="106.99"/>
    <n v="106.87"/>
    <n v="0"/>
    <n v="-0.48"/>
    <n v="0"/>
    <n v="-0.24"/>
    <n v="0.36"/>
    <n v="10.32"/>
    <n v="0"/>
    <x v="3"/>
    <x v="7"/>
  </r>
  <r>
    <x v="0"/>
    <s v="E"/>
    <x v="2"/>
    <s v="NSPO    01/02/2007 "/>
    <n v="1596"/>
    <n v="326.51"/>
    <n v="-1.59"/>
    <n v="328.1"/>
    <n v="327.7"/>
    <n v="0"/>
    <n v="-1.59"/>
    <n v="0"/>
    <n v="-0.8"/>
    <n v="1.2"/>
    <n v="34.32"/>
    <n v="0"/>
    <x v="3"/>
    <x v="7"/>
  </r>
  <r>
    <x v="0"/>
    <s v="E"/>
    <x v="6"/>
    <s v="NSPO    01/02/2007 "/>
    <n v="40"/>
    <n v="7.68"/>
    <n v="-0.04"/>
    <n v="7.72"/>
    <n v="7.71"/>
    <n v="0"/>
    <n v="-0.04"/>
    <n v="0"/>
    <n v="-0.02"/>
    <n v="0.03"/>
    <n v="0.86"/>
    <n v="0"/>
    <x v="3"/>
    <x v="7"/>
  </r>
  <r>
    <x v="0"/>
    <s v="E"/>
    <x v="3"/>
    <s v="NSPO    01/02/2007 "/>
    <n v="80"/>
    <n v="18.23"/>
    <n v="-0.08"/>
    <n v="18.309999999999999"/>
    <n v="18.29"/>
    <n v="0"/>
    <n v="-0.08"/>
    <n v="0"/>
    <n v="-0.04"/>
    <n v="0.06"/>
    <n v="1.72"/>
    <n v="0"/>
    <x v="3"/>
    <x v="7"/>
  </r>
  <r>
    <x v="0"/>
    <s v="E"/>
    <x v="13"/>
    <s v="NSPU    01/02/2007 "/>
    <n v="41"/>
    <n v="11.1"/>
    <n v="-0.04"/>
    <n v="11.14"/>
    <n v="11.13"/>
    <n v="0"/>
    <n v="-0.04"/>
    <n v="0"/>
    <n v="-0.02"/>
    <n v="0.03"/>
    <n v="0.89"/>
    <n v="0"/>
    <x v="3"/>
    <x v="7"/>
  </r>
  <r>
    <x v="0"/>
    <s v="E"/>
    <x v="9"/>
    <s v="NSPU    01/02/2007 "/>
    <n v="4265"/>
    <n v="1027.1600000000001"/>
    <n v="-3.92"/>
    <n v="1031.08"/>
    <n v="1029.71"/>
    <n v="0"/>
    <n v="-3.92"/>
    <n v="0"/>
    <n v="-1.96"/>
    <n v="3.33"/>
    <n v="92.29"/>
    <n v="0"/>
    <x v="3"/>
    <x v="7"/>
  </r>
  <r>
    <x v="0"/>
    <s v="E"/>
    <x v="2"/>
    <s v="NSPU    01/02/2007 "/>
    <n v="2630"/>
    <n v="532.88"/>
    <n v="-2.2599999999999998"/>
    <n v="535.14"/>
    <n v="534.08000000000004"/>
    <n v="0"/>
    <n v="-2.2599999999999998"/>
    <n v="0"/>
    <n v="-1.1299999999999999"/>
    <n v="2.19"/>
    <n v="56.72"/>
    <n v="0"/>
    <x v="3"/>
    <x v="7"/>
  </r>
  <r>
    <x v="0"/>
    <s v="E"/>
    <x v="10"/>
    <s v="NSU1    01/31/2007N"/>
    <n v="786"/>
    <n v="83.71"/>
    <n v="-0.7"/>
    <n v="84.41"/>
    <n v="84.12"/>
    <n v="0"/>
    <n v="-0.7"/>
    <n v="0"/>
    <n v="-0.38"/>
    <n v="0.67"/>
    <n v="16.989999999999998"/>
    <n v="0"/>
    <x v="3"/>
    <x v="7"/>
  </r>
  <r>
    <x v="0"/>
    <s v="E"/>
    <x v="10"/>
    <s v="NSU2    01/31/2007N"/>
    <n v="3138"/>
    <n v="657.95"/>
    <n v="-2.81"/>
    <n v="660.76"/>
    <n v="659.61"/>
    <n v="0"/>
    <n v="-2.81"/>
    <n v="0"/>
    <n v="-1.52"/>
    <n v="2.67"/>
    <n v="67.84"/>
    <n v="0"/>
    <x v="3"/>
    <x v="7"/>
  </r>
  <r>
    <x v="0"/>
    <s v="E"/>
    <x v="10"/>
    <s v="NSU3    01/31/2007N"/>
    <n v="30162"/>
    <n v="4534.37"/>
    <n v="-26.94"/>
    <n v="4561.3100000000004"/>
    <n v="4550.28"/>
    <n v="0"/>
    <n v="-26.94"/>
    <n v="0"/>
    <n v="-14.59"/>
    <n v="25.62"/>
    <n v="652.05999999999995"/>
    <n v="0"/>
    <x v="3"/>
    <x v="7"/>
  </r>
  <r>
    <x v="0"/>
    <s v="E"/>
    <x v="10"/>
    <s v="NSU5    01/31/2007N"/>
    <n v="328"/>
    <n v="33.68"/>
    <n v="-0.28999999999999998"/>
    <n v="33.97"/>
    <n v="33.85"/>
    <n v="0"/>
    <n v="-0.28999999999999998"/>
    <n v="0"/>
    <n v="-0.16"/>
    <n v="0.28000000000000003"/>
    <n v="7.09"/>
    <n v="0"/>
    <x v="3"/>
    <x v="7"/>
  </r>
  <r>
    <x v="0"/>
    <s v="E"/>
    <x v="13"/>
    <s v="OLF     01/02/2007 "/>
    <n v="6096"/>
    <n v="641.02"/>
    <n v="-5.53"/>
    <n v="646.54999999999995"/>
    <n v="644.34"/>
    <n v="0"/>
    <n v="-5.53"/>
    <n v="0"/>
    <n v="-2.93"/>
    <n v="5.14"/>
    <n v="131.84"/>
    <n v="0"/>
    <x v="3"/>
    <x v="8"/>
  </r>
  <r>
    <x v="0"/>
    <s v="E"/>
    <x v="9"/>
    <s v="OLF     01/02/2007 "/>
    <n v="4502"/>
    <n v="448.98"/>
    <n v="-4.0999999999999996"/>
    <n v="453.08"/>
    <n v="451.46"/>
    <n v="0"/>
    <n v="-4.0999999999999996"/>
    <n v="0"/>
    <n v="-2.16"/>
    <n v="3.78"/>
    <n v="97.38"/>
    <n v="0"/>
    <x v="3"/>
    <x v="8"/>
  </r>
  <r>
    <x v="0"/>
    <s v="E"/>
    <x v="2"/>
    <s v="OLF     01/02/2007 "/>
    <n v="143165"/>
    <n v="13688.65"/>
    <n v="-129.34"/>
    <n v="13817.99"/>
    <n v="13766.42"/>
    <n v="0"/>
    <n v="-129.34"/>
    <n v="0"/>
    <n v="-69.239999999999995"/>
    <n v="120.81"/>
    <n v="3096.47"/>
    <n v="0"/>
    <x v="3"/>
    <x v="8"/>
  </r>
  <r>
    <x v="0"/>
    <s v="E"/>
    <x v="6"/>
    <s v="OLF     01/02/2007 "/>
    <n v="9428"/>
    <n v="856.54"/>
    <n v="-8.49"/>
    <n v="865.03"/>
    <n v="861.62"/>
    <n v="0"/>
    <n v="-8.49"/>
    <n v="0"/>
    <n v="-4.5599999999999996"/>
    <n v="7.97"/>
    <n v="203.89"/>
    <n v="0"/>
    <x v="3"/>
    <x v="8"/>
  </r>
  <r>
    <x v="0"/>
    <s v="E"/>
    <x v="10"/>
    <s v="OLF     01/02/2007 "/>
    <n v="85"/>
    <n v="12.14"/>
    <n v="-0.08"/>
    <n v="12.22"/>
    <n v="12.19"/>
    <n v="0"/>
    <n v="-0.08"/>
    <n v="0"/>
    <n v="-0.04"/>
    <n v="7.0000000000000007E-2"/>
    <n v="1.84"/>
    <n v="0"/>
    <x v="3"/>
    <x v="8"/>
  </r>
  <r>
    <x v="0"/>
    <s v="E"/>
    <x v="3"/>
    <s v="OLF     01/02/2007 "/>
    <n v="41829"/>
    <n v="3933.79"/>
    <n v="-37.83"/>
    <n v="3971.62"/>
    <n v="3956.55"/>
    <n v="0"/>
    <n v="-37.83"/>
    <n v="0"/>
    <n v="-20.2"/>
    <n v="35.270000000000003"/>
    <n v="904.71"/>
    <n v="0"/>
    <x v="3"/>
    <x v="8"/>
  </r>
  <r>
    <x v="0"/>
    <s v="E"/>
    <x v="7"/>
    <s v="OLF     01/02/2007 "/>
    <n v="336"/>
    <n v="39.17"/>
    <n v="-0.31"/>
    <n v="39.479999999999997"/>
    <n v="39.36"/>
    <n v="0"/>
    <n v="-0.31"/>
    <n v="0"/>
    <n v="-0.16"/>
    <n v="0.28000000000000003"/>
    <n v="7.27"/>
    <n v="0"/>
    <x v="3"/>
    <x v="8"/>
  </r>
  <r>
    <x v="0"/>
    <s v="E"/>
    <x v="11"/>
    <s v="OLF     01/02/2007 "/>
    <n v="838"/>
    <n v="93.23"/>
    <n v="-0.77"/>
    <n v="94"/>
    <n v="93.7"/>
    <n v="0"/>
    <n v="-0.77"/>
    <n v="0"/>
    <n v="-0.4"/>
    <n v="0.7"/>
    <n v="18.13"/>
    <n v="0"/>
    <x v="3"/>
    <x v="8"/>
  </r>
  <r>
    <x v="0"/>
    <s v="E"/>
    <x v="13"/>
    <s v="OLO     01/02/2007 "/>
    <n v="70332"/>
    <n v="10704.6"/>
    <n v="-63.51"/>
    <n v="10768.11"/>
    <n v="10744.06"/>
    <n v="0"/>
    <n v="-63.51"/>
    <n v="0"/>
    <n v="-32.21"/>
    <n v="56.26"/>
    <n v="1520.73"/>
    <n v="0"/>
    <x v="3"/>
    <x v="8"/>
  </r>
  <r>
    <x v="0"/>
    <s v="E"/>
    <x v="9"/>
    <s v="OLO     01/02/2007 "/>
    <n v="23507"/>
    <n v="4215.26"/>
    <n v="-21.24"/>
    <n v="4236.5"/>
    <n v="4228.1899999999996"/>
    <n v="0"/>
    <n v="-21.24"/>
    <n v="0"/>
    <n v="-11.26"/>
    <n v="19.57"/>
    <n v="508.12"/>
    <n v="0"/>
    <x v="3"/>
    <x v="8"/>
  </r>
  <r>
    <x v="0"/>
    <s v="E"/>
    <x v="2"/>
    <s v="OLO     01/02/2007 "/>
    <n v="93903"/>
    <n v="11502.04"/>
    <n v="-84.34"/>
    <n v="11586.38"/>
    <n v="11552.19"/>
    <n v="0"/>
    <n v="-84.34"/>
    <n v="0"/>
    <n v="-45.83"/>
    <n v="80.02"/>
    <n v="2029.83"/>
    <n v="0"/>
    <x v="3"/>
    <x v="8"/>
  </r>
  <r>
    <x v="0"/>
    <s v="E"/>
    <x v="6"/>
    <s v="OLO     01/02/2007 "/>
    <n v="12363"/>
    <n v="1352.08"/>
    <n v="-11.2"/>
    <n v="1363.28"/>
    <n v="1358.68"/>
    <n v="0"/>
    <n v="-11.2"/>
    <n v="0"/>
    <n v="-6.1"/>
    <n v="10.7"/>
    <n v="267.12"/>
    <n v="0"/>
    <x v="3"/>
    <x v="8"/>
  </r>
  <r>
    <x v="0"/>
    <s v="E"/>
    <x v="10"/>
    <s v="OLO     01/02/2007 "/>
    <n v="123"/>
    <n v="62.94"/>
    <n v="-0.12"/>
    <n v="63.06"/>
    <n v="63.03"/>
    <n v="0"/>
    <n v="-0.12"/>
    <n v="0"/>
    <n v="-0.06"/>
    <n v="0.09"/>
    <n v="2.67"/>
    <n v="0"/>
    <x v="3"/>
    <x v="8"/>
  </r>
  <r>
    <x v="0"/>
    <s v="E"/>
    <x v="3"/>
    <s v="OLO     01/02/2007 "/>
    <n v="16024"/>
    <n v="2313.5500000000002"/>
    <n v="-14.51"/>
    <n v="2328.06"/>
    <n v="2322.4"/>
    <n v="0"/>
    <n v="-14.51"/>
    <n v="0"/>
    <n v="-7.99"/>
    <n v="13.65"/>
    <n v="346.6"/>
    <n v="0"/>
    <x v="3"/>
    <x v="8"/>
  </r>
  <r>
    <x v="0"/>
    <s v="E"/>
    <x v="7"/>
    <s v="OLO     01/02/2007 "/>
    <n v="82"/>
    <n v="15.12"/>
    <n v="-0.08"/>
    <n v="15.2"/>
    <n v="15.18"/>
    <n v="0"/>
    <n v="-0.08"/>
    <n v="0"/>
    <n v="-0.04"/>
    <n v="0.06"/>
    <n v="1.78"/>
    <n v="0"/>
    <x v="3"/>
    <x v="8"/>
  </r>
  <r>
    <x v="0"/>
    <s v="E"/>
    <x v="11"/>
    <s v="OLO     01/02/2007 "/>
    <n v="142"/>
    <n v="20.32"/>
    <n v="-0.13"/>
    <n v="20.45"/>
    <n v="20.399999999999999"/>
    <n v="0"/>
    <n v="-0.13"/>
    <n v="0"/>
    <n v="-7.0000000000000007E-2"/>
    <n v="0.12"/>
    <n v="3.07"/>
    <n v="0"/>
    <x v="3"/>
    <x v="8"/>
  </r>
  <r>
    <x v="0"/>
    <s v="E"/>
    <x v="13"/>
    <s v="OLO     01/02/2007N"/>
    <n v="-153"/>
    <n v="-38.909999999999997"/>
    <n v="0.05"/>
    <n v="-38.96"/>
    <n v="-23.76"/>
    <n v="0"/>
    <n v="0.05"/>
    <n v="0"/>
    <n v="7.0000000000000007E-2"/>
    <n v="-0.12"/>
    <n v="-3.31"/>
    <n v="0"/>
    <x v="3"/>
    <x v="8"/>
  </r>
  <r>
    <x v="0"/>
    <s v="E"/>
    <x v="9"/>
    <s v="OLU     01/02/2007 "/>
    <n v="568"/>
    <n v="105.6"/>
    <n v="-0.48"/>
    <n v="106.08"/>
    <n v="105.84"/>
    <n v="0"/>
    <n v="-0.48"/>
    <n v="0"/>
    <n v="-0.24"/>
    <n v="0.48"/>
    <n v="12.24"/>
    <n v="0"/>
    <x v="3"/>
    <x v="8"/>
  </r>
  <r>
    <x v="0"/>
    <s v="E"/>
    <x v="2"/>
    <s v="OLU     01/02/2007 "/>
    <n v="1217"/>
    <n v="243.55"/>
    <n v="-1.07"/>
    <n v="244.62"/>
    <n v="244.16"/>
    <n v="0"/>
    <n v="-1.07"/>
    <n v="0"/>
    <n v="-0.56000000000000005"/>
    <n v="1.02"/>
    <n v="26.26"/>
    <n v="0"/>
    <x v="3"/>
    <x v="8"/>
  </r>
  <r>
    <x v="0"/>
    <s v="E"/>
    <x v="13"/>
    <s v="RS  S   01/02/2007 "/>
    <n v="35797"/>
    <n v="2604.48"/>
    <n v="0"/>
    <n v="2604.48"/>
    <n v="0"/>
    <n v="0"/>
    <n v="0"/>
    <n v="0"/>
    <n v="0"/>
    <n v="0"/>
    <n v="773.87"/>
    <n v="0"/>
    <x v="3"/>
    <x v="9"/>
  </r>
  <r>
    <x v="0"/>
    <s v="E"/>
    <x v="13"/>
    <s v="RS  S   01/02/2007N"/>
    <n v="-3820584"/>
    <n v="-291575.53000000003"/>
    <n v="-2853.04"/>
    <n v="-288722.49"/>
    <n v="-285360.88"/>
    <n v="-1764.84"/>
    <n v="-2853.04"/>
    <n v="0"/>
    <n v="3643.71"/>
    <n v="-822.91"/>
    <n v="-82262.34"/>
    <n v="0"/>
    <x v="3"/>
    <x v="9"/>
  </r>
  <r>
    <x v="0"/>
    <s v="E"/>
    <x v="9"/>
    <s v="RS  S   01/02/2007N"/>
    <n v="-14087"/>
    <n v="-1101.06"/>
    <n v="-10.68"/>
    <n v="-1090.3800000000001"/>
    <n v="-1090.23"/>
    <n v="-6.33"/>
    <n v="-10.68"/>
    <n v="0"/>
    <n v="13.92"/>
    <n v="-7.74"/>
    <n v="-304.52"/>
    <n v="0"/>
    <x v="3"/>
    <x v="9"/>
  </r>
  <r>
    <x v="0"/>
    <s v="E"/>
    <x v="14"/>
    <s v="RS  S   01/02/2007N"/>
    <n v="0"/>
    <n v="-1915"/>
    <n v="0"/>
    <n v="-1915"/>
    <n v="0"/>
    <n v="0"/>
    <n v="0"/>
    <n v="0"/>
    <n v="0"/>
    <n v="0"/>
    <n v="0"/>
    <n v="0"/>
    <x v="3"/>
    <x v="9"/>
  </r>
  <r>
    <x v="0"/>
    <s v="E"/>
    <x v="13"/>
    <s v="RS  S   05/01/2006N"/>
    <n v="-86544"/>
    <n v="-5028.62"/>
    <n v="153.74"/>
    <n v="-5182.3599999999997"/>
    <n v="-5271.96"/>
    <n v="-93.48"/>
    <n v="153.74"/>
    <n v="0"/>
    <n v="85.54"/>
    <n v="97.54"/>
    <n v="-1717.06"/>
    <n v="0"/>
    <x v="3"/>
    <x v="9"/>
  </r>
  <r>
    <x v="0"/>
    <s v="E"/>
    <x v="13"/>
    <s v="RS  W   01/02/2007N"/>
    <n v="142903985"/>
    <n v="10946934.32"/>
    <n v="-121698.88"/>
    <n v="11068633.199999999"/>
    <n v="11026482.1"/>
    <n v="64274.34"/>
    <n v="-121698.88"/>
    <n v="0"/>
    <n v="-141188.24"/>
    <n v="119065"/>
    <n v="3089441.11"/>
    <n v="0"/>
    <x v="3"/>
    <x v="9"/>
  </r>
  <r>
    <x v="0"/>
    <s v="E"/>
    <x v="9"/>
    <s v="RS  W   01/02/2007N"/>
    <n v="1406360"/>
    <n v="110580.45"/>
    <n v="-1201.45"/>
    <n v="111781.9"/>
    <n v="111366.9"/>
    <n v="631.28"/>
    <n v="-1201.45"/>
    <n v="0"/>
    <n v="-1389.33"/>
    <n v="1173.05"/>
    <n v="30404.28"/>
    <n v="0"/>
    <x v="3"/>
    <x v="9"/>
  </r>
  <r>
    <x v="0"/>
    <s v="E"/>
    <x v="3"/>
    <s v="RS  W   01/02/2007N"/>
    <n v="56"/>
    <n v="8.57"/>
    <n v="-0.05"/>
    <n v="8.6199999999999992"/>
    <n v="8.6"/>
    <n v="0.03"/>
    <n v="-0.05"/>
    <n v="0"/>
    <n v="-0.06"/>
    <n v="0.05"/>
    <n v="1.21"/>
    <n v="0"/>
    <x v="3"/>
    <x v="9"/>
  </r>
  <r>
    <x v="0"/>
    <s v="E"/>
    <x v="13"/>
    <s v="RS  W   05/01/2006N"/>
    <n v="55150"/>
    <n v="3172.69"/>
    <n v="-112.39"/>
    <n v="3285.08"/>
    <n v="3342.1"/>
    <n v="59.59"/>
    <n v="-112.39"/>
    <n v="0"/>
    <n v="-54.49"/>
    <n v="-62.12"/>
    <n v="1079.76"/>
    <n v="0"/>
    <x v="3"/>
    <x v="9"/>
  </r>
  <r>
    <x v="0"/>
    <s v="E"/>
    <x v="10"/>
    <s v="SC01    01/31/2007N"/>
    <n v="1083"/>
    <n v="37.61"/>
    <n v="-0.97"/>
    <n v="38.58"/>
    <n v="38.19"/>
    <n v="0"/>
    <n v="-0.97"/>
    <n v="0"/>
    <n v="-0.53"/>
    <n v="0.92"/>
    <n v="23.41"/>
    <n v="0"/>
    <x v="3"/>
    <x v="10"/>
  </r>
  <r>
    <x v="0"/>
    <s v="E"/>
    <x v="10"/>
    <s v="SC02    01/31/2007N"/>
    <n v="41"/>
    <n v="4.92"/>
    <n v="-0.04"/>
    <n v="4.96"/>
    <n v="4.95"/>
    <n v="0"/>
    <n v="-0.04"/>
    <n v="0"/>
    <n v="-0.02"/>
    <n v="0.03"/>
    <n v="0.89"/>
    <n v="0"/>
    <x v="3"/>
    <x v="10"/>
  </r>
  <r>
    <x v="0"/>
    <s v="E"/>
    <x v="10"/>
    <s v="SC03    01/31/2007N"/>
    <n v="7903"/>
    <n v="274.5"/>
    <n v="-7.08"/>
    <n v="281.58"/>
    <n v="278.70999999999998"/>
    <n v="0"/>
    <n v="-7.08"/>
    <n v="0"/>
    <n v="-3.83"/>
    <n v="6.7"/>
    <n v="170.87"/>
    <n v="0"/>
    <x v="3"/>
    <x v="10"/>
  </r>
  <r>
    <x v="0"/>
    <s v="E"/>
    <x v="2"/>
    <s v="SE      01/31/2007N"/>
    <n v="18107"/>
    <n v="2474.4299999999998"/>
    <n v="-16.18"/>
    <n v="2490.61"/>
    <n v="2484.0100000000002"/>
    <n v="0"/>
    <n v="-16.18"/>
    <n v="0"/>
    <n v="-8.76"/>
    <n v="15.36"/>
    <n v="391.39"/>
    <n v="0"/>
    <x v="3"/>
    <x v="11"/>
  </r>
  <r>
    <x v="0"/>
    <s v="E"/>
    <x v="10"/>
    <s v="SE      01/31/2007N"/>
    <n v="100883"/>
    <n v="12535.23"/>
    <n v="-109.68"/>
    <n v="12644.91"/>
    <n v="12597.42"/>
    <n v="0"/>
    <n v="-109.68"/>
    <n v="0"/>
    <n v="-48.7"/>
    <n v="96.19"/>
    <n v="2180.91"/>
    <n v="0"/>
    <x v="3"/>
    <x v="11"/>
  </r>
  <r>
    <x v="0"/>
    <s v="E"/>
    <x v="10"/>
    <s v="SL01    01/31/2007N"/>
    <n v="2135"/>
    <n v="360.58"/>
    <n v="-1.91"/>
    <n v="362.49"/>
    <n v="361.72"/>
    <n v="0"/>
    <n v="-1.91"/>
    <n v="0"/>
    <n v="-1.04"/>
    <n v="1.81"/>
    <n v="46.18"/>
    <n v="0"/>
    <x v="3"/>
    <x v="12"/>
  </r>
  <r>
    <x v="0"/>
    <s v="E"/>
    <x v="10"/>
    <s v="SL02    01/31/2007N"/>
    <n v="3405"/>
    <n v="419.96"/>
    <n v="-3.05"/>
    <n v="423.01"/>
    <n v="421.73"/>
    <n v="0"/>
    <n v="-3.05"/>
    <n v="0"/>
    <n v="-1.64"/>
    <n v="2.92"/>
    <n v="73.61"/>
    <n v="0"/>
    <x v="3"/>
    <x v="12"/>
  </r>
  <r>
    <x v="0"/>
    <s v="E"/>
    <x v="2"/>
    <s v="SL03    01/31/2007N"/>
    <n v="163"/>
    <n v="18.899999999999999"/>
    <n v="-0.15"/>
    <n v="19.05"/>
    <n v="18.989999999999998"/>
    <n v="0"/>
    <n v="-0.15"/>
    <n v="0"/>
    <n v="-0.08"/>
    <n v="0.14000000000000001"/>
    <n v="3.52"/>
    <n v="0"/>
    <x v="3"/>
    <x v="12"/>
  </r>
  <r>
    <x v="0"/>
    <s v="E"/>
    <x v="10"/>
    <s v="SL03    01/31/2007N"/>
    <n v="14459"/>
    <n v="2197.8000000000002"/>
    <n v="-12.96"/>
    <n v="2210.7600000000002"/>
    <n v="2205.42"/>
    <n v="0"/>
    <n v="-12.96"/>
    <n v="0"/>
    <n v="-6.95"/>
    <n v="12.29"/>
    <n v="312.60000000000002"/>
    <n v="0"/>
    <x v="3"/>
    <x v="12"/>
  </r>
  <r>
    <x v="0"/>
    <s v="E"/>
    <x v="2"/>
    <s v="SL04    01/31/2007N"/>
    <n v="353"/>
    <n v="44.68"/>
    <n v="-0.33"/>
    <n v="45.01"/>
    <n v="44.89"/>
    <n v="0"/>
    <n v="-0.33"/>
    <n v="0"/>
    <n v="-0.17"/>
    <n v="0.28999999999999998"/>
    <n v="7.64"/>
    <n v="0"/>
    <x v="3"/>
    <x v="12"/>
  </r>
  <r>
    <x v="0"/>
    <s v="E"/>
    <x v="10"/>
    <s v="SL04    01/31/2007N"/>
    <n v="755280"/>
    <n v="79262.11"/>
    <n v="-675.21"/>
    <n v="79937.320000000007"/>
    <n v="79660.210000000006"/>
    <n v="0"/>
    <n v="-675.21"/>
    <n v="0"/>
    <n v="-364.78"/>
    <n v="641.89"/>
    <n v="16328.49"/>
    <n v="0"/>
    <x v="3"/>
    <x v="12"/>
  </r>
  <r>
    <x v="0"/>
    <s v="E"/>
    <x v="2"/>
    <s v="SL05    01/31/2007N"/>
    <n v="3354"/>
    <n v="1397.37"/>
    <n v="-2.99"/>
    <n v="1400.36"/>
    <n v="1399.13"/>
    <n v="0"/>
    <n v="-2.99"/>
    <n v="0"/>
    <n v="-1.61"/>
    <n v="2.84"/>
    <n v="72.5"/>
    <n v="0"/>
    <x v="3"/>
    <x v="12"/>
  </r>
  <r>
    <x v="0"/>
    <s v="E"/>
    <x v="10"/>
    <s v="SL05    01/31/2007N"/>
    <n v="24295"/>
    <n v="6660.66"/>
    <n v="-21.73"/>
    <n v="6682.39"/>
    <n v="6673.52"/>
    <n v="0"/>
    <n v="-21.73"/>
    <n v="0"/>
    <n v="-11.77"/>
    <n v="20.64"/>
    <n v="525.19000000000005"/>
    <n v="0"/>
    <x v="3"/>
    <x v="12"/>
  </r>
  <r>
    <x v="0"/>
    <s v="E"/>
    <x v="10"/>
    <s v="SL06    01/31/2007N"/>
    <n v="146"/>
    <n v="32.82"/>
    <n v="-0.13"/>
    <n v="32.950000000000003"/>
    <n v="32.9"/>
    <n v="0"/>
    <n v="-0.13"/>
    <n v="0"/>
    <n v="-7.0000000000000007E-2"/>
    <n v="0.12"/>
    <n v="3.16"/>
    <n v="0"/>
    <x v="3"/>
    <x v="12"/>
  </r>
  <r>
    <x v="0"/>
    <s v="E"/>
    <x v="2"/>
    <s v="SL07    01/31/2007N"/>
    <n v="5652"/>
    <n v="1942.8"/>
    <n v="-5.04"/>
    <n v="1947.84"/>
    <n v="1945.77"/>
    <n v="0"/>
    <n v="-5.04"/>
    <n v="0"/>
    <n v="-2.73"/>
    <n v="4.8"/>
    <n v="122.18"/>
    <n v="0"/>
    <x v="3"/>
    <x v="12"/>
  </r>
  <r>
    <x v="0"/>
    <s v="E"/>
    <x v="10"/>
    <s v="SL07    01/31/2007N"/>
    <n v="41327"/>
    <n v="8064.39"/>
    <n v="-36.92"/>
    <n v="8101.31"/>
    <n v="8086.2"/>
    <n v="0"/>
    <n v="-36.92"/>
    <n v="0"/>
    <n v="-19.989999999999998"/>
    <n v="35.1"/>
    <n v="893.46"/>
    <n v="0"/>
    <x v="3"/>
    <x v="12"/>
  </r>
  <r>
    <x v="0"/>
    <s v="E"/>
    <x v="10"/>
    <s v="SL08    01/31/2007N"/>
    <n v="26276"/>
    <n v="3464.01"/>
    <n v="-23.5"/>
    <n v="3487.51"/>
    <n v="3477.88"/>
    <n v="0"/>
    <n v="-23.5"/>
    <n v="0"/>
    <n v="-12.71"/>
    <n v="22.34"/>
    <n v="568.08000000000004"/>
    <n v="0"/>
    <x v="3"/>
    <x v="12"/>
  </r>
  <r>
    <x v="0"/>
    <s v="E"/>
    <x v="10"/>
    <s v="SL09    01/31/2007N"/>
    <n v="2218"/>
    <n v="104.62"/>
    <n v="-1.99"/>
    <n v="106.61"/>
    <n v="105.8"/>
    <n v="0"/>
    <n v="-1.99"/>
    <n v="0"/>
    <n v="-1.07"/>
    <n v="1.88"/>
    <n v="47.95"/>
    <n v="0"/>
    <x v="3"/>
    <x v="12"/>
  </r>
  <r>
    <x v="0"/>
    <s v="E"/>
    <x v="13"/>
    <s v="SOLU    01/31/2007 "/>
    <n v="221"/>
    <n v="23.18"/>
    <n v="-0.19"/>
    <n v="23.37"/>
    <n v="7.8"/>
    <n v="0"/>
    <n v="-0.19"/>
    <n v="0"/>
    <n v="-0.1"/>
    <n v="0.19"/>
    <n v="4.78"/>
    <n v="0"/>
    <x v="3"/>
    <x v="13"/>
  </r>
  <r>
    <x v="0"/>
    <s v="E"/>
    <x v="2"/>
    <s v="SOLU    01/31/2007 "/>
    <n v="1470"/>
    <n v="91.53"/>
    <n v="-1.3"/>
    <n v="92.83"/>
    <n v="51.84"/>
    <n v="0"/>
    <n v="-1.3"/>
    <n v="0"/>
    <n v="-0.72"/>
    <n v="1.25"/>
    <n v="31.8"/>
    <n v="0"/>
    <x v="3"/>
    <x v="13"/>
  </r>
  <r>
    <x v="0"/>
    <s v="E"/>
    <x v="3"/>
    <s v="SOLU    01/31/2007 "/>
    <n v="162"/>
    <n v="8.83"/>
    <n v="-0.14000000000000001"/>
    <n v="8.9700000000000006"/>
    <n v="5.71"/>
    <n v="0"/>
    <n v="-0.14000000000000001"/>
    <n v="0"/>
    <n v="-0.08"/>
    <n v="0.14000000000000001"/>
    <n v="3.5"/>
    <n v="0"/>
    <x v="3"/>
    <x v="13"/>
  </r>
  <r>
    <x v="0"/>
    <s v="E"/>
    <x v="2"/>
    <s v="SP      01/02/2007N"/>
    <n v="267"/>
    <n v="34.03"/>
    <n v="-0.24"/>
    <n v="34.270000000000003"/>
    <n v="33.770000000000003"/>
    <n v="0.33"/>
    <n v="-0.24"/>
    <n v="0"/>
    <n v="-0.06"/>
    <n v="0.23"/>
    <n v="5.77"/>
    <n v="0"/>
    <x v="3"/>
    <x v="14"/>
  </r>
  <r>
    <x v="0"/>
    <s v="E"/>
    <x v="3"/>
    <s v="SP      01/02/2007N"/>
    <n v="12753"/>
    <n v="1424.51"/>
    <n v="-11.4"/>
    <n v="1435.91"/>
    <n v="1412.14"/>
    <n v="15.78"/>
    <n v="-11.4"/>
    <n v="0"/>
    <n v="-2.85"/>
    <n v="10.84"/>
    <n v="275.70999999999998"/>
    <n v="0"/>
    <x v="3"/>
    <x v="14"/>
  </r>
  <r>
    <x v="0"/>
    <s v="E"/>
    <x v="13"/>
    <s v="SSLU    01/31/2007 "/>
    <n v="54"/>
    <n v="6.67"/>
    <n v="-0.05"/>
    <n v="6.72"/>
    <n v="1.9"/>
    <n v="0"/>
    <n v="-0.05"/>
    <n v="0"/>
    <n v="-0.03"/>
    <n v="0.05"/>
    <n v="1.17"/>
    <n v="0"/>
    <x v="3"/>
    <x v="15"/>
  </r>
  <r>
    <x v="0"/>
    <s v="E"/>
    <x v="2"/>
    <s v="SSLU    01/31/2007 "/>
    <n v="72"/>
    <n v="8.83"/>
    <n v="-0.06"/>
    <n v="8.89"/>
    <n v="2.54"/>
    <n v="0"/>
    <n v="-0.06"/>
    <n v="0"/>
    <n v="-0.03"/>
    <n v="0.06"/>
    <n v="1.56"/>
    <n v="0"/>
    <x v="3"/>
    <x v="15"/>
  </r>
  <r>
    <x v="0"/>
    <s v="E"/>
    <x v="10"/>
    <s v="SSLU    01/31/2007N"/>
    <n v="138"/>
    <n v="15.95"/>
    <n v="-0.12"/>
    <n v="16.07"/>
    <n v="4.87"/>
    <n v="0"/>
    <n v="-0.12"/>
    <n v="0"/>
    <n v="-0.06"/>
    <n v="0.11"/>
    <n v="2.99"/>
    <n v="0"/>
    <x v="3"/>
    <x v="15"/>
  </r>
  <r>
    <x v="0"/>
    <s v="E"/>
    <x v="2"/>
    <s v="SXLU    01/31/2007 "/>
    <n v="128"/>
    <n v="11.26"/>
    <n v="-0.12"/>
    <n v="11.38"/>
    <n v="4.5199999999999996"/>
    <n v="0"/>
    <n v="-0.12"/>
    <n v="0"/>
    <n v="-0.06"/>
    <n v="0.1"/>
    <n v="2.76"/>
    <n v="0"/>
    <x v="3"/>
    <x v="16"/>
  </r>
  <r>
    <x v="0"/>
    <s v="E"/>
    <x v="10"/>
    <s v="SXLU    01/31/2007N"/>
    <n v="144"/>
    <n v="18.34"/>
    <n v="-0.12"/>
    <n v="18.46"/>
    <n v="5.08"/>
    <n v="0"/>
    <n v="-0.12"/>
    <n v="0"/>
    <n v="-0.06"/>
    <n v="0.12"/>
    <n v="3.12"/>
    <n v="0"/>
    <x v="3"/>
    <x v="16"/>
  </r>
  <r>
    <x v="0"/>
    <s v="E"/>
    <x v="10"/>
    <s v="TL01    01/31/2007N"/>
    <n v="62894"/>
    <n v="2232.63"/>
    <n v="-65.45"/>
    <n v="2298.08"/>
    <n v="2249.66"/>
    <n v="0"/>
    <n v="-65.45"/>
    <n v="0"/>
    <n v="-15.19"/>
    <n v="63.61"/>
    <n v="1348.84"/>
    <n v="0"/>
    <x v="3"/>
    <x v="17"/>
  </r>
  <r>
    <x v="0"/>
    <s v="E"/>
    <x v="2"/>
    <s v="TL03    01/31/2007N"/>
    <n v="18"/>
    <n v="1.02"/>
    <n v="-0.02"/>
    <n v="1.04"/>
    <n v="1.02"/>
    <n v="0"/>
    <n v="-0.02"/>
    <n v="0"/>
    <n v="0"/>
    <n v="0.02"/>
    <n v="0.38"/>
    <n v="0"/>
    <x v="3"/>
    <x v="17"/>
  </r>
  <r>
    <x v="0"/>
    <s v="E"/>
    <x v="10"/>
    <s v="TL03    01/31/2007N"/>
    <n v="151024"/>
    <n v="8516.2199999999993"/>
    <n v="-138.88999999999999"/>
    <n v="8655.11"/>
    <n v="8593.8799999999992"/>
    <n v="0"/>
    <n v="-138.88999999999999"/>
    <n v="0"/>
    <n v="-66.84"/>
    <n v="128.07"/>
    <n v="3266.07"/>
    <n v="0"/>
    <x v="3"/>
    <x v="17"/>
  </r>
  <r>
    <x v="0"/>
    <s v="E"/>
    <x v="8"/>
    <s v="TT03SOFF01/02/2007N"/>
    <n v="0"/>
    <n v="-5589.86"/>
    <n v="0"/>
    <n v="-5589.86"/>
    <n v="0"/>
    <n v="0"/>
    <n v="0"/>
    <n v="0"/>
    <n v="0"/>
    <n v="0"/>
    <n v="0"/>
    <n v="0"/>
    <x v="3"/>
    <x v="18"/>
  </r>
  <r>
    <x v="0"/>
    <s v="E"/>
    <x v="4"/>
    <s v="TT03WOFF01/02/2007N"/>
    <n v="1402531"/>
    <n v="55795.23"/>
    <n v="-1253.8699999999999"/>
    <n v="57049.1"/>
    <n v="57049.1"/>
    <n v="0"/>
    <n v="-1253.8699999999999"/>
    <n v="0"/>
    <n v="0"/>
    <n v="0"/>
    <n v="30321.32"/>
    <n v="0"/>
    <x v="3"/>
    <x v="18"/>
  </r>
  <r>
    <x v="0"/>
    <s v="E"/>
    <x v="8"/>
    <s v="TT03WOFF01/02/2007N"/>
    <n v="4122377"/>
    <n v="163156.17000000001"/>
    <n v="-3685.41"/>
    <n v="166841.57999999999"/>
    <n v="166841.57999999999"/>
    <n v="0"/>
    <n v="-3685.41"/>
    <n v="0"/>
    <n v="0"/>
    <n v="0"/>
    <n v="89121.67"/>
    <n v="0"/>
    <x v="3"/>
    <x v="18"/>
  </r>
  <r>
    <x v="0"/>
    <s v="E"/>
    <x v="5"/>
    <s v="TT03WOFF01/02/2007N"/>
    <n v="892284"/>
    <n v="35547.019999999997"/>
    <n v="-797.7"/>
    <n v="36344.720000000001"/>
    <n v="36344.720000000001"/>
    <n v="0"/>
    <n v="-797.7"/>
    <n v="0"/>
    <n v="0"/>
    <n v="0"/>
    <n v="19290.29"/>
    <n v="0"/>
    <x v="3"/>
    <x v="18"/>
  </r>
  <r>
    <x v="0"/>
    <s v="E"/>
    <x v="8"/>
    <s v="TT03WON 01/02/2007 "/>
    <n v="588199"/>
    <n v="32161.1"/>
    <n v="-525.85"/>
    <n v="32161.1"/>
    <n v="31872.959999999999"/>
    <n v="88.23"/>
    <n v="-525.85"/>
    <n v="0"/>
    <n v="-9.52"/>
    <n v="735.28"/>
    <n v="12716.27"/>
    <n v="0"/>
    <x v="3"/>
    <x v="18"/>
  </r>
  <r>
    <x v="0"/>
    <s v="E"/>
    <x v="4"/>
    <s v="TT03WON 01/02/2007N"/>
    <n v="595419"/>
    <n v="63645.08"/>
    <n v="-532.29999999999995"/>
    <n v="64177.38"/>
    <n v="62201.41"/>
    <n v="299.69"/>
    <n v="-532.29999999999995"/>
    <n v="0"/>
    <n v="-21.98"/>
    <n v="1698.26"/>
    <n v="12872.36"/>
    <n v="0"/>
    <x v="3"/>
    <x v="18"/>
  </r>
  <r>
    <x v="0"/>
    <s v="E"/>
    <x v="8"/>
    <s v="TT03WON 01/02/2007N"/>
    <n v="1719505"/>
    <n v="193794.57"/>
    <n v="-1537.24"/>
    <n v="195331.81"/>
    <n v="189554.18"/>
    <n v="876.29"/>
    <n v="-1537.24"/>
    <n v="0"/>
    <n v="-64.260000000000005"/>
    <n v="4965.6000000000004"/>
    <n v="37173.980000000003"/>
    <n v="0"/>
    <x v="3"/>
    <x v="18"/>
  </r>
  <r>
    <x v="0"/>
    <s v="E"/>
    <x v="5"/>
    <s v="TT03WON 01/02/2007N"/>
    <n v="336719"/>
    <n v="32239.96"/>
    <n v="-301.02999999999997"/>
    <n v="32540.99"/>
    <n v="31325.51"/>
    <n v="184.35"/>
    <n v="-301.02999999999997"/>
    <n v="0"/>
    <n v="-13.52"/>
    <n v="1044.6500000000001"/>
    <n v="7279.53"/>
    <n v="0"/>
    <x v="3"/>
    <x v="18"/>
  </r>
  <r>
    <x v="0"/>
    <s v="E"/>
    <x v="8"/>
    <s v="TT04WOFF01/02/2007N"/>
    <n v="1988173"/>
    <n v="78604.399999999994"/>
    <n v="-1777.43"/>
    <n v="80381.83"/>
    <n v="80381.83"/>
    <n v="0"/>
    <n v="-1777.43"/>
    <n v="0"/>
    <n v="0"/>
    <n v="0"/>
    <n v="42982.31"/>
    <n v="0"/>
    <x v="3"/>
    <x v="18"/>
  </r>
  <r>
    <x v="0"/>
    <s v="E"/>
    <x v="5"/>
    <s v="TT04WOFF01/02/2007N"/>
    <n v="1493247"/>
    <n v="59513.69"/>
    <n v="-1334.96"/>
    <n v="60848.65"/>
    <n v="60848.65"/>
    <n v="0"/>
    <n v="-1334.96"/>
    <n v="0"/>
    <n v="0"/>
    <n v="0"/>
    <n v="32282.51"/>
    <n v="0"/>
    <x v="3"/>
    <x v="18"/>
  </r>
  <r>
    <x v="0"/>
    <s v="E"/>
    <x v="8"/>
    <s v="TT04WON 01/02/2007 "/>
    <n v="736700"/>
    <n v="46240.93"/>
    <n v="-658.61"/>
    <n v="46240.93"/>
    <n v="45635.86"/>
    <n v="110.51"/>
    <n v="-658.61"/>
    <n v="0"/>
    <n v="-15.12"/>
    <n v="1168.29"/>
    <n v="15926.72"/>
    <n v="0"/>
    <x v="3"/>
    <x v="18"/>
  </r>
  <r>
    <x v="0"/>
    <s v="E"/>
    <x v="8"/>
    <s v="TT04WON 01/02/2007N"/>
    <n v="1009642"/>
    <n v="95890.39"/>
    <n v="-902.62"/>
    <n v="96793.01"/>
    <n v="93828.18"/>
    <n v="449.67"/>
    <n v="-902.62"/>
    <n v="0"/>
    <n v="-32.979999999999997"/>
    <n v="2548.14"/>
    <n v="21827.45"/>
    <n v="0"/>
    <x v="3"/>
    <x v="18"/>
  </r>
  <r>
    <x v="0"/>
    <s v="E"/>
    <x v="5"/>
    <s v="TT04WON 01/02/2007N"/>
    <n v="514521"/>
    <n v="44572.47"/>
    <n v="-459.99"/>
    <n v="45032.46"/>
    <n v="43046.79"/>
    <n v="301.16000000000003"/>
    <n v="-459.99"/>
    <n v="0"/>
    <n v="-22.09"/>
    <n v="1706.6"/>
    <n v="11123.43"/>
    <n v="0"/>
    <x v="3"/>
    <x v="18"/>
  </r>
  <r>
    <x v="0"/>
    <s v="E"/>
    <x v="8"/>
    <s v="TT05WON 01/02/2007 "/>
    <n v="276832"/>
    <n v="17819.259999999998"/>
    <n v="0"/>
    <n v="17819.259999999998"/>
    <n v="0"/>
    <n v="0"/>
    <n v="0"/>
    <n v="0"/>
    <n v="0"/>
    <n v="0"/>
    <n v="5984.83"/>
    <n v="0"/>
    <x v="3"/>
    <x v="18"/>
  </r>
  <r>
    <x v="0"/>
    <s v="E"/>
    <x v="8"/>
    <s v="TT06WON 01/02/2007 "/>
    <n v="637757"/>
    <n v="37410.69"/>
    <n v="0"/>
    <n v="37410.69"/>
    <n v="0"/>
    <n v="0"/>
    <n v="0"/>
    <n v="0"/>
    <n v="0"/>
    <n v="0"/>
    <n v="13787.67"/>
    <n v="0"/>
    <x v="3"/>
    <x v="18"/>
  </r>
  <r>
    <x v="0"/>
    <s v="E"/>
    <x v="10"/>
    <s v="UOLC    01/31/2007N"/>
    <n v="1477"/>
    <n v="51.3"/>
    <n v="-1.32"/>
    <n v="52.62"/>
    <n v="52.08"/>
    <n v="0"/>
    <n v="-1.32"/>
    <n v="0"/>
    <n v="-0.71"/>
    <n v="1.25"/>
    <n v="31.93"/>
    <n v="0"/>
    <x v="3"/>
    <x v="19"/>
  </r>
  <r>
    <x v="0"/>
    <s v="E"/>
    <x v="13"/>
    <s v="UOLP    01/31/2007 "/>
    <n v="158"/>
    <n v="5.51"/>
    <n v="-0.14000000000000001"/>
    <n v="5.65"/>
    <n v="5.58"/>
    <n v="0"/>
    <n v="-0.14000000000000001"/>
    <n v="0"/>
    <n v="-7.0000000000000007E-2"/>
    <n v="0.14000000000000001"/>
    <n v="3.42"/>
    <n v="0"/>
    <x v="3"/>
    <x v="19"/>
  </r>
  <r>
    <x v="0"/>
    <s v="E"/>
    <x v="2"/>
    <s v="UOLP    01/31/2007 "/>
    <n v="1728"/>
    <n v="60.48"/>
    <n v="-1.1200000000000001"/>
    <n v="61.6"/>
    <n v="60.96"/>
    <n v="0"/>
    <n v="-1.1200000000000001"/>
    <n v="0"/>
    <n v="-0.8"/>
    <n v="1.44"/>
    <n v="37.28"/>
    <n v="0"/>
    <x v="3"/>
    <x v="19"/>
  </r>
  <r>
    <x v="0"/>
    <s v="E"/>
    <x v="2"/>
    <s v="UOLP    01/31/2007N"/>
    <n v="566"/>
    <n v="19.68"/>
    <n v="-0.49"/>
    <n v="20.170000000000002"/>
    <n v="19.95"/>
    <n v="0"/>
    <n v="-0.49"/>
    <n v="0"/>
    <n v="-0.26"/>
    <n v="0.48"/>
    <n v="12.24"/>
    <n v="0"/>
    <x v="3"/>
    <x v="19"/>
  </r>
  <r>
    <x v="0"/>
    <s v="E"/>
    <x v="10"/>
    <s v="UOLP    01/31/2007N"/>
    <n v="2780"/>
    <n v="96.58"/>
    <n v="-2.48"/>
    <n v="99.06"/>
    <n v="98.04"/>
    <n v="0"/>
    <n v="-2.48"/>
    <n v="0"/>
    <n v="-1.34"/>
    <n v="2.36"/>
    <n v="60.1"/>
    <n v="0"/>
    <x v="3"/>
    <x v="19"/>
  </r>
  <r>
    <x v="0"/>
    <s v="E"/>
    <x v="3"/>
    <s v="WS01    06/02/1993N"/>
    <n v="49400"/>
    <n v="2146.81"/>
    <n v="-44.17"/>
    <n v="2190.98"/>
    <n v="0"/>
    <n v="0"/>
    <n v="0"/>
    <n v="0"/>
    <n v="0"/>
    <n v="0"/>
    <n v="1067.98"/>
    <n v="0"/>
    <x v="3"/>
    <x v="20"/>
  </r>
  <r>
    <x v="0"/>
    <s v="E"/>
    <x v="0"/>
    <s v="        01/01/2001 "/>
    <n v="187055"/>
    <n v="12074.4"/>
    <n v="0"/>
    <n v="12074.4"/>
    <n v="0"/>
    <n v="0"/>
    <n v="0"/>
    <n v="0"/>
    <n v="0"/>
    <n v="0"/>
    <n v="0"/>
    <n v="0"/>
    <x v="4"/>
    <x v="21"/>
  </r>
  <r>
    <x v="0"/>
    <s v="E"/>
    <x v="1"/>
    <s v="DP01    01/02/2007N"/>
    <n v="126056"/>
    <n v="9448.9500000000007"/>
    <n v="-94.54"/>
    <n v="9543.49"/>
    <n v="9334.24"/>
    <n v="155.93"/>
    <n v="-94.54"/>
    <n v="0"/>
    <n v="-28.11"/>
    <n v="81.430000000000007"/>
    <n v="2725.2"/>
    <n v="0"/>
    <x v="4"/>
    <x v="1"/>
  </r>
  <r>
    <x v="0"/>
    <s v="E"/>
    <x v="2"/>
    <s v="DP02    01/02/2007N"/>
    <n v="107503"/>
    <n v="8632.98"/>
    <n v="-80.63"/>
    <n v="8713.61"/>
    <n v="8535.15"/>
    <n v="132.97999999999999"/>
    <n v="-80.63"/>
    <n v="0"/>
    <n v="-23.97"/>
    <n v="69.45"/>
    <n v="2324.11"/>
    <n v="0"/>
    <x v="4"/>
    <x v="1"/>
  </r>
  <r>
    <x v="0"/>
    <s v="E"/>
    <x v="3"/>
    <s v="DP02    01/02/2007N"/>
    <n v="463521"/>
    <n v="30697.200000000001"/>
    <n v="-347.64"/>
    <n v="31044.84"/>
    <n v="30275.38"/>
    <n v="573.38"/>
    <n v="-347.64"/>
    <n v="0"/>
    <n v="-103.36"/>
    <n v="299.44"/>
    <n v="10020.86"/>
    <n v="0"/>
    <x v="4"/>
    <x v="1"/>
  </r>
  <r>
    <x v="0"/>
    <s v="E"/>
    <x v="4"/>
    <s v="DP02    01/02/2007N"/>
    <n v="348008"/>
    <n v="23190.799999999999"/>
    <n v="-261.01"/>
    <n v="23451.81"/>
    <n v="22874.12"/>
    <n v="430.49"/>
    <n v="-261.01"/>
    <n v="0"/>
    <n v="-77.61"/>
    <n v="224.81"/>
    <n v="7523.58"/>
    <n v="0"/>
    <x v="4"/>
    <x v="1"/>
  </r>
  <r>
    <x v="0"/>
    <s v="E"/>
    <x v="5"/>
    <s v="DP02    01/02/2007N"/>
    <n v="66302"/>
    <n v="5915.91"/>
    <n v="-49.73"/>
    <n v="5965.64"/>
    <n v="5855.58"/>
    <n v="82.02"/>
    <n v="-49.73"/>
    <n v="0"/>
    <n v="-14.79"/>
    <n v="42.83"/>
    <n v="1433.38"/>
    <n v="0"/>
    <x v="4"/>
    <x v="1"/>
  </r>
  <r>
    <x v="0"/>
    <s v="E"/>
    <x v="6"/>
    <s v="DP10 ON 01/02/2007N"/>
    <n v="128838"/>
    <n v="9063.76"/>
    <n v="-96.63"/>
    <n v="9160.39"/>
    <n v="8946.52"/>
    <n v="159.37"/>
    <n v="-96.63"/>
    <n v="0"/>
    <n v="-28.73"/>
    <n v="83.23"/>
    <n v="2785.35"/>
    <n v="0"/>
    <x v="4"/>
    <x v="1"/>
  </r>
  <r>
    <x v="0"/>
    <s v="E"/>
    <x v="7"/>
    <s v="DP10 ON 01/02/2007N"/>
    <n v="32505"/>
    <n v="3389.21"/>
    <n v="-24.38"/>
    <n v="3413.59"/>
    <n v="3359.63"/>
    <n v="40.21"/>
    <n v="-24.38"/>
    <n v="0"/>
    <n v="-7.25"/>
    <n v="21"/>
    <n v="702.73"/>
    <n v="0"/>
    <x v="4"/>
    <x v="1"/>
  </r>
  <r>
    <x v="0"/>
    <s v="E"/>
    <x v="4"/>
    <s v="DS01    01/02/2007 "/>
    <n v="10359"/>
    <n v="1022.62"/>
    <n v="-7.77"/>
    <n v="1022.62"/>
    <n v="1002.61"/>
    <n v="12.81"/>
    <n v="-7.77"/>
    <n v="0"/>
    <n v="-7.89"/>
    <n v="22.86"/>
    <n v="223.95"/>
    <n v="0"/>
    <x v="4"/>
    <x v="2"/>
  </r>
  <r>
    <x v="0"/>
    <s v="E"/>
    <x v="8"/>
    <s v="DS01    01/02/2007 "/>
    <n v="63445"/>
    <n v="3807.27"/>
    <n v="-47.58"/>
    <n v="3807.27"/>
    <n v="3757.62"/>
    <n v="78.48"/>
    <n v="-47.58"/>
    <n v="0"/>
    <n v="-9.8800000000000008"/>
    <n v="28.63"/>
    <n v="1371.62"/>
    <n v="0"/>
    <x v="4"/>
    <x v="2"/>
  </r>
  <r>
    <x v="0"/>
    <s v="E"/>
    <x v="9"/>
    <s v="DS01    01/02/2007N"/>
    <n v="370799"/>
    <n v="29830.18"/>
    <n v="-278.43"/>
    <n v="30108.61"/>
    <n v="29492.65"/>
    <n v="458.67"/>
    <n v="-278.43"/>
    <n v="0"/>
    <n v="-82.66"/>
    <n v="239.95"/>
    <n v="8016.27"/>
    <n v="0"/>
    <x v="4"/>
    <x v="2"/>
  </r>
  <r>
    <x v="0"/>
    <s v="E"/>
    <x v="2"/>
    <s v="DS01    01/02/2007N"/>
    <n v="58049064"/>
    <n v="4727326.6900000004"/>
    <n v="-43650.41"/>
    <n v="4770977.0999999996"/>
    <n v="4674487.66"/>
    <n v="71806.320000000007"/>
    <n v="-43650.41"/>
    <n v="0"/>
    <n v="-12944.2"/>
    <n v="37628.480000000003"/>
    <n v="1254962.8400000001"/>
    <n v="0"/>
    <x v="4"/>
    <x v="2"/>
  </r>
  <r>
    <x v="0"/>
    <s v="E"/>
    <x v="6"/>
    <s v="DS01    01/02/2007N"/>
    <n v="3945831"/>
    <n v="319601.06"/>
    <n v="-2992.98"/>
    <n v="322594.03999999998"/>
    <n v="316004.42"/>
    <n v="4883.75"/>
    <n v="-2992.98"/>
    <n v="0"/>
    <n v="-879.91"/>
    <n v="2585.7800000000002"/>
    <n v="85304.98"/>
    <n v="0"/>
    <x v="4"/>
    <x v="2"/>
  </r>
  <r>
    <x v="0"/>
    <s v="E"/>
    <x v="10"/>
    <s v="DS01    01/02/2007N"/>
    <n v="94246"/>
    <n v="7647.48"/>
    <n v="-70.680000000000007"/>
    <n v="7718.16"/>
    <n v="7561.74"/>
    <n v="116.57"/>
    <n v="-70.680000000000007"/>
    <n v="0"/>
    <n v="-21.03"/>
    <n v="60.88"/>
    <n v="2037.51"/>
    <n v="0"/>
    <x v="4"/>
    <x v="2"/>
  </r>
  <r>
    <x v="0"/>
    <s v="E"/>
    <x v="3"/>
    <s v="DS01    01/02/2007N"/>
    <n v="7212434"/>
    <n v="594556.81999999995"/>
    <n v="-5575.33"/>
    <n v="600132.15"/>
    <n v="588177.75"/>
    <n v="8921.74"/>
    <n v="-5575.33"/>
    <n v="0"/>
    <n v="-1608.18"/>
    <n v="4640.84"/>
    <n v="155925.54999999999"/>
    <n v="0"/>
    <x v="4"/>
    <x v="2"/>
  </r>
  <r>
    <x v="0"/>
    <s v="E"/>
    <x v="7"/>
    <s v="DS01    01/02/2007N"/>
    <n v="515"/>
    <n v="78.89"/>
    <n v="-0.38"/>
    <n v="79.27"/>
    <n v="78.400000000000006"/>
    <n v="0.64"/>
    <n v="-0.38"/>
    <n v="0"/>
    <n v="-0.11"/>
    <n v="0.34"/>
    <n v="11.14"/>
    <n v="0"/>
    <x v="4"/>
    <x v="2"/>
  </r>
  <r>
    <x v="0"/>
    <s v="E"/>
    <x v="11"/>
    <s v="DS01    01/02/2007N"/>
    <n v="434683"/>
    <n v="35696.019999999997"/>
    <n v="-326.04000000000002"/>
    <n v="36022.06"/>
    <n v="35300.449999999997"/>
    <n v="537.70000000000005"/>
    <n v="-326.04000000000002"/>
    <n v="0"/>
    <n v="-96.92"/>
    <n v="280.83"/>
    <n v="9397.43"/>
    <n v="0"/>
    <x v="4"/>
    <x v="2"/>
  </r>
  <r>
    <x v="0"/>
    <s v="E"/>
    <x v="4"/>
    <s v="DS01    01/02/2007N"/>
    <n v="6605642"/>
    <n v="444533.59"/>
    <n v="-4954.53"/>
    <n v="449488.12"/>
    <n v="438522.22"/>
    <n v="8171.19"/>
    <n v="-4954.53"/>
    <n v="0"/>
    <n v="-1473.03"/>
    <n v="4267.74"/>
    <n v="142807.38"/>
    <n v="0"/>
    <x v="4"/>
    <x v="2"/>
  </r>
  <r>
    <x v="0"/>
    <s v="E"/>
    <x v="8"/>
    <s v="DS01    01/02/2007N"/>
    <n v="1537899"/>
    <n v="112794.7"/>
    <n v="-1157.83"/>
    <n v="113952.53"/>
    <n v="111393.38"/>
    <n v="1902.37"/>
    <n v="-1157.83"/>
    <n v="0"/>
    <n v="-342.94"/>
    <n v="999.72"/>
    <n v="33247.81"/>
    <n v="0"/>
    <x v="4"/>
    <x v="2"/>
  </r>
  <r>
    <x v="0"/>
    <s v="E"/>
    <x v="5"/>
    <s v="DS01    01/02/2007N"/>
    <n v="1586665"/>
    <n v="134452.69"/>
    <n v="-1189.99"/>
    <n v="135642.68"/>
    <n v="133008.82"/>
    <n v="1962.69"/>
    <n v="-1189.99"/>
    <n v="0"/>
    <n v="-353.83"/>
    <n v="1025"/>
    <n v="34302.11"/>
    <n v="0"/>
    <x v="4"/>
    <x v="2"/>
  </r>
  <r>
    <x v="0"/>
    <s v="E"/>
    <x v="9"/>
    <s v="DS01    01/02/2007Y"/>
    <n v="56"/>
    <n v="20.39"/>
    <n v="-0.04"/>
    <n v="20.43"/>
    <n v="20.329999999999998"/>
    <n v="7.0000000000000007E-2"/>
    <n v="-0.04"/>
    <n v="0"/>
    <n v="-0.01"/>
    <n v="0.04"/>
    <n v="1.21"/>
    <n v="0"/>
    <x v="4"/>
    <x v="2"/>
  </r>
  <r>
    <x v="0"/>
    <s v="E"/>
    <x v="2"/>
    <s v="DS01    01/02/2007Y"/>
    <n v="52467"/>
    <n v="12292.38"/>
    <n v="-27.82"/>
    <n v="12320.2"/>
    <n v="11819.89"/>
    <n v="57.48"/>
    <n v="-27.82"/>
    <n v="0"/>
    <n v="-10.36"/>
    <n v="28.84"/>
    <n v="1134.3"/>
    <n v="0"/>
    <x v="4"/>
    <x v="2"/>
  </r>
  <r>
    <x v="0"/>
    <s v="E"/>
    <x v="6"/>
    <s v="DS01    01/02/2007Y"/>
    <n v="9320"/>
    <n v="2209.2800000000002"/>
    <n v="-6.99"/>
    <n v="2216.27"/>
    <n v="2200.8000000000002"/>
    <n v="11.53"/>
    <n v="-6.99"/>
    <n v="0"/>
    <n v="-2.08"/>
    <n v="6.02"/>
    <n v="201.49"/>
    <n v="0"/>
    <x v="4"/>
    <x v="2"/>
  </r>
  <r>
    <x v="0"/>
    <s v="E"/>
    <x v="3"/>
    <s v="DS01    01/02/2007Y"/>
    <n v="21732"/>
    <n v="5345.34"/>
    <n v="-16.3"/>
    <n v="5361.64"/>
    <n v="5325.55"/>
    <n v="26.89"/>
    <n v="-16.3"/>
    <n v="0"/>
    <n v="-4.8499999999999996"/>
    <n v="14.05"/>
    <n v="469.82"/>
    <n v="0"/>
    <x v="4"/>
    <x v="2"/>
  </r>
  <r>
    <x v="0"/>
    <s v="E"/>
    <x v="8"/>
    <s v="DS01    01/02/2007Y"/>
    <n v="4450"/>
    <n v="1038.28"/>
    <n v="-3.34"/>
    <n v="1041.6199999999999"/>
    <n v="1034.24"/>
    <n v="5.5"/>
    <n v="-3.34"/>
    <n v="0"/>
    <n v="-0.99"/>
    <n v="2.87"/>
    <n v="96.2"/>
    <n v="0"/>
    <x v="4"/>
    <x v="2"/>
  </r>
  <r>
    <x v="0"/>
    <s v="E"/>
    <x v="5"/>
    <s v="DS01    01/02/2007Y"/>
    <n v="7342"/>
    <n v="1718.31"/>
    <n v="-5.51"/>
    <n v="1723.82"/>
    <n v="1711.63"/>
    <n v="9.09"/>
    <n v="-5.51"/>
    <n v="0"/>
    <n v="-1.64"/>
    <n v="4.74"/>
    <n v="158.72999999999999"/>
    <n v="0"/>
    <x v="4"/>
    <x v="2"/>
  </r>
  <r>
    <x v="0"/>
    <s v="E"/>
    <x v="6"/>
    <s v="DS01    05/01/2006N"/>
    <n v="-998"/>
    <n v="-84.49"/>
    <n v="0"/>
    <n v="-84.49"/>
    <n v="-84.95"/>
    <n v="-0.01"/>
    <n v="0"/>
    <n v="0"/>
    <n v="0.22"/>
    <n v="0.25"/>
    <n v="-21.57"/>
    <n v="0"/>
    <x v="4"/>
    <x v="2"/>
  </r>
  <r>
    <x v="0"/>
    <s v="E"/>
    <x v="5"/>
    <s v="DS02    01/02/2007N"/>
    <n v="88279"/>
    <n v="7587.88"/>
    <n v="-66.209999999999994"/>
    <n v="7654.09"/>
    <n v="7507.55"/>
    <n v="109.2"/>
    <n v="-66.209999999999994"/>
    <n v="0"/>
    <n v="-19.690000000000001"/>
    <n v="57.03"/>
    <n v="1908.5"/>
    <n v="0"/>
    <x v="4"/>
    <x v="2"/>
  </r>
  <r>
    <x v="0"/>
    <s v="E"/>
    <x v="6"/>
    <s v="DS02    01/02/2007Y"/>
    <n v="2364"/>
    <n v="558.61"/>
    <n v="-1.77"/>
    <n v="560.38"/>
    <n v="556.46"/>
    <n v="2.92"/>
    <n v="-1.77"/>
    <n v="0"/>
    <n v="-0.53"/>
    <n v="1.53"/>
    <n v="51.11"/>
    <n v="0"/>
    <x v="4"/>
    <x v="2"/>
  </r>
  <r>
    <x v="0"/>
    <s v="E"/>
    <x v="5"/>
    <s v="DS03 ON 01/02/2007N"/>
    <n v="137121"/>
    <n v="8901.82"/>
    <n v="-102.84"/>
    <n v="9004.66"/>
    <n v="8777.0400000000009"/>
    <n v="169.62"/>
    <n v="-102.84"/>
    <n v="0"/>
    <n v="-30.58"/>
    <n v="88.58"/>
    <n v="2964.42"/>
    <n v="0"/>
    <x v="4"/>
    <x v="2"/>
  </r>
  <r>
    <x v="0"/>
    <s v="E"/>
    <x v="2"/>
    <s v="DS07 ON 01/02/2007N"/>
    <n v="1669859"/>
    <n v="122015.79"/>
    <n v="-1264.76"/>
    <n v="123280.55"/>
    <n v="120491.07"/>
    <n v="2065.62"/>
    <n v="-1264.76"/>
    <n v="0"/>
    <n v="-372.39"/>
    <n v="1096.25"/>
    <n v="36100.69"/>
    <n v="0"/>
    <x v="4"/>
    <x v="2"/>
  </r>
  <r>
    <x v="0"/>
    <s v="E"/>
    <x v="6"/>
    <s v="DS07 ON 01/02/2007N"/>
    <n v="132380"/>
    <n v="11217.49"/>
    <n v="-102.59"/>
    <n v="11320.08"/>
    <n v="11095.65"/>
    <n v="163.75"/>
    <n v="-102.59"/>
    <n v="0"/>
    <n v="-29.52"/>
    <n v="90.2"/>
    <n v="2861.92"/>
    <n v="0"/>
    <x v="4"/>
    <x v="2"/>
  </r>
  <r>
    <x v="0"/>
    <s v="E"/>
    <x v="3"/>
    <s v="DS07 ON 01/02/2007N"/>
    <n v="166860"/>
    <n v="12977.17"/>
    <n v="-125.15"/>
    <n v="13102.32"/>
    <n v="12825.33"/>
    <n v="206.4"/>
    <n v="-125.15"/>
    <n v="0"/>
    <n v="-37.21"/>
    <n v="107.8"/>
    <n v="3607.33"/>
    <n v="0"/>
    <x v="4"/>
    <x v="2"/>
  </r>
  <r>
    <x v="0"/>
    <s v="E"/>
    <x v="2"/>
    <s v="DS07 ON 01/02/2007Y"/>
    <n v="2880"/>
    <n v="702.26"/>
    <n v="-2.16"/>
    <n v="704.42"/>
    <n v="699.64"/>
    <n v="3.56"/>
    <n v="-2.16"/>
    <n v="0"/>
    <n v="-0.64"/>
    <n v="1.86"/>
    <n v="62.26"/>
    <n v="0"/>
    <x v="4"/>
    <x v="2"/>
  </r>
  <r>
    <x v="0"/>
    <s v="E"/>
    <x v="7"/>
    <s v="DS07 ON 01/02/2007Y"/>
    <n v="1920"/>
    <n v="461.51"/>
    <n v="-1.44"/>
    <n v="462.95"/>
    <n v="459.76"/>
    <n v="2.38"/>
    <n v="-1.44"/>
    <n v="0"/>
    <n v="-0.43"/>
    <n v="1.24"/>
    <n v="41.51"/>
    <n v="0"/>
    <x v="4"/>
    <x v="2"/>
  </r>
  <r>
    <x v="0"/>
    <s v="E"/>
    <x v="2"/>
    <s v="DS08 ON 01/02/2007N"/>
    <n v="680019"/>
    <n v="71178.8"/>
    <n v="-521.69000000000005"/>
    <n v="71700.490000000005"/>
    <n v="70555.149999999994"/>
    <n v="841.17"/>
    <n v="-521.69000000000005"/>
    <n v="0"/>
    <n v="-151.63"/>
    <n v="455.8"/>
    <n v="14701.32"/>
    <n v="0"/>
    <x v="4"/>
    <x v="2"/>
  </r>
  <r>
    <x v="0"/>
    <s v="E"/>
    <x v="4"/>
    <s v="DS08 ON 01/02/2007N"/>
    <n v="47523"/>
    <n v="5082.5"/>
    <n v="-35.64"/>
    <n v="5118.1400000000003"/>
    <n v="5039.25"/>
    <n v="58.79"/>
    <n v="-35.64"/>
    <n v="0"/>
    <n v="-10.6"/>
    <n v="30.7"/>
    <n v="1027.4000000000001"/>
    <n v="0"/>
    <x v="4"/>
    <x v="2"/>
  </r>
  <r>
    <x v="0"/>
    <s v="E"/>
    <x v="2"/>
    <s v="DS08 ON 01/02/2007Y"/>
    <n v="3450"/>
    <n v="850.86"/>
    <n v="-2.59"/>
    <n v="853.45"/>
    <n v="847.7"/>
    <n v="4.2699999999999996"/>
    <n v="-2.59"/>
    <n v="0"/>
    <n v="-0.76"/>
    <n v="2.2400000000000002"/>
    <n v="74.59"/>
    <n v="0"/>
    <x v="4"/>
    <x v="2"/>
  </r>
  <r>
    <x v="0"/>
    <s v="E"/>
    <x v="2"/>
    <s v="DS09    01/02/2007N"/>
    <n v="479181"/>
    <n v="49126.31"/>
    <n v="-353.26"/>
    <n v="49479.57"/>
    <n v="48684.39"/>
    <n v="592.76"/>
    <n v="-353.26"/>
    <n v="0"/>
    <n v="-106.81"/>
    <n v="309.23"/>
    <n v="10359.379999999999"/>
    <n v="0"/>
    <x v="4"/>
    <x v="2"/>
  </r>
  <r>
    <x v="0"/>
    <s v="E"/>
    <x v="2"/>
    <s v="DS09    01/02/2007Y"/>
    <n v="86350"/>
    <n v="12265.63"/>
    <n v="-64.77"/>
    <n v="12330.4"/>
    <n v="12187.05"/>
    <n v="106.82"/>
    <n v="-64.77"/>
    <n v="0"/>
    <n v="-19.260000000000002"/>
    <n v="55.79"/>
    <n v="1866.78"/>
    <n v="0"/>
    <x v="4"/>
    <x v="2"/>
  </r>
  <r>
    <x v="0"/>
    <s v="E"/>
    <x v="4"/>
    <s v="DS12    01/02/2007 "/>
    <n v="25031"/>
    <n v="1991.26"/>
    <n v="0"/>
    <n v="1991.26"/>
    <n v="0"/>
    <n v="0"/>
    <n v="0"/>
    <n v="0"/>
    <n v="0"/>
    <n v="0"/>
    <n v="541.15"/>
    <n v="0"/>
    <x v="4"/>
    <x v="2"/>
  </r>
  <r>
    <x v="0"/>
    <s v="E"/>
    <x v="8"/>
    <s v="DS12    01/02/2007 "/>
    <n v="-19131"/>
    <n v="-556.98"/>
    <n v="0"/>
    <n v="-556.98"/>
    <n v="0"/>
    <n v="0"/>
    <n v="0"/>
    <n v="0"/>
    <n v="0"/>
    <n v="0"/>
    <n v="-413.59"/>
    <n v="0"/>
    <x v="4"/>
    <x v="2"/>
  </r>
  <r>
    <x v="0"/>
    <s v="E"/>
    <x v="4"/>
    <s v="DT01WOFF01/02/2007N"/>
    <n v="15110442"/>
    <n v="503045.58"/>
    <n v="-11332.93"/>
    <n v="514378.51"/>
    <n v="514378.51"/>
    <n v="0"/>
    <n v="-11332.93"/>
    <n v="0"/>
    <n v="0"/>
    <n v="0"/>
    <n v="326672.63"/>
    <n v="0"/>
    <x v="4"/>
    <x v="3"/>
  </r>
  <r>
    <x v="0"/>
    <s v="E"/>
    <x v="8"/>
    <s v="DT01WOFF01/02/2007N"/>
    <n v="20402478"/>
    <n v="678926.37"/>
    <n v="-15393.24"/>
    <n v="694319.61"/>
    <n v="694319.61"/>
    <n v="0"/>
    <n v="-15393.24"/>
    <n v="0"/>
    <n v="0"/>
    <n v="0"/>
    <n v="441081.16"/>
    <n v="0"/>
    <x v="4"/>
    <x v="3"/>
  </r>
  <r>
    <x v="0"/>
    <s v="E"/>
    <x v="5"/>
    <s v="DT01WOFF01/02/2007N"/>
    <n v="2194527"/>
    <n v="73042.11"/>
    <n v="-1645.88"/>
    <n v="74687.990000000005"/>
    <n v="74687.990000000005"/>
    <n v="0"/>
    <n v="-1645.88"/>
    <n v="0"/>
    <n v="0"/>
    <n v="0"/>
    <n v="47443.48"/>
    <n v="0"/>
    <x v="4"/>
    <x v="3"/>
  </r>
  <r>
    <x v="0"/>
    <s v="E"/>
    <x v="1"/>
    <s v="DT01WOFF01/02/2007N"/>
    <n v="117848"/>
    <n v="3923.21"/>
    <n v="-88.39"/>
    <n v="4011.6"/>
    <n v="4011.6"/>
    <n v="0"/>
    <n v="-88.39"/>
    <n v="0"/>
    <n v="0"/>
    <n v="0"/>
    <n v="2547.7600000000002"/>
    <n v="0"/>
    <x v="4"/>
    <x v="3"/>
  </r>
  <r>
    <x v="0"/>
    <s v="E"/>
    <x v="8"/>
    <s v="DT01WON 01/02/2007 "/>
    <n v="1116655"/>
    <n v="70133.16"/>
    <n v="-837.49"/>
    <n v="70133.16"/>
    <n v="69014.850000000006"/>
    <n v="1381.3"/>
    <n v="-837.49"/>
    <n v="0"/>
    <n v="-302.88"/>
    <n v="877.38"/>
    <n v="24140.97"/>
    <n v="0"/>
    <x v="4"/>
    <x v="3"/>
  </r>
  <r>
    <x v="0"/>
    <s v="E"/>
    <x v="3"/>
    <s v="DT01WON 01/02/2007N"/>
    <n v="2520"/>
    <n v="552.55999999999995"/>
    <n v="-1.89"/>
    <n v="554.45000000000005"/>
    <n v="550.26"/>
    <n v="3.12"/>
    <n v="-1.89"/>
    <n v="0"/>
    <n v="-0.56000000000000005"/>
    <n v="1.63"/>
    <n v="54.48"/>
    <n v="0"/>
    <x v="4"/>
    <x v="3"/>
  </r>
  <r>
    <x v="0"/>
    <s v="E"/>
    <x v="4"/>
    <s v="DT01WON 01/02/2007N"/>
    <n v="6267561"/>
    <n v="825718.06"/>
    <n v="-4700.58"/>
    <n v="830418.64"/>
    <n v="794931.12"/>
    <n v="26444.58"/>
    <n v="-4700.58"/>
    <n v="0"/>
    <n v="-4767.26"/>
    <n v="13810.2"/>
    <n v="135498.45000000001"/>
    <n v="0"/>
    <x v="4"/>
    <x v="3"/>
  </r>
  <r>
    <x v="0"/>
    <s v="E"/>
    <x v="8"/>
    <s v="DT01WON 01/02/2007N"/>
    <n v="8563405"/>
    <n v="1138125.21"/>
    <n v="-6456.54"/>
    <n v="1144581.75"/>
    <n v="1096320.73"/>
    <n v="35830.79"/>
    <n v="-6456.54"/>
    <n v="0"/>
    <n v="-6459.36"/>
    <n v="18889.59"/>
    <n v="185132.24"/>
    <n v="0"/>
    <x v="4"/>
    <x v="3"/>
  </r>
  <r>
    <x v="0"/>
    <s v="E"/>
    <x v="5"/>
    <s v="DT01WON 01/02/2007N"/>
    <n v="1052112"/>
    <n v="164765.91"/>
    <n v="-789.09"/>
    <n v="165555"/>
    <n v="160165.57"/>
    <n v="4016.1"/>
    <n v="-789.09"/>
    <n v="0"/>
    <n v="-724.01"/>
    <n v="2097.34"/>
    <n v="22745.61"/>
    <n v="0"/>
    <x v="4"/>
    <x v="3"/>
  </r>
  <r>
    <x v="0"/>
    <s v="E"/>
    <x v="1"/>
    <s v="DT01WON 01/02/2007N"/>
    <n v="42126"/>
    <n v="4917.95"/>
    <n v="-31.59"/>
    <n v="4949.54"/>
    <n v="4683.9799999999996"/>
    <n v="197.89"/>
    <n v="-31.59"/>
    <n v="0"/>
    <n v="-35.67"/>
    <n v="103.34"/>
    <n v="910.72"/>
    <n v="0"/>
    <x v="4"/>
    <x v="3"/>
  </r>
  <r>
    <x v="0"/>
    <s v="E"/>
    <x v="4"/>
    <s v="DT02WOFF01/02/2007N"/>
    <n v="302267"/>
    <n v="10043.43"/>
    <n v="-226.7"/>
    <n v="10270.129999999999"/>
    <n v="10270.129999999999"/>
    <n v="0"/>
    <n v="-226.7"/>
    <n v="0"/>
    <n v="0"/>
    <n v="0"/>
    <n v="6534.71"/>
    <n v="0"/>
    <x v="4"/>
    <x v="3"/>
  </r>
  <r>
    <x v="0"/>
    <s v="E"/>
    <x v="8"/>
    <s v="DT02WOFF01/02/2007N"/>
    <n v="634814"/>
    <n v="21121.25"/>
    <n v="-476.12"/>
    <n v="21597.37"/>
    <n v="21597.37"/>
    <n v="0"/>
    <n v="-476.12"/>
    <n v="0"/>
    <n v="0"/>
    <n v="0"/>
    <n v="13724.04"/>
    <n v="0"/>
    <x v="4"/>
    <x v="3"/>
  </r>
  <r>
    <x v="0"/>
    <s v="E"/>
    <x v="5"/>
    <s v="DT02WOFF01/02/2007N"/>
    <n v="142390"/>
    <n v="4745"/>
    <n v="-106.79"/>
    <n v="4851.79"/>
    <n v="4851.79"/>
    <n v="0"/>
    <n v="-106.79"/>
    <n v="0"/>
    <n v="0"/>
    <n v="0"/>
    <n v="3078.33"/>
    <n v="0"/>
    <x v="4"/>
    <x v="3"/>
  </r>
  <r>
    <x v="0"/>
    <s v="E"/>
    <x v="4"/>
    <s v="DT02WON 01/02/2007N"/>
    <n v="118397"/>
    <n v="16546.55"/>
    <n v="-88.8"/>
    <n v="16635.349999999999"/>
    <n v="15937.05"/>
    <n v="520.36"/>
    <n v="-88.8"/>
    <n v="0"/>
    <n v="-93.81"/>
    <n v="271.75"/>
    <n v="2559.62"/>
    <n v="0"/>
    <x v="4"/>
    <x v="3"/>
  </r>
  <r>
    <x v="0"/>
    <s v="E"/>
    <x v="8"/>
    <s v="DT02WON 01/02/2007N"/>
    <n v="241247"/>
    <n v="31460.62"/>
    <n v="-180.94"/>
    <n v="31641.56"/>
    <n v="30187.3"/>
    <n v="1083.68"/>
    <n v="-180.94"/>
    <n v="0"/>
    <n v="-195.36"/>
    <n v="565.94000000000005"/>
    <n v="5215.5200000000004"/>
    <n v="0"/>
    <x v="4"/>
    <x v="3"/>
  </r>
  <r>
    <x v="0"/>
    <s v="E"/>
    <x v="5"/>
    <s v="DT02WON 01/02/2007N"/>
    <n v="67326"/>
    <n v="9869.5499999999993"/>
    <n v="-50.49"/>
    <n v="9920.0400000000009"/>
    <n v="9571.91"/>
    <n v="259.42"/>
    <n v="-50.49"/>
    <n v="0"/>
    <n v="-46.77"/>
    <n v="135.47999999999999"/>
    <n v="1455.52"/>
    <n v="0"/>
    <x v="4"/>
    <x v="3"/>
  </r>
  <r>
    <x v="0"/>
    <s v="E"/>
    <x v="4"/>
    <s v="DT04WOFF01/02/2007N"/>
    <n v="1256361"/>
    <n v="41761.67"/>
    <n v="-942.27"/>
    <n v="42703.94"/>
    <n v="42703.94"/>
    <n v="0"/>
    <n v="-942.27"/>
    <n v="0"/>
    <n v="0"/>
    <n v="0"/>
    <n v="27161.27"/>
    <n v="0"/>
    <x v="4"/>
    <x v="3"/>
  </r>
  <r>
    <x v="0"/>
    <s v="E"/>
    <x v="4"/>
    <s v="DT04WON 01/02/2007N"/>
    <n v="441722"/>
    <n v="53965.7"/>
    <n v="-331.29"/>
    <n v="54296.99"/>
    <n v="51478.17"/>
    <n v="2100.5300000000002"/>
    <n v="-331.29"/>
    <n v="0"/>
    <n v="-378.67"/>
    <n v="1096.96"/>
    <n v="9549.59"/>
    <n v="0"/>
    <x v="4"/>
    <x v="3"/>
  </r>
  <r>
    <x v="0"/>
    <s v="E"/>
    <x v="4"/>
    <s v="DT07WOFF01/02/2007N"/>
    <n v="36360"/>
    <n v="1208.1300000000001"/>
    <n v="-27.27"/>
    <n v="1235.4000000000001"/>
    <n v="1235.4000000000001"/>
    <n v="0"/>
    <n v="-27.27"/>
    <n v="0"/>
    <n v="0"/>
    <n v="0"/>
    <n v="786.07"/>
    <n v="0"/>
    <x v="4"/>
    <x v="3"/>
  </r>
  <r>
    <x v="0"/>
    <s v="E"/>
    <x v="5"/>
    <s v="DT07WOFF01/02/2007N"/>
    <n v="123973"/>
    <n v="4119.25"/>
    <n v="-92.98"/>
    <n v="4212.2299999999996"/>
    <n v="4212.2299999999996"/>
    <n v="0"/>
    <n v="-92.98"/>
    <n v="0"/>
    <n v="0"/>
    <n v="0"/>
    <n v="2680.17"/>
    <n v="0"/>
    <x v="4"/>
    <x v="3"/>
  </r>
  <r>
    <x v="0"/>
    <s v="E"/>
    <x v="4"/>
    <s v="DT07WON 01/02/2007N"/>
    <n v="14373"/>
    <n v="2210.9299999999998"/>
    <n v="-10.78"/>
    <n v="2221.71"/>
    <n v="2137.4899999999998"/>
    <n v="62.76"/>
    <n v="-10.78"/>
    <n v="0"/>
    <n v="-11.31"/>
    <n v="32.770000000000003"/>
    <n v="310.73"/>
    <n v="0"/>
    <x v="4"/>
    <x v="3"/>
  </r>
  <r>
    <x v="0"/>
    <s v="E"/>
    <x v="5"/>
    <s v="DT07WON 01/02/2007N"/>
    <n v="58345"/>
    <n v="7560.84"/>
    <n v="-43.76"/>
    <n v="7604.6"/>
    <n v="7301.95"/>
    <n v="225.53"/>
    <n v="-43.76"/>
    <n v="0"/>
    <n v="-40.659999999999997"/>
    <n v="117.78"/>
    <n v="1261.3599999999999"/>
    <n v="0"/>
    <x v="4"/>
    <x v="3"/>
  </r>
  <r>
    <x v="0"/>
    <s v="E"/>
    <x v="4"/>
    <s v="DT08WOFF01/02/2007N"/>
    <n v="11142645"/>
    <n v="370430.58"/>
    <n v="-8356.98"/>
    <n v="378787.56"/>
    <n v="378787.56"/>
    <n v="0"/>
    <n v="-8356.98"/>
    <n v="0"/>
    <n v="0"/>
    <n v="0"/>
    <n v="240892.83"/>
    <n v="0"/>
    <x v="4"/>
    <x v="3"/>
  </r>
  <r>
    <x v="0"/>
    <s v="E"/>
    <x v="8"/>
    <s v="DT08WOFF01/02/2007N"/>
    <n v="10886102"/>
    <n v="362032.69"/>
    <n v="-8164.57"/>
    <n v="370197.26"/>
    <n v="370197.26"/>
    <n v="0"/>
    <n v="-8164.57"/>
    <n v="0"/>
    <n v="0"/>
    <n v="0"/>
    <n v="235346.65"/>
    <n v="0"/>
    <x v="4"/>
    <x v="3"/>
  </r>
  <r>
    <x v="0"/>
    <s v="E"/>
    <x v="5"/>
    <s v="DT08WOFF01/02/2007N"/>
    <n v="3978430"/>
    <n v="136297.03"/>
    <n v="-2983.82"/>
    <n v="139280.85"/>
    <n v="139280.85"/>
    <n v="0"/>
    <n v="-2983.82"/>
    <n v="0"/>
    <n v="0"/>
    <n v="0"/>
    <n v="86009.67"/>
    <n v="0"/>
    <x v="4"/>
    <x v="3"/>
  </r>
  <r>
    <x v="0"/>
    <s v="E"/>
    <x v="12"/>
    <s v="DT08WOFF01/02/2007N"/>
    <n v="3025"/>
    <n v="104.42"/>
    <n v="-2.27"/>
    <n v="106.69"/>
    <n v="106.69"/>
    <n v="0"/>
    <n v="-2.27"/>
    <n v="0"/>
    <n v="0"/>
    <n v="0"/>
    <n v="65.400000000000006"/>
    <n v="0"/>
    <x v="4"/>
    <x v="3"/>
  </r>
  <r>
    <x v="0"/>
    <s v="E"/>
    <x v="1"/>
    <s v="DT08WOFF01/02/2007N"/>
    <n v="646716"/>
    <n v="21528.11"/>
    <n v="-485.04"/>
    <n v="22013.15"/>
    <n v="22013.15"/>
    <n v="0"/>
    <n v="-485.04"/>
    <n v="0"/>
    <n v="0"/>
    <n v="0"/>
    <n v="13981.35"/>
    <n v="0"/>
    <x v="4"/>
    <x v="3"/>
  </r>
  <r>
    <x v="0"/>
    <s v="E"/>
    <x v="4"/>
    <s v="DT08WON 01/02/2007N"/>
    <n v="4290520"/>
    <n v="542151.49"/>
    <n v="-3217.89"/>
    <n v="545369.38"/>
    <n v="519750.32"/>
    <n v="19090.82"/>
    <n v="-3217.89"/>
    <n v="0"/>
    <n v="-3441.58"/>
    <n v="9969.82"/>
    <n v="92756.76"/>
    <n v="0"/>
    <x v="4"/>
    <x v="3"/>
  </r>
  <r>
    <x v="0"/>
    <s v="E"/>
    <x v="8"/>
    <s v="DT08WON 01/02/2007N"/>
    <n v="4359851"/>
    <n v="557002.85"/>
    <n v="-3269.91"/>
    <n v="560272.76"/>
    <n v="534964.52"/>
    <n v="18859.22"/>
    <n v="-3269.91"/>
    <n v="0"/>
    <n v="-3399.86"/>
    <n v="9848.8799999999992"/>
    <n v="94255.61"/>
    <n v="0"/>
    <x v="4"/>
    <x v="3"/>
  </r>
  <r>
    <x v="0"/>
    <s v="E"/>
    <x v="5"/>
    <s v="DT08WON 01/02/2007N"/>
    <n v="1256108"/>
    <n v="162775.84"/>
    <n v="-942.07"/>
    <n v="163717.91"/>
    <n v="155028.57"/>
    <n v="6475.12"/>
    <n v="-942.07"/>
    <n v="0"/>
    <n v="-1167.3"/>
    <n v="3381.52"/>
    <n v="27155.79"/>
    <n v="0"/>
    <x v="4"/>
    <x v="3"/>
  </r>
  <r>
    <x v="0"/>
    <s v="E"/>
    <x v="12"/>
    <s v="DT08WON 01/02/2007N"/>
    <n v="969"/>
    <n v="283.95999999999998"/>
    <n v="-0.73"/>
    <n v="284.69"/>
    <n v="278.06"/>
    <n v="4.9400000000000004"/>
    <n v="-0.73"/>
    <n v="0"/>
    <n v="-0.89"/>
    <n v="2.58"/>
    <n v="20.95"/>
    <n v="0"/>
    <x v="4"/>
    <x v="3"/>
  </r>
  <r>
    <x v="0"/>
    <s v="E"/>
    <x v="1"/>
    <s v="DT08WON 01/02/2007N"/>
    <n v="259182"/>
    <n v="30264.62"/>
    <n v="-194.39"/>
    <n v="30459.01"/>
    <n v="28955.22"/>
    <n v="1120.5999999999999"/>
    <n v="-194.39"/>
    <n v="0"/>
    <n v="-202.02"/>
    <n v="585.21"/>
    <n v="5603.26"/>
    <n v="0"/>
    <x v="4"/>
    <x v="3"/>
  </r>
  <r>
    <x v="0"/>
    <s v="E"/>
    <x v="8"/>
    <s v="DT09WON 01/02/2007 "/>
    <n v="241519"/>
    <n v="19338.080000000002"/>
    <n v="0"/>
    <n v="19338.080000000002"/>
    <n v="0"/>
    <n v="0"/>
    <n v="0"/>
    <n v="0"/>
    <n v="0"/>
    <n v="0"/>
    <n v="5221.3999999999996"/>
    <n v="0"/>
    <x v="4"/>
    <x v="3"/>
  </r>
  <r>
    <x v="0"/>
    <s v="E"/>
    <x v="2"/>
    <s v="EH      01/02/2007N"/>
    <n v="753786"/>
    <n v="46405.94"/>
    <n v="-541.07000000000005"/>
    <n v="46947.01"/>
    <n v="45708.26"/>
    <n v="932.44"/>
    <n v="-541.07000000000005"/>
    <n v="0"/>
    <n v="-168.1"/>
    <n v="474.41"/>
    <n v="16296.14"/>
    <n v="0"/>
    <x v="4"/>
    <x v="4"/>
  </r>
  <r>
    <x v="0"/>
    <s v="E"/>
    <x v="6"/>
    <s v="EH      01/02/2007N"/>
    <n v="22000"/>
    <n v="1336.13"/>
    <n v="-16.5"/>
    <n v="1352.63"/>
    <n v="1316.12"/>
    <n v="27.21"/>
    <n v="-16.5"/>
    <n v="0"/>
    <n v="-4.91"/>
    <n v="14.21"/>
    <n v="475.62"/>
    <n v="0"/>
    <x v="4"/>
    <x v="4"/>
  </r>
  <r>
    <x v="0"/>
    <s v="E"/>
    <x v="3"/>
    <s v="EH      01/02/2007N"/>
    <n v="936378"/>
    <n v="56639.93"/>
    <n v="-702.3"/>
    <n v="57342.23"/>
    <n v="55787.839999999997"/>
    <n v="1158.31"/>
    <n v="-702.3"/>
    <n v="0"/>
    <n v="-208.82"/>
    <n v="604.9"/>
    <n v="20243.560000000001"/>
    <n v="0"/>
    <x v="4"/>
    <x v="4"/>
  </r>
  <r>
    <x v="0"/>
    <s v="E"/>
    <x v="5"/>
    <s v="EH      01/02/2007N"/>
    <n v="212809"/>
    <n v="12844.52"/>
    <n v="-159.61000000000001"/>
    <n v="13004.13"/>
    <n v="12650.85"/>
    <n v="263.25"/>
    <n v="-159.61000000000001"/>
    <n v="0"/>
    <n v="-47.45"/>
    <n v="137.47999999999999"/>
    <n v="4600.72"/>
    <n v="0"/>
    <x v="4"/>
    <x v="4"/>
  </r>
  <r>
    <x v="0"/>
    <s v="E"/>
    <x v="6"/>
    <s v="GFL1    01/31/2007N"/>
    <n v="90"/>
    <n v="8.25"/>
    <n v="-7.0000000000000007E-2"/>
    <n v="8.32"/>
    <n v="8.17"/>
    <n v="0.11"/>
    <n v="-7.0000000000000007E-2"/>
    <n v="0"/>
    <n v="-0.02"/>
    <n v="0.06"/>
    <n v="1.95"/>
    <n v="0"/>
    <x v="4"/>
    <x v="5"/>
  </r>
  <r>
    <x v="0"/>
    <s v="E"/>
    <x v="3"/>
    <s v="GFL1    01/31/2007N"/>
    <n v="513"/>
    <n v="57.02"/>
    <n v="-0.39"/>
    <n v="57.41"/>
    <n v="46.91"/>
    <n v="0.63"/>
    <n v="-0.39"/>
    <n v="0"/>
    <n v="-0.11"/>
    <n v="0.34"/>
    <n v="11.09"/>
    <n v="0"/>
    <x v="4"/>
    <x v="5"/>
  </r>
  <r>
    <x v="0"/>
    <s v="E"/>
    <x v="2"/>
    <s v="GFL2    01/31/2007N"/>
    <n v="499007"/>
    <n v="39633.879999999997"/>
    <n v="-374.45"/>
    <n v="40008.33"/>
    <n v="39174.720000000001"/>
    <n v="616.9"/>
    <n v="-374.45"/>
    <n v="0"/>
    <n v="-111.41"/>
    <n v="322.27999999999997"/>
    <n v="10787.96"/>
    <n v="0"/>
    <x v="4"/>
    <x v="5"/>
  </r>
  <r>
    <x v="0"/>
    <s v="E"/>
    <x v="10"/>
    <s v="GFL2    01/31/2007N"/>
    <n v="0"/>
    <n v="3"/>
    <n v="0"/>
    <n v="3"/>
    <n v="0.08"/>
    <n v="0"/>
    <n v="0"/>
    <n v="0"/>
    <n v="0"/>
    <n v="0"/>
    <n v="0"/>
    <n v="0"/>
    <x v="4"/>
    <x v="5"/>
  </r>
  <r>
    <x v="0"/>
    <s v="E"/>
    <x v="3"/>
    <s v="GFL2    01/31/2007N"/>
    <n v="15338"/>
    <n v="1308.0899999999999"/>
    <n v="-11.51"/>
    <n v="1319.6"/>
    <n v="1206.25"/>
    <n v="19.010000000000002"/>
    <n v="-11.51"/>
    <n v="0"/>
    <n v="-3.48"/>
    <n v="9.98"/>
    <n v="331.58"/>
    <n v="0"/>
    <x v="4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4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4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4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4"/>
    <x v="6"/>
  </r>
  <r>
    <x v="0"/>
    <s v="E"/>
    <x v="2"/>
    <s v="MCMP    07/31/1998 "/>
    <n v="0"/>
    <n v="182"/>
    <n v="0"/>
    <n v="182"/>
    <n v="0"/>
    <n v="0"/>
    <n v="0"/>
    <n v="0"/>
    <n v="0"/>
    <n v="0"/>
    <n v="0"/>
    <n v="0"/>
    <x v="4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4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4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4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4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4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4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4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4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4"/>
    <x v="6"/>
  </r>
  <r>
    <x v="0"/>
    <s v="E"/>
    <x v="9"/>
    <s v="NSPF    01/02/2007 "/>
    <n v="163"/>
    <n v="19.34"/>
    <n v="-0.12"/>
    <n v="19.46"/>
    <n v="19.43"/>
    <n v="0"/>
    <n v="-0.12"/>
    <n v="0"/>
    <n v="-0.08"/>
    <n v="0.11"/>
    <n v="3.52"/>
    <n v="0"/>
    <x v="4"/>
    <x v="7"/>
  </r>
  <r>
    <x v="0"/>
    <s v="E"/>
    <x v="2"/>
    <s v="NSPF    01/02/2007 "/>
    <n v="3479"/>
    <n v="394.94"/>
    <n v="-2.57"/>
    <n v="397.51"/>
    <n v="396.87"/>
    <n v="0"/>
    <n v="-2.57"/>
    <n v="0"/>
    <n v="-1.7"/>
    <n v="2.34"/>
    <n v="75.14"/>
    <n v="0"/>
    <x v="4"/>
    <x v="7"/>
  </r>
  <r>
    <x v="0"/>
    <s v="E"/>
    <x v="3"/>
    <s v="NSPF    01/02/2007 "/>
    <n v="3586"/>
    <n v="425.48"/>
    <n v="-2.64"/>
    <n v="428.12"/>
    <n v="427.46"/>
    <n v="0"/>
    <n v="-2.64"/>
    <n v="0"/>
    <n v="-1.76"/>
    <n v="2.42"/>
    <n v="77.44"/>
    <n v="0"/>
    <x v="4"/>
    <x v="7"/>
  </r>
  <r>
    <x v="0"/>
    <s v="E"/>
    <x v="13"/>
    <s v="NSPO    01/02/2007 "/>
    <n v="8151"/>
    <n v="1584.38"/>
    <n v="-6.12"/>
    <n v="1590.5"/>
    <n v="1588.46"/>
    <n v="0"/>
    <n v="-6.12"/>
    <n v="0"/>
    <n v="-4.07"/>
    <n v="6.11"/>
    <n v="175.26"/>
    <n v="0"/>
    <x v="4"/>
    <x v="7"/>
  </r>
  <r>
    <x v="0"/>
    <s v="E"/>
    <x v="9"/>
    <s v="NSPO    01/02/2007 "/>
    <n v="480"/>
    <n v="106.63"/>
    <n v="-0.36"/>
    <n v="106.99"/>
    <n v="106.87"/>
    <n v="0"/>
    <n v="-0.36"/>
    <n v="0"/>
    <n v="-0.24"/>
    <n v="0.36"/>
    <n v="10.32"/>
    <n v="0"/>
    <x v="4"/>
    <x v="7"/>
  </r>
  <r>
    <x v="0"/>
    <s v="E"/>
    <x v="2"/>
    <s v="NSPO    01/02/2007 "/>
    <n v="1631"/>
    <n v="333.65"/>
    <n v="-1.23"/>
    <n v="334.88"/>
    <n v="334.46"/>
    <n v="0"/>
    <n v="-1.23"/>
    <n v="0"/>
    <n v="-0.81"/>
    <n v="1.23"/>
    <n v="35.07"/>
    <n v="0"/>
    <x v="4"/>
    <x v="7"/>
  </r>
  <r>
    <x v="0"/>
    <s v="E"/>
    <x v="6"/>
    <s v="NSPO    01/02/2007 "/>
    <n v="40"/>
    <n v="7.69"/>
    <n v="-0.03"/>
    <n v="7.72"/>
    <n v="7.71"/>
    <n v="0"/>
    <n v="-0.03"/>
    <n v="0"/>
    <n v="-0.02"/>
    <n v="0.03"/>
    <n v="0.86"/>
    <n v="0"/>
    <x v="4"/>
    <x v="7"/>
  </r>
  <r>
    <x v="0"/>
    <s v="E"/>
    <x v="3"/>
    <s v="NSPO    01/02/2007 "/>
    <n v="80"/>
    <n v="18.25"/>
    <n v="-0.06"/>
    <n v="18.309999999999999"/>
    <n v="18.29"/>
    <n v="0"/>
    <n v="-0.06"/>
    <n v="0"/>
    <n v="-0.04"/>
    <n v="0.06"/>
    <n v="1.72"/>
    <n v="0"/>
    <x v="4"/>
    <x v="7"/>
  </r>
  <r>
    <x v="0"/>
    <s v="E"/>
    <x v="13"/>
    <s v="NSPU    01/02/2007 "/>
    <n v="41"/>
    <n v="11.11"/>
    <n v="-0.03"/>
    <n v="11.14"/>
    <n v="11.13"/>
    <n v="0"/>
    <n v="-0.03"/>
    <n v="0"/>
    <n v="-0.02"/>
    <n v="0.03"/>
    <n v="0.89"/>
    <n v="0"/>
    <x v="4"/>
    <x v="7"/>
  </r>
  <r>
    <x v="0"/>
    <s v="E"/>
    <x v="9"/>
    <s v="NSPU    01/02/2007 "/>
    <n v="4265"/>
    <n v="1027.75"/>
    <n v="-3.07"/>
    <n v="1030.82"/>
    <n v="1029.71"/>
    <n v="0"/>
    <n v="-3.07"/>
    <n v="0"/>
    <n v="-1.96"/>
    <n v="3.07"/>
    <n v="92.29"/>
    <n v="0"/>
    <x v="4"/>
    <x v="7"/>
  </r>
  <r>
    <x v="0"/>
    <s v="E"/>
    <x v="2"/>
    <s v="NSPU    01/02/2007 "/>
    <n v="2630"/>
    <n v="532.95000000000005"/>
    <n v="-1.86"/>
    <n v="534.80999999999995"/>
    <n v="534.08000000000004"/>
    <n v="0"/>
    <n v="-1.86"/>
    <n v="0"/>
    <n v="-1.1299999999999999"/>
    <n v="1.86"/>
    <n v="56.72"/>
    <n v="0"/>
    <x v="4"/>
    <x v="7"/>
  </r>
  <r>
    <x v="0"/>
    <s v="E"/>
    <x v="10"/>
    <s v="NSU1    01/31/2007N"/>
    <n v="786"/>
    <n v="83.66"/>
    <n v="-0.59"/>
    <n v="84.25"/>
    <n v="84.12"/>
    <n v="0"/>
    <n v="-0.59"/>
    <n v="0"/>
    <n v="-0.38"/>
    <n v="0.51"/>
    <n v="16.989999999999998"/>
    <n v="0"/>
    <x v="4"/>
    <x v="7"/>
  </r>
  <r>
    <x v="0"/>
    <s v="E"/>
    <x v="10"/>
    <s v="NSU2    01/31/2007N"/>
    <n v="3138"/>
    <n v="657.77"/>
    <n v="-2.35"/>
    <n v="660.12"/>
    <n v="659.61"/>
    <n v="0"/>
    <n v="-2.35"/>
    <n v="0"/>
    <n v="-1.52"/>
    <n v="2.0299999999999998"/>
    <n v="67.84"/>
    <n v="0"/>
    <x v="4"/>
    <x v="7"/>
  </r>
  <r>
    <x v="0"/>
    <s v="E"/>
    <x v="10"/>
    <s v="NSU3    01/31/2007N"/>
    <n v="30162"/>
    <n v="4532.53"/>
    <n v="-22.65"/>
    <n v="4555.18"/>
    <n v="4550.28"/>
    <n v="0"/>
    <n v="-22.65"/>
    <n v="0"/>
    <n v="-14.59"/>
    <n v="19.489999999999998"/>
    <n v="652.05999999999995"/>
    <n v="0"/>
    <x v="4"/>
    <x v="7"/>
  </r>
  <r>
    <x v="0"/>
    <s v="E"/>
    <x v="10"/>
    <s v="NSU5    01/31/2007N"/>
    <n v="328"/>
    <n v="33.65"/>
    <n v="-0.25"/>
    <n v="33.9"/>
    <n v="33.85"/>
    <n v="0"/>
    <n v="-0.25"/>
    <n v="0"/>
    <n v="-0.16"/>
    <n v="0.21"/>
    <n v="7.09"/>
    <n v="0"/>
    <x v="4"/>
    <x v="7"/>
  </r>
  <r>
    <x v="0"/>
    <s v="E"/>
    <x v="13"/>
    <s v="OLF     01/02/2007 "/>
    <n v="6387"/>
    <n v="665.81"/>
    <n v="-4.67"/>
    <n v="670.48"/>
    <n v="669.41"/>
    <n v="0"/>
    <n v="-4.67"/>
    <n v="0"/>
    <n v="-3.07"/>
    <n v="4.1399999999999997"/>
    <n v="138.13"/>
    <n v="0"/>
    <x v="4"/>
    <x v="8"/>
  </r>
  <r>
    <x v="0"/>
    <s v="E"/>
    <x v="9"/>
    <s v="OLF     01/02/2007 "/>
    <n v="4502"/>
    <n v="448.98"/>
    <n v="-3.24"/>
    <n v="452.22"/>
    <n v="451.46"/>
    <n v="0"/>
    <n v="-3.24"/>
    <n v="0"/>
    <n v="-2.16"/>
    <n v="2.92"/>
    <n v="97.38"/>
    <n v="0"/>
    <x v="4"/>
    <x v="8"/>
  </r>
  <r>
    <x v="0"/>
    <s v="E"/>
    <x v="2"/>
    <s v="OLF     01/02/2007 "/>
    <n v="145330"/>
    <n v="13886.93"/>
    <n v="-105.81"/>
    <n v="13992.74"/>
    <n v="13967.85"/>
    <n v="0"/>
    <n v="-105.81"/>
    <n v="0"/>
    <n v="-70.28"/>
    <n v="95.17"/>
    <n v="3143.3"/>
    <n v="0"/>
    <x v="4"/>
    <x v="8"/>
  </r>
  <r>
    <x v="0"/>
    <s v="E"/>
    <x v="6"/>
    <s v="OLF     01/02/2007 "/>
    <n v="9506"/>
    <n v="863.61"/>
    <n v="-6.92"/>
    <n v="870.53"/>
    <n v="868.76"/>
    <n v="0"/>
    <n v="-6.92"/>
    <n v="0"/>
    <n v="-4.5599999999999996"/>
    <n v="6.33"/>
    <n v="205.59"/>
    <n v="0"/>
    <x v="4"/>
    <x v="8"/>
  </r>
  <r>
    <x v="0"/>
    <s v="E"/>
    <x v="10"/>
    <s v="OLF     01/02/2007 "/>
    <n v="85"/>
    <n v="12.14"/>
    <n v="-0.06"/>
    <n v="12.2"/>
    <n v="12.19"/>
    <n v="0"/>
    <n v="-0.06"/>
    <n v="0"/>
    <n v="-0.04"/>
    <n v="0.05"/>
    <n v="1.84"/>
    <n v="0"/>
    <x v="4"/>
    <x v="8"/>
  </r>
  <r>
    <x v="0"/>
    <s v="E"/>
    <x v="3"/>
    <s v="OLF     01/02/2007 "/>
    <n v="41829"/>
    <n v="3933.47"/>
    <n v="-30.3"/>
    <n v="3963.77"/>
    <n v="3956.55"/>
    <n v="0"/>
    <n v="-30.3"/>
    <n v="0"/>
    <n v="-20.2"/>
    <n v="27.42"/>
    <n v="904.71"/>
    <n v="0"/>
    <x v="4"/>
    <x v="8"/>
  </r>
  <r>
    <x v="0"/>
    <s v="E"/>
    <x v="7"/>
    <s v="OLF     01/02/2007 "/>
    <n v="336"/>
    <n v="39.17"/>
    <n v="-0.24"/>
    <n v="39.409999999999997"/>
    <n v="39.36"/>
    <n v="0"/>
    <n v="-0.24"/>
    <n v="0"/>
    <n v="-0.16"/>
    <n v="0.21"/>
    <n v="7.27"/>
    <n v="0"/>
    <x v="4"/>
    <x v="8"/>
  </r>
  <r>
    <x v="0"/>
    <s v="E"/>
    <x v="11"/>
    <s v="OLF     01/02/2007 "/>
    <n v="838"/>
    <n v="93.23"/>
    <n v="-0.6"/>
    <n v="93.83"/>
    <n v="93.7"/>
    <n v="0"/>
    <n v="-0.6"/>
    <n v="0"/>
    <n v="-0.4"/>
    <n v="0.53"/>
    <n v="18.13"/>
    <n v="0"/>
    <x v="4"/>
    <x v="8"/>
  </r>
  <r>
    <x v="0"/>
    <s v="E"/>
    <x v="13"/>
    <s v="OLO     01/02/2007 "/>
    <n v="70230"/>
    <n v="10684.62"/>
    <n v="-50.57"/>
    <n v="10735.19"/>
    <n v="10717.39"/>
    <n v="0"/>
    <n v="-50.57"/>
    <n v="0"/>
    <n v="-32.17"/>
    <n v="49.97"/>
    <n v="1518.52"/>
    <n v="0"/>
    <x v="4"/>
    <x v="8"/>
  </r>
  <r>
    <x v="0"/>
    <s v="E"/>
    <x v="9"/>
    <s v="OLO     01/02/2007 "/>
    <n v="23514"/>
    <n v="4216.75"/>
    <n v="-17.27"/>
    <n v="4234.0200000000004"/>
    <n v="4229.0200000000004"/>
    <n v="0"/>
    <n v="-17.27"/>
    <n v="0"/>
    <n v="-11.26"/>
    <n v="16.260000000000002"/>
    <n v="508.27"/>
    <n v="0"/>
    <x v="4"/>
    <x v="8"/>
  </r>
  <r>
    <x v="0"/>
    <s v="E"/>
    <x v="2"/>
    <s v="OLO     01/02/2007 "/>
    <n v="94134"/>
    <n v="11534.16"/>
    <n v="-69.62"/>
    <n v="11603.78"/>
    <n v="11586.6"/>
    <n v="0"/>
    <n v="-69.62"/>
    <n v="0"/>
    <n v="-45.96"/>
    <n v="63.14"/>
    <n v="2034.85"/>
    <n v="0"/>
    <x v="4"/>
    <x v="8"/>
  </r>
  <r>
    <x v="0"/>
    <s v="E"/>
    <x v="6"/>
    <s v="OLO     01/02/2007 "/>
    <n v="12363"/>
    <n v="1351.6"/>
    <n v="-9.17"/>
    <n v="1360.77"/>
    <n v="1358.68"/>
    <n v="0"/>
    <n v="-9.17"/>
    <n v="0"/>
    <n v="-6.1"/>
    <n v="8.19"/>
    <n v="267.12"/>
    <n v="0"/>
    <x v="4"/>
    <x v="8"/>
  </r>
  <r>
    <x v="0"/>
    <s v="E"/>
    <x v="10"/>
    <s v="OLO     01/02/2007 "/>
    <n v="123"/>
    <n v="62.97"/>
    <n v="-0.09"/>
    <n v="63.06"/>
    <n v="63.03"/>
    <n v="0"/>
    <n v="-0.09"/>
    <n v="0"/>
    <n v="-0.06"/>
    <n v="0.09"/>
    <n v="2.67"/>
    <n v="0"/>
    <x v="4"/>
    <x v="8"/>
  </r>
  <r>
    <x v="0"/>
    <s v="E"/>
    <x v="3"/>
    <s v="OLO     01/02/2007 "/>
    <n v="16207"/>
    <n v="2352.16"/>
    <n v="-12"/>
    <n v="2364.16"/>
    <n v="2361.5"/>
    <n v="0"/>
    <n v="-12"/>
    <n v="0"/>
    <n v="-8.09"/>
    <n v="10.75"/>
    <n v="350.57"/>
    <n v="0"/>
    <x v="4"/>
    <x v="8"/>
  </r>
  <r>
    <x v="0"/>
    <s v="E"/>
    <x v="7"/>
    <s v="OLO     01/02/2007 "/>
    <n v="82"/>
    <n v="15.14"/>
    <n v="-0.06"/>
    <n v="15.2"/>
    <n v="15.18"/>
    <n v="0"/>
    <n v="-0.06"/>
    <n v="0"/>
    <n v="-0.04"/>
    <n v="0.06"/>
    <n v="1.78"/>
    <n v="0"/>
    <x v="4"/>
    <x v="8"/>
  </r>
  <r>
    <x v="0"/>
    <s v="E"/>
    <x v="11"/>
    <s v="OLO     01/02/2007 "/>
    <n v="142"/>
    <n v="20.32"/>
    <n v="-0.11"/>
    <n v="20.43"/>
    <n v="20.399999999999999"/>
    <n v="0"/>
    <n v="-0.11"/>
    <n v="0"/>
    <n v="-7.0000000000000007E-2"/>
    <n v="0.1"/>
    <n v="3.07"/>
    <n v="0"/>
    <x v="4"/>
    <x v="8"/>
  </r>
  <r>
    <x v="0"/>
    <s v="E"/>
    <x v="13"/>
    <s v="OLO     01/02/2007N"/>
    <n v="-254"/>
    <n v="-73.59"/>
    <n v="0.19"/>
    <n v="-73.78"/>
    <n v="-35.64"/>
    <n v="0"/>
    <n v="0.19"/>
    <n v="0"/>
    <n v="0.11"/>
    <n v="-0.19"/>
    <n v="-5.48"/>
    <n v="0"/>
    <x v="4"/>
    <x v="8"/>
  </r>
  <r>
    <x v="0"/>
    <s v="E"/>
    <x v="9"/>
    <s v="OLU     01/02/2007 "/>
    <n v="568"/>
    <n v="105.6"/>
    <n v="-0.4"/>
    <n v="106"/>
    <n v="105.84"/>
    <n v="0"/>
    <n v="-0.4"/>
    <n v="0"/>
    <n v="-0.24"/>
    <n v="0.4"/>
    <n v="12.24"/>
    <n v="0"/>
    <x v="4"/>
    <x v="8"/>
  </r>
  <r>
    <x v="0"/>
    <s v="E"/>
    <x v="2"/>
    <s v="OLU     01/02/2007 "/>
    <n v="1217"/>
    <n v="243.6"/>
    <n v="-0.85"/>
    <n v="244.45"/>
    <n v="244.16"/>
    <n v="0"/>
    <n v="-0.85"/>
    <n v="0"/>
    <n v="-0.56000000000000005"/>
    <n v="0.85"/>
    <n v="26.26"/>
    <n v="0"/>
    <x v="4"/>
    <x v="8"/>
  </r>
  <r>
    <x v="0"/>
    <s v="E"/>
    <x v="13"/>
    <s v="RS  S   01/02/2007 "/>
    <n v="53971"/>
    <n v="4139.95"/>
    <n v="0"/>
    <n v="4139.95"/>
    <n v="0"/>
    <n v="0"/>
    <n v="0"/>
    <n v="0"/>
    <n v="0"/>
    <n v="0"/>
    <n v="1166.79"/>
    <n v="0"/>
    <x v="4"/>
    <x v="9"/>
  </r>
  <r>
    <x v="0"/>
    <s v="E"/>
    <x v="13"/>
    <s v="RS  S   01/02/2007N"/>
    <n v="-3813706"/>
    <n v="-297385.2"/>
    <n v="-160.18"/>
    <n v="-297225.02"/>
    <n v="-294982.42"/>
    <n v="-1740.04"/>
    <n v="-160.18"/>
    <n v="0"/>
    <n v="3745.4"/>
    <n v="-1881.38"/>
    <n v="-82404.289999999994"/>
    <n v="0"/>
    <x v="4"/>
    <x v="9"/>
  </r>
  <r>
    <x v="0"/>
    <s v="E"/>
    <x v="9"/>
    <s v="RS  S   01/02/2007N"/>
    <n v="-25349"/>
    <n v="-2095.5500000000002"/>
    <n v="-6.9"/>
    <n v="-2088.65"/>
    <n v="-2091.42"/>
    <n v="-11.35"/>
    <n v="-6.9"/>
    <n v="0"/>
    <n v="25.07"/>
    <n v="-10.95"/>
    <n v="-548.01"/>
    <n v="0"/>
    <x v="4"/>
    <x v="9"/>
  </r>
  <r>
    <x v="0"/>
    <s v="E"/>
    <x v="14"/>
    <s v="RS  S   01/02/2007N"/>
    <n v="0"/>
    <n v="-225"/>
    <n v="0"/>
    <n v="-225"/>
    <n v="0"/>
    <n v="0"/>
    <n v="0"/>
    <n v="0"/>
    <n v="0"/>
    <n v="0"/>
    <n v="0"/>
    <n v="0"/>
    <x v="4"/>
    <x v="9"/>
  </r>
  <r>
    <x v="0"/>
    <s v="E"/>
    <x v="13"/>
    <s v="RS  S   05/01/2006N"/>
    <n v="-5794"/>
    <n v="-392.8"/>
    <n v="6.75"/>
    <n v="-399.55"/>
    <n v="-405.54"/>
    <n v="-6.25"/>
    <n v="6.75"/>
    <n v="0"/>
    <n v="5.71"/>
    <n v="6.53"/>
    <n v="-118.48"/>
    <n v="0"/>
    <x v="4"/>
    <x v="9"/>
  </r>
  <r>
    <x v="0"/>
    <s v="E"/>
    <x v="13"/>
    <s v="RS  W   01/02/2007N"/>
    <n v="136160795"/>
    <n v="10450783.02"/>
    <n v="-98600.46"/>
    <n v="10549383.48"/>
    <n v="10535658.560000001"/>
    <n v="61181.9"/>
    <n v="-98600.46"/>
    <n v="0"/>
    <n v="-134526.68"/>
    <n v="87069.7"/>
    <n v="2943661.46"/>
    <n v="0"/>
    <x v="4"/>
    <x v="9"/>
  </r>
  <r>
    <x v="0"/>
    <s v="E"/>
    <x v="9"/>
    <s v="RS  W   01/02/2007N"/>
    <n v="1372339"/>
    <n v="108164.47"/>
    <n v="-1006.51"/>
    <n v="109170.98"/>
    <n v="109029.78"/>
    <n v="616.29"/>
    <n v="-1006.51"/>
    <n v="0"/>
    <n v="-1355.98"/>
    <n v="880.89"/>
    <n v="29668.52"/>
    <n v="0"/>
    <x v="4"/>
    <x v="9"/>
  </r>
  <r>
    <x v="0"/>
    <s v="E"/>
    <x v="3"/>
    <s v="RS  W   01/02/2007N"/>
    <n v="54"/>
    <n v="8.41"/>
    <n v="-0.04"/>
    <n v="8.4499999999999993"/>
    <n v="8.4499999999999993"/>
    <n v="0.02"/>
    <n v="-0.04"/>
    <n v="0"/>
    <n v="-0.05"/>
    <n v="0.03"/>
    <n v="1.17"/>
    <n v="0"/>
    <x v="4"/>
    <x v="9"/>
  </r>
  <r>
    <x v="0"/>
    <s v="E"/>
    <x v="13"/>
    <s v="RS  W   05/01/2006N"/>
    <n v="3558"/>
    <n v="239.22"/>
    <n v="-5.08"/>
    <n v="244.3"/>
    <n v="247.97"/>
    <n v="3.83"/>
    <n v="-5.08"/>
    <n v="0"/>
    <n v="-3.51"/>
    <n v="-3.99"/>
    <n v="71.83"/>
    <n v="0"/>
    <x v="4"/>
    <x v="9"/>
  </r>
  <r>
    <x v="0"/>
    <s v="E"/>
    <x v="10"/>
    <s v="SC01    01/31/2007N"/>
    <n v="1083"/>
    <n v="37.549999999999997"/>
    <n v="-0.81"/>
    <n v="38.36"/>
    <n v="38.19"/>
    <n v="0"/>
    <n v="-0.81"/>
    <n v="0"/>
    <n v="-0.53"/>
    <n v="0.7"/>
    <n v="23.41"/>
    <n v="0"/>
    <x v="4"/>
    <x v="10"/>
  </r>
  <r>
    <x v="0"/>
    <s v="E"/>
    <x v="10"/>
    <s v="SC02    01/31/2007N"/>
    <n v="41"/>
    <n v="4.93"/>
    <n v="-0.03"/>
    <n v="4.96"/>
    <n v="4.95"/>
    <n v="0"/>
    <n v="-0.03"/>
    <n v="0"/>
    <n v="-0.02"/>
    <n v="0.03"/>
    <n v="0.89"/>
    <n v="0"/>
    <x v="4"/>
    <x v="10"/>
  </r>
  <r>
    <x v="0"/>
    <s v="E"/>
    <x v="10"/>
    <s v="SC03    01/31/2007N"/>
    <n v="7903"/>
    <n v="274.05"/>
    <n v="-5.93"/>
    <n v="279.98"/>
    <n v="278.70999999999998"/>
    <n v="0"/>
    <n v="-5.93"/>
    <n v="0"/>
    <n v="-3.83"/>
    <n v="5.0999999999999996"/>
    <n v="170.87"/>
    <n v="0"/>
    <x v="4"/>
    <x v="10"/>
  </r>
  <r>
    <x v="0"/>
    <s v="E"/>
    <x v="2"/>
    <s v="SE      01/31/2007N"/>
    <n v="18107"/>
    <n v="2473.37"/>
    <n v="-13.58"/>
    <n v="2486.9499999999998"/>
    <n v="2484.0100000000002"/>
    <n v="0"/>
    <n v="-13.58"/>
    <n v="0"/>
    <n v="-8.76"/>
    <n v="11.7"/>
    <n v="391.39"/>
    <n v="0"/>
    <x v="4"/>
    <x v="11"/>
  </r>
  <r>
    <x v="0"/>
    <s v="E"/>
    <x v="10"/>
    <s v="SE      01/31/2007N"/>
    <n v="110206"/>
    <n v="13476.82"/>
    <n v="-66.930000000000007"/>
    <n v="13543.75"/>
    <n v="13533.66"/>
    <n v="0"/>
    <n v="-66.930000000000007"/>
    <n v="0"/>
    <n v="-53.23"/>
    <n v="63.32"/>
    <n v="2382.41"/>
    <n v="0"/>
    <x v="4"/>
    <x v="11"/>
  </r>
  <r>
    <x v="0"/>
    <s v="E"/>
    <x v="10"/>
    <s v="SL01    01/31/2007N"/>
    <n v="2135"/>
    <n v="360.46"/>
    <n v="-1.6"/>
    <n v="362.06"/>
    <n v="361.72"/>
    <n v="0"/>
    <n v="-1.6"/>
    <n v="0"/>
    <n v="-1.04"/>
    <n v="1.38"/>
    <n v="46.18"/>
    <n v="0"/>
    <x v="4"/>
    <x v="12"/>
  </r>
  <r>
    <x v="0"/>
    <s v="E"/>
    <x v="10"/>
    <s v="SL02    01/31/2007N"/>
    <n v="3405"/>
    <n v="419.74"/>
    <n v="-2.54"/>
    <n v="422.28"/>
    <n v="421.73"/>
    <n v="0"/>
    <n v="-2.54"/>
    <n v="0"/>
    <n v="-1.64"/>
    <n v="2.19"/>
    <n v="73.61"/>
    <n v="0"/>
    <x v="4"/>
    <x v="12"/>
  </r>
  <r>
    <x v="0"/>
    <s v="E"/>
    <x v="2"/>
    <s v="SL03    01/31/2007N"/>
    <n v="163"/>
    <n v="18.899999999999999"/>
    <n v="-0.12"/>
    <n v="19.02"/>
    <n v="18.989999999999998"/>
    <n v="0"/>
    <n v="-0.12"/>
    <n v="0"/>
    <n v="-0.08"/>
    <n v="0.11"/>
    <n v="3.52"/>
    <n v="0"/>
    <x v="4"/>
    <x v="12"/>
  </r>
  <r>
    <x v="0"/>
    <s v="E"/>
    <x v="10"/>
    <s v="SL03    01/31/2007N"/>
    <n v="14459"/>
    <n v="2197.0700000000002"/>
    <n v="-10.81"/>
    <n v="2207.88"/>
    <n v="2205.42"/>
    <n v="0"/>
    <n v="-10.81"/>
    <n v="0"/>
    <n v="-6.95"/>
    <n v="9.41"/>
    <n v="312.60000000000002"/>
    <n v="0"/>
    <x v="4"/>
    <x v="12"/>
  </r>
  <r>
    <x v="0"/>
    <s v="E"/>
    <x v="2"/>
    <s v="SL04    01/31/2007N"/>
    <n v="353"/>
    <n v="44.7"/>
    <n v="-0.26"/>
    <n v="44.96"/>
    <n v="44.89"/>
    <n v="0"/>
    <n v="-0.26"/>
    <n v="0"/>
    <n v="-0.17"/>
    <n v="0.24"/>
    <n v="7.64"/>
    <n v="0"/>
    <x v="4"/>
    <x v="12"/>
  </r>
  <r>
    <x v="0"/>
    <s v="E"/>
    <x v="10"/>
    <s v="SL04    01/31/2007N"/>
    <n v="752584"/>
    <n v="78877.39"/>
    <n v="-564.42999999999995"/>
    <n v="79441.820000000007"/>
    <n v="79319.05"/>
    <n v="0"/>
    <n v="-564.42999999999995"/>
    <n v="0"/>
    <n v="-363.48"/>
    <n v="486.25"/>
    <n v="16270.21"/>
    <n v="0"/>
    <x v="4"/>
    <x v="12"/>
  </r>
  <r>
    <x v="0"/>
    <s v="E"/>
    <x v="2"/>
    <s v="SL05    01/31/2007N"/>
    <n v="3354"/>
    <n v="1397.16"/>
    <n v="-2.52"/>
    <n v="1399.68"/>
    <n v="1399.13"/>
    <n v="0"/>
    <n v="-2.52"/>
    <n v="0"/>
    <n v="-1.61"/>
    <n v="2.16"/>
    <n v="72.5"/>
    <n v="0"/>
    <x v="4"/>
    <x v="12"/>
  </r>
  <r>
    <x v="0"/>
    <s v="E"/>
    <x v="10"/>
    <s v="SL05    01/31/2007N"/>
    <n v="24295"/>
    <n v="6659.27"/>
    <n v="-18.2"/>
    <n v="6677.47"/>
    <n v="6673.52"/>
    <n v="0"/>
    <n v="-18.2"/>
    <n v="0"/>
    <n v="-11.77"/>
    <n v="15.72"/>
    <n v="525.19000000000005"/>
    <n v="0"/>
    <x v="4"/>
    <x v="12"/>
  </r>
  <r>
    <x v="0"/>
    <s v="E"/>
    <x v="10"/>
    <s v="SL06    01/31/2007N"/>
    <n v="146"/>
    <n v="32.81"/>
    <n v="-0.11"/>
    <n v="32.92"/>
    <n v="32.9"/>
    <n v="0"/>
    <n v="-0.11"/>
    <n v="0"/>
    <n v="-7.0000000000000007E-2"/>
    <n v="0.09"/>
    <n v="3.16"/>
    <n v="0"/>
    <x v="4"/>
    <x v="12"/>
  </r>
  <r>
    <x v="0"/>
    <s v="E"/>
    <x v="2"/>
    <s v="SL07    01/31/2007N"/>
    <n v="5652"/>
    <n v="1942.46"/>
    <n v="-4.2300000000000004"/>
    <n v="1946.69"/>
    <n v="1945.77"/>
    <n v="0"/>
    <n v="-4.2300000000000004"/>
    <n v="0"/>
    <n v="-2.73"/>
    <n v="3.65"/>
    <n v="122.18"/>
    <n v="0"/>
    <x v="4"/>
    <x v="12"/>
  </r>
  <r>
    <x v="0"/>
    <s v="E"/>
    <x v="10"/>
    <s v="SL07    01/31/2007N"/>
    <n v="41327"/>
    <n v="8061.92"/>
    <n v="-31"/>
    <n v="8092.92"/>
    <n v="8086.2"/>
    <n v="0"/>
    <n v="-31"/>
    <n v="0"/>
    <n v="-19.989999999999998"/>
    <n v="26.71"/>
    <n v="893.46"/>
    <n v="0"/>
    <x v="4"/>
    <x v="12"/>
  </r>
  <r>
    <x v="0"/>
    <s v="E"/>
    <x v="10"/>
    <s v="SL08    01/31/2007N"/>
    <n v="26276"/>
    <n v="3462.48"/>
    <n v="-19.690000000000001"/>
    <n v="3482.17"/>
    <n v="3477.88"/>
    <n v="0"/>
    <n v="-19.690000000000001"/>
    <n v="0"/>
    <n v="-12.71"/>
    <n v="17"/>
    <n v="568.08000000000004"/>
    <n v="0"/>
    <x v="4"/>
    <x v="12"/>
  </r>
  <r>
    <x v="0"/>
    <s v="E"/>
    <x v="10"/>
    <s v="SL09    01/31/2007N"/>
    <n v="2218"/>
    <n v="104.5"/>
    <n v="-1.66"/>
    <n v="106.16"/>
    <n v="105.8"/>
    <n v="0"/>
    <n v="-1.66"/>
    <n v="0"/>
    <n v="-1.07"/>
    <n v="1.43"/>
    <n v="47.95"/>
    <n v="0"/>
    <x v="4"/>
    <x v="12"/>
  </r>
  <r>
    <x v="0"/>
    <s v="E"/>
    <x v="13"/>
    <s v="SOLU    01/31/2007 "/>
    <n v="221"/>
    <n v="23.17"/>
    <n v="-0.16"/>
    <n v="23.33"/>
    <n v="7.8"/>
    <n v="0"/>
    <n v="-0.16"/>
    <n v="0"/>
    <n v="-0.1"/>
    <n v="0.15"/>
    <n v="4.78"/>
    <n v="0"/>
    <x v="4"/>
    <x v="13"/>
  </r>
  <r>
    <x v="0"/>
    <s v="E"/>
    <x v="2"/>
    <s v="SOLU    01/31/2007 "/>
    <n v="2105"/>
    <n v="134.1"/>
    <n v="-1.51"/>
    <n v="135.61000000000001"/>
    <n v="74.25"/>
    <n v="0"/>
    <n v="-1.51"/>
    <n v="0"/>
    <n v="-1.02"/>
    <n v="1.4"/>
    <n v="45.52"/>
    <n v="0"/>
    <x v="4"/>
    <x v="13"/>
  </r>
  <r>
    <x v="0"/>
    <s v="E"/>
    <x v="3"/>
    <s v="SOLU    01/31/2007 "/>
    <n v="162"/>
    <n v="8.81"/>
    <n v="-0.12"/>
    <n v="8.93"/>
    <n v="5.71"/>
    <n v="0"/>
    <n v="-0.12"/>
    <n v="0"/>
    <n v="-0.08"/>
    <n v="0.1"/>
    <n v="3.5"/>
    <n v="0"/>
    <x v="4"/>
    <x v="13"/>
  </r>
  <r>
    <x v="0"/>
    <s v="E"/>
    <x v="2"/>
    <s v="SP      01/02/2007N"/>
    <n v="240"/>
    <n v="31.34"/>
    <n v="-0.18"/>
    <n v="31.52"/>
    <n v="31.11"/>
    <n v="0.3"/>
    <n v="-0.18"/>
    <n v="0"/>
    <n v="-0.05"/>
    <n v="0.16"/>
    <n v="5.19"/>
    <n v="0"/>
    <x v="4"/>
    <x v="14"/>
  </r>
  <r>
    <x v="0"/>
    <s v="E"/>
    <x v="3"/>
    <s v="SP      01/02/2007N"/>
    <n v="14035"/>
    <n v="1551.03"/>
    <n v="-10.53"/>
    <n v="1561.56"/>
    <n v="1538.26"/>
    <n v="17.36"/>
    <n v="-10.53"/>
    <n v="0"/>
    <n v="-3.13"/>
    <n v="9.07"/>
    <n v="303.43"/>
    <n v="0"/>
    <x v="4"/>
    <x v="14"/>
  </r>
  <r>
    <x v="0"/>
    <s v="E"/>
    <x v="13"/>
    <s v="SSLU    01/31/2007 "/>
    <n v="72"/>
    <n v="8.83"/>
    <n v="-0.05"/>
    <n v="8.8800000000000008"/>
    <n v="2.54"/>
    <n v="0"/>
    <n v="-0.05"/>
    <n v="0"/>
    <n v="-0.03"/>
    <n v="0.05"/>
    <n v="1.56"/>
    <n v="0"/>
    <x v="4"/>
    <x v="15"/>
  </r>
  <r>
    <x v="0"/>
    <s v="E"/>
    <x v="2"/>
    <s v="SSLU    01/31/2007 "/>
    <n v="98"/>
    <n v="11.67"/>
    <n v="-7.0000000000000007E-2"/>
    <n v="11.74"/>
    <n v="3.46"/>
    <n v="0"/>
    <n v="-7.0000000000000007E-2"/>
    <n v="0"/>
    <n v="-0.04"/>
    <n v="7.0000000000000007E-2"/>
    <n v="2.12"/>
    <n v="0"/>
    <x v="4"/>
    <x v="15"/>
  </r>
  <r>
    <x v="0"/>
    <s v="E"/>
    <x v="10"/>
    <s v="SSLU    01/31/2007N"/>
    <n v="469"/>
    <n v="55.55"/>
    <n v="-0.22"/>
    <n v="55.77"/>
    <n v="16.55"/>
    <n v="0"/>
    <n v="-0.22"/>
    <n v="0"/>
    <n v="-0.2"/>
    <n v="0.36"/>
    <n v="10.15"/>
    <n v="0"/>
    <x v="4"/>
    <x v="15"/>
  </r>
  <r>
    <x v="0"/>
    <s v="E"/>
    <x v="2"/>
    <s v="SXLU    01/31/2007 "/>
    <n v="232"/>
    <n v="24.52"/>
    <n v="-0.18"/>
    <n v="24.7"/>
    <n v="8.19"/>
    <n v="0"/>
    <n v="-0.18"/>
    <n v="0"/>
    <n v="-0.11"/>
    <n v="0.16"/>
    <n v="5.01"/>
    <n v="0"/>
    <x v="4"/>
    <x v="16"/>
  </r>
  <r>
    <x v="0"/>
    <s v="E"/>
    <x v="10"/>
    <s v="SXLU    01/31/2007N"/>
    <n v="208"/>
    <n v="26.53"/>
    <n v="-0.15"/>
    <n v="26.68"/>
    <n v="7.34"/>
    <n v="0"/>
    <n v="-0.15"/>
    <n v="0"/>
    <n v="-0.09"/>
    <n v="0.14000000000000001"/>
    <n v="4.5"/>
    <n v="0"/>
    <x v="4"/>
    <x v="16"/>
  </r>
  <r>
    <x v="0"/>
    <s v="E"/>
    <x v="10"/>
    <s v="TL01    01/31/2007N"/>
    <n v="62894"/>
    <n v="2220.25"/>
    <n v="-58.04"/>
    <n v="2278.29"/>
    <n v="2249.66"/>
    <n v="0"/>
    <n v="-58.04"/>
    <n v="0"/>
    <n v="-15.19"/>
    <n v="43.82"/>
    <n v="1348.84"/>
    <n v="0"/>
    <x v="4"/>
    <x v="17"/>
  </r>
  <r>
    <x v="0"/>
    <s v="E"/>
    <x v="2"/>
    <s v="TL03    01/31/2007N"/>
    <n v="18"/>
    <n v="1.02"/>
    <n v="-0.02"/>
    <n v="1.04"/>
    <n v="1.02"/>
    <n v="0"/>
    <n v="-0.02"/>
    <n v="0"/>
    <n v="0"/>
    <n v="0.02"/>
    <n v="0.38"/>
    <n v="0"/>
    <x v="4"/>
    <x v="17"/>
  </r>
  <r>
    <x v="0"/>
    <s v="E"/>
    <x v="10"/>
    <s v="TL03    01/31/2007N"/>
    <n v="151024"/>
    <n v="8513.4699999999993"/>
    <n v="-107.79"/>
    <n v="8621.26"/>
    <n v="8593.8799999999992"/>
    <n v="0"/>
    <n v="-107.79"/>
    <n v="0"/>
    <n v="-66.84"/>
    <n v="94.22"/>
    <n v="3266.07"/>
    <n v="0"/>
    <x v="4"/>
    <x v="17"/>
  </r>
  <r>
    <x v="0"/>
    <s v="E"/>
    <x v="8"/>
    <s v="TT03SOFF01/02/2007N"/>
    <n v="0"/>
    <n v="-1191.06"/>
    <n v="0"/>
    <n v="-1191.06"/>
    <n v="0"/>
    <n v="0"/>
    <n v="0"/>
    <n v="0"/>
    <n v="0"/>
    <n v="0"/>
    <n v="0"/>
    <n v="0"/>
    <x v="4"/>
    <x v="18"/>
  </r>
  <r>
    <x v="0"/>
    <s v="E"/>
    <x v="4"/>
    <s v="TT03WOFF01/02/2007N"/>
    <n v="1256929"/>
    <n v="50326.09"/>
    <n v="-942.7"/>
    <n v="51268.79"/>
    <n v="51268.79"/>
    <n v="0"/>
    <n v="-942.7"/>
    <n v="0"/>
    <n v="0"/>
    <n v="0"/>
    <n v="27173.55"/>
    <n v="0"/>
    <x v="4"/>
    <x v="18"/>
  </r>
  <r>
    <x v="0"/>
    <s v="E"/>
    <x v="8"/>
    <s v="TT03WOFF01/02/2007N"/>
    <n v="4258639"/>
    <n v="169167.83"/>
    <n v="-3193.98"/>
    <n v="172361.81"/>
    <n v="172361.81"/>
    <n v="0"/>
    <n v="-3193.98"/>
    <n v="0"/>
    <n v="0"/>
    <n v="0"/>
    <n v="92067.520000000004"/>
    <n v="0"/>
    <x v="4"/>
    <x v="18"/>
  </r>
  <r>
    <x v="0"/>
    <s v="E"/>
    <x v="5"/>
    <s v="TT03WOFF01/02/2007N"/>
    <n v="1034217"/>
    <n v="41330.629999999997"/>
    <n v="-775.67"/>
    <n v="42106.3"/>
    <n v="42106.3"/>
    <n v="0"/>
    <n v="-775.67"/>
    <n v="0"/>
    <n v="0"/>
    <n v="0"/>
    <n v="22358.74"/>
    <n v="0"/>
    <x v="4"/>
    <x v="18"/>
  </r>
  <r>
    <x v="0"/>
    <s v="E"/>
    <x v="8"/>
    <s v="TT03WON 01/02/2007 "/>
    <n v="708536"/>
    <n v="38204.44"/>
    <n v="-531.4"/>
    <n v="38204.44"/>
    <n v="38020.129999999997"/>
    <n v="106.28"/>
    <n v="-531.4"/>
    <n v="0"/>
    <n v="-10.56"/>
    <n v="619.99"/>
    <n v="15317.84"/>
    <n v="0"/>
    <x v="4"/>
    <x v="18"/>
  </r>
  <r>
    <x v="0"/>
    <s v="E"/>
    <x v="4"/>
    <s v="TT03WON 01/02/2007N"/>
    <n v="519912"/>
    <n v="59554.5"/>
    <n v="-389.93"/>
    <n v="59944.43"/>
    <n v="58549.62"/>
    <n v="266.52"/>
    <n v="-389.93"/>
    <n v="0"/>
    <n v="-19.55"/>
    <n v="1147.8399999999999"/>
    <n v="11239.97"/>
    <n v="0"/>
    <x v="4"/>
    <x v="18"/>
  </r>
  <r>
    <x v="0"/>
    <s v="E"/>
    <x v="8"/>
    <s v="TT03WON 01/02/2007N"/>
    <n v="1672954"/>
    <n v="167000.39000000001"/>
    <n v="-1254.72"/>
    <n v="168255.11"/>
    <n v="163598.82"/>
    <n v="889.74"/>
    <n v="-1254.72"/>
    <n v="0"/>
    <n v="-65.25"/>
    <n v="3831.8"/>
    <n v="36167.58"/>
    <n v="0"/>
    <x v="4"/>
    <x v="18"/>
  </r>
  <r>
    <x v="0"/>
    <s v="E"/>
    <x v="5"/>
    <s v="TT03WON 01/02/2007N"/>
    <n v="390188"/>
    <n v="34160.54"/>
    <n v="-292.64"/>
    <n v="34453.18"/>
    <n v="33335.03"/>
    <n v="213.66"/>
    <n v="-292.64"/>
    <n v="0"/>
    <n v="-15.67"/>
    <n v="920.16"/>
    <n v="8435.48"/>
    <n v="0"/>
    <x v="4"/>
    <x v="18"/>
  </r>
  <r>
    <x v="0"/>
    <s v="E"/>
    <x v="8"/>
    <s v="TT04WOFF01/02/2007N"/>
    <n v="1850936"/>
    <n v="73445.14"/>
    <n v="-1388.2"/>
    <n v="74833.34"/>
    <n v="74833.34"/>
    <n v="0"/>
    <n v="-1388.2"/>
    <n v="0"/>
    <n v="0"/>
    <n v="0"/>
    <n v="40015.39"/>
    <n v="0"/>
    <x v="4"/>
    <x v="18"/>
  </r>
  <r>
    <x v="0"/>
    <s v="E"/>
    <x v="5"/>
    <s v="TT04WOFF01/02/2007N"/>
    <n v="1528410"/>
    <n v="60847.53"/>
    <n v="-1146.31"/>
    <n v="61993.84"/>
    <n v="61993.84"/>
    <n v="0"/>
    <n v="-1146.31"/>
    <n v="0"/>
    <n v="0"/>
    <n v="0"/>
    <n v="33042.69"/>
    <n v="0"/>
    <x v="4"/>
    <x v="18"/>
  </r>
  <r>
    <x v="0"/>
    <s v="E"/>
    <x v="8"/>
    <s v="TT04WON 01/02/2007 "/>
    <n v="798116"/>
    <n v="46769.13"/>
    <n v="-598.59"/>
    <n v="46769.13"/>
    <n v="46402.23"/>
    <n v="119.72"/>
    <n v="-598.59"/>
    <n v="0"/>
    <n v="-14.65"/>
    <n v="860.42"/>
    <n v="17254.47"/>
    <n v="0"/>
    <x v="4"/>
    <x v="18"/>
  </r>
  <r>
    <x v="0"/>
    <s v="E"/>
    <x v="8"/>
    <s v="TT04WON 01/02/2007N"/>
    <n v="873164"/>
    <n v="87425.84"/>
    <n v="-654.87"/>
    <n v="88080.71"/>
    <n v="85942.29"/>
    <n v="408.62"/>
    <n v="-654.87"/>
    <n v="0"/>
    <n v="-29.97"/>
    <n v="1759.77"/>
    <n v="18876.93"/>
    <n v="0"/>
    <x v="4"/>
    <x v="18"/>
  </r>
  <r>
    <x v="0"/>
    <s v="E"/>
    <x v="5"/>
    <s v="TT04WON 01/02/2007N"/>
    <n v="495341"/>
    <n v="44400.75"/>
    <n v="-371.51"/>
    <n v="44772.26"/>
    <n v="43183.62"/>
    <n v="303.56"/>
    <n v="-371.51"/>
    <n v="0"/>
    <n v="-22.26"/>
    <n v="1307.3399999999999"/>
    <n v="10708.78"/>
    <n v="0"/>
    <x v="4"/>
    <x v="18"/>
  </r>
  <r>
    <x v="0"/>
    <s v="E"/>
    <x v="8"/>
    <s v="TT05WON 01/02/2007 "/>
    <n v="251194"/>
    <n v="16709.07"/>
    <n v="0"/>
    <n v="16709.07"/>
    <n v="0"/>
    <n v="0"/>
    <n v="0"/>
    <n v="0"/>
    <n v="0"/>
    <n v="0"/>
    <n v="5430.56"/>
    <n v="0"/>
    <x v="4"/>
    <x v="18"/>
  </r>
  <r>
    <x v="0"/>
    <s v="E"/>
    <x v="8"/>
    <s v="TT06WON 01/02/2007 "/>
    <n v="533798"/>
    <n v="31917.31"/>
    <n v="0"/>
    <n v="31917.31"/>
    <n v="0"/>
    <n v="0"/>
    <n v="0"/>
    <n v="0"/>
    <n v="0"/>
    <n v="0"/>
    <n v="11540.18"/>
    <n v="0"/>
    <x v="4"/>
    <x v="18"/>
  </r>
  <r>
    <x v="0"/>
    <s v="E"/>
    <x v="10"/>
    <s v="UOLC    01/31/2007N"/>
    <n v="1477"/>
    <n v="51.22"/>
    <n v="-1.1100000000000001"/>
    <n v="52.33"/>
    <n v="52.08"/>
    <n v="0"/>
    <n v="-1.1100000000000001"/>
    <n v="0"/>
    <n v="-0.71"/>
    <n v="0.96"/>
    <n v="31.93"/>
    <n v="0"/>
    <x v="4"/>
    <x v="19"/>
  </r>
  <r>
    <x v="0"/>
    <s v="E"/>
    <x v="13"/>
    <s v="UOLP    01/31/2007 "/>
    <n v="158"/>
    <n v="5.51"/>
    <n v="-0.11"/>
    <n v="5.62"/>
    <n v="5.58"/>
    <n v="0"/>
    <n v="-0.11"/>
    <n v="0"/>
    <n v="-7.0000000000000007E-2"/>
    <n v="0.11"/>
    <n v="3.42"/>
    <n v="0"/>
    <x v="4"/>
    <x v="19"/>
  </r>
  <r>
    <x v="0"/>
    <s v="E"/>
    <x v="2"/>
    <s v="UOLP    01/31/2007 "/>
    <n v="864"/>
    <n v="30"/>
    <n v="-0.64"/>
    <n v="30.64"/>
    <n v="30.48"/>
    <n v="0"/>
    <n v="-0.64"/>
    <n v="0"/>
    <n v="-0.4"/>
    <n v="0.56000000000000005"/>
    <n v="18.64"/>
    <n v="0"/>
    <x v="4"/>
    <x v="19"/>
  </r>
  <r>
    <x v="0"/>
    <s v="E"/>
    <x v="2"/>
    <s v="UOLP    01/31/2007N"/>
    <n v="558"/>
    <n v="19.350000000000001"/>
    <n v="-0.42"/>
    <n v="19.77"/>
    <n v="19.670000000000002"/>
    <n v="0"/>
    <n v="-0.42"/>
    <n v="0"/>
    <n v="-0.26"/>
    <n v="0.36"/>
    <n v="12.07"/>
    <n v="0"/>
    <x v="4"/>
    <x v="19"/>
  </r>
  <r>
    <x v="0"/>
    <s v="E"/>
    <x v="10"/>
    <s v="UOLP    01/31/2007N"/>
    <n v="2952"/>
    <n v="102.39"/>
    <n v="-2.21"/>
    <n v="104.6"/>
    <n v="104.11"/>
    <n v="0"/>
    <n v="-2.21"/>
    <n v="0"/>
    <n v="-1.42"/>
    <n v="1.91"/>
    <n v="63.82"/>
    <n v="0"/>
    <x v="4"/>
    <x v="19"/>
  </r>
  <r>
    <x v="0"/>
    <s v="E"/>
    <x v="3"/>
    <s v="WS01    06/02/1993N"/>
    <n v="86880"/>
    <n v="3662.95"/>
    <n v="-65.16"/>
    <n v="3728.11"/>
    <n v="0"/>
    <n v="0"/>
    <n v="0"/>
    <n v="0"/>
    <n v="0"/>
    <n v="0"/>
    <n v="1878.26"/>
    <n v="0"/>
    <x v="4"/>
    <x v="20"/>
  </r>
  <r>
    <x v="0"/>
    <s v="E"/>
    <x v="0"/>
    <s v="        01/01/2001 "/>
    <n v="81897"/>
    <n v="5111.5200000000004"/>
    <n v="0"/>
    <n v="5111.5200000000004"/>
    <n v="0"/>
    <n v="0"/>
    <n v="0"/>
    <n v="0"/>
    <n v="0"/>
    <n v="0"/>
    <n v="0"/>
    <n v="0"/>
    <x v="5"/>
    <x v="21"/>
  </r>
  <r>
    <x v="0"/>
    <s v="E"/>
    <x v="1"/>
    <s v="DP01    01/02/2007N"/>
    <n v="131420"/>
    <n v="9426.77"/>
    <n v="-379.28"/>
    <n v="9806.0499999999993"/>
    <n v="9587.89"/>
    <n v="162.57"/>
    <n v="-379.28"/>
    <n v="0"/>
    <n v="-29.31"/>
    <n v="84.9"/>
    <n v="2841.17"/>
    <n v="0"/>
    <x v="5"/>
    <x v="1"/>
  </r>
  <r>
    <x v="0"/>
    <s v="E"/>
    <x v="2"/>
    <s v="DP02    01/02/2007N"/>
    <n v="100667"/>
    <n v="8072.54"/>
    <n v="-290.52"/>
    <n v="8363.06"/>
    <n v="8195.9599999999991"/>
    <n v="124.52"/>
    <n v="-290.52"/>
    <n v="0"/>
    <n v="-22.45"/>
    <n v="65.03"/>
    <n v="2176.3200000000002"/>
    <n v="0"/>
    <x v="5"/>
    <x v="1"/>
  </r>
  <r>
    <x v="0"/>
    <s v="E"/>
    <x v="3"/>
    <s v="DP02    01/02/2007N"/>
    <n v="455838"/>
    <n v="29345.02"/>
    <n v="-1315.54"/>
    <n v="30660.560000000001"/>
    <n v="29903.88"/>
    <n v="563.88"/>
    <n v="-1315.54"/>
    <n v="0"/>
    <n v="-101.66"/>
    <n v="294.45999999999998"/>
    <n v="9854.77"/>
    <n v="0"/>
    <x v="5"/>
    <x v="1"/>
  </r>
  <r>
    <x v="0"/>
    <s v="E"/>
    <x v="4"/>
    <s v="DP02    01/02/2007N"/>
    <n v="369849"/>
    <n v="23315.73"/>
    <n v="-1067.3800000000001"/>
    <n v="24383.11"/>
    <n v="23769.17"/>
    <n v="457.5"/>
    <n v="-1067.3800000000001"/>
    <n v="0"/>
    <n v="-82.48"/>
    <n v="238.92"/>
    <n v="7995.77"/>
    <n v="0"/>
    <x v="5"/>
    <x v="1"/>
  </r>
  <r>
    <x v="0"/>
    <s v="E"/>
    <x v="5"/>
    <s v="DP02    01/02/2007N"/>
    <n v="62851"/>
    <n v="5609.94"/>
    <n v="-181.39"/>
    <n v="5791.33"/>
    <n v="5687"/>
    <n v="77.75"/>
    <n v="-181.39"/>
    <n v="0"/>
    <n v="-14.02"/>
    <n v="40.6"/>
    <n v="1358.78"/>
    <n v="0"/>
    <x v="5"/>
    <x v="1"/>
  </r>
  <r>
    <x v="0"/>
    <s v="E"/>
    <x v="6"/>
    <s v="DP10 ON 01/02/2007N"/>
    <n v="117018"/>
    <n v="8318.67"/>
    <n v="-337.71"/>
    <n v="8656.3799999999992"/>
    <n v="8462.14"/>
    <n v="144.75"/>
    <n v="-337.71"/>
    <n v="0"/>
    <n v="-26.1"/>
    <n v="75.59"/>
    <n v="2529.81"/>
    <n v="0"/>
    <x v="5"/>
    <x v="1"/>
  </r>
  <r>
    <x v="0"/>
    <s v="E"/>
    <x v="7"/>
    <s v="DP10 ON 01/02/2007N"/>
    <n v="48462"/>
    <n v="4207.16"/>
    <n v="-139.86000000000001"/>
    <n v="4347.0200000000004"/>
    <n v="4266.57"/>
    <n v="59.95"/>
    <n v="-139.86000000000001"/>
    <n v="0"/>
    <n v="-10.81"/>
    <n v="31.31"/>
    <n v="1047.7"/>
    <n v="0"/>
    <x v="5"/>
    <x v="1"/>
  </r>
  <r>
    <x v="0"/>
    <s v="E"/>
    <x v="4"/>
    <s v="DS01    01/02/2007 "/>
    <n v="16785"/>
    <n v="1828.33"/>
    <n v="-26.32"/>
    <n v="1836.1"/>
    <n v="1809.08"/>
    <n v="20.76"/>
    <n v="-26.32"/>
    <n v="0"/>
    <n v="-13.08"/>
    <n v="37.89"/>
    <n v="362.87"/>
    <n v="0"/>
    <x v="5"/>
    <x v="2"/>
  </r>
  <r>
    <x v="0"/>
    <s v="E"/>
    <x v="8"/>
    <s v="DS01    01/02/2007 "/>
    <n v="70940"/>
    <n v="3952.46"/>
    <n v="-204.73"/>
    <n v="3952.46"/>
    <n v="4048.61"/>
    <n v="87.75"/>
    <n v="-204.73"/>
    <n v="0"/>
    <n v="-10.98"/>
    <n v="31.81"/>
    <n v="1533.65"/>
    <n v="0"/>
    <x v="5"/>
    <x v="2"/>
  </r>
  <r>
    <x v="0"/>
    <s v="E"/>
    <x v="9"/>
    <s v="DS01    01/02/2007N"/>
    <n v="319378"/>
    <n v="25449.22"/>
    <n v="-947.67"/>
    <n v="26396.89"/>
    <n v="25869.73"/>
    <n v="395.13"/>
    <n v="-947.67"/>
    <n v="0"/>
    <n v="-71.22"/>
    <n v="203.25"/>
    <n v="6904.65"/>
    <n v="0"/>
    <x v="5"/>
    <x v="2"/>
  </r>
  <r>
    <x v="0"/>
    <s v="E"/>
    <x v="2"/>
    <s v="DS01    01/02/2007N"/>
    <n v="55846998"/>
    <n v="4447137.82"/>
    <n v="-160831.19"/>
    <n v="4607969.01"/>
    <n v="4515400.99"/>
    <n v="69089.11"/>
    <n v="-160831.19"/>
    <n v="0"/>
    <n v="-12453.16"/>
    <n v="35932.07"/>
    <n v="1207356.1599999999"/>
    <n v="0"/>
    <x v="5"/>
    <x v="2"/>
  </r>
  <r>
    <x v="0"/>
    <s v="E"/>
    <x v="6"/>
    <s v="DS01    01/02/2007N"/>
    <n v="3950655"/>
    <n v="309002.34999999998"/>
    <n v="-11154.94"/>
    <n v="320157.28999999998"/>
    <n v="313659.15999999997"/>
    <n v="4886.93"/>
    <n v="-11154.94"/>
    <n v="0"/>
    <n v="-880.95"/>
    <n v="2492.15"/>
    <n v="85409.26"/>
    <n v="0"/>
    <x v="5"/>
    <x v="2"/>
  </r>
  <r>
    <x v="0"/>
    <s v="E"/>
    <x v="10"/>
    <s v="DS01    01/02/2007N"/>
    <n v="83828"/>
    <n v="6823.47"/>
    <n v="-241.92"/>
    <n v="7065.39"/>
    <n v="6926.25"/>
    <n v="103.7"/>
    <n v="-241.92"/>
    <n v="0"/>
    <n v="-18.71"/>
    <n v="54.15"/>
    <n v="1812.28"/>
    <n v="0"/>
    <x v="5"/>
    <x v="2"/>
  </r>
  <r>
    <x v="0"/>
    <s v="E"/>
    <x v="3"/>
    <s v="DS01    01/02/2007N"/>
    <n v="6485901"/>
    <n v="535442.11"/>
    <n v="-19335.599999999999"/>
    <n v="554777.71"/>
    <n v="543967.85"/>
    <n v="8022.92"/>
    <n v="-19335.599999999999"/>
    <n v="0"/>
    <n v="-1446.44"/>
    <n v="4233.38"/>
    <n v="140218.75"/>
    <n v="0"/>
    <x v="5"/>
    <x v="2"/>
  </r>
  <r>
    <x v="0"/>
    <s v="E"/>
    <x v="7"/>
    <s v="DS01    01/02/2007N"/>
    <n v="378"/>
    <n v="67.05"/>
    <n v="-1.1000000000000001"/>
    <n v="68.150000000000006"/>
    <n v="67.52"/>
    <n v="0.47"/>
    <n v="-1.1000000000000001"/>
    <n v="0"/>
    <n v="-0.08"/>
    <n v="0.24"/>
    <n v="8.17"/>
    <n v="0"/>
    <x v="5"/>
    <x v="2"/>
  </r>
  <r>
    <x v="0"/>
    <s v="E"/>
    <x v="11"/>
    <s v="DS01    01/02/2007N"/>
    <n v="415790"/>
    <n v="34137.78"/>
    <n v="-1191.42"/>
    <n v="35329.199999999997"/>
    <n v="34639.01"/>
    <n v="514.32000000000005"/>
    <n v="-1191.42"/>
    <n v="0"/>
    <n v="-92.71"/>
    <n v="268.58"/>
    <n v="8988.98"/>
    <n v="0"/>
    <x v="5"/>
    <x v="2"/>
  </r>
  <r>
    <x v="0"/>
    <s v="E"/>
    <x v="4"/>
    <s v="DS01    01/02/2007N"/>
    <n v="6546936"/>
    <n v="422740"/>
    <n v="-18885.259999999998"/>
    <n v="441625.26"/>
    <n v="430757.32"/>
    <n v="8098.57"/>
    <n v="-18885.259999999998"/>
    <n v="0"/>
    <n v="-1459.96"/>
    <n v="4229.33"/>
    <n v="141538.22"/>
    <n v="0"/>
    <x v="5"/>
    <x v="2"/>
  </r>
  <r>
    <x v="0"/>
    <s v="E"/>
    <x v="8"/>
    <s v="DS01    01/02/2007N"/>
    <n v="1397050"/>
    <n v="103026.42"/>
    <n v="-4031.88"/>
    <n v="107058.3"/>
    <n v="104739.19"/>
    <n v="1728.15"/>
    <n v="-4031.88"/>
    <n v="0"/>
    <n v="-311.54000000000002"/>
    <n v="902.5"/>
    <n v="30202.82"/>
    <n v="0"/>
    <x v="5"/>
    <x v="2"/>
  </r>
  <r>
    <x v="0"/>
    <s v="E"/>
    <x v="5"/>
    <s v="DS01    01/02/2007N"/>
    <n v="1496053"/>
    <n v="124764.92"/>
    <n v="-4317.62"/>
    <n v="129082.54"/>
    <n v="126599.14"/>
    <n v="1850.6"/>
    <n v="-4317.62"/>
    <n v="0"/>
    <n v="-333.63"/>
    <n v="966.43"/>
    <n v="32343.17"/>
    <n v="0"/>
    <x v="5"/>
    <x v="2"/>
  </r>
  <r>
    <x v="0"/>
    <s v="E"/>
    <x v="9"/>
    <s v="DS01    01/02/2007Y"/>
    <n v="29"/>
    <n v="14.11"/>
    <n v="-0.08"/>
    <n v="14.19"/>
    <n v="14.14"/>
    <n v="0.04"/>
    <n v="-0.08"/>
    <n v="0"/>
    <n v="-0.01"/>
    <n v="0.02"/>
    <n v="0.63"/>
    <n v="0"/>
    <x v="5"/>
    <x v="2"/>
  </r>
  <r>
    <x v="0"/>
    <s v="E"/>
    <x v="2"/>
    <s v="DS01    01/02/2007Y"/>
    <n v="90533"/>
    <n v="21787.72"/>
    <n v="-137.78"/>
    <n v="21925.5"/>
    <n v="21786.82"/>
    <n v="111.99"/>
    <n v="-137.78"/>
    <n v="0"/>
    <n v="-20.2"/>
    <n v="46.89"/>
    <n v="1957.24"/>
    <n v="0"/>
    <x v="5"/>
    <x v="2"/>
  </r>
  <r>
    <x v="0"/>
    <s v="E"/>
    <x v="6"/>
    <s v="DS01    01/02/2007Y"/>
    <n v="8354"/>
    <n v="1994.47"/>
    <n v="-22.8"/>
    <n v="2017.27"/>
    <n v="2003.41"/>
    <n v="10.33"/>
    <n v="-22.8"/>
    <n v="0"/>
    <n v="-1.87"/>
    <n v="5.4"/>
    <n v="180.6"/>
    <n v="0"/>
    <x v="5"/>
    <x v="2"/>
  </r>
  <r>
    <x v="0"/>
    <s v="E"/>
    <x v="3"/>
    <s v="DS01    01/02/2007Y"/>
    <n v="48667"/>
    <n v="11515.24"/>
    <n v="-139.93"/>
    <n v="11655.17"/>
    <n v="11574.35"/>
    <n v="60.24"/>
    <n v="-139.93"/>
    <n v="0"/>
    <n v="-10.86"/>
    <n v="31.44"/>
    <n v="1052.1099999999999"/>
    <n v="0"/>
    <x v="5"/>
    <x v="2"/>
  </r>
  <r>
    <x v="0"/>
    <s v="E"/>
    <x v="8"/>
    <s v="DS01    01/02/2007Y"/>
    <n v="2215"/>
    <n v="519.62"/>
    <n v="-6.39"/>
    <n v="526.01"/>
    <n v="522.33000000000004"/>
    <n v="2.74"/>
    <n v="-6.39"/>
    <n v="0"/>
    <n v="-0.49"/>
    <n v="1.43"/>
    <n v="47.89"/>
    <n v="0"/>
    <x v="5"/>
    <x v="2"/>
  </r>
  <r>
    <x v="0"/>
    <s v="E"/>
    <x v="5"/>
    <s v="DS01    01/02/2007Y"/>
    <n v="14619"/>
    <n v="3360.46"/>
    <n v="-42.19"/>
    <n v="3402.65"/>
    <n v="3378.38"/>
    <n v="18.079999999999998"/>
    <n v="-42.19"/>
    <n v="0"/>
    <n v="-3.26"/>
    <n v="9.4499999999999993"/>
    <n v="316.04000000000002"/>
    <n v="0"/>
    <x v="5"/>
    <x v="2"/>
  </r>
  <r>
    <x v="0"/>
    <s v="E"/>
    <x v="5"/>
    <s v="DS02    01/02/2007N"/>
    <n v="102064"/>
    <n v="8042.72"/>
    <n v="-294.56"/>
    <n v="8337.2800000000007"/>
    <n v="8167.86"/>
    <n v="126.25"/>
    <n v="-294.56"/>
    <n v="0"/>
    <n v="-22.76"/>
    <n v="65.930000000000007"/>
    <n v="2206.52"/>
    <n v="0"/>
    <x v="5"/>
    <x v="2"/>
  </r>
  <r>
    <x v="0"/>
    <s v="E"/>
    <x v="6"/>
    <s v="DS02    01/02/2007Y"/>
    <n v="2955"/>
    <n v="688.2"/>
    <n v="-8.5299999999999994"/>
    <n v="696.73"/>
    <n v="691.82"/>
    <n v="3.66"/>
    <n v="-8.5299999999999994"/>
    <n v="0"/>
    <n v="-0.66"/>
    <n v="1.91"/>
    <n v="63.88"/>
    <n v="0"/>
    <x v="5"/>
    <x v="2"/>
  </r>
  <r>
    <x v="0"/>
    <s v="E"/>
    <x v="5"/>
    <s v="DS03 ON 01/02/2007N"/>
    <n v="112893"/>
    <n v="7697.98"/>
    <n v="-325.81"/>
    <n v="8023.79"/>
    <n v="7836.39"/>
    <n v="139.65"/>
    <n v="-325.81"/>
    <n v="0"/>
    <n v="-25.18"/>
    <n v="72.930000000000007"/>
    <n v="2440.63"/>
    <n v="0"/>
    <x v="5"/>
    <x v="2"/>
  </r>
  <r>
    <x v="0"/>
    <s v="E"/>
    <x v="2"/>
    <s v="DS07 ON 01/02/2007N"/>
    <n v="1512545"/>
    <n v="110633.89"/>
    <n v="-4365.21"/>
    <n v="114999.1"/>
    <n v="112488.24"/>
    <n v="1871.03"/>
    <n v="-4365.21"/>
    <n v="0"/>
    <n v="-337.31"/>
    <n v="977.14"/>
    <n v="32699.72"/>
    <n v="0"/>
    <x v="5"/>
    <x v="2"/>
  </r>
  <r>
    <x v="0"/>
    <s v="E"/>
    <x v="6"/>
    <s v="DS07 ON 01/02/2007N"/>
    <n v="88238"/>
    <n v="7401.24"/>
    <n v="-254.65"/>
    <n v="7655.89"/>
    <n v="7509.43"/>
    <n v="109.15"/>
    <n v="-254.65"/>
    <n v="0"/>
    <n v="-19.690000000000001"/>
    <n v="57"/>
    <n v="1907.61"/>
    <n v="0"/>
    <x v="5"/>
    <x v="2"/>
  </r>
  <r>
    <x v="0"/>
    <s v="E"/>
    <x v="3"/>
    <s v="DS07 ON 01/02/2007N"/>
    <n v="126960"/>
    <n v="10924.02"/>
    <n v="-366.41"/>
    <n v="11290.43"/>
    <n v="11079.67"/>
    <n v="157.05000000000001"/>
    <n v="-366.41"/>
    <n v="0"/>
    <n v="-28.3"/>
    <n v="82.01"/>
    <n v="2744.75"/>
    <n v="0"/>
    <x v="5"/>
    <x v="2"/>
  </r>
  <r>
    <x v="0"/>
    <s v="E"/>
    <x v="7"/>
    <s v="DS07 ON 01/02/2007N"/>
    <n v="18240"/>
    <n v="1886.65"/>
    <n v="-52.64"/>
    <n v="1939.29"/>
    <n v="1909.02"/>
    <n v="22.56"/>
    <n v="-52.64"/>
    <n v="0"/>
    <n v="-4.07"/>
    <n v="11.78"/>
    <n v="394.33"/>
    <n v="0"/>
    <x v="5"/>
    <x v="2"/>
  </r>
  <r>
    <x v="0"/>
    <s v="E"/>
    <x v="2"/>
    <s v="DS07 ON 01/02/2007Y"/>
    <n v="0"/>
    <n v="20"/>
    <n v="0"/>
    <n v="20"/>
    <n v="20"/>
    <n v="0"/>
    <n v="0"/>
    <n v="0"/>
    <n v="0"/>
    <n v="0"/>
    <n v="0"/>
    <n v="0"/>
    <x v="5"/>
    <x v="2"/>
  </r>
  <r>
    <x v="0"/>
    <s v="E"/>
    <x v="2"/>
    <s v="DS08 ON 01/02/2007N"/>
    <n v="597608"/>
    <n v="64695.86"/>
    <n v="-1644.11"/>
    <n v="66339.97"/>
    <n v="65346.68"/>
    <n v="739.27"/>
    <n v="-1644.11"/>
    <n v="0"/>
    <n v="-133.26"/>
    <n v="387.28"/>
    <n v="12919.72"/>
    <n v="0"/>
    <x v="5"/>
    <x v="2"/>
  </r>
  <r>
    <x v="0"/>
    <s v="E"/>
    <x v="4"/>
    <s v="DS08 ON 01/02/2007N"/>
    <n v="44875"/>
    <n v="4857.3900000000003"/>
    <n v="-129.51"/>
    <n v="4986.8999999999996"/>
    <n v="4912.41"/>
    <n v="55.51"/>
    <n v="-129.51"/>
    <n v="0"/>
    <n v="-10.01"/>
    <n v="28.99"/>
    <n v="970.15"/>
    <n v="0"/>
    <x v="5"/>
    <x v="2"/>
  </r>
  <r>
    <x v="0"/>
    <s v="E"/>
    <x v="2"/>
    <s v="DS08 ON 01/02/2007Y"/>
    <n v="1120"/>
    <n v="275.16000000000003"/>
    <n v="-3.23"/>
    <n v="278.39"/>
    <n v="276.52999999999997"/>
    <n v="1.39"/>
    <n v="-3.23"/>
    <n v="0"/>
    <n v="-0.25"/>
    <n v="0.72"/>
    <n v="24.21"/>
    <n v="0"/>
    <x v="5"/>
    <x v="2"/>
  </r>
  <r>
    <x v="0"/>
    <s v="E"/>
    <x v="2"/>
    <s v="DS09    01/02/2007N"/>
    <n v="383850"/>
    <n v="39745.07"/>
    <n v="-1118.29"/>
    <n v="40863.360000000001"/>
    <n v="40226.44"/>
    <n v="474.77"/>
    <n v="-1118.29"/>
    <n v="0"/>
    <n v="-85.6"/>
    <n v="247.75"/>
    <n v="8298.5300000000007"/>
    <n v="0"/>
    <x v="5"/>
    <x v="2"/>
  </r>
  <r>
    <x v="0"/>
    <s v="E"/>
    <x v="2"/>
    <s v="DS09    01/02/2007Y"/>
    <n v="91695"/>
    <n v="12890.37"/>
    <n v="-258.22000000000003"/>
    <n v="13148.59"/>
    <n v="12996.03"/>
    <n v="113.43"/>
    <n v="-258.22000000000003"/>
    <n v="0"/>
    <n v="-20.420000000000002"/>
    <n v="59.55"/>
    <n v="1982.36"/>
    <n v="0"/>
    <x v="5"/>
    <x v="2"/>
  </r>
  <r>
    <x v="0"/>
    <s v="E"/>
    <x v="4"/>
    <s v="DS12    01/02/2007 "/>
    <n v="6475"/>
    <n v="311.14"/>
    <n v="7.77"/>
    <n v="303.37"/>
    <n v="988.65"/>
    <n v="-12.81"/>
    <n v="7.77"/>
    <n v="0"/>
    <n v="7.89"/>
    <n v="-22.86"/>
    <n v="139.97999999999999"/>
    <n v="0"/>
    <x v="5"/>
    <x v="2"/>
  </r>
  <r>
    <x v="0"/>
    <s v="E"/>
    <x v="8"/>
    <s v="DS12    01/02/2007 "/>
    <n v="-21695"/>
    <n v="-607.57000000000005"/>
    <n v="0"/>
    <n v="-607.57000000000005"/>
    <n v="0"/>
    <n v="0"/>
    <n v="0"/>
    <n v="0"/>
    <n v="0"/>
    <n v="0"/>
    <n v="-469.02"/>
    <n v="0"/>
    <x v="5"/>
    <x v="2"/>
  </r>
  <r>
    <x v="0"/>
    <s v="E"/>
    <x v="4"/>
    <s v="DT01WOFF01/02/2007N"/>
    <n v="15014179"/>
    <n v="467784.5"/>
    <n v="-43330.92"/>
    <n v="511115.42"/>
    <n v="511115.42"/>
    <n v="0"/>
    <n v="-43330.92"/>
    <n v="0"/>
    <n v="0"/>
    <n v="0"/>
    <n v="324591.55"/>
    <n v="0"/>
    <x v="5"/>
    <x v="3"/>
  </r>
  <r>
    <x v="0"/>
    <s v="E"/>
    <x v="8"/>
    <s v="DT01WOFF01/02/2007N"/>
    <n v="20396178"/>
    <n v="635035.61"/>
    <n v="-58863.33"/>
    <n v="693898.94"/>
    <n v="693898.94"/>
    <n v="0"/>
    <n v="-58863.33"/>
    <n v="0"/>
    <n v="0"/>
    <n v="0"/>
    <n v="440944.98"/>
    <n v="0"/>
    <x v="5"/>
    <x v="3"/>
  </r>
  <r>
    <x v="0"/>
    <s v="E"/>
    <x v="5"/>
    <s v="DT01WOFF01/02/2007N"/>
    <n v="2125793"/>
    <n v="66116.5"/>
    <n v="-6135.04"/>
    <n v="72251.539999999994"/>
    <n v="72251.539999999994"/>
    <n v="0"/>
    <n v="-6135.04"/>
    <n v="0"/>
    <n v="0"/>
    <n v="0"/>
    <n v="45957.53"/>
    <n v="0"/>
    <x v="5"/>
    <x v="3"/>
  </r>
  <r>
    <x v="0"/>
    <s v="E"/>
    <x v="1"/>
    <s v="DT01WOFF01/02/2007N"/>
    <n v="111600"/>
    <n v="3485.16"/>
    <n v="-322.08"/>
    <n v="3807.24"/>
    <n v="3807.24"/>
    <n v="0"/>
    <n v="-322.08"/>
    <n v="0"/>
    <n v="0"/>
    <n v="0"/>
    <n v="2412.6799999999998"/>
    <n v="0"/>
    <x v="5"/>
    <x v="3"/>
  </r>
  <r>
    <x v="0"/>
    <s v="E"/>
    <x v="8"/>
    <s v="DT01WON 01/02/2007 "/>
    <n v="1088153"/>
    <n v="66913.899999999994"/>
    <n v="-3140.41"/>
    <n v="66913.899999999994"/>
    <n v="68104.929999999993"/>
    <n v="1346.05"/>
    <n v="-3140.41"/>
    <n v="0"/>
    <n v="-318.07"/>
    <n v="921.4"/>
    <n v="23524.78"/>
    <n v="0"/>
    <x v="5"/>
    <x v="3"/>
  </r>
  <r>
    <x v="0"/>
    <s v="E"/>
    <x v="3"/>
    <s v="DT01WON 01/02/2007N"/>
    <n v="1800"/>
    <n v="1706.97"/>
    <n v="-5.19"/>
    <n v="1712.16"/>
    <n v="1709.17"/>
    <n v="2.23"/>
    <n v="-5.19"/>
    <n v="0"/>
    <n v="-0.4"/>
    <n v="1.1599999999999999"/>
    <n v="38.909999999999997"/>
    <n v="0"/>
    <x v="5"/>
    <x v="3"/>
  </r>
  <r>
    <x v="0"/>
    <s v="E"/>
    <x v="4"/>
    <s v="DT01WON 01/02/2007N"/>
    <n v="6510414"/>
    <n v="834178.31"/>
    <n v="-18789.05"/>
    <n v="852967.36"/>
    <n v="817236.54"/>
    <n v="26625.94"/>
    <n v="-18789.05"/>
    <n v="0"/>
    <n v="-4799.96"/>
    <n v="13904.84"/>
    <n v="140748.59"/>
    <n v="0"/>
    <x v="5"/>
    <x v="3"/>
  </r>
  <r>
    <x v="0"/>
    <s v="E"/>
    <x v="8"/>
    <s v="DT01WON 01/02/2007N"/>
    <n v="8809253"/>
    <n v="1152529.99"/>
    <n v="-25423.49"/>
    <n v="1177953.48"/>
    <n v="1129472.55"/>
    <n v="36127.089999999997"/>
    <n v="-25423.49"/>
    <n v="0"/>
    <n v="-6512.82"/>
    <n v="18866.66"/>
    <n v="190447.21"/>
    <n v="0"/>
    <x v="5"/>
    <x v="3"/>
  </r>
  <r>
    <x v="0"/>
    <s v="E"/>
    <x v="5"/>
    <s v="DT01WON 01/02/2007N"/>
    <n v="1030743"/>
    <n v="165716.45000000001"/>
    <n v="-2974.73"/>
    <n v="168691.18"/>
    <n v="163451.34"/>
    <n v="3904.65"/>
    <n v="-2974.73"/>
    <n v="0"/>
    <n v="-703.91"/>
    <n v="2039.1"/>
    <n v="22283.64"/>
    <n v="0"/>
    <x v="5"/>
    <x v="3"/>
  </r>
  <r>
    <x v="0"/>
    <s v="E"/>
    <x v="1"/>
    <s v="DT01WON 01/02/2007N"/>
    <n v="43097"/>
    <n v="5331.98"/>
    <n v="-124.38"/>
    <n v="5456.36"/>
    <n v="5199.57"/>
    <n v="191.36"/>
    <n v="-124.38"/>
    <n v="0"/>
    <n v="-34.5"/>
    <n v="99.93"/>
    <n v="931.71"/>
    <n v="0"/>
    <x v="5"/>
    <x v="3"/>
  </r>
  <r>
    <x v="0"/>
    <s v="E"/>
    <x v="4"/>
    <s v="DT02WOFF01/02/2007N"/>
    <n v="312540"/>
    <n v="9735.01"/>
    <n v="-901.99"/>
    <n v="10637"/>
    <n v="10637"/>
    <n v="0"/>
    <n v="-901.99"/>
    <n v="0"/>
    <n v="0"/>
    <n v="0"/>
    <n v="6756.8"/>
    <n v="0"/>
    <x v="5"/>
    <x v="3"/>
  </r>
  <r>
    <x v="0"/>
    <s v="E"/>
    <x v="8"/>
    <s v="DT02WOFF01/02/2007N"/>
    <n v="636220"/>
    <n v="19823.259999999998"/>
    <n v="-1836.13"/>
    <n v="21659.39"/>
    <n v="21659.39"/>
    <n v="0"/>
    <n v="-1836.13"/>
    <n v="0"/>
    <n v="0"/>
    <n v="0"/>
    <n v="13754.44"/>
    <n v="0"/>
    <x v="5"/>
    <x v="3"/>
  </r>
  <r>
    <x v="0"/>
    <s v="E"/>
    <x v="5"/>
    <s v="DT02WOFF01/02/2007N"/>
    <n v="115437"/>
    <n v="3589.05"/>
    <n v="-333.15"/>
    <n v="3922.2"/>
    <n v="3922.2"/>
    <n v="0"/>
    <n v="-333.15"/>
    <n v="0"/>
    <n v="0"/>
    <n v="0"/>
    <n v="2495.63"/>
    <n v="0"/>
    <x v="5"/>
    <x v="3"/>
  </r>
  <r>
    <x v="0"/>
    <s v="E"/>
    <x v="4"/>
    <s v="DT02WON 01/02/2007N"/>
    <n v="141934"/>
    <n v="18761.72"/>
    <n v="-409.62"/>
    <n v="19171.34"/>
    <n v="18416.919999999998"/>
    <n v="562.17999999999995"/>
    <n v="-409.62"/>
    <n v="0"/>
    <n v="-101.35"/>
    <n v="293.58999999999997"/>
    <n v="3068.47"/>
    <n v="0"/>
    <x v="5"/>
    <x v="3"/>
  </r>
  <r>
    <x v="0"/>
    <s v="E"/>
    <x v="8"/>
    <s v="DT02WON 01/02/2007N"/>
    <n v="255240"/>
    <n v="32364.97"/>
    <n v="-736.63"/>
    <n v="33101.599999999999"/>
    <n v="31621.77"/>
    <n v="1102.74"/>
    <n v="-736.63"/>
    <n v="0"/>
    <n v="-198.79"/>
    <n v="575.88"/>
    <n v="5518.04"/>
    <n v="0"/>
    <x v="5"/>
    <x v="3"/>
  </r>
  <r>
    <x v="0"/>
    <s v="E"/>
    <x v="5"/>
    <s v="DT02WON 01/02/2007N"/>
    <n v="67620"/>
    <n v="9605.4699999999993"/>
    <n v="-195.15"/>
    <n v="9800.6200000000008"/>
    <n v="9496.75"/>
    <n v="226.44"/>
    <n v="-195.15"/>
    <n v="0"/>
    <n v="-40.82"/>
    <n v="118.25"/>
    <n v="1461.88"/>
    <n v="0"/>
    <x v="5"/>
    <x v="3"/>
  </r>
  <r>
    <x v="0"/>
    <s v="E"/>
    <x v="4"/>
    <s v="DT04WOFF01/02/2007N"/>
    <n v="1425577"/>
    <n v="44322.61"/>
    <n v="-4114.22"/>
    <n v="48436.83"/>
    <n v="48436.83"/>
    <n v="0"/>
    <n v="-4114.22"/>
    <n v="0"/>
    <n v="0"/>
    <n v="0"/>
    <n v="30819.55"/>
    <n v="0"/>
    <x v="5"/>
    <x v="3"/>
  </r>
  <r>
    <x v="0"/>
    <s v="E"/>
    <x v="4"/>
    <s v="DT04WON 01/02/2007N"/>
    <n v="470534"/>
    <n v="56219.22"/>
    <n v="-1357.96"/>
    <n v="57577.18"/>
    <n v="54429.63"/>
    <n v="2345.4899999999998"/>
    <n v="-1357.96"/>
    <n v="0"/>
    <n v="-422.83"/>
    <n v="1224.8900000000001"/>
    <n v="10172.469999999999"/>
    <n v="0"/>
    <x v="5"/>
    <x v="3"/>
  </r>
  <r>
    <x v="0"/>
    <s v="E"/>
    <x v="4"/>
    <s v="DT07WOFF01/02/2007N"/>
    <n v="24426"/>
    <n v="759.43"/>
    <n v="-70.489999999999995"/>
    <n v="829.92"/>
    <n v="829.92"/>
    <n v="0"/>
    <n v="-70.489999999999995"/>
    <n v="0"/>
    <n v="0"/>
    <n v="0"/>
    <n v="528.07000000000005"/>
    <n v="0"/>
    <x v="5"/>
    <x v="3"/>
  </r>
  <r>
    <x v="0"/>
    <s v="E"/>
    <x v="5"/>
    <s v="DT07WOFF01/02/2007N"/>
    <n v="139940"/>
    <n v="4350.87"/>
    <n v="-403.87"/>
    <n v="4754.74"/>
    <n v="4754.74"/>
    <n v="0"/>
    <n v="-403.87"/>
    <n v="0"/>
    <n v="0"/>
    <n v="0"/>
    <n v="3025.36"/>
    <n v="0"/>
    <x v="5"/>
    <x v="3"/>
  </r>
  <r>
    <x v="0"/>
    <s v="E"/>
    <x v="4"/>
    <s v="DT07WON 01/02/2007N"/>
    <n v="9831"/>
    <n v="1823.39"/>
    <n v="-28.37"/>
    <n v="1851.76"/>
    <n v="1794.89"/>
    <n v="42.38"/>
    <n v="-28.37"/>
    <n v="0"/>
    <n v="-7.64"/>
    <n v="22.13"/>
    <n v="212.54"/>
    <n v="0"/>
    <x v="5"/>
    <x v="3"/>
  </r>
  <r>
    <x v="0"/>
    <s v="E"/>
    <x v="5"/>
    <s v="DT07WON 01/02/2007N"/>
    <n v="60993"/>
    <n v="8345.2999999999993"/>
    <n v="-176.03"/>
    <n v="8521.33"/>
    <n v="8187.79"/>
    <n v="248.55"/>
    <n v="-176.03"/>
    <n v="0"/>
    <n v="-44.81"/>
    <n v="129.80000000000001"/>
    <n v="1318.61"/>
    <n v="0"/>
    <x v="5"/>
    <x v="3"/>
  </r>
  <r>
    <x v="0"/>
    <s v="E"/>
    <x v="4"/>
    <s v="DT08WOFF01/02/2007N"/>
    <n v="11033147"/>
    <n v="343244.69"/>
    <n v="-31841.66"/>
    <n v="375086.35"/>
    <n v="375086.35"/>
    <n v="0"/>
    <n v="-31841.66"/>
    <n v="0"/>
    <n v="0"/>
    <n v="0"/>
    <n v="238525.62"/>
    <n v="0"/>
    <x v="5"/>
    <x v="3"/>
  </r>
  <r>
    <x v="0"/>
    <s v="E"/>
    <x v="8"/>
    <s v="DT08WOFF01/02/2007N"/>
    <n v="11636425"/>
    <n v="362243.76"/>
    <n v="-33582.730000000003"/>
    <n v="395826.49"/>
    <n v="395826.49"/>
    <n v="0"/>
    <n v="-33582.730000000003"/>
    <n v="0"/>
    <n v="0"/>
    <n v="0"/>
    <n v="251567.88"/>
    <n v="0"/>
    <x v="5"/>
    <x v="3"/>
  </r>
  <r>
    <x v="0"/>
    <s v="E"/>
    <x v="5"/>
    <s v="DT08WOFF01/02/2007N"/>
    <n v="4236133"/>
    <n v="136515.37"/>
    <n v="-12225.48"/>
    <n v="148740.85"/>
    <n v="148740.85"/>
    <n v="0"/>
    <n v="-12225.48"/>
    <n v="0"/>
    <n v="0"/>
    <n v="0"/>
    <n v="91580.96"/>
    <n v="0"/>
    <x v="5"/>
    <x v="3"/>
  </r>
  <r>
    <x v="0"/>
    <s v="E"/>
    <x v="12"/>
    <s v="DT08WOFF01/02/2007N"/>
    <n v="76188"/>
    <n v="3501.28"/>
    <n v="-219.88"/>
    <n v="3721.16"/>
    <n v="3721.16"/>
    <n v="0"/>
    <n v="-219.88"/>
    <n v="0"/>
    <n v="0"/>
    <n v="0"/>
    <n v="1647.11"/>
    <n v="0"/>
    <x v="5"/>
    <x v="3"/>
  </r>
  <r>
    <x v="0"/>
    <s v="E"/>
    <x v="1"/>
    <s v="DT08WOFF01/02/2007N"/>
    <n v="719706"/>
    <n v="22376.38"/>
    <n v="-2077.0700000000002"/>
    <n v="24453.45"/>
    <n v="24453.45"/>
    <n v="0"/>
    <n v="-2077.0700000000002"/>
    <n v="0"/>
    <n v="0"/>
    <n v="0"/>
    <n v="15559.32"/>
    <n v="0"/>
    <x v="5"/>
    <x v="3"/>
  </r>
  <r>
    <x v="0"/>
    <s v="E"/>
    <x v="4"/>
    <s v="DT08WON 01/02/2007N"/>
    <n v="4486364"/>
    <n v="548416.34"/>
    <n v="-12947.65"/>
    <n v="561363.99"/>
    <n v="535601.6"/>
    <n v="19197.64"/>
    <n v="-12947.65"/>
    <n v="0"/>
    <n v="-3460.85"/>
    <n v="10025.6"/>
    <n v="96990.7"/>
    <n v="0"/>
    <x v="5"/>
    <x v="3"/>
  </r>
  <r>
    <x v="0"/>
    <s v="E"/>
    <x v="8"/>
    <s v="DT08WON 01/02/2007N"/>
    <n v="4521187"/>
    <n v="547889.28"/>
    <n v="-13048.14"/>
    <n v="560937.42000000004"/>
    <n v="534115.80000000005"/>
    <n v="19986.96"/>
    <n v="-13048.14"/>
    <n v="0"/>
    <n v="-3603.16"/>
    <n v="10437.82"/>
    <n v="97743.51"/>
    <n v="0"/>
    <x v="5"/>
    <x v="3"/>
  </r>
  <r>
    <x v="0"/>
    <s v="E"/>
    <x v="5"/>
    <s v="DT08WON 01/02/2007N"/>
    <n v="1296969"/>
    <n v="170394"/>
    <n v="-3743.05"/>
    <n v="174137.05"/>
    <n v="164952.12"/>
    <n v="6844.44"/>
    <n v="-3743.05"/>
    <n v="0"/>
    <n v="-1233.8900000000001"/>
    <n v="3574.38"/>
    <n v="28039.18"/>
    <n v="0"/>
    <x v="5"/>
    <x v="3"/>
  </r>
  <r>
    <x v="0"/>
    <s v="E"/>
    <x v="12"/>
    <s v="DT08WON 01/02/2007N"/>
    <n v="869"/>
    <n v="399.47"/>
    <n v="-2.5099999999999998"/>
    <n v="401.98"/>
    <n v="274.06"/>
    <n v="95.32"/>
    <n v="-2.5099999999999998"/>
    <n v="0"/>
    <n v="-17.18"/>
    <n v="49.78"/>
    <n v="18.79"/>
    <n v="0"/>
    <x v="5"/>
    <x v="3"/>
  </r>
  <r>
    <x v="0"/>
    <s v="E"/>
    <x v="1"/>
    <s v="DT08WON 01/02/2007N"/>
    <n v="282899"/>
    <n v="34049.83"/>
    <n v="-816.45"/>
    <n v="34866.28"/>
    <n v="33201.96"/>
    <n v="1240.22"/>
    <n v="-816.45"/>
    <n v="0"/>
    <n v="-223.58"/>
    <n v="647.67999999999995"/>
    <n v="6115.99"/>
    <n v="0"/>
    <x v="5"/>
    <x v="3"/>
  </r>
  <r>
    <x v="0"/>
    <s v="E"/>
    <x v="8"/>
    <s v="DT09WON 01/02/2007 "/>
    <n v="338162"/>
    <n v="24063.94"/>
    <n v="0"/>
    <n v="24063.94"/>
    <n v="0"/>
    <n v="0"/>
    <n v="0"/>
    <n v="0"/>
    <n v="0"/>
    <n v="0"/>
    <n v="7310.73"/>
    <n v="0"/>
    <x v="5"/>
    <x v="3"/>
  </r>
  <r>
    <x v="0"/>
    <s v="E"/>
    <x v="2"/>
    <s v="EH      01/02/2007N"/>
    <n v="383249"/>
    <n v="23022.91"/>
    <n v="-1246.3"/>
    <n v="24269.21"/>
    <n v="23616.99"/>
    <n v="474.11"/>
    <n v="-1246.3"/>
    <n v="0"/>
    <n v="-85.46"/>
    <n v="263.57"/>
    <n v="8285.4500000000007"/>
    <n v="0"/>
    <x v="5"/>
    <x v="4"/>
  </r>
  <r>
    <x v="0"/>
    <s v="E"/>
    <x v="6"/>
    <s v="EH      01/02/2007N"/>
    <n v="18560"/>
    <n v="1092.97"/>
    <n v="-53.56"/>
    <n v="1146.53"/>
    <n v="1115.72"/>
    <n v="22.96"/>
    <n v="-53.56"/>
    <n v="0"/>
    <n v="-4.1399999999999997"/>
    <n v="11.99"/>
    <n v="401.25"/>
    <n v="0"/>
    <x v="5"/>
    <x v="4"/>
  </r>
  <r>
    <x v="0"/>
    <s v="E"/>
    <x v="3"/>
    <s v="EH      01/02/2007N"/>
    <n v="750251"/>
    <n v="43829.56"/>
    <n v="-2165.2199999999998"/>
    <n v="45994.78"/>
    <n v="44749.38"/>
    <n v="928.05"/>
    <n v="-2165.2199999999998"/>
    <n v="0"/>
    <n v="-167.3"/>
    <n v="484.65"/>
    <n v="16219.67"/>
    <n v="0"/>
    <x v="5"/>
    <x v="4"/>
  </r>
  <r>
    <x v="0"/>
    <s v="E"/>
    <x v="5"/>
    <s v="EH      01/02/2007N"/>
    <n v="167300"/>
    <n v="9746.7800000000007"/>
    <n v="-482.83"/>
    <n v="10229.61"/>
    <n v="9951.9"/>
    <n v="206.95"/>
    <n v="-482.83"/>
    <n v="0"/>
    <n v="-37.31"/>
    <n v="108.07"/>
    <n v="3616.86"/>
    <n v="0"/>
    <x v="5"/>
    <x v="4"/>
  </r>
  <r>
    <x v="0"/>
    <s v="E"/>
    <x v="6"/>
    <s v="GFL1    01/31/2007N"/>
    <n v="90"/>
    <n v="8.06"/>
    <n v="-0.26"/>
    <n v="8.32"/>
    <n v="8.17"/>
    <n v="0.11"/>
    <n v="-0.26"/>
    <n v="0"/>
    <n v="-0.02"/>
    <n v="0.06"/>
    <n v="1.95"/>
    <n v="0"/>
    <x v="5"/>
    <x v="5"/>
  </r>
  <r>
    <x v="0"/>
    <s v="E"/>
    <x v="3"/>
    <s v="GFL1    01/31/2007N"/>
    <n v="513"/>
    <n v="55.93"/>
    <n v="-1.48"/>
    <n v="57.41"/>
    <n v="46.91"/>
    <n v="0.63"/>
    <n v="-1.48"/>
    <n v="0"/>
    <n v="-0.11"/>
    <n v="0.34"/>
    <n v="11.09"/>
    <n v="0"/>
    <x v="5"/>
    <x v="5"/>
  </r>
  <r>
    <x v="0"/>
    <s v="E"/>
    <x v="2"/>
    <s v="GFL2    01/31/2007N"/>
    <n v="499007"/>
    <n v="38568.28"/>
    <n v="-1440.05"/>
    <n v="40008.33"/>
    <n v="39174.720000000001"/>
    <n v="616.9"/>
    <n v="-1440.05"/>
    <n v="0"/>
    <n v="-111.41"/>
    <n v="322.27999999999997"/>
    <n v="10787.96"/>
    <n v="0"/>
    <x v="5"/>
    <x v="5"/>
  </r>
  <r>
    <x v="0"/>
    <s v="E"/>
    <x v="10"/>
    <s v="GFL2    01/31/2007N"/>
    <n v="0"/>
    <n v="3"/>
    <n v="0"/>
    <n v="3"/>
    <n v="0.08"/>
    <n v="0"/>
    <n v="0"/>
    <n v="0"/>
    <n v="0"/>
    <n v="0"/>
    <n v="0"/>
    <n v="0"/>
    <x v="5"/>
    <x v="5"/>
  </r>
  <r>
    <x v="0"/>
    <s v="E"/>
    <x v="3"/>
    <s v="GFL2    01/31/2007N"/>
    <n v="15338"/>
    <n v="1275.3499999999999"/>
    <n v="-44.25"/>
    <n v="1319.6"/>
    <n v="1206.25"/>
    <n v="19.010000000000002"/>
    <n v="-44.25"/>
    <n v="0"/>
    <n v="-3.48"/>
    <n v="9.98"/>
    <n v="331.58"/>
    <n v="0"/>
    <x v="5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5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5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5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5"/>
    <x v="6"/>
  </r>
  <r>
    <x v="0"/>
    <s v="E"/>
    <x v="2"/>
    <s v="MCMP    07/31/1998 "/>
    <n v="0"/>
    <n v="182"/>
    <n v="0"/>
    <n v="182"/>
    <n v="0"/>
    <n v="0"/>
    <n v="0"/>
    <n v="0"/>
    <n v="0"/>
    <n v="0"/>
    <n v="0"/>
    <n v="0"/>
    <x v="5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5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5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5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5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5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5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5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5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5"/>
    <x v="6"/>
  </r>
  <r>
    <x v="0"/>
    <s v="E"/>
    <x v="9"/>
    <s v="NSPF    01/02/2007 "/>
    <n v="163"/>
    <n v="18.989999999999998"/>
    <n v="-0.47"/>
    <n v="19.46"/>
    <n v="19.43"/>
    <n v="0"/>
    <n v="-0.47"/>
    <n v="0"/>
    <n v="-0.08"/>
    <n v="0.11"/>
    <n v="3.52"/>
    <n v="0"/>
    <x v="5"/>
    <x v="7"/>
  </r>
  <r>
    <x v="0"/>
    <s v="E"/>
    <x v="2"/>
    <s v="NSPF    01/02/2007 "/>
    <n v="3479"/>
    <n v="387.48"/>
    <n v="-10.029999999999999"/>
    <n v="397.51"/>
    <n v="396.87"/>
    <n v="0"/>
    <n v="-10.029999999999999"/>
    <n v="0"/>
    <n v="-1.7"/>
    <n v="2.34"/>
    <n v="75.14"/>
    <n v="0"/>
    <x v="5"/>
    <x v="7"/>
  </r>
  <r>
    <x v="0"/>
    <s v="E"/>
    <x v="3"/>
    <s v="NSPF    01/02/2007 "/>
    <n v="3586"/>
    <n v="417.78"/>
    <n v="-10.34"/>
    <n v="428.12"/>
    <n v="427.46"/>
    <n v="0"/>
    <n v="-10.34"/>
    <n v="0"/>
    <n v="-1.76"/>
    <n v="2.42"/>
    <n v="77.44"/>
    <n v="0"/>
    <x v="5"/>
    <x v="7"/>
  </r>
  <r>
    <x v="0"/>
    <s v="E"/>
    <x v="13"/>
    <s v="NSPO    01/02/2007 "/>
    <n v="8160"/>
    <n v="1567.62"/>
    <n v="-24.48"/>
    <n v="1592.1"/>
    <n v="1590.06"/>
    <n v="0"/>
    <n v="-24.48"/>
    <n v="0"/>
    <n v="-4.08"/>
    <n v="6.12"/>
    <n v="175.44"/>
    <n v="0"/>
    <x v="5"/>
    <x v="7"/>
  </r>
  <r>
    <x v="0"/>
    <s v="E"/>
    <x v="9"/>
    <s v="NSPO    01/02/2007 "/>
    <n v="480"/>
    <n v="105.55"/>
    <n v="-1.44"/>
    <n v="106.99"/>
    <n v="106.87"/>
    <n v="0"/>
    <n v="-1.44"/>
    <n v="0"/>
    <n v="-0.24"/>
    <n v="0.36"/>
    <n v="10.32"/>
    <n v="0"/>
    <x v="5"/>
    <x v="7"/>
  </r>
  <r>
    <x v="0"/>
    <s v="E"/>
    <x v="2"/>
    <s v="NSPO    01/02/2007 "/>
    <n v="1600"/>
    <n v="324.08999999999997"/>
    <n v="-4.8"/>
    <n v="328.89"/>
    <n v="328.49"/>
    <n v="0"/>
    <n v="-4.8"/>
    <n v="0"/>
    <n v="-0.8"/>
    <n v="1.2"/>
    <n v="34.4"/>
    <n v="0"/>
    <x v="5"/>
    <x v="7"/>
  </r>
  <r>
    <x v="0"/>
    <s v="E"/>
    <x v="6"/>
    <s v="NSPO    01/02/2007 "/>
    <n v="40"/>
    <n v="7.6"/>
    <n v="-0.12"/>
    <n v="7.72"/>
    <n v="7.71"/>
    <n v="0"/>
    <n v="-0.12"/>
    <n v="0"/>
    <n v="-0.02"/>
    <n v="0.03"/>
    <n v="0.86"/>
    <n v="0"/>
    <x v="5"/>
    <x v="7"/>
  </r>
  <r>
    <x v="0"/>
    <s v="E"/>
    <x v="3"/>
    <s v="NSPO    01/02/2007 "/>
    <n v="80"/>
    <n v="18.07"/>
    <n v="-0.24"/>
    <n v="18.309999999999999"/>
    <n v="18.29"/>
    <n v="0"/>
    <n v="-0.24"/>
    <n v="0"/>
    <n v="-0.04"/>
    <n v="0.06"/>
    <n v="1.72"/>
    <n v="0"/>
    <x v="5"/>
    <x v="7"/>
  </r>
  <r>
    <x v="0"/>
    <s v="E"/>
    <x v="13"/>
    <s v="NSPU    01/02/2007 "/>
    <n v="41"/>
    <n v="11.02"/>
    <n v="-0.12"/>
    <n v="11.14"/>
    <n v="11.13"/>
    <n v="0"/>
    <n v="-0.12"/>
    <n v="0"/>
    <n v="-0.02"/>
    <n v="0.03"/>
    <n v="0.89"/>
    <n v="0"/>
    <x v="5"/>
    <x v="7"/>
  </r>
  <r>
    <x v="0"/>
    <s v="E"/>
    <x v="9"/>
    <s v="NSPU    01/02/2007 "/>
    <n v="4265"/>
    <n v="1018.54"/>
    <n v="-12.28"/>
    <n v="1030.82"/>
    <n v="1029.71"/>
    <n v="0"/>
    <n v="-12.28"/>
    <n v="0"/>
    <n v="-1.96"/>
    <n v="3.07"/>
    <n v="92.29"/>
    <n v="0"/>
    <x v="5"/>
    <x v="7"/>
  </r>
  <r>
    <x v="0"/>
    <s v="E"/>
    <x v="2"/>
    <s v="NSPU    01/02/2007 "/>
    <n v="2630"/>
    <n v="527.37"/>
    <n v="-7.44"/>
    <n v="534.80999999999995"/>
    <n v="534.08000000000004"/>
    <n v="0"/>
    <n v="-7.44"/>
    <n v="0"/>
    <n v="-1.1299999999999999"/>
    <n v="1.86"/>
    <n v="56.72"/>
    <n v="0"/>
    <x v="5"/>
    <x v="7"/>
  </r>
  <r>
    <x v="0"/>
    <s v="E"/>
    <x v="10"/>
    <s v="NSU1    01/31/2007N"/>
    <n v="786"/>
    <n v="81.98"/>
    <n v="-2.27"/>
    <n v="84.25"/>
    <n v="84.12"/>
    <n v="0"/>
    <n v="-2.27"/>
    <n v="0"/>
    <n v="-0.38"/>
    <n v="0.51"/>
    <n v="16.989999999999998"/>
    <n v="0"/>
    <x v="5"/>
    <x v="7"/>
  </r>
  <r>
    <x v="0"/>
    <s v="E"/>
    <x v="10"/>
    <s v="NSU2    01/31/2007N"/>
    <n v="3138"/>
    <n v="651.05999999999995"/>
    <n v="-9.06"/>
    <n v="660.12"/>
    <n v="659.61"/>
    <n v="0"/>
    <n v="-9.06"/>
    <n v="0"/>
    <n v="-1.52"/>
    <n v="2.0299999999999998"/>
    <n v="67.84"/>
    <n v="0"/>
    <x v="5"/>
    <x v="7"/>
  </r>
  <r>
    <x v="0"/>
    <s v="E"/>
    <x v="10"/>
    <s v="NSU3    01/31/2007N"/>
    <n v="30162"/>
    <n v="4468.1099999999997"/>
    <n v="-87.07"/>
    <n v="4555.18"/>
    <n v="4550.28"/>
    <n v="0"/>
    <n v="-87.07"/>
    <n v="0"/>
    <n v="-14.59"/>
    <n v="19.489999999999998"/>
    <n v="652.05999999999995"/>
    <n v="0"/>
    <x v="5"/>
    <x v="7"/>
  </r>
  <r>
    <x v="0"/>
    <s v="E"/>
    <x v="10"/>
    <s v="NSU5    01/31/2007N"/>
    <n v="328"/>
    <n v="32.950000000000003"/>
    <n v="-0.95"/>
    <n v="33.9"/>
    <n v="33.85"/>
    <n v="0"/>
    <n v="-0.95"/>
    <n v="0"/>
    <n v="-0.16"/>
    <n v="0.21"/>
    <n v="7.09"/>
    <n v="0"/>
    <x v="5"/>
    <x v="7"/>
  </r>
  <r>
    <x v="0"/>
    <s v="E"/>
    <x v="13"/>
    <s v="OLF     01/02/2007 "/>
    <n v="6221"/>
    <n v="637.39"/>
    <n v="-18.05"/>
    <n v="655.44"/>
    <n v="654.42999999999995"/>
    <n v="0"/>
    <n v="-18.05"/>
    <n v="0"/>
    <n v="-2.99"/>
    <n v="4"/>
    <n v="134.54"/>
    <n v="0"/>
    <x v="5"/>
    <x v="8"/>
  </r>
  <r>
    <x v="0"/>
    <s v="E"/>
    <x v="9"/>
    <s v="OLF     01/02/2007 "/>
    <n v="4502"/>
    <n v="439.16"/>
    <n v="-13.06"/>
    <n v="452.22"/>
    <n v="451.46"/>
    <n v="0"/>
    <n v="-13.06"/>
    <n v="0"/>
    <n v="-2.16"/>
    <n v="2.92"/>
    <n v="97.38"/>
    <n v="0"/>
    <x v="5"/>
    <x v="8"/>
  </r>
  <r>
    <x v="0"/>
    <s v="E"/>
    <x v="2"/>
    <s v="OLF     01/02/2007 "/>
    <n v="144048"/>
    <n v="13463.5"/>
    <n v="-416.06"/>
    <n v="13879.56"/>
    <n v="13855.14"/>
    <n v="0"/>
    <n v="-416.06"/>
    <n v="0"/>
    <n v="-69.680000000000007"/>
    <n v="94.1"/>
    <n v="3115.57"/>
    <n v="0"/>
    <x v="5"/>
    <x v="8"/>
  </r>
  <r>
    <x v="0"/>
    <s v="E"/>
    <x v="6"/>
    <s v="OLF     01/02/2007 "/>
    <n v="9458"/>
    <n v="839.01"/>
    <n v="-27.36"/>
    <n v="866.37"/>
    <n v="864.68"/>
    <n v="0"/>
    <n v="-27.36"/>
    <n v="0"/>
    <n v="-4.5599999999999996"/>
    <n v="6.25"/>
    <n v="204.55"/>
    <n v="0"/>
    <x v="5"/>
    <x v="8"/>
  </r>
  <r>
    <x v="0"/>
    <s v="E"/>
    <x v="10"/>
    <s v="OLF     01/02/2007 "/>
    <n v="85"/>
    <n v="11.95"/>
    <n v="-0.25"/>
    <n v="12.2"/>
    <n v="12.19"/>
    <n v="0"/>
    <n v="-0.25"/>
    <n v="0"/>
    <n v="-0.04"/>
    <n v="0.05"/>
    <n v="1.84"/>
    <n v="0"/>
    <x v="5"/>
    <x v="8"/>
  </r>
  <r>
    <x v="0"/>
    <s v="E"/>
    <x v="3"/>
    <s v="OLF     01/02/2007 "/>
    <n v="41829"/>
    <n v="3842.66"/>
    <n v="-121.11"/>
    <n v="3963.77"/>
    <n v="3956.55"/>
    <n v="0"/>
    <n v="-121.11"/>
    <n v="0"/>
    <n v="-20.2"/>
    <n v="27.42"/>
    <n v="904.71"/>
    <n v="0"/>
    <x v="5"/>
    <x v="8"/>
  </r>
  <r>
    <x v="0"/>
    <s v="E"/>
    <x v="7"/>
    <s v="OLF     01/02/2007 "/>
    <n v="336"/>
    <n v="38.43"/>
    <n v="-0.98"/>
    <n v="39.409999999999997"/>
    <n v="39.36"/>
    <n v="0"/>
    <n v="-0.98"/>
    <n v="0"/>
    <n v="-0.16"/>
    <n v="0.21"/>
    <n v="7.27"/>
    <n v="0"/>
    <x v="5"/>
    <x v="8"/>
  </r>
  <r>
    <x v="0"/>
    <s v="E"/>
    <x v="11"/>
    <s v="OLF     01/02/2007 "/>
    <n v="838"/>
    <n v="91.39"/>
    <n v="-2.44"/>
    <n v="93.83"/>
    <n v="93.7"/>
    <n v="0"/>
    <n v="-2.44"/>
    <n v="0"/>
    <n v="-0.4"/>
    <n v="0.53"/>
    <n v="18.13"/>
    <n v="0"/>
    <x v="5"/>
    <x v="8"/>
  </r>
  <r>
    <x v="0"/>
    <s v="E"/>
    <x v="13"/>
    <s v="OLO     01/02/2007 "/>
    <n v="69695"/>
    <n v="10463.69"/>
    <n v="-199.59"/>
    <n v="10663.28"/>
    <n v="10645.68"/>
    <n v="0"/>
    <n v="-199.59"/>
    <n v="0"/>
    <n v="-31.91"/>
    <n v="49.51"/>
    <n v="1506.97"/>
    <n v="0"/>
    <x v="5"/>
    <x v="8"/>
  </r>
  <r>
    <x v="0"/>
    <s v="E"/>
    <x v="9"/>
    <s v="OLO     01/02/2007 "/>
    <n v="23500"/>
    <n v="4164.76"/>
    <n v="-67.56"/>
    <n v="4232.32"/>
    <n v="4227.33"/>
    <n v="0"/>
    <n v="-67.56"/>
    <n v="0"/>
    <n v="-11.26"/>
    <n v="16.25"/>
    <n v="507.97"/>
    <n v="0"/>
    <x v="5"/>
    <x v="8"/>
  </r>
  <r>
    <x v="0"/>
    <s v="E"/>
    <x v="2"/>
    <s v="OLO     01/02/2007 "/>
    <n v="93987"/>
    <n v="11305.99"/>
    <n v="-270.07"/>
    <n v="11576.06"/>
    <n v="11558.96"/>
    <n v="0"/>
    <n v="-270.07"/>
    <n v="0"/>
    <n v="-45.92"/>
    <n v="63.02"/>
    <n v="2031.69"/>
    <n v="0"/>
    <x v="5"/>
    <x v="8"/>
  </r>
  <r>
    <x v="0"/>
    <s v="E"/>
    <x v="6"/>
    <s v="OLO     01/02/2007 "/>
    <n v="12363"/>
    <n v="1325.11"/>
    <n v="-35.659999999999997"/>
    <n v="1360.77"/>
    <n v="1358.68"/>
    <n v="0"/>
    <n v="-35.659999999999997"/>
    <n v="0"/>
    <n v="-6.1"/>
    <n v="8.19"/>
    <n v="267.12"/>
    <n v="0"/>
    <x v="5"/>
    <x v="8"/>
  </r>
  <r>
    <x v="0"/>
    <s v="E"/>
    <x v="10"/>
    <s v="OLO     01/02/2007 "/>
    <n v="123"/>
    <n v="62.7"/>
    <n v="-0.36"/>
    <n v="63.06"/>
    <n v="63.03"/>
    <n v="0"/>
    <n v="-0.36"/>
    <n v="0"/>
    <n v="-0.06"/>
    <n v="0.09"/>
    <n v="2.67"/>
    <n v="0"/>
    <x v="5"/>
    <x v="8"/>
  </r>
  <r>
    <x v="0"/>
    <s v="E"/>
    <x v="3"/>
    <s v="OLO     01/02/2007 "/>
    <n v="16134"/>
    <n v="2300.4299999999998"/>
    <n v="-46.63"/>
    <n v="2347.06"/>
    <n v="2344.42"/>
    <n v="0"/>
    <n v="-46.63"/>
    <n v="0"/>
    <n v="-8.0500000000000007"/>
    <n v="10.69"/>
    <n v="348.99"/>
    <n v="0"/>
    <x v="5"/>
    <x v="8"/>
  </r>
  <r>
    <x v="0"/>
    <s v="E"/>
    <x v="7"/>
    <s v="OLO     01/02/2007 "/>
    <n v="82"/>
    <n v="14.96"/>
    <n v="-0.24"/>
    <n v="15.2"/>
    <n v="15.18"/>
    <n v="0"/>
    <n v="-0.24"/>
    <n v="0"/>
    <n v="-0.04"/>
    <n v="0.06"/>
    <n v="1.78"/>
    <n v="0"/>
    <x v="5"/>
    <x v="8"/>
  </r>
  <r>
    <x v="0"/>
    <s v="E"/>
    <x v="11"/>
    <s v="OLO     01/02/2007 "/>
    <n v="142"/>
    <n v="20.02"/>
    <n v="-0.41"/>
    <n v="20.43"/>
    <n v="20.399999999999999"/>
    <n v="0"/>
    <n v="-0.41"/>
    <n v="0"/>
    <n v="-7.0000000000000007E-2"/>
    <n v="0.1"/>
    <n v="3.07"/>
    <n v="0"/>
    <x v="5"/>
    <x v="8"/>
  </r>
  <r>
    <x v="0"/>
    <s v="E"/>
    <x v="13"/>
    <s v="OLO     01/02/2007N"/>
    <n v="-82"/>
    <n v="-45.36"/>
    <n v="-0.02"/>
    <n v="-45.34"/>
    <n v="-15.18"/>
    <n v="0"/>
    <n v="-0.02"/>
    <n v="0"/>
    <n v="0.04"/>
    <n v="0.06"/>
    <n v="-1.78"/>
    <n v="0"/>
    <x v="5"/>
    <x v="8"/>
  </r>
  <r>
    <x v="0"/>
    <s v="E"/>
    <x v="2"/>
    <s v="OLO     01/02/2007N"/>
    <n v="-292"/>
    <n v="-127.23"/>
    <n v="0.36"/>
    <n v="-127.59"/>
    <n v="-44.04"/>
    <n v="0"/>
    <n v="0.36"/>
    <n v="0"/>
    <n v="0.16"/>
    <n v="-0.22"/>
    <n v="-6.32"/>
    <n v="0"/>
    <x v="5"/>
    <x v="8"/>
  </r>
  <r>
    <x v="0"/>
    <s v="E"/>
    <x v="9"/>
    <s v="OLU     01/02/2007 "/>
    <n v="568"/>
    <n v="104.4"/>
    <n v="-1.6"/>
    <n v="106"/>
    <n v="105.84"/>
    <n v="0"/>
    <n v="-1.6"/>
    <n v="0"/>
    <n v="-0.24"/>
    <n v="0.4"/>
    <n v="12.24"/>
    <n v="0"/>
    <x v="5"/>
    <x v="8"/>
  </r>
  <r>
    <x v="0"/>
    <s v="E"/>
    <x v="2"/>
    <s v="OLU     01/02/2007 "/>
    <n v="1217"/>
    <n v="241"/>
    <n v="-3.45"/>
    <n v="244.45"/>
    <n v="244.16"/>
    <n v="0"/>
    <n v="-3.45"/>
    <n v="0"/>
    <n v="-0.56000000000000005"/>
    <n v="0.85"/>
    <n v="26.26"/>
    <n v="0"/>
    <x v="5"/>
    <x v="8"/>
  </r>
  <r>
    <x v="0"/>
    <s v="E"/>
    <x v="13"/>
    <s v="RS  S   01/02/2007 "/>
    <n v="52849"/>
    <n v="4488.84"/>
    <n v="0"/>
    <n v="4488.84"/>
    <n v="0"/>
    <n v="0"/>
    <n v="0"/>
    <n v="0"/>
    <n v="0"/>
    <n v="0"/>
    <n v="1142.55"/>
    <n v="0"/>
    <x v="5"/>
    <x v="9"/>
  </r>
  <r>
    <x v="0"/>
    <s v="E"/>
    <x v="13"/>
    <s v="RS  S   01/02/2007N"/>
    <n v="-4467559"/>
    <n v="-344499.57"/>
    <n v="1407.14"/>
    <n v="-345906.71"/>
    <n v="-344379.44"/>
    <n v="-2038.94"/>
    <n v="1407.14"/>
    <n v="0"/>
    <n v="4398.5"/>
    <n v="-2162.3200000000002"/>
    <n v="-96552.15"/>
    <n v="0"/>
    <x v="5"/>
    <x v="9"/>
  </r>
  <r>
    <x v="0"/>
    <s v="E"/>
    <x v="9"/>
    <s v="RS  S   01/02/2007N"/>
    <n v="-13711"/>
    <n v="-1078.47"/>
    <n v="5.15"/>
    <n v="-1083.6199999999999"/>
    <n v="-1085.1099999999999"/>
    <n v="-6.13"/>
    <n v="5.15"/>
    <n v="0"/>
    <n v="13.56"/>
    <n v="-5.94"/>
    <n v="-296.41000000000003"/>
    <n v="0"/>
    <x v="5"/>
    <x v="9"/>
  </r>
  <r>
    <x v="0"/>
    <s v="E"/>
    <x v="2"/>
    <s v="RS  S   01/02/2007N"/>
    <n v="-482"/>
    <n v="-46.22"/>
    <n v="0.36"/>
    <n v="-46.58"/>
    <n v="-45.78"/>
    <n v="-0.6"/>
    <n v="0.36"/>
    <n v="0"/>
    <n v="0.11"/>
    <n v="-0.31"/>
    <n v="-10.42"/>
    <n v="0"/>
    <x v="5"/>
    <x v="9"/>
  </r>
  <r>
    <x v="0"/>
    <s v="E"/>
    <x v="14"/>
    <s v="RS  S   01/02/2007N"/>
    <n v="0"/>
    <n v="-25"/>
    <n v="0"/>
    <n v="-25"/>
    <n v="0"/>
    <n v="0"/>
    <n v="0"/>
    <n v="0"/>
    <n v="0"/>
    <n v="0"/>
    <n v="0"/>
    <n v="0"/>
    <x v="5"/>
    <x v="9"/>
  </r>
  <r>
    <x v="0"/>
    <s v="E"/>
    <x v="13"/>
    <s v="RS  S   05/01/2006N"/>
    <n v="-21283"/>
    <n v="-1408.9"/>
    <n v="32.1"/>
    <n v="-1441"/>
    <n v="-1463.03"/>
    <n v="-22.96"/>
    <n v="32.1"/>
    <n v="0"/>
    <n v="21.02"/>
    <n v="23.97"/>
    <n v="-427.99"/>
    <n v="0"/>
    <x v="5"/>
    <x v="9"/>
  </r>
  <r>
    <x v="0"/>
    <s v="E"/>
    <x v="13"/>
    <s v="RS  W   01/02/2007N"/>
    <n v="107121647"/>
    <n v="8120361.7000000002"/>
    <n v="-297908.34999999998"/>
    <n v="8418270.0500000007"/>
    <n v="8407619.8499999996"/>
    <n v="48129.07"/>
    <n v="-297908.34999999998"/>
    <n v="0"/>
    <n v="-105834.51"/>
    <n v="68355.64"/>
    <n v="2315864.7400000002"/>
    <n v="0"/>
    <x v="5"/>
    <x v="9"/>
  </r>
  <r>
    <x v="0"/>
    <s v="E"/>
    <x v="9"/>
    <s v="RS  W   01/02/2007N"/>
    <n v="1234990"/>
    <n v="95397.31"/>
    <n v="-3548.3"/>
    <n v="98945.61"/>
    <n v="98814.74"/>
    <n v="554.54"/>
    <n v="-3548.3"/>
    <n v="0"/>
    <n v="-1220.1099999999999"/>
    <n v="796.44"/>
    <n v="26698.99"/>
    <n v="0"/>
    <x v="5"/>
    <x v="9"/>
  </r>
  <r>
    <x v="0"/>
    <s v="E"/>
    <x v="3"/>
    <s v="RS  W   01/02/2007N"/>
    <n v="183"/>
    <n v="17.39"/>
    <n v="-0.53"/>
    <n v="17.920000000000002"/>
    <n v="17.899999999999999"/>
    <n v="0.08"/>
    <n v="-0.53"/>
    <n v="0"/>
    <n v="-0.18"/>
    <n v="0.12"/>
    <n v="3.96"/>
    <n v="0"/>
    <x v="5"/>
    <x v="9"/>
  </r>
  <r>
    <x v="0"/>
    <s v="E"/>
    <x v="13"/>
    <s v="RS  W   05/01/2006N"/>
    <n v="10960"/>
    <n v="748.12"/>
    <n v="-18.45"/>
    <n v="766.57"/>
    <n v="777.92"/>
    <n v="11.81"/>
    <n v="-18.45"/>
    <n v="0"/>
    <n v="-10.83"/>
    <n v="-12.33"/>
    <n v="218.44"/>
    <n v="0"/>
    <x v="5"/>
    <x v="9"/>
  </r>
  <r>
    <x v="0"/>
    <s v="E"/>
    <x v="10"/>
    <s v="SC01    01/31/2007N"/>
    <n v="1083"/>
    <n v="35.24"/>
    <n v="-3.12"/>
    <n v="38.36"/>
    <n v="38.19"/>
    <n v="0"/>
    <n v="-3.12"/>
    <n v="0"/>
    <n v="-0.53"/>
    <n v="0.7"/>
    <n v="23.41"/>
    <n v="0"/>
    <x v="5"/>
    <x v="10"/>
  </r>
  <r>
    <x v="0"/>
    <s v="E"/>
    <x v="10"/>
    <s v="SC02    01/31/2007N"/>
    <n v="41"/>
    <n v="4.84"/>
    <n v="-0.12"/>
    <n v="4.96"/>
    <n v="4.95"/>
    <n v="0"/>
    <n v="-0.12"/>
    <n v="0"/>
    <n v="-0.02"/>
    <n v="0.03"/>
    <n v="0.89"/>
    <n v="0"/>
    <x v="5"/>
    <x v="10"/>
  </r>
  <r>
    <x v="0"/>
    <s v="E"/>
    <x v="10"/>
    <s v="SC03    01/31/2007N"/>
    <n v="7903"/>
    <n v="257.18"/>
    <n v="-22.8"/>
    <n v="279.98"/>
    <n v="278.70999999999998"/>
    <n v="0"/>
    <n v="-22.8"/>
    <n v="0"/>
    <n v="-3.83"/>
    <n v="5.0999999999999996"/>
    <n v="170.87"/>
    <n v="0"/>
    <x v="5"/>
    <x v="10"/>
  </r>
  <r>
    <x v="0"/>
    <s v="E"/>
    <x v="2"/>
    <s v="SE      01/31/2007N"/>
    <n v="18107"/>
    <n v="2434.75"/>
    <n v="-52.2"/>
    <n v="2486.9499999999998"/>
    <n v="2484.0100000000002"/>
    <n v="0"/>
    <n v="-52.2"/>
    <n v="0"/>
    <n v="-8.76"/>
    <n v="11.7"/>
    <n v="391.39"/>
    <n v="0"/>
    <x v="5"/>
    <x v="11"/>
  </r>
  <r>
    <x v="0"/>
    <s v="E"/>
    <x v="10"/>
    <s v="SE      01/31/2007N"/>
    <n v="105924"/>
    <n v="12815.37"/>
    <n v="-305.58999999999997"/>
    <n v="13120.96"/>
    <n v="13103.65"/>
    <n v="0"/>
    <n v="-305.58999999999997"/>
    <n v="0"/>
    <n v="-51.18"/>
    <n v="68.489999999999995"/>
    <n v="2289.89"/>
    <n v="0"/>
    <x v="5"/>
    <x v="11"/>
  </r>
  <r>
    <x v="0"/>
    <s v="E"/>
    <x v="10"/>
    <s v="SL01    01/31/2007N"/>
    <n v="2135"/>
    <n v="355.9"/>
    <n v="-6.16"/>
    <n v="362.06"/>
    <n v="361.72"/>
    <n v="0"/>
    <n v="-6.16"/>
    <n v="0"/>
    <n v="-1.04"/>
    <n v="1.38"/>
    <n v="46.18"/>
    <n v="0"/>
    <x v="5"/>
    <x v="12"/>
  </r>
  <r>
    <x v="0"/>
    <s v="E"/>
    <x v="10"/>
    <s v="SL02    01/31/2007N"/>
    <n v="3405"/>
    <n v="412.48"/>
    <n v="-9.8000000000000007"/>
    <n v="422.28"/>
    <n v="421.73"/>
    <n v="0"/>
    <n v="-9.8000000000000007"/>
    <n v="0"/>
    <n v="-1.64"/>
    <n v="2.19"/>
    <n v="73.61"/>
    <n v="0"/>
    <x v="5"/>
    <x v="12"/>
  </r>
  <r>
    <x v="0"/>
    <s v="E"/>
    <x v="2"/>
    <s v="SL03    01/31/2007N"/>
    <n v="163"/>
    <n v="18.55"/>
    <n v="-0.47"/>
    <n v="19.02"/>
    <n v="18.989999999999998"/>
    <n v="0"/>
    <n v="-0.47"/>
    <n v="0"/>
    <n v="-0.08"/>
    <n v="0.11"/>
    <n v="3.52"/>
    <n v="0"/>
    <x v="5"/>
    <x v="12"/>
  </r>
  <r>
    <x v="0"/>
    <s v="E"/>
    <x v="10"/>
    <s v="SL03    01/31/2007N"/>
    <n v="14459"/>
    <n v="2166.16"/>
    <n v="-41.72"/>
    <n v="2207.88"/>
    <n v="2205.42"/>
    <n v="0"/>
    <n v="-41.72"/>
    <n v="0"/>
    <n v="-6.95"/>
    <n v="9.41"/>
    <n v="312.60000000000002"/>
    <n v="0"/>
    <x v="5"/>
    <x v="12"/>
  </r>
  <r>
    <x v="0"/>
    <s v="E"/>
    <x v="2"/>
    <s v="SL04    01/31/2007N"/>
    <n v="353"/>
    <n v="43.94"/>
    <n v="-1.02"/>
    <n v="44.96"/>
    <n v="44.89"/>
    <n v="0"/>
    <n v="-1.02"/>
    <n v="0"/>
    <n v="-0.17"/>
    <n v="0.24"/>
    <n v="7.64"/>
    <n v="0"/>
    <x v="5"/>
    <x v="12"/>
  </r>
  <r>
    <x v="0"/>
    <s v="E"/>
    <x v="10"/>
    <s v="SL04    01/31/2007N"/>
    <n v="756609"/>
    <n v="77798.350000000006"/>
    <n v="-2179.39"/>
    <n v="79977.740000000005"/>
    <n v="79854.2"/>
    <n v="0"/>
    <n v="-2179.39"/>
    <n v="0"/>
    <n v="-365.42"/>
    <n v="488.96"/>
    <n v="16357.23"/>
    <n v="0"/>
    <x v="5"/>
    <x v="12"/>
  </r>
  <r>
    <x v="0"/>
    <s v="E"/>
    <x v="2"/>
    <s v="SL05    01/31/2007N"/>
    <n v="3354"/>
    <n v="1390.01"/>
    <n v="-9.67"/>
    <n v="1399.68"/>
    <n v="1399.13"/>
    <n v="0"/>
    <n v="-9.67"/>
    <n v="0"/>
    <n v="-1.61"/>
    <n v="2.16"/>
    <n v="72.5"/>
    <n v="0"/>
    <x v="5"/>
    <x v="12"/>
  </r>
  <r>
    <x v="0"/>
    <s v="E"/>
    <x v="10"/>
    <s v="SL05    01/31/2007N"/>
    <n v="24295"/>
    <n v="6607.4"/>
    <n v="-70.069999999999993"/>
    <n v="6677.47"/>
    <n v="6673.52"/>
    <n v="0"/>
    <n v="-70.069999999999993"/>
    <n v="0"/>
    <n v="-11.77"/>
    <n v="15.72"/>
    <n v="525.19000000000005"/>
    <n v="0"/>
    <x v="5"/>
    <x v="12"/>
  </r>
  <r>
    <x v="0"/>
    <s v="E"/>
    <x v="10"/>
    <s v="SL06    01/31/2007N"/>
    <n v="146"/>
    <n v="32.5"/>
    <n v="-0.42"/>
    <n v="32.92"/>
    <n v="32.9"/>
    <n v="0"/>
    <n v="-0.42"/>
    <n v="0"/>
    <n v="-7.0000000000000007E-2"/>
    <n v="0.09"/>
    <n v="3.16"/>
    <n v="0"/>
    <x v="5"/>
    <x v="12"/>
  </r>
  <r>
    <x v="0"/>
    <s v="E"/>
    <x v="2"/>
    <s v="SL07    01/31/2007N"/>
    <n v="5652"/>
    <n v="1930.38"/>
    <n v="-16.309999999999999"/>
    <n v="1946.69"/>
    <n v="1945.77"/>
    <n v="0"/>
    <n v="-16.309999999999999"/>
    <n v="0"/>
    <n v="-2.73"/>
    <n v="3.65"/>
    <n v="122.18"/>
    <n v="0"/>
    <x v="5"/>
    <x v="12"/>
  </r>
  <r>
    <x v="0"/>
    <s v="E"/>
    <x v="10"/>
    <s v="SL07    01/31/2007N"/>
    <n v="41327"/>
    <n v="7973.66"/>
    <n v="-119.26"/>
    <n v="8092.92"/>
    <n v="8086.2"/>
    <n v="0"/>
    <n v="-119.26"/>
    <n v="0"/>
    <n v="-19.989999999999998"/>
    <n v="26.71"/>
    <n v="893.46"/>
    <n v="0"/>
    <x v="5"/>
    <x v="12"/>
  </r>
  <r>
    <x v="0"/>
    <s v="E"/>
    <x v="10"/>
    <s v="SL08    01/31/2007N"/>
    <n v="26276"/>
    <n v="3406.35"/>
    <n v="-75.819999999999993"/>
    <n v="3482.17"/>
    <n v="3477.88"/>
    <n v="0"/>
    <n v="-75.819999999999993"/>
    <n v="0"/>
    <n v="-12.71"/>
    <n v="17"/>
    <n v="568.08000000000004"/>
    <n v="0"/>
    <x v="5"/>
    <x v="12"/>
  </r>
  <r>
    <x v="0"/>
    <s v="E"/>
    <x v="10"/>
    <s v="SL09    01/31/2007N"/>
    <n v="2218"/>
    <n v="99.76"/>
    <n v="-6.4"/>
    <n v="106.16"/>
    <n v="105.8"/>
    <n v="0"/>
    <n v="-6.4"/>
    <n v="0"/>
    <n v="-1.07"/>
    <n v="1.43"/>
    <n v="47.95"/>
    <n v="0"/>
    <x v="5"/>
    <x v="12"/>
  </r>
  <r>
    <x v="0"/>
    <s v="E"/>
    <x v="13"/>
    <s v="SOLU    01/31/2007 "/>
    <n v="221"/>
    <n v="22.69"/>
    <n v="-0.64"/>
    <n v="23.33"/>
    <n v="7.8"/>
    <n v="0"/>
    <n v="-0.64"/>
    <n v="0"/>
    <n v="-0.1"/>
    <n v="0.15"/>
    <n v="4.78"/>
    <n v="0"/>
    <x v="5"/>
    <x v="13"/>
  </r>
  <r>
    <x v="0"/>
    <s v="E"/>
    <x v="2"/>
    <s v="SOLU    01/31/2007 "/>
    <n v="2122"/>
    <n v="127.88"/>
    <n v="-6.13"/>
    <n v="134.01"/>
    <n v="74.83"/>
    <n v="0"/>
    <n v="-6.13"/>
    <n v="0"/>
    <n v="-1.03"/>
    <n v="1.35"/>
    <n v="45.88"/>
    <n v="0"/>
    <x v="5"/>
    <x v="13"/>
  </r>
  <r>
    <x v="0"/>
    <s v="E"/>
    <x v="3"/>
    <s v="SOLU    01/31/2007 "/>
    <n v="162"/>
    <n v="8.4600000000000009"/>
    <n v="-0.47"/>
    <n v="8.93"/>
    <n v="5.71"/>
    <n v="0"/>
    <n v="-0.47"/>
    <n v="0"/>
    <n v="-0.08"/>
    <n v="0.1"/>
    <n v="3.5"/>
    <n v="0"/>
    <x v="5"/>
    <x v="13"/>
  </r>
  <r>
    <x v="0"/>
    <s v="E"/>
    <x v="2"/>
    <s v="SP      01/02/2007N"/>
    <n v="260"/>
    <n v="32.76"/>
    <n v="-0.75"/>
    <n v="33.51"/>
    <n v="33.08"/>
    <n v="0.32"/>
    <n v="-0.75"/>
    <n v="0"/>
    <n v="-0.06"/>
    <n v="0.17"/>
    <n v="5.62"/>
    <n v="0"/>
    <x v="5"/>
    <x v="14"/>
  </r>
  <r>
    <x v="0"/>
    <s v="E"/>
    <x v="3"/>
    <s v="SP      01/02/2007N"/>
    <n v="13163"/>
    <n v="1436.33"/>
    <n v="-38"/>
    <n v="1474.33"/>
    <n v="1452.49"/>
    <n v="16.29"/>
    <n v="-38"/>
    <n v="0"/>
    <n v="-2.95"/>
    <n v="8.5"/>
    <n v="284.56"/>
    <n v="0"/>
    <x v="5"/>
    <x v="14"/>
  </r>
  <r>
    <x v="0"/>
    <s v="E"/>
    <x v="13"/>
    <s v="SSLU    01/31/2007 "/>
    <n v="72"/>
    <n v="8.67"/>
    <n v="-0.21"/>
    <n v="8.8800000000000008"/>
    <n v="2.54"/>
    <n v="0"/>
    <n v="-0.21"/>
    <n v="0"/>
    <n v="-0.03"/>
    <n v="0.05"/>
    <n v="1.56"/>
    <n v="0"/>
    <x v="5"/>
    <x v="15"/>
  </r>
  <r>
    <x v="0"/>
    <s v="E"/>
    <x v="2"/>
    <s v="SSLU    01/31/2007 "/>
    <n v="115"/>
    <n v="13.19"/>
    <n v="-0.33"/>
    <n v="13.52"/>
    <n v="4.0599999999999996"/>
    <n v="0"/>
    <n v="-0.33"/>
    <n v="0"/>
    <n v="-0.05"/>
    <n v="0.08"/>
    <n v="2.4900000000000002"/>
    <n v="0"/>
    <x v="5"/>
    <x v="15"/>
  </r>
  <r>
    <x v="0"/>
    <s v="E"/>
    <x v="10"/>
    <s v="SSLU    01/31/2007N"/>
    <n v="273"/>
    <n v="30.9"/>
    <n v="-0.78"/>
    <n v="31.68"/>
    <n v="9.64"/>
    <n v="0"/>
    <n v="-0.78"/>
    <n v="0"/>
    <n v="-0.12"/>
    <n v="0.19"/>
    <n v="5.91"/>
    <n v="0"/>
    <x v="5"/>
    <x v="15"/>
  </r>
  <r>
    <x v="0"/>
    <s v="E"/>
    <x v="2"/>
    <s v="SXLU    01/31/2007 "/>
    <n v="200"/>
    <n v="20.010000000000002"/>
    <n v="-0.56999999999999995"/>
    <n v="20.58"/>
    <n v="7.06"/>
    <n v="0"/>
    <n v="-0.56999999999999995"/>
    <n v="0"/>
    <n v="-0.09"/>
    <n v="0.13"/>
    <n v="4.32"/>
    <n v="0"/>
    <x v="5"/>
    <x v="16"/>
  </r>
  <r>
    <x v="0"/>
    <s v="E"/>
    <x v="10"/>
    <s v="SXLU    01/31/2007 "/>
    <n v="51"/>
    <n v="5.76"/>
    <n v="-0.13"/>
    <n v="5.89"/>
    <n v="1.8"/>
    <n v="0"/>
    <n v="-0.13"/>
    <n v="0"/>
    <n v="-0.02"/>
    <n v="0.04"/>
    <n v="1.1000000000000001"/>
    <n v="0"/>
    <x v="5"/>
    <x v="16"/>
  </r>
  <r>
    <x v="0"/>
    <s v="E"/>
    <x v="10"/>
    <s v="SXLU    01/31/2007N"/>
    <n v="259"/>
    <n v="31.85"/>
    <n v="-0.75"/>
    <n v="32.6"/>
    <n v="9.14"/>
    <n v="0"/>
    <n v="-0.75"/>
    <n v="0"/>
    <n v="-0.11"/>
    <n v="0.18"/>
    <n v="5.61"/>
    <n v="0"/>
    <x v="5"/>
    <x v="16"/>
  </r>
  <r>
    <x v="0"/>
    <s v="E"/>
    <x v="10"/>
    <s v="TL01    01/31/2007N"/>
    <n v="62894"/>
    <n v="2090.5"/>
    <n v="-187.79"/>
    <n v="2278.29"/>
    <n v="2249.66"/>
    <n v="0"/>
    <n v="-187.79"/>
    <n v="0"/>
    <n v="-15.19"/>
    <n v="43.82"/>
    <n v="1348.84"/>
    <n v="0"/>
    <x v="5"/>
    <x v="17"/>
  </r>
  <r>
    <x v="0"/>
    <s v="E"/>
    <x v="2"/>
    <s v="TL03    01/31/2007N"/>
    <n v="18"/>
    <n v="0.98"/>
    <n v="-0.06"/>
    <n v="1.04"/>
    <n v="1.02"/>
    <n v="0"/>
    <n v="-0.06"/>
    <n v="0"/>
    <n v="0"/>
    <n v="0.02"/>
    <n v="0.38"/>
    <n v="0"/>
    <x v="5"/>
    <x v="17"/>
  </r>
  <r>
    <x v="0"/>
    <s v="E"/>
    <x v="10"/>
    <s v="TL03    01/31/2007N"/>
    <n v="151024"/>
    <n v="8181.76"/>
    <n v="-439.5"/>
    <n v="8621.26"/>
    <n v="8593.8799999999992"/>
    <n v="0"/>
    <n v="-439.5"/>
    <n v="0"/>
    <n v="-66.84"/>
    <n v="94.22"/>
    <n v="3266.07"/>
    <n v="0"/>
    <x v="5"/>
    <x v="17"/>
  </r>
  <r>
    <x v="0"/>
    <s v="E"/>
    <x v="8"/>
    <s v="TT03SOFF01/02/2007N"/>
    <n v="0"/>
    <n v="-592"/>
    <n v="0"/>
    <n v="-592"/>
    <n v="0"/>
    <n v="0"/>
    <n v="0"/>
    <n v="0"/>
    <n v="0"/>
    <n v="0"/>
    <n v="0"/>
    <n v="0"/>
    <x v="5"/>
    <x v="18"/>
  </r>
  <r>
    <x v="0"/>
    <s v="E"/>
    <x v="4"/>
    <s v="TT03WOFF01/02/2007N"/>
    <n v="1260128"/>
    <n v="47840.98"/>
    <n v="-3636.73"/>
    <n v="51477.71"/>
    <n v="51477.71"/>
    <n v="0"/>
    <n v="-3636.73"/>
    <n v="0"/>
    <n v="0"/>
    <n v="0"/>
    <n v="27242.71"/>
    <n v="0"/>
    <x v="5"/>
    <x v="18"/>
  </r>
  <r>
    <x v="0"/>
    <s v="E"/>
    <x v="8"/>
    <s v="TT03WOFF01/02/2007N"/>
    <n v="4333529"/>
    <n v="162802.32999999999"/>
    <n v="-12506.56"/>
    <n v="175308.89"/>
    <n v="175308.89"/>
    <n v="0"/>
    <n v="-12506.56"/>
    <n v="0"/>
    <n v="0"/>
    <n v="0"/>
    <n v="93686.55"/>
    <n v="0"/>
    <x v="5"/>
    <x v="18"/>
  </r>
  <r>
    <x v="0"/>
    <s v="E"/>
    <x v="5"/>
    <s v="TT03WOFF01/02/2007N"/>
    <n v="1050254"/>
    <n v="40182.5"/>
    <n v="-3031.03"/>
    <n v="43213.53"/>
    <n v="43213.53"/>
    <n v="0"/>
    <n v="-3031.03"/>
    <n v="0"/>
    <n v="0"/>
    <n v="0"/>
    <n v="22705.439999999999"/>
    <n v="0"/>
    <x v="5"/>
    <x v="18"/>
  </r>
  <r>
    <x v="0"/>
    <s v="E"/>
    <x v="8"/>
    <s v="TT03WON 01/02/2007 "/>
    <n v="665150"/>
    <n v="35779.86"/>
    <n v="-1919.62"/>
    <n v="35779.86"/>
    <n v="36974.620000000003"/>
    <n v="99.77"/>
    <n v="-1919.62"/>
    <n v="0"/>
    <n v="-10.83"/>
    <n v="635.91999999999996"/>
    <n v="14379.88"/>
    <n v="0"/>
    <x v="5"/>
    <x v="18"/>
  </r>
  <r>
    <x v="0"/>
    <s v="E"/>
    <x v="4"/>
    <s v="TT03WON 01/02/2007N"/>
    <n v="611609"/>
    <n v="59181.22"/>
    <n v="-1765.1"/>
    <n v="60946.32"/>
    <n v="59477.01"/>
    <n v="280.76"/>
    <n v="-1765.1"/>
    <n v="0"/>
    <n v="-20.59"/>
    <n v="1209.1400000000001"/>
    <n v="13222.37"/>
    <n v="0"/>
    <x v="5"/>
    <x v="18"/>
  </r>
  <r>
    <x v="0"/>
    <s v="E"/>
    <x v="8"/>
    <s v="TT03WON 01/02/2007N"/>
    <n v="1811627"/>
    <n v="188194.89"/>
    <n v="-5228.37"/>
    <n v="193423.26"/>
    <n v="188599.31"/>
    <n v="921.77"/>
    <n v="-5228.37"/>
    <n v="0"/>
    <n v="-67.599999999999994"/>
    <n v="3969.78"/>
    <n v="39165.56"/>
    <n v="0"/>
    <x v="5"/>
    <x v="18"/>
  </r>
  <r>
    <x v="0"/>
    <s v="E"/>
    <x v="5"/>
    <s v="TT03WON 01/02/2007N"/>
    <n v="370664"/>
    <n v="32406.639999999999"/>
    <n v="-1069.74"/>
    <n v="33476.379999999997"/>
    <n v="32360.959999999999"/>
    <n v="213.14"/>
    <n v="-1069.74"/>
    <n v="0"/>
    <n v="-15.63"/>
    <n v="917.91"/>
    <n v="8013.39"/>
    <n v="0"/>
    <x v="5"/>
    <x v="18"/>
  </r>
  <r>
    <x v="0"/>
    <s v="E"/>
    <x v="8"/>
    <s v="TT04WOFF01/02/2007N"/>
    <n v="1387141"/>
    <n v="52078.82"/>
    <n v="-4003.29"/>
    <n v="56082.11"/>
    <n v="56082.11"/>
    <n v="0"/>
    <n v="-4003.29"/>
    <n v="0"/>
    <n v="0"/>
    <n v="0"/>
    <n v="29988.6"/>
    <n v="0"/>
    <x v="5"/>
    <x v="18"/>
  </r>
  <r>
    <x v="0"/>
    <s v="E"/>
    <x v="5"/>
    <s v="TT04WOFF01/02/2007N"/>
    <n v="1204293"/>
    <n v="45426.85"/>
    <n v="-3475.59"/>
    <n v="48902.44"/>
    <n v="48902.44"/>
    <n v="0"/>
    <n v="-3475.59"/>
    <n v="0"/>
    <n v="0"/>
    <n v="0"/>
    <n v="26035.61"/>
    <n v="0"/>
    <x v="5"/>
    <x v="18"/>
  </r>
  <r>
    <x v="0"/>
    <s v="E"/>
    <x v="8"/>
    <s v="TT04WON 01/02/2007 "/>
    <n v="998789"/>
    <n v="52912.19"/>
    <n v="-2882.51"/>
    <n v="52912.19"/>
    <n v="54721.36"/>
    <n v="149.82"/>
    <n v="-2882.51"/>
    <n v="0"/>
    <n v="-16"/>
    <n v="939.52"/>
    <n v="21592.82"/>
    <n v="0"/>
    <x v="5"/>
    <x v="18"/>
  </r>
  <r>
    <x v="0"/>
    <s v="E"/>
    <x v="8"/>
    <s v="TT04WON 01/02/2007N"/>
    <n v="845729"/>
    <n v="79839.520000000004"/>
    <n v="-2440.77"/>
    <n v="82280.289999999994"/>
    <n v="80527.490000000005"/>
    <n v="334.93"/>
    <n v="-2440.77"/>
    <n v="0"/>
    <n v="-24.56"/>
    <n v="1442.43"/>
    <n v="18283.82"/>
    <n v="0"/>
    <x v="5"/>
    <x v="18"/>
  </r>
  <r>
    <x v="0"/>
    <s v="E"/>
    <x v="5"/>
    <s v="TT04WON 01/02/2007N"/>
    <n v="428782"/>
    <n v="37984.980000000003"/>
    <n v="-1237.47"/>
    <n v="39222.449999999997"/>
    <n v="37940.480000000003"/>
    <n v="244.96"/>
    <n v="-1237.47"/>
    <n v="0"/>
    <n v="-17.96"/>
    <n v="1054.97"/>
    <n v="9269.84"/>
    <n v="0"/>
    <x v="5"/>
    <x v="18"/>
  </r>
  <r>
    <x v="0"/>
    <s v="E"/>
    <x v="8"/>
    <s v="TT05WON 01/02/2007 "/>
    <n v="319250"/>
    <n v="19483.52"/>
    <n v="0"/>
    <n v="19483.52"/>
    <n v="0"/>
    <n v="0"/>
    <n v="0"/>
    <n v="0"/>
    <n v="0"/>
    <n v="0"/>
    <n v="6901.87"/>
    <n v="0"/>
    <x v="5"/>
    <x v="18"/>
  </r>
  <r>
    <x v="0"/>
    <s v="E"/>
    <x v="8"/>
    <s v="TT06WON 01/02/2007 "/>
    <n v="455575"/>
    <n v="28550.87"/>
    <n v="0"/>
    <n v="28550.87"/>
    <n v="0"/>
    <n v="0"/>
    <n v="0"/>
    <n v="0"/>
    <n v="0"/>
    <n v="0"/>
    <n v="9849.08"/>
    <n v="0"/>
    <x v="5"/>
    <x v="18"/>
  </r>
  <r>
    <x v="0"/>
    <s v="E"/>
    <x v="10"/>
    <s v="UOLC    01/31/2007N"/>
    <n v="1477"/>
    <n v="48.07"/>
    <n v="-4.26"/>
    <n v="52.33"/>
    <n v="52.08"/>
    <n v="0"/>
    <n v="-4.26"/>
    <n v="0"/>
    <n v="-0.71"/>
    <n v="0.96"/>
    <n v="31.93"/>
    <n v="0"/>
    <x v="5"/>
    <x v="19"/>
  </r>
  <r>
    <x v="0"/>
    <s v="E"/>
    <x v="13"/>
    <s v="UOLP    01/31/2007 "/>
    <n v="158"/>
    <n v="5.17"/>
    <n v="-0.45"/>
    <n v="5.62"/>
    <n v="5.58"/>
    <n v="0"/>
    <n v="-0.45"/>
    <n v="0"/>
    <n v="-7.0000000000000007E-2"/>
    <n v="0.11"/>
    <n v="3.42"/>
    <n v="0"/>
    <x v="5"/>
    <x v="19"/>
  </r>
  <r>
    <x v="0"/>
    <s v="E"/>
    <x v="2"/>
    <s v="UOLP    01/31/2007 "/>
    <n v="864"/>
    <n v="28.16"/>
    <n v="-2.48"/>
    <n v="30.64"/>
    <n v="30.48"/>
    <n v="0"/>
    <n v="-2.48"/>
    <n v="0"/>
    <n v="-0.4"/>
    <n v="0.56000000000000005"/>
    <n v="18.64"/>
    <n v="0"/>
    <x v="5"/>
    <x v="19"/>
  </r>
  <r>
    <x v="0"/>
    <s v="E"/>
    <x v="2"/>
    <s v="UOLP    01/31/2007N"/>
    <n v="2123"/>
    <n v="72.86"/>
    <n v="-2.16"/>
    <n v="75.02"/>
    <n v="74.849999999999994"/>
    <n v="0"/>
    <n v="-2.16"/>
    <n v="0"/>
    <n v="-1.02"/>
    <n v="1.19"/>
    <n v="45.88"/>
    <n v="0"/>
    <x v="5"/>
    <x v="19"/>
  </r>
  <r>
    <x v="0"/>
    <s v="E"/>
    <x v="10"/>
    <s v="UOLP    01/31/2007N"/>
    <n v="4699"/>
    <n v="155.43"/>
    <n v="-11.18"/>
    <n v="166.61"/>
    <n v="165.7"/>
    <n v="0"/>
    <n v="-11.18"/>
    <n v="0"/>
    <n v="-2.2599999999999998"/>
    <n v="3.17"/>
    <n v="101.57"/>
    <n v="0"/>
    <x v="5"/>
    <x v="19"/>
  </r>
  <r>
    <x v="0"/>
    <s v="E"/>
    <x v="3"/>
    <s v="WS01    06/02/1993N"/>
    <n v="69280"/>
    <n v="2806.34"/>
    <n v="-199.96"/>
    <n v="3006.3"/>
    <n v="0"/>
    <n v="0"/>
    <n v="0"/>
    <n v="0"/>
    <n v="0"/>
    <n v="0"/>
    <n v="1497.77"/>
    <n v="0"/>
    <x v="5"/>
    <x v="20"/>
  </r>
  <r>
    <x v="0"/>
    <s v="E"/>
    <x v="0"/>
    <s v="        01/01/2001 "/>
    <n v="24807"/>
    <n v="1590.2"/>
    <n v="0"/>
    <n v="1590.2"/>
    <n v="0"/>
    <n v="0"/>
    <n v="0"/>
    <n v="0"/>
    <n v="0"/>
    <n v="0"/>
    <n v="0"/>
    <n v="0"/>
    <x v="6"/>
    <x v="21"/>
  </r>
  <r>
    <x v="0"/>
    <s v="E"/>
    <x v="1"/>
    <s v="DP01    01/02/2007N"/>
    <n v="155438"/>
    <n v="10644.12"/>
    <n v="-186.06"/>
    <n v="10830.18"/>
    <n v="10572.15"/>
    <n v="192.28"/>
    <n v="-186.06"/>
    <n v="0"/>
    <n v="-34.659999999999997"/>
    <n v="100.41"/>
    <n v="3360.41"/>
    <n v="0"/>
    <x v="6"/>
    <x v="1"/>
  </r>
  <r>
    <x v="0"/>
    <s v="E"/>
    <x v="2"/>
    <s v="DP02    01/02/2007N"/>
    <n v="90994"/>
    <n v="7770.83"/>
    <n v="-108.92"/>
    <n v="7879.75"/>
    <n v="7728.69"/>
    <n v="112.56"/>
    <n v="-108.92"/>
    <n v="0"/>
    <n v="-20.29"/>
    <n v="58.79"/>
    <n v="1967.2"/>
    <n v="0"/>
    <x v="6"/>
    <x v="1"/>
  </r>
  <r>
    <x v="0"/>
    <s v="E"/>
    <x v="3"/>
    <s v="DP02    01/02/2007N"/>
    <n v="432021"/>
    <n v="29017.41"/>
    <n v="-517.14"/>
    <n v="29534.55"/>
    <n v="28817.39"/>
    <n v="534.41"/>
    <n v="-517.14"/>
    <n v="0"/>
    <n v="-96.34"/>
    <n v="279.08999999999997"/>
    <n v="9339.86"/>
    <n v="0"/>
    <x v="6"/>
    <x v="1"/>
  </r>
  <r>
    <x v="0"/>
    <s v="E"/>
    <x v="4"/>
    <s v="DP02    01/02/2007N"/>
    <n v="385594"/>
    <n v="24592.92"/>
    <n v="-461.56"/>
    <n v="25054.48"/>
    <n v="24414.400000000001"/>
    <n v="476.98"/>
    <n v="-461.56"/>
    <n v="0"/>
    <n v="-85.99"/>
    <n v="249.09"/>
    <n v="8336.16"/>
    <n v="0"/>
    <x v="6"/>
    <x v="1"/>
  </r>
  <r>
    <x v="0"/>
    <s v="E"/>
    <x v="5"/>
    <s v="DP02    01/02/2007N"/>
    <n v="67587"/>
    <n v="5949.65"/>
    <n v="-80.900000000000006"/>
    <n v="6030.55"/>
    <n v="5918.35"/>
    <n v="83.61"/>
    <n v="-80.900000000000006"/>
    <n v="0"/>
    <n v="-15.07"/>
    <n v="43.66"/>
    <n v="1461.16"/>
    <n v="0"/>
    <x v="6"/>
    <x v="1"/>
  </r>
  <r>
    <x v="0"/>
    <s v="E"/>
    <x v="6"/>
    <s v="DP10 ON 01/02/2007N"/>
    <n v="104016"/>
    <n v="7929.11"/>
    <n v="-124.51"/>
    <n v="8053.62"/>
    <n v="7880.96"/>
    <n v="128.66999999999999"/>
    <n v="-124.51"/>
    <n v="0"/>
    <n v="-23.2"/>
    <n v="67.19"/>
    <n v="2248.7199999999998"/>
    <n v="0"/>
    <x v="6"/>
    <x v="1"/>
  </r>
  <r>
    <x v="0"/>
    <s v="E"/>
    <x v="7"/>
    <s v="DP10 ON 01/02/2007N"/>
    <n v="36051"/>
    <n v="3133.25"/>
    <n v="-43.15"/>
    <n v="3176.4"/>
    <n v="3116.55"/>
    <n v="44.6"/>
    <n v="-43.15"/>
    <n v="0"/>
    <n v="-8.0399999999999991"/>
    <n v="23.29"/>
    <n v="779.39"/>
    <n v="0"/>
    <x v="6"/>
    <x v="1"/>
  </r>
  <r>
    <x v="0"/>
    <s v="E"/>
    <x v="4"/>
    <s v="DS01    01/02/2007 "/>
    <n v="5709"/>
    <n v="656.3"/>
    <n v="-6.83"/>
    <n v="656.3"/>
    <n v="646.70000000000005"/>
    <n v="7.06"/>
    <n v="-6.83"/>
    <n v="0"/>
    <n v="-4.9400000000000004"/>
    <n v="14.31"/>
    <n v="123.42"/>
    <n v="0"/>
    <x v="6"/>
    <x v="2"/>
  </r>
  <r>
    <x v="0"/>
    <s v="E"/>
    <x v="8"/>
    <s v="DS01    01/02/2007 "/>
    <n v="88532"/>
    <n v="4763.1499999999996"/>
    <n v="-105.97"/>
    <n v="4763.1499999999996"/>
    <n v="4731.62"/>
    <n v="109.51"/>
    <n v="-105.97"/>
    <n v="0"/>
    <n v="-14.75"/>
    <n v="42.74"/>
    <n v="1913.97"/>
    <n v="0"/>
    <x v="6"/>
    <x v="2"/>
  </r>
  <r>
    <x v="0"/>
    <s v="E"/>
    <x v="9"/>
    <s v="DS01    01/02/2007N"/>
    <n v="312408"/>
    <n v="25262.53"/>
    <n v="-356.5"/>
    <n v="25619.03"/>
    <n v="25098.6"/>
    <n v="386.46"/>
    <n v="-356.5"/>
    <n v="0"/>
    <n v="-69.7"/>
    <n v="203.67"/>
    <n v="6753.92"/>
    <n v="0"/>
    <x v="6"/>
    <x v="2"/>
  </r>
  <r>
    <x v="0"/>
    <s v="E"/>
    <x v="2"/>
    <s v="DS01    01/02/2007N"/>
    <n v="54024365"/>
    <n v="4388518.01"/>
    <n v="-65708.929999999993"/>
    <n v="4454226.9400000004"/>
    <n v="4363964.9000000004"/>
    <n v="66829.289999999994"/>
    <n v="-65708.929999999993"/>
    <n v="0"/>
    <n v="-12047.21"/>
    <n v="35479.96"/>
    <n v="1167953.1399999999"/>
    <n v="0"/>
    <x v="6"/>
    <x v="2"/>
  </r>
  <r>
    <x v="0"/>
    <s v="E"/>
    <x v="6"/>
    <s v="DS01    01/02/2007N"/>
    <n v="3706377"/>
    <n v="302196.55"/>
    <n v="-4456.75"/>
    <n v="306653.3"/>
    <n v="300501.8"/>
    <n v="4584.75"/>
    <n v="-4456.75"/>
    <n v="0"/>
    <n v="-826.5"/>
    <n v="2393.25"/>
    <n v="80128.11"/>
    <n v="0"/>
    <x v="6"/>
    <x v="2"/>
  </r>
  <r>
    <x v="0"/>
    <s v="E"/>
    <x v="10"/>
    <s v="DS01    01/02/2007N"/>
    <n v="78990"/>
    <n v="6539.1"/>
    <n v="-96.17"/>
    <n v="6635.27"/>
    <n v="6504.17"/>
    <n v="97.71"/>
    <n v="-96.17"/>
    <n v="0"/>
    <n v="-17.63"/>
    <n v="51.02"/>
    <n v="1707.7"/>
    <n v="0"/>
    <x v="6"/>
    <x v="2"/>
  </r>
  <r>
    <x v="0"/>
    <s v="E"/>
    <x v="3"/>
    <s v="DS01    01/02/2007N"/>
    <n v="6423037"/>
    <n v="531789.51"/>
    <n v="-7779.39"/>
    <n v="539568.9"/>
    <n v="528906.43999999994"/>
    <n v="7944.98"/>
    <n v="-7779.39"/>
    <n v="0"/>
    <n v="-1432.31"/>
    <n v="4149.79"/>
    <n v="138859.56"/>
    <n v="0"/>
    <x v="6"/>
    <x v="2"/>
  </r>
  <r>
    <x v="0"/>
    <s v="E"/>
    <x v="7"/>
    <s v="DS01    01/02/2007N"/>
    <n v="398"/>
    <n v="69.31"/>
    <n v="-0.47"/>
    <n v="69.78"/>
    <n v="69.11"/>
    <n v="0.5"/>
    <n v="-0.47"/>
    <n v="0"/>
    <n v="-0.09"/>
    <n v="0.26"/>
    <n v="8.6"/>
    <n v="0"/>
    <x v="6"/>
    <x v="2"/>
  </r>
  <r>
    <x v="0"/>
    <s v="E"/>
    <x v="11"/>
    <s v="DS01    01/02/2007N"/>
    <n v="444100"/>
    <n v="35841.61"/>
    <n v="-531.59"/>
    <n v="36373.199999999997"/>
    <n v="35635.9"/>
    <n v="549.35"/>
    <n v="-531.59"/>
    <n v="0"/>
    <n v="-98.98"/>
    <n v="286.93"/>
    <n v="9600.99"/>
    <n v="0"/>
    <x v="6"/>
    <x v="2"/>
  </r>
  <r>
    <x v="0"/>
    <s v="E"/>
    <x v="4"/>
    <s v="DS01    01/02/2007N"/>
    <n v="6665239"/>
    <n v="444038.41"/>
    <n v="-7978.3"/>
    <n v="452016.71"/>
    <n v="440952.38"/>
    <n v="8244.92"/>
    <n v="-7978.3"/>
    <n v="0"/>
    <n v="-1486.34"/>
    <n v="4305.75"/>
    <n v="144095.81"/>
    <n v="0"/>
    <x v="6"/>
    <x v="2"/>
  </r>
  <r>
    <x v="0"/>
    <s v="E"/>
    <x v="8"/>
    <s v="DS01    01/02/2007N"/>
    <n v="1301263"/>
    <n v="99216.1"/>
    <n v="-1557.61"/>
    <n v="100773.71"/>
    <n v="98613.62"/>
    <n v="1609.66"/>
    <n v="-1557.61"/>
    <n v="0"/>
    <n v="-290.19"/>
    <n v="840.62"/>
    <n v="28132.01"/>
    <n v="0"/>
    <x v="6"/>
    <x v="2"/>
  </r>
  <r>
    <x v="0"/>
    <s v="E"/>
    <x v="5"/>
    <s v="DS01    01/02/2007N"/>
    <n v="1435043"/>
    <n v="122283.6"/>
    <n v="-1717.76"/>
    <n v="124001.36"/>
    <n v="121619.18"/>
    <n v="1775.15"/>
    <n v="-1717.76"/>
    <n v="0"/>
    <n v="-320.01"/>
    <n v="927.04"/>
    <n v="31024.2"/>
    <n v="0"/>
    <x v="6"/>
    <x v="2"/>
  </r>
  <r>
    <x v="0"/>
    <s v="E"/>
    <x v="9"/>
    <s v="DS01    01/02/2007Y"/>
    <n v="23"/>
    <n v="12.77"/>
    <n v="-0.03"/>
    <n v="12.8"/>
    <n v="12.77"/>
    <n v="0.03"/>
    <n v="-0.03"/>
    <n v="0"/>
    <n v="-0.01"/>
    <n v="0.01"/>
    <n v="0.5"/>
    <n v="0"/>
    <x v="6"/>
    <x v="2"/>
  </r>
  <r>
    <x v="0"/>
    <s v="E"/>
    <x v="2"/>
    <s v="DS01    01/02/2007Y"/>
    <n v="61590"/>
    <n v="15267.53"/>
    <n v="-71.42"/>
    <n v="15338.95"/>
    <n v="15236.94"/>
    <n v="76.25"/>
    <n v="-71.42"/>
    <n v="0"/>
    <n v="-13.75"/>
    <n v="39.51"/>
    <n v="1331.47"/>
    <n v="0"/>
    <x v="6"/>
    <x v="2"/>
  </r>
  <r>
    <x v="0"/>
    <s v="E"/>
    <x v="6"/>
    <s v="DS01    01/02/2007Y"/>
    <n v="7866"/>
    <n v="1895.28"/>
    <n v="-9.42"/>
    <n v="1904.7"/>
    <n v="1891.65"/>
    <n v="9.7200000000000006"/>
    <n v="-9.42"/>
    <n v="0"/>
    <n v="-1.76"/>
    <n v="5.09"/>
    <n v="170.05"/>
    <n v="0"/>
    <x v="6"/>
    <x v="2"/>
  </r>
  <r>
    <x v="0"/>
    <s v="E"/>
    <x v="3"/>
    <s v="DS01    01/02/2007Y"/>
    <n v="21842"/>
    <n v="5266.03"/>
    <n v="-25.27"/>
    <n v="5291.3"/>
    <n v="5190.87"/>
    <n v="26.01"/>
    <n v="-25.27"/>
    <n v="0"/>
    <n v="-4.7"/>
    <n v="13.62"/>
    <n v="472.18"/>
    <n v="0"/>
    <x v="6"/>
    <x v="2"/>
  </r>
  <r>
    <x v="0"/>
    <s v="E"/>
    <x v="8"/>
    <s v="DS01    01/02/2007Y"/>
    <n v="862"/>
    <n v="212.85"/>
    <n v="-1.03"/>
    <n v="213.88"/>
    <n v="212.44"/>
    <n v="1.07"/>
    <n v="-1.03"/>
    <n v="0"/>
    <n v="-0.19"/>
    <n v="0.56000000000000005"/>
    <n v="18.64"/>
    <n v="0"/>
    <x v="6"/>
    <x v="2"/>
  </r>
  <r>
    <x v="0"/>
    <s v="E"/>
    <x v="5"/>
    <s v="DS01    01/02/2007Y"/>
    <n v="6694"/>
    <n v="1551.31"/>
    <n v="-8.01"/>
    <n v="1559.32"/>
    <n v="1548.21"/>
    <n v="8.2799999999999994"/>
    <n v="-8.01"/>
    <n v="0"/>
    <n v="-1.49"/>
    <n v="4.32"/>
    <n v="144.72"/>
    <n v="0"/>
    <x v="6"/>
    <x v="2"/>
  </r>
  <r>
    <x v="0"/>
    <s v="E"/>
    <x v="5"/>
    <s v="DS02    01/02/2007N"/>
    <n v="128248"/>
    <n v="9481.48"/>
    <n v="-153.51"/>
    <n v="9634.99"/>
    <n v="9422.1"/>
    <n v="158.63999999999999"/>
    <n v="-153.51"/>
    <n v="0"/>
    <n v="-28.6"/>
    <n v="82.85"/>
    <n v="2772.59"/>
    <n v="0"/>
    <x v="6"/>
    <x v="2"/>
  </r>
  <r>
    <x v="0"/>
    <s v="E"/>
    <x v="6"/>
    <s v="DS02    01/02/2007Y"/>
    <n v="2364"/>
    <n v="557.54999999999995"/>
    <n v="-2.83"/>
    <n v="560.38"/>
    <n v="556.46"/>
    <n v="2.92"/>
    <n v="-2.83"/>
    <n v="0"/>
    <n v="-0.53"/>
    <n v="1.53"/>
    <n v="51.11"/>
    <n v="0"/>
    <x v="6"/>
    <x v="2"/>
  </r>
  <r>
    <x v="0"/>
    <s v="E"/>
    <x v="5"/>
    <s v="DS03 ON 01/02/2007N"/>
    <n v="132205"/>
    <n v="8647.39"/>
    <n v="-158.25"/>
    <n v="8805.64"/>
    <n v="8586.18"/>
    <n v="163.54"/>
    <n v="-158.25"/>
    <n v="0"/>
    <n v="-29.48"/>
    <n v="85.4"/>
    <n v="2858.14"/>
    <n v="0"/>
    <x v="6"/>
    <x v="2"/>
  </r>
  <r>
    <x v="0"/>
    <s v="E"/>
    <x v="2"/>
    <s v="DS07 ON 01/02/2007N"/>
    <n v="1300067"/>
    <n v="96394.54"/>
    <n v="-1566.79"/>
    <n v="97961.33"/>
    <n v="95803.17"/>
    <n v="1608.22"/>
    <n v="-1566.79"/>
    <n v="0"/>
    <n v="-289.92"/>
    <n v="839.86"/>
    <n v="28106.13"/>
    <n v="0"/>
    <x v="6"/>
    <x v="2"/>
  </r>
  <r>
    <x v="0"/>
    <s v="E"/>
    <x v="6"/>
    <s v="DS07 ON 01/02/2007N"/>
    <n v="103222"/>
    <n v="9241.42"/>
    <n v="-123.55"/>
    <n v="9364.9699999999993"/>
    <n v="9193.6299999999992"/>
    <n v="127.68"/>
    <n v="-123.55"/>
    <n v="0"/>
    <n v="-23.03"/>
    <n v="66.69"/>
    <n v="2231.54"/>
    <n v="0"/>
    <x v="6"/>
    <x v="2"/>
  </r>
  <r>
    <x v="0"/>
    <s v="E"/>
    <x v="3"/>
    <s v="DS07 ON 01/02/2007N"/>
    <n v="147380"/>
    <n v="12105.65"/>
    <n v="-176.41"/>
    <n v="12282.06"/>
    <n v="12037.42"/>
    <n v="182.31"/>
    <n v="-176.41"/>
    <n v="0"/>
    <n v="-32.86"/>
    <n v="95.19"/>
    <n v="3186.21"/>
    <n v="0"/>
    <x v="6"/>
    <x v="2"/>
  </r>
  <r>
    <x v="0"/>
    <s v="E"/>
    <x v="7"/>
    <s v="DS07 ON 01/02/2007N"/>
    <n v="20160"/>
    <n v="2010.32"/>
    <n v="-24.13"/>
    <n v="2034.45"/>
    <n v="2000.99"/>
    <n v="24.94"/>
    <n v="-24.13"/>
    <n v="0"/>
    <n v="-4.5"/>
    <n v="13.02"/>
    <n v="435.84"/>
    <n v="0"/>
    <x v="6"/>
    <x v="2"/>
  </r>
  <r>
    <x v="0"/>
    <s v="E"/>
    <x v="2"/>
    <s v="DS07 ON 01/02/2007Y"/>
    <n v="0"/>
    <n v="20"/>
    <n v="0"/>
    <n v="20"/>
    <n v="20"/>
    <n v="0"/>
    <n v="0"/>
    <n v="0"/>
    <n v="0"/>
    <n v="0"/>
    <n v="0"/>
    <n v="0"/>
    <x v="6"/>
    <x v="2"/>
  </r>
  <r>
    <x v="0"/>
    <s v="E"/>
    <x v="2"/>
    <s v="DS08 ON 01/02/2007N"/>
    <n v="538478"/>
    <n v="59170.51"/>
    <n v="-659.49"/>
    <n v="59830"/>
    <n v="58936.13"/>
    <n v="666.13"/>
    <n v="-659.49"/>
    <n v="0"/>
    <n v="-120.1"/>
    <n v="347.84"/>
    <n v="11641.38"/>
    <n v="0"/>
    <x v="6"/>
    <x v="2"/>
  </r>
  <r>
    <x v="0"/>
    <s v="E"/>
    <x v="4"/>
    <s v="DS08 ON 01/02/2007N"/>
    <n v="41997"/>
    <n v="4793.99"/>
    <n v="-50.27"/>
    <n v="4844.26"/>
    <n v="4774.55"/>
    <n v="51.95"/>
    <n v="-50.27"/>
    <n v="0"/>
    <n v="-9.3699999999999992"/>
    <n v="27.13"/>
    <n v="907.93"/>
    <n v="0"/>
    <x v="6"/>
    <x v="2"/>
  </r>
  <r>
    <x v="0"/>
    <s v="E"/>
    <x v="2"/>
    <s v="DS08 ON 01/02/2007Y"/>
    <n v="9280"/>
    <n v="2225.67"/>
    <n v="-13.25"/>
    <n v="2238.92"/>
    <n v="2223.5100000000002"/>
    <n v="11.48"/>
    <n v="-13.25"/>
    <n v="0"/>
    <n v="-2.08"/>
    <n v="6.01"/>
    <n v="200.62"/>
    <n v="0"/>
    <x v="6"/>
    <x v="2"/>
  </r>
  <r>
    <x v="0"/>
    <s v="E"/>
    <x v="2"/>
    <s v="DS09    01/02/2007N"/>
    <n v="349219"/>
    <n v="36351.51"/>
    <n v="-418.46"/>
    <n v="36769.97"/>
    <n v="36190.18"/>
    <n v="432.02"/>
    <n v="-418.46"/>
    <n v="0"/>
    <n v="-77.88"/>
    <n v="225.65"/>
    <n v="7549.74"/>
    <n v="0"/>
    <x v="6"/>
    <x v="2"/>
  </r>
  <r>
    <x v="0"/>
    <s v="E"/>
    <x v="2"/>
    <s v="DS09    01/02/2007Y"/>
    <n v="98700"/>
    <n v="14076.49"/>
    <n v="-118.15"/>
    <n v="14194.64"/>
    <n v="14030.76"/>
    <n v="122.11"/>
    <n v="-118.15"/>
    <n v="0"/>
    <n v="-21.98"/>
    <n v="63.75"/>
    <n v="2133.8000000000002"/>
    <n v="0"/>
    <x v="6"/>
    <x v="2"/>
  </r>
  <r>
    <x v="0"/>
    <s v="E"/>
    <x v="4"/>
    <s v="DS12    01/02/2007 "/>
    <n v="16449"/>
    <n v="1170.8699999999999"/>
    <n v="0"/>
    <n v="1170.8699999999999"/>
    <n v="0"/>
    <n v="0"/>
    <n v="0"/>
    <n v="0"/>
    <n v="0"/>
    <n v="0"/>
    <n v="355.61"/>
    <n v="0"/>
    <x v="6"/>
    <x v="2"/>
  </r>
  <r>
    <x v="0"/>
    <s v="E"/>
    <x v="8"/>
    <s v="DS12    01/02/2007 "/>
    <n v="-22377"/>
    <n v="114.43"/>
    <n v="0"/>
    <n v="114.43"/>
    <n v="0"/>
    <n v="0"/>
    <n v="0"/>
    <n v="0"/>
    <n v="0"/>
    <n v="0"/>
    <n v="-483.77"/>
    <n v="0"/>
    <x v="6"/>
    <x v="2"/>
  </r>
  <r>
    <x v="0"/>
    <s v="E"/>
    <x v="8"/>
    <s v="DT01SOFF01/02/2007N"/>
    <n v="-39154"/>
    <n v="-6701.01"/>
    <n v="46.87"/>
    <n v="-6747.88"/>
    <n v="-6682.89"/>
    <n v="-48.43"/>
    <n v="46.87"/>
    <n v="0"/>
    <n v="8.73"/>
    <n v="-25.29"/>
    <n v="-846.48"/>
    <n v="0"/>
    <x v="6"/>
    <x v="3"/>
  </r>
  <r>
    <x v="0"/>
    <s v="E"/>
    <x v="4"/>
    <s v="DT01WOFF01/02/2007N"/>
    <n v="14958675"/>
    <n v="491244.12"/>
    <n v="-17905.509999999998"/>
    <n v="509149.63"/>
    <n v="509149.63"/>
    <n v="0"/>
    <n v="-17905.509999999998"/>
    <n v="0"/>
    <n v="0"/>
    <n v="0"/>
    <n v="323391.62"/>
    <n v="0"/>
    <x v="6"/>
    <x v="3"/>
  </r>
  <r>
    <x v="0"/>
    <s v="E"/>
    <x v="8"/>
    <s v="DT01WOFF01/02/2007N"/>
    <n v="20701989"/>
    <n v="679447.45"/>
    <n v="-24780.26"/>
    <n v="704227.71"/>
    <n v="704227.71"/>
    <n v="0"/>
    <n v="-24780.26"/>
    <n v="0"/>
    <n v="0"/>
    <n v="0"/>
    <n v="447556.32"/>
    <n v="0"/>
    <x v="6"/>
    <x v="3"/>
  </r>
  <r>
    <x v="0"/>
    <s v="E"/>
    <x v="5"/>
    <s v="DT01WOFF01/02/2007N"/>
    <n v="2097552"/>
    <n v="68811.490000000005"/>
    <n v="-2510.7600000000002"/>
    <n v="71322.25"/>
    <n v="71322.25"/>
    <n v="0"/>
    <n v="-2510.7600000000002"/>
    <n v="0"/>
    <n v="0"/>
    <n v="0"/>
    <n v="45346.99"/>
    <n v="0"/>
    <x v="6"/>
    <x v="3"/>
  </r>
  <r>
    <x v="0"/>
    <s v="E"/>
    <x v="1"/>
    <s v="DT01WOFF01/02/2007N"/>
    <n v="134581"/>
    <n v="4419.3900000000003"/>
    <n v="-161.09"/>
    <n v="4580.4799999999996"/>
    <n v="4580.4799999999996"/>
    <n v="0"/>
    <n v="-161.09"/>
    <n v="0"/>
    <n v="0"/>
    <n v="0"/>
    <n v="2909.51"/>
    <n v="0"/>
    <x v="6"/>
    <x v="3"/>
  </r>
  <r>
    <x v="0"/>
    <s v="E"/>
    <x v="8"/>
    <s v="DT01WON 01/02/2007 "/>
    <n v="1060712"/>
    <n v="67305.73"/>
    <n v="-1269.68"/>
    <n v="67305.73"/>
    <n v="66656.34"/>
    <n v="1312.1"/>
    <n v="-1269.68"/>
    <n v="0"/>
    <n v="-319.98"/>
    <n v="926.95"/>
    <n v="22931.53"/>
    <n v="0"/>
    <x v="6"/>
    <x v="3"/>
  </r>
  <r>
    <x v="0"/>
    <s v="E"/>
    <x v="3"/>
    <s v="DT01WON 01/02/2007N"/>
    <n v="0"/>
    <n v="101.9"/>
    <n v="0"/>
    <n v="101.9"/>
    <n v="101.9"/>
    <n v="0"/>
    <n v="0"/>
    <n v="0"/>
    <n v="0"/>
    <n v="0"/>
    <n v="0"/>
    <n v="0"/>
    <x v="6"/>
    <x v="3"/>
  </r>
  <r>
    <x v="0"/>
    <s v="E"/>
    <x v="4"/>
    <s v="DT01WON 01/02/2007N"/>
    <n v="6737110"/>
    <n v="874129.58"/>
    <n v="-8064.35"/>
    <n v="882193.93"/>
    <n v="846178.97"/>
    <n v="26837.68"/>
    <n v="-8064.35"/>
    <n v="0"/>
    <n v="-4838.17"/>
    <n v="14015.45"/>
    <n v="145649.60999999999"/>
    <n v="0"/>
    <x v="6"/>
    <x v="3"/>
  </r>
  <r>
    <x v="0"/>
    <s v="E"/>
    <x v="8"/>
    <s v="DT01WON 01/02/2007N"/>
    <n v="9135449"/>
    <n v="1200194.6599999999"/>
    <n v="-10935.14"/>
    <n v="1211129.8"/>
    <n v="1161599.6100000001"/>
    <n v="36908.879999999997"/>
    <n v="-10935.14"/>
    <n v="0"/>
    <n v="-6653.69"/>
    <n v="19275"/>
    <n v="197499.29"/>
    <n v="0"/>
    <x v="6"/>
    <x v="3"/>
  </r>
  <r>
    <x v="0"/>
    <s v="E"/>
    <x v="5"/>
    <s v="DT01WON 01/02/2007N"/>
    <n v="1173257"/>
    <n v="177509.29"/>
    <n v="-1404.38"/>
    <n v="178913.67"/>
    <n v="173484.14"/>
    <n v="4046"/>
    <n v="-1404.38"/>
    <n v="0"/>
    <n v="-729.41"/>
    <n v="2112.94"/>
    <n v="25364.65"/>
    <n v="0"/>
    <x v="6"/>
    <x v="3"/>
  </r>
  <r>
    <x v="0"/>
    <s v="E"/>
    <x v="1"/>
    <s v="DT01WON 01/02/2007N"/>
    <n v="44178"/>
    <n v="5499.91"/>
    <n v="-52.88"/>
    <n v="5552.79"/>
    <n v="5256.05"/>
    <n v="221.12"/>
    <n v="-52.88"/>
    <n v="0"/>
    <n v="-39.86"/>
    <n v="115.48"/>
    <n v="955.08"/>
    <n v="0"/>
    <x v="6"/>
    <x v="3"/>
  </r>
  <r>
    <x v="0"/>
    <s v="E"/>
    <x v="4"/>
    <s v="DT02WOFF01/02/2007N"/>
    <n v="315672"/>
    <n v="10347.73"/>
    <n v="-377.86"/>
    <n v="10725.59"/>
    <n v="10725.59"/>
    <n v="0"/>
    <n v="-377.86"/>
    <n v="0"/>
    <n v="0"/>
    <n v="0"/>
    <n v="6824.51"/>
    <n v="0"/>
    <x v="6"/>
    <x v="3"/>
  </r>
  <r>
    <x v="0"/>
    <s v="E"/>
    <x v="8"/>
    <s v="DT02WOFF01/02/2007N"/>
    <n v="663953"/>
    <n v="21781.4"/>
    <n v="-794.75"/>
    <n v="22576.15"/>
    <n v="22576.15"/>
    <n v="0"/>
    <n v="-794.75"/>
    <n v="0"/>
    <n v="0"/>
    <n v="0"/>
    <n v="14354"/>
    <n v="0"/>
    <x v="6"/>
    <x v="3"/>
  </r>
  <r>
    <x v="0"/>
    <s v="E"/>
    <x v="5"/>
    <s v="DT02WOFF01/02/2007N"/>
    <n v="119548"/>
    <n v="3918.78"/>
    <n v="-143.1"/>
    <n v="4061.88"/>
    <n v="4061.88"/>
    <n v="0"/>
    <n v="-143.1"/>
    <n v="0"/>
    <n v="0"/>
    <n v="0"/>
    <n v="2584.5100000000002"/>
    <n v="0"/>
    <x v="6"/>
    <x v="3"/>
  </r>
  <r>
    <x v="0"/>
    <s v="E"/>
    <x v="4"/>
    <s v="DT02WON 01/02/2007N"/>
    <n v="135167"/>
    <n v="17997.919999999998"/>
    <n v="-161.79"/>
    <n v="18159.71"/>
    <n v="17411.32"/>
    <n v="557.69000000000005"/>
    <n v="-161.79"/>
    <n v="0"/>
    <n v="-100.54"/>
    <n v="291.24"/>
    <n v="2922.18"/>
    <n v="0"/>
    <x v="6"/>
    <x v="3"/>
  </r>
  <r>
    <x v="0"/>
    <s v="E"/>
    <x v="8"/>
    <s v="DT02WON 01/02/2007N"/>
    <n v="245472"/>
    <n v="32674.01"/>
    <n v="-293.83"/>
    <n v="32967.839999999997"/>
    <n v="31458.19"/>
    <n v="1124.96"/>
    <n v="-293.83"/>
    <n v="0"/>
    <n v="-202.8"/>
    <n v="587.49"/>
    <n v="5306.86"/>
    <n v="0"/>
    <x v="6"/>
    <x v="3"/>
  </r>
  <r>
    <x v="0"/>
    <s v="E"/>
    <x v="5"/>
    <s v="DT02WON 01/02/2007N"/>
    <n v="69200"/>
    <n v="10601.52"/>
    <n v="-82.83"/>
    <n v="10684.35"/>
    <n v="10371.030000000001"/>
    <n v="233.48"/>
    <n v="-82.83"/>
    <n v="0"/>
    <n v="-42.09"/>
    <n v="121.93"/>
    <n v="1496.03"/>
    <n v="0"/>
    <x v="6"/>
    <x v="3"/>
  </r>
  <r>
    <x v="0"/>
    <s v="E"/>
    <x v="4"/>
    <s v="DT04WOFF01/02/2007N"/>
    <n v="1318789"/>
    <n v="43375.26"/>
    <n v="-1578.59"/>
    <n v="44953.85"/>
    <n v="44953.85"/>
    <n v="0"/>
    <n v="-1578.59"/>
    <n v="0"/>
    <n v="0"/>
    <n v="0"/>
    <n v="28510.9"/>
    <n v="0"/>
    <x v="6"/>
    <x v="3"/>
  </r>
  <r>
    <x v="0"/>
    <s v="E"/>
    <x v="4"/>
    <s v="DT04WON 01/02/2007N"/>
    <n v="502484"/>
    <n v="58808.27"/>
    <n v="-601.47"/>
    <n v="59409.74"/>
    <n v="56386.43"/>
    <n v="2252.91"/>
    <n v="-601.47"/>
    <n v="0"/>
    <n v="-406.14"/>
    <n v="1176.54"/>
    <n v="10863.2"/>
    <n v="0"/>
    <x v="6"/>
    <x v="3"/>
  </r>
  <r>
    <x v="0"/>
    <s v="E"/>
    <x v="4"/>
    <s v="DT07WOFF01/02/2007N"/>
    <n v="13796"/>
    <n v="452.24"/>
    <n v="-16.510000000000002"/>
    <n v="468.75"/>
    <n v="468.75"/>
    <n v="0"/>
    <n v="-16.510000000000002"/>
    <n v="0"/>
    <n v="0"/>
    <n v="0"/>
    <n v="298.26"/>
    <n v="0"/>
    <x v="6"/>
    <x v="3"/>
  </r>
  <r>
    <x v="0"/>
    <s v="E"/>
    <x v="5"/>
    <s v="DT07WOFF01/02/2007N"/>
    <n v="130154"/>
    <n v="4266.45"/>
    <n v="-155.79"/>
    <n v="4422.24"/>
    <n v="4422.24"/>
    <n v="0"/>
    <n v="-155.79"/>
    <n v="0"/>
    <n v="0"/>
    <n v="0"/>
    <n v="2813.8"/>
    <n v="0"/>
    <x v="6"/>
    <x v="3"/>
  </r>
  <r>
    <x v="0"/>
    <s v="E"/>
    <x v="4"/>
    <s v="DT07WON 01/02/2007N"/>
    <n v="4798"/>
    <n v="1361.86"/>
    <n v="-5.74"/>
    <n v="1367.6"/>
    <n v="1336.74"/>
    <n v="23"/>
    <n v="-5.74"/>
    <n v="0"/>
    <n v="-4.1500000000000004"/>
    <n v="12.01"/>
    <n v="103.73"/>
    <n v="0"/>
    <x v="6"/>
    <x v="3"/>
  </r>
  <r>
    <x v="0"/>
    <s v="E"/>
    <x v="5"/>
    <s v="DT07WON 01/02/2007N"/>
    <n v="69492"/>
    <n v="9346.7800000000007"/>
    <n v="-83.18"/>
    <n v="9429.9599999999991"/>
    <n v="9098.5499999999993"/>
    <n v="246.96"/>
    <n v="-83.18"/>
    <n v="0"/>
    <n v="-44.52"/>
    <n v="128.97"/>
    <n v="1502.35"/>
    <n v="0"/>
    <x v="6"/>
    <x v="3"/>
  </r>
  <r>
    <x v="0"/>
    <s v="E"/>
    <x v="4"/>
    <s v="DT08WOFF01/02/2007N"/>
    <n v="11484619"/>
    <n v="377221.94"/>
    <n v="-13747.1"/>
    <n v="390969.04"/>
    <n v="390969.04"/>
    <n v="0"/>
    <n v="-13747.1"/>
    <n v="0"/>
    <n v="0"/>
    <n v="0"/>
    <n v="248285.99"/>
    <n v="0"/>
    <x v="6"/>
    <x v="3"/>
  </r>
  <r>
    <x v="0"/>
    <s v="E"/>
    <x v="8"/>
    <s v="DT08WOFF01/02/2007N"/>
    <n v="10529395"/>
    <n v="345429.17"/>
    <n v="-12603.67"/>
    <n v="358032.84"/>
    <n v="358032.84"/>
    <n v="0"/>
    <n v="-12603.67"/>
    <n v="0"/>
    <n v="0"/>
    <n v="0"/>
    <n v="227634.99"/>
    <n v="0"/>
    <x v="6"/>
    <x v="3"/>
  </r>
  <r>
    <x v="0"/>
    <s v="E"/>
    <x v="5"/>
    <s v="DT08WOFF01/02/2007N"/>
    <n v="4327183"/>
    <n v="146034.28"/>
    <n v="-5179.6400000000003"/>
    <n v="151213.92000000001"/>
    <n v="151213.92000000001"/>
    <n v="0"/>
    <n v="-5179.6400000000003"/>
    <n v="0"/>
    <n v="0"/>
    <n v="0"/>
    <n v="93549.37"/>
    <n v="0"/>
    <x v="6"/>
    <x v="3"/>
  </r>
  <r>
    <x v="0"/>
    <s v="E"/>
    <x v="12"/>
    <s v="DT08WOFF01/02/2007N"/>
    <n v="87530"/>
    <n v="3564.76"/>
    <n v="-104.77"/>
    <n v="3669.53"/>
    <n v="3669.53"/>
    <n v="0"/>
    <n v="-104.77"/>
    <n v="0"/>
    <n v="0"/>
    <n v="0"/>
    <n v="1892.31"/>
    <n v="0"/>
    <x v="6"/>
    <x v="3"/>
  </r>
  <r>
    <x v="0"/>
    <s v="E"/>
    <x v="1"/>
    <s v="DT08WOFF01/02/2007N"/>
    <n v="686666"/>
    <n v="22508.91"/>
    <n v="-821.94"/>
    <n v="23330.85"/>
    <n v="23330.85"/>
    <n v="0"/>
    <n v="-821.94"/>
    <n v="0"/>
    <n v="0"/>
    <n v="0"/>
    <n v="14845.03"/>
    <n v="0"/>
    <x v="6"/>
    <x v="3"/>
  </r>
  <r>
    <x v="0"/>
    <s v="E"/>
    <x v="4"/>
    <s v="DT08WON 01/02/2007N"/>
    <n v="4537805"/>
    <n v="563355.80000000005"/>
    <n v="-5431.75"/>
    <n v="568787.55000000005"/>
    <n v="542190.36"/>
    <n v="19819.72"/>
    <n v="-5431.75"/>
    <n v="0"/>
    <n v="-3573.01"/>
    <n v="10350.48"/>
    <n v="98102.8"/>
    <n v="0"/>
    <x v="6"/>
    <x v="3"/>
  </r>
  <r>
    <x v="0"/>
    <s v="E"/>
    <x v="8"/>
    <s v="DT08WON 01/02/2007N"/>
    <n v="4362904"/>
    <n v="555855.89"/>
    <n v="-5222.3900000000003"/>
    <n v="561078.28"/>
    <n v="536357.06999999995"/>
    <n v="18421.77"/>
    <n v="-5222.3900000000003"/>
    <n v="0"/>
    <n v="-3320.98"/>
    <n v="9620.42"/>
    <n v="94321.63"/>
    <n v="0"/>
    <x v="6"/>
    <x v="3"/>
  </r>
  <r>
    <x v="0"/>
    <s v="E"/>
    <x v="5"/>
    <s v="DT08WON 01/02/2007N"/>
    <n v="1540374"/>
    <n v="199578.73"/>
    <n v="-1843.82"/>
    <n v="201422.55"/>
    <n v="191682.41"/>
    <n v="7258.17"/>
    <n v="-1843.82"/>
    <n v="0"/>
    <n v="-1308.46"/>
    <n v="3790.43"/>
    <n v="33301.339999999997"/>
    <n v="0"/>
    <x v="6"/>
    <x v="3"/>
  </r>
  <r>
    <x v="0"/>
    <s v="E"/>
    <x v="12"/>
    <s v="DT08WON 01/02/2007N"/>
    <n v="702"/>
    <n v="383.31"/>
    <n v="-0.84"/>
    <n v="384.15"/>
    <n v="237.69"/>
    <n v="109.14"/>
    <n v="-0.84"/>
    <n v="0"/>
    <n v="-19.68"/>
    <n v="57"/>
    <n v="15.18"/>
    <n v="0"/>
    <x v="6"/>
    <x v="3"/>
  </r>
  <r>
    <x v="0"/>
    <s v="E"/>
    <x v="1"/>
    <s v="DT08WON 01/02/2007N"/>
    <n v="278440"/>
    <n v="34941.57"/>
    <n v="-333.29"/>
    <n v="35274.86"/>
    <n v="33672.78"/>
    <n v="1193.8399999999999"/>
    <n v="-333.29"/>
    <n v="0"/>
    <n v="-215.22"/>
    <n v="623.46"/>
    <n v="6019.59"/>
    <n v="0"/>
    <x v="6"/>
    <x v="3"/>
  </r>
  <r>
    <x v="0"/>
    <s v="E"/>
    <x v="8"/>
    <s v="DT09WON 01/02/2007 "/>
    <n v="374186"/>
    <n v="25676.47"/>
    <n v="0"/>
    <n v="25676.47"/>
    <n v="0"/>
    <n v="0"/>
    <n v="0"/>
    <n v="0"/>
    <n v="0"/>
    <n v="0"/>
    <n v="8089.53"/>
    <n v="0"/>
    <x v="6"/>
    <x v="3"/>
  </r>
  <r>
    <x v="0"/>
    <s v="E"/>
    <x v="2"/>
    <s v="EH      01/02/2007N"/>
    <n v="372844"/>
    <n v="23388.76"/>
    <n v="-437.3"/>
    <n v="23826.06"/>
    <n v="23207.85"/>
    <n v="461.21"/>
    <n v="-437.3"/>
    <n v="0"/>
    <n v="-83.16"/>
    <n v="240.16"/>
    <n v="8060.54"/>
    <n v="0"/>
    <x v="6"/>
    <x v="4"/>
  </r>
  <r>
    <x v="0"/>
    <s v="E"/>
    <x v="6"/>
    <s v="EH      01/02/2007N"/>
    <n v="7360"/>
    <n v="454.89"/>
    <n v="-8.81"/>
    <n v="463.7"/>
    <n v="451.49"/>
    <n v="9.1"/>
    <n v="-8.81"/>
    <n v="0"/>
    <n v="-1.64"/>
    <n v="4.75"/>
    <n v="159.12"/>
    <n v="0"/>
    <x v="6"/>
    <x v="4"/>
  </r>
  <r>
    <x v="0"/>
    <s v="E"/>
    <x v="3"/>
    <s v="EH      01/02/2007N"/>
    <n v="603039"/>
    <n v="36298.01"/>
    <n v="-721.84"/>
    <n v="37019.85"/>
    <n v="36018.82"/>
    <n v="745.97"/>
    <n v="-721.84"/>
    <n v="0"/>
    <n v="-134.49"/>
    <n v="389.55"/>
    <n v="13037.1"/>
    <n v="0"/>
    <x v="6"/>
    <x v="4"/>
  </r>
  <r>
    <x v="0"/>
    <s v="E"/>
    <x v="5"/>
    <s v="EH      01/02/2007N"/>
    <n v="203935"/>
    <n v="-6741.33"/>
    <n v="-244.11"/>
    <n v="-6497.22"/>
    <n v="-6835.74"/>
    <n v="252.27"/>
    <n v="-244.11"/>
    <n v="0"/>
    <n v="-45.49"/>
    <n v="131.74"/>
    <n v="4408.8599999999997"/>
    <n v="0"/>
    <x v="6"/>
    <x v="4"/>
  </r>
  <r>
    <x v="0"/>
    <s v="E"/>
    <x v="6"/>
    <s v="GFL1    01/31/2007N"/>
    <n v="90"/>
    <n v="8.2100000000000009"/>
    <n v="-0.11"/>
    <n v="8.32"/>
    <n v="8.17"/>
    <n v="0.11"/>
    <n v="-0.11"/>
    <n v="0"/>
    <n v="-0.02"/>
    <n v="0.06"/>
    <n v="1.95"/>
    <n v="0"/>
    <x v="6"/>
    <x v="5"/>
  </r>
  <r>
    <x v="0"/>
    <s v="E"/>
    <x v="3"/>
    <s v="GFL1    01/31/2007N"/>
    <n v="513"/>
    <n v="56.8"/>
    <n v="-0.61"/>
    <n v="57.41"/>
    <n v="46.91"/>
    <n v="0.63"/>
    <n v="-0.61"/>
    <n v="0"/>
    <n v="-0.11"/>
    <n v="0.34"/>
    <n v="11.09"/>
    <n v="0"/>
    <x v="6"/>
    <x v="5"/>
  </r>
  <r>
    <x v="0"/>
    <s v="E"/>
    <x v="2"/>
    <s v="GFL2    01/31/2007N"/>
    <n v="498950"/>
    <n v="39426.74"/>
    <n v="-596.87"/>
    <n v="40023.61"/>
    <n v="39170.81"/>
    <n v="616.82000000000005"/>
    <n v="-596.87"/>
    <n v="0"/>
    <n v="-111.4"/>
    <n v="322.24"/>
    <n v="10786.73"/>
    <n v="0"/>
    <x v="6"/>
    <x v="5"/>
  </r>
  <r>
    <x v="0"/>
    <s v="E"/>
    <x v="10"/>
    <s v="GFL2    01/31/2007N"/>
    <n v="0"/>
    <n v="3"/>
    <n v="0"/>
    <n v="3"/>
    <n v="0.08"/>
    <n v="0"/>
    <n v="0"/>
    <n v="0"/>
    <n v="0"/>
    <n v="0"/>
    <n v="0"/>
    <n v="0"/>
    <x v="6"/>
    <x v="5"/>
  </r>
  <r>
    <x v="0"/>
    <s v="E"/>
    <x v="3"/>
    <s v="GFL2    01/31/2007N"/>
    <n v="15338"/>
    <n v="1301.29"/>
    <n v="-18.309999999999999"/>
    <n v="1319.6"/>
    <n v="1206.25"/>
    <n v="19.010000000000002"/>
    <n v="-18.309999999999999"/>
    <n v="0"/>
    <n v="-3.48"/>
    <n v="9.98"/>
    <n v="331.58"/>
    <n v="0"/>
    <x v="6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6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6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6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6"/>
    <x v="6"/>
  </r>
  <r>
    <x v="0"/>
    <s v="E"/>
    <x v="2"/>
    <s v="MCMP    07/31/1998 "/>
    <n v="0"/>
    <n v="182"/>
    <n v="0"/>
    <n v="182"/>
    <n v="0"/>
    <n v="0"/>
    <n v="0"/>
    <n v="0"/>
    <n v="0"/>
    <n v="0"/>
    <n v="0"/>
    <n v="0"/>
    <x v="6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6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6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6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6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6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6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6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6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6"/>
    <x v="6"/>
  </r>
  <r>
    <x v="0"/>
    <s v="E"/>
    <x v="9"/>
    <s v="NSPF    01/02/2007 "/>
    <n v="163"/>
    <n v="19.260000000000002"/>
    <n v="-0.2"/>
    <n v="19.46"/>
    <n v="19.43"/>
    <n v="0"/>
    <n v="-0.2"/>
    <n v="0"/>
    <n v="-0.08"/>
    <n v="0.11"/>
    <n v="3.52"/>
    <n v="0"/>
    <x v="6"/>
    <x v="7"/>
  </r>
  <r>
    <x v="0"/>
    <s v="E"/>
    <x v="2"/>
    <s v="NSPF    01/02/2007 "/>
    <n v="3479"/>
    <n v="393.25"/>
    <n v="-4.26"/>
    <n v="397.51"/>
    <n v="396.87"/>
    <n v="0"/>
    <n v="-4.26"/>
    <n v="0"/>
    <n v="-1.7"/>
    <n v="2.34"/>
    <n v="75.14"/>
    <n v="0"/>
    <x v="6"/>
    <x v="7"/>
  </r>
  <r>
    <x v="0"/>
    <s v="E"/>
    <x v="3"/>
    <s v="NSPF    01/02/2007 "/>
    <n v="3586"/>
    <n v="423.72"/>
    <n v="-4.4000000000000004"/>
    <n v="428.12"/>
    <n v="427.46"/>
    <n v="0"/>
    <n v="-4.4000000000000004"/>
    <n v="0"/>
    <n v="-1.76"/>
    <n v="2.42"/>
    <n v="77.44"/>
    <n v="0"/>
    <x v="6"/>
    <x v="7"/>
  </r>
  <r>
    <x v="0"/>
    <s v="E"/>
    <x v="13"/>
    <s v="NSPO    01/02/2007 "/>
    <n v="8170"/>
    <n v="1583.76"/>
    <n v="-10.210000000000001"/>
    <n v="1593.97"/>
    <n v="1591.92"/>
    <n v="0"/>
    <n v="-10.210000000000001"/>
    <n v="0"/>
    <n v="-4.08"/>
    <n v="6.13"/>
    <n v="175.66"/>
    <n v="0"/>
    <x v="6"/>
    <x v="7"/>
  </r>
  <r>
    <x v="0"/>
    <s v="E"/>
    <x v="9"/>
    <s v="NSPO    01/02/2007 "/>
    <n v="480"/>
    <n v="106.39"/>
    <n v="-0.6"/>
    <n v="106.99"/>
    <n v="106.87"/>
    <n v="0"/>
    <n v="-0.6"/>
    <n v="0"/>
    <n v="-0.24"/>
    <n v="0.36"/>
    <n v="10.32"/>
    <n v="0"/>
    <x v="6"/>
    <x v="7"/>
  </r>
  <r>
    <x v="0"/>
    <s v="E"/>
    <x v="2"/>
    <s v="NSPO    01/02/2007 "/>
    <n v="1600"/>
    <n v="326.89"/>
    <n v="-2"/>
    <n v="328.89"/>
    <n v="328.49"/>
    <n v="0"/>
    <n v="-2"/>
    <n v="0"/>
    <n v="-0.8"/>
    <n v="1.2"/>
    <n v="34.4"/>
    <n v="0"/>
    <x v="6"/>
    <x v="7"/>
  </r>
  <r>
    <x v="0"/>
    <s v="E"/>
    <x v="6"/>
    <s v="NSPO    01/02/2007 "/>
    <n v="40"/>
    <n v="7.67"/>
    <n v="-0.05"/>
    <n v="7.72"/>
    <n v="7.71"/>
    <n v="0"/>
    <n v="-0.05"/>
    <n v="0"/>
    <n v="-0.02"/>
    <n v="0.03"/>
    <n v="0.86"/>
    <n v="0"/>
    <x v="6"/>
    <x v="7"/>
  </r>
  <r>
    <x v="0"/>
    <s v="E"/>
    <x v="3"/>
    <s v="NSPO    01/02/2007 "/>
    <n v="80"/>
    <n v="18.21"/>
    <n v="-0.1"/>
    <n v="18.309999999999999"/>
    <n v="18.29"/>
    <n v="0"/>
    <n v="-0.1"/>
    <n v="0"/>
    <n v="-0.04"/>
    <n v="0.06"/>
    <n v="1.72"/>
    <n v="0"/>
    <x v="6"/>
    <x v="7"/>
  </r>
  <r>
    <x v="0"/>
    <s v="E"/>
    <x v="13"/>
    <s v="NSPU    01/02/2007 "/>
    <n v="41"/>
    <n v="11.09"/>
    <n v="-0.05"/>
    <n v="11.14"/>
    <n v="11.13"/>
    <n v="0"/>
    <n v="-0.05"/>
    <n v="0"/>
    <n v="-0.02"/>
    <n v="0.03"/>
    <n v="0.89"/>
    <n v="0"/>
    <x v="6"/>
    <x v="7"/>
  </r>
  <r>
    <x v="0"/>
    <s v="E"/>
    <x v="9"/>
    <s v="NSPU    01/02/2007 "/>
    <n v="4265"/>
    <n v="1025.79"/>
    <n v="-5.03"/>
    <n v="1030.82"/>
    <n v="1029.71"/>
    <n v="0"/>
    <n v="-5.03"/>
    <n v="0"/>
    <n v="-1.96"/>
    <n v="3.07"/>
    <n v="92.29"/>
    <n v="0"/>
    <x v="6"/>
    <x v="7"/>
  </r>
  <r>
    <x v="0"/>
    <s v="E"/>
    <x v="2"/>
    <s v="NSPU    01/02/2007 "/>
    <n v="2630"/>
    <n v="531.82000000000005"/>
    <n v="-2.99"/>
    <n v="534.80999999999995"/>
    <n v="534.08000000000004"/>
    <n v="0"/>
    <n v="-2.99"/>
    <n v="0"/>
    <n v="-1.1299999999999999"/>
    <n v="1.86"/>
    <n v="56.72"/>
    <n v="0"/>
    <x v="6"/>
    <x v="7"/>
  </r>
  <r>
    <x v="0"/>
    <s v="E"/>
    <x v="10"/>
    <s v="NSU1    01/31/2007N"/>
    <n v="786"/>
    <n v="83.31"/>
    <n v="-0.94"/>
    <n v="84.25"/>
    <n v="84.12"/>
    <n v="0"/>
    <n v="-0.94"/>
    <n v="0"/>
    <n v="-0.38"/>
    <n v="0.51"/>
    <n v="16.989999999999998"/>
    <n v="0"/>
    <x v="6"/>
    <x v="7"/>
  </r>
  <r>
    <x v="0"/>
    <s v="E"/>
    <x v="10"/>
    <s v="NSU2    01/31/2007N"/>
    <n v="3138"/>
    <n v="656.36"/>
    <n v="-3.76"/>
    <n v="660.12"/>
    <n v="659.61"/>
    <n v="0"/>
    <n v="-3.76"/>
    <n v="0"/>
    <n v="-1.52"/>
    <n v="2.0299999999999998"/>
    <n v="67.84"/>
    <n v="0"/>
    <x v="6"/>
    <x v="7"/>
  </r>
  <r>
    <x v="0"/>
    <s v="E"/>
    <x v="10"/>
    <s v="NSU3    01/31/2007N"/>
    <n v="30162"/>
    <n v="4519.0600000000004"/>
    <n v="-36.119999999999997"/>
    <n v="4555.18"/>
    <n v="4550.28"/>
    <n v="0"/>
    <n v="-36.119999999999997"/>
    <n v="0"/>
    <n v="-14.59"/>
    <n v="19.489999999999998"/>
    <n v="652.05999999999995"/>
    <n v="0"/>
    <x v="6"/>
    <x v="7"/>
  </r>
  <r>
    <x v="0"/>
    <s v="E"/>
    <x v="10"/>
    <s v="NSU5    01/31/2007N"/>
    <n v="328"/>
    <n v="33.51"/>
    <n v="-0.39"/>
    <n v="33.9"/>
    <n v="33.85"/>
    <n v="0"/>
    <n v="-0.39"/>
    <n v="0"/>
    <n v="-0.16"/>
    <n v="0.21"/>
    <n v="7.09"/>
    <n v="0"/>
    <x v="6"/>
    <x v="7"/>
  </r>
  <r>
    <x v="0"/>
    <s v="E"/>
    <x v="13"/>
    <s v="OLF     01/02/2007 "/>
    <n v="6221"/>
    <n v="647.98"/>
    <n v="-7.46"/>
    <n v="655.44"/>
    <n v="654.42999999999995"/>
    <n v="0"/>
    <n v="-7.46"/>
    <n v="0"/>
    <n v="-2.99"/>
    <n v="4"/>
    <n v="134.54"/>
    <n v="0"/>
    <x v="6"/>
    <x v="8"/>
  </r>
  <r>
    <x v="0"/>
    <s v="E"/>
    <x v="9"/>
    <s v="OLF     01/02/2007 "/>
    <n v="4502"/>
    <n v="446.82"/>
    <n v="-5.4"/>
    <n v="452.22"/>
    <n v="451.46"/>
    <n v="0"/>
    <n v="-5.4"/>
    <n v="0"/>
    <n v="-2.16"/>
    <n v="2.92"/>
    <n v="97.38"/>
    <n v="0"/>
    <x v="6"/>
    <x v="8"/>
  </r>
  <r>
    <x v="0"/>
    <s v="E"/>
    <x v="2"/>
    <s v="OLF     01/02/2007 "/>
    <n v="144088"/>
    <n v="13703.96"/>
    <n v="-174.95"/>
    <n v="13878.91"/>
    <n v="13854.51"/>
    <n v="0"/>
    <n v="-174.95"/>
    <n v="0"/>
    <n v="-69.69"/>
    <n v="94.09"/>
    <n v="3116.4"/>
    <n v="0"/>
    <x v="6"/>
    <x v="8"/>
  </r>
  <r>
    <x v="0"/>
    <s v="E"/>
    <x v="6"/>
    <s v="OLF     01/02/2007 "/>
    <n v="8960"/>
    <n v="810.55"/>
    <n v="-10.79"/>
    <n v="821.34"/>
    <n v="819.74"/>
    <n v="0"/>
    <n v="-10.79"/>
    <n v="0"/>
    <n v="-4.32"/>
    <n v="5.92"/>
    <n v="193.78"/>
    <n v="0"/>
    <x v="6"/>
    <x v="8"/>
  </r>
  <r>
    <x v="0"/>
    <s v="E"/>
    <x v="10"/>
    <s v="OLF     01/02/2007 "/>
    <n v="85"/>
    <n v="12.1"/>
    <n v="-0.1"/>
    <n v="12.2"/>
    <n v="12.19"/>
    <n v="0"/>
    <n v="-0.1"/>
    <n v="0"/>
    <n v="-0.04"/>
    <n v="0.05"/>
    <n v="1.84"/>
    <n v="0"/>
    <x v="6"/>
    <x v="8"/>
  </r>
  <r>
    <x v="0"/>
    <s v="E"/>
    <x v="3"/>
    <s v="OLF     01/02/2007 "/>
    <n v="41829"/>
    <n v="3913.47"/>
    <n v="-50.3"/>
    <n v="3963.77"/>
    <n v="3956.55"/>
    <n v="0"/>
    <n v="-50.3"/>
    <n v="0"/>
    <n v="-20.2"/>
    <n v="27.42"/>
    <n v="904.71"/>
    <n v="0"/>
    <x v="6"/>
    <x v="8"/>
  </r>
  <r>
    <x v="0"/>
    <s v="E"/>
    <x v="7"/>
    <s v="OLF     01/02/2007 "/>
    <n v="336"/>
    <n v="39.01"/>
    <n v="-0.4"/>
    <n v="39.409999999999997"/>
    <n v="39.36"/>
    <n v="0"/>
    <n v="-0.4"/>
    <n v="0"/>
    <n v="-0.16"/>
    <n v="0.21"/>
    <n v="7.27"/>
    <n v="0"/>
    <x v="6"/>
    <x v="8"/>
  </r>
  <r>
    <x v="0"/>
    <s v="E"/>
    <x v="11"/>
    <s v="OLF     01/02/2007 "/>
    <n v="838"/>
    <n v="92.83"/>
    <n v="-1"/>
    <n v="93.83"/>
    <n v="93.7"/>
    <n v="0"/>
    <n v="-1"/>
    <n v="0"/>
    <n v="-0.4"/>
    <n v="0.53"/>
    <n v="18.13"/>
    <n v="0"/>
    <x v="6"/>
    <x v="8"/>
  </r>
  <r>
    <x v="0"/>
    <s v="E"/>
    <x v="13"/>
    <s v="OLO     01/02/2007 "/>
    <n v="69852"/>
    <n v="10599.12"/>
    <n v="-82.28"/>
    <n v="10681.4"/>
    <n v="10663.72"/>
    <n v="0"/>
    <n v="-82.28"/>
    <n v="0"/>
    <n v="-32.01"/>
    <n v="49.69"/>
    <n v="1510.37"/>
    <n v="0"/>
    <x v="6"/>
    <x v="8"/>
  </r>
  <r>
    <x v="0"/>
    <s v="E"/>
    <x v="9"/>
    <s v="OLO     01/02/2007 "/>
    <n v="23507"/>
    <n v="4205.32"/>
    <n v="-27.87"/>
    <n v="4233.1899999999996"/>
    <n v="4228.1899999999996"/>
    <n v="0"/>
    <n v="-27.87"/>
    <n v="0"/>
    <n v="-11.26"/>
    <n v="16.260000000000002"/>
    <n v="508.12"/>
    <n v="0"/>
    <x v="6"/>
    <x v="8"/>
  </r>
  <r>
    <x v="0"/>
    <s v="E"/>
    <x v="2"/>
    <s v="OLO     01/02/2007 "/>
    <n v="92931"/>
    <n v="11353.67"/>
    <n v="-110.93"/>
    <n v="11464.6"/>
    <n v="11447.66"/>
    <n v="0"/>
    <n v="-110.93"/>
    <n v="0"/>
    <n v="-45.38"/>
    <n v="62.32"/>
    <n v="2008.84"/>
    <n v="0"/>
    <x v="6"/>
    <x v="8"/>
  </r>
  <r>
    <x v="0"/>
    <s v="E"/>
    <x v="6"/>
    <s v="OLO     01/02/2007 "/>
    <n v="12363"/>
    <n v="1345.78"/>
    <n v="-14.99"/>
    <n v="1360.77"/>
    <n v="1358.68"/>
    <n v="0"/>
    <n v="-14.99"/>
    <n v="0"/>
    <n v="-6.1"/>
    <n v="8.19"/>
    <n v="267.12"/>
    <n v="0"/>
    <x v="6"/>
    <x v="8"/>
  </r>
  <r>
    <x v="0"/>
    <s v="E"/>
    <x v="10"/>
    <s v="OLO     01/02/2007 "/>
    <n v="123"/>
    <n v="62.91"/>
    <n v="-0.15"/>
    <n v="63.06"/>
    <n v="63.03"/>
    <n v="0"/>
    <n v="-0.15"/>
    <n v="0"/>
    <n v="-0.06"/>
    <n v="0.09"/>
    <n v="2.67"/>
    <n v="0"/>
    <x v="6"/>
    <x v="8"/>
  </r>
  <r>
    <x v="0"/>
    <s v="E"/>
    <x v="3"/>
    <s v="OLO     01/02/2007 "/>
    <n v="16092"/>
    <n v="2314.7800000000002"/>
    <n v="-19.3"/>
    <n v="2334.08"/>
    <n v="2331.44"/>
    <n v="0"/>
    <n v="-19.3"/>
    <n v="0"/>
    <n v="-8.02"/>
    <n v="10.66"/>
    <n v="348.08"/>
    <n v="0"/>
    <x v="6"/>
    <x v="8"/>
  </r>
  <r>
    <x v="0"/>
    <s v="E"/>
    <x v="7"/>
    <s v="OLO     01/02/2007 "/>
    <n v="82"/>
    <n v="15.1"/>
    <n v="-0.1"/>
    <n v="15.2"/>
    <n v="15.18"/>
    <n v="0"/>
    <n v="-0.1"/>
    <n v="0"/>
    <n v="-0.04"/>
    <n v="0.06"/>
    <n v="1.78"/>
    <n v="0"/>
    <x v="6"/>
    <x v="8"/>
  </r>
  <r>
    <x v="0"/>
    <s v="E"/>
    <x v="11"/>
    <s v="OLO     01/02/2007 "/>
    <n v="142"/>
    <n v="20.260000000000002"/>
    <n v="-0.17"/>
    <n v="20.43"/>
    <n v="20.399999999999999"/>
    <n v="0"/>
    <n v="-0.17"/>
    <n v="0"/>
    <n v="-7.0000000000000007E-2"/>
    <n v="0.1"/>
    <n v="3.07"/>
    <n v="0"/>
    <x v="6"/>
    <x v="8"/>
  </r>
  <r>
    <x v="0"/>
    <s v="E"/>
    <x v="13"/>
    <s v="OLO     01/02/2007N"/>
    <n v="-225"/>
    <n v="-35.880000000000003"/>
    <n v="0.41"/>
    <n v="-36.29"/>
    <n v="-37.58"/>
    <n v="0"/>
    <n v="0.41"/>
    <n v="0"/>
    <n v="0.1"/>
    <n v="-0.15"/>
    <n v="-4.8600000000000003"/>
    <n v="0"/>
    <x v="6"/>
    <x v="8"/>
  </r>
  <r>
    <x v="0"/>
    <s v="E"/>
    <x v="9"/>
    <s v="OLU     01/02/2007 "/>
    <n v="568"/>
    <n v="105.36"/>
    <n v="-0.64"/>
    <n v="106"/>
    <n v="105.84"/>
    <n v="0"/>
    <n v="-0.64"/>
    <n v="0"/>
    <n v="-0.24"/>
    <n v="0.4"/>
    <n v="12.24"/>
    <n v="0"/>
    <x v="6"/>
    <x v="8"/>
  </r>
  <r>
    <x v="0"/>
    <s v="E"/>
    <x v="2"/>
    <s v="OLU     01/02/2007 "/>
    <n v="1217"/>
    <n v="243.04"/>
    <n v="-1.41"/>
    <n v="244.45"/>
    <n v="244.16"/>
    <n v="0"/>
    <n v="-1.41"/>
    <n v="0"/>
    <n v="-0.56000000000000005"/>
    <n v="0.85"/>
    <n v="26.26"/>
    <n v="0"/>
    <x v="6"/>
    <x v="8"/>
  </r>
  <r>
    <x v="0"/>
    <s v="E"/>
    <x v="13"/>
    <s v="RS  S   01/02/2007 "/>
    <n v="62222"/>
    <n v="4758.03"/>
    <n v="0"/>
    <n v="4758.03"/>
    <n v="0"/>
    <n v="0"/>
    <n v="0"/>
    <n v="0"/>
    <n v="0"/>
    <n v="0"/>
    <n v="1345.18"/>
    <n v="0"/>
    <x v="6"/>
    <x v="9"/>
  </r>
  <r>
    <x v="0"/>
    <s v="E"/>
    <x v="13"/>
    <s v="RS  S   01/02/2007N"/>
    <n v="-10884455"/>
    <n v="-803069.48"/>
    <n v="12194.67"/>
    <n v="-815264.15"/>
    <n v="-810405.78"/>
    <n v="-4857.7700000000004"/>
    <n v="12194.67"/>
    <n v="0"/>
    <n v="10730.67"/>
    <n v="-6571.86"/>
    <n v="-235266.36"/>
    <n v="0"/>
    <x v="6"/>
    <x v="9"/>
  </r>
  <r>
    <x v="0"/>
    <s v="E"/>
    <x v="9"/>
    <s v="RS  S   01/02/2007N"/>
    <n v="-109905"/>
    <n v="-8150.43"/>
    <n v="184.19"/>
    <n v="-8334.6200000000008"/>
    <n v="-8306.44"/>
    <n v="-49.8"/>
    <n v="184.19"/>
    <n v="0"/>
    <n v="108.57"/>
    <n v="-86.95"/>
    <n v="-2376.06"/>
    <n v="0"/>
    <x v="6"/>
    <x v="9"/>
  </r>
  <r>
    <x v="0"/>
    <s v="E"/>
    <x v="14"/>
    <s v="RS  S   01/02/2007N"/>
    <n v="0"/>
    <n v="-385"/>
    <n v="0"/>
    <n v="-385"/>
    <n v="0"/>
    <n v="0"/>
    <n v="0"/>
    <n v="0"/>
    <n v="0"/>
    <n v="0"/>
    <n v="0"/>
    <n v="0"/>
    <x v="6"/>
    <x v="9"/>
  </r>
  <r>
    <x v="0"/>
    <s v="E"/>
    <x v="13"/>
    <s v="RS  S   05/01/2006N"/>
    <n v="-6146"/>
    <n v="-421.66"/>
    <n v="6.27"/>
    <n v="-427.93"/>
    <n v="-434.28"/>
    <n v="-6.64"/>
    <n v="6.27"/>
    <n v="0"/>
    <n v="6.08"/>
    <n v="6.91"/>
    <n v="-126.58"/>
    <n v="0"/>
    <x v="6"/>
    <x v="9"/>
  </r>
  <r>
    <x v="0"/>
    <s v="E"/>
    <x v="13"/>
    <s v="RS  W   01/02/2007N"/>
    <n v="91733728"/>
    <n v="7178832.8099999996"/>
    <n v="-108682.95"/>
    <n v="7287515.7599999998"/>
    <n v="7278231.7800000003"/>
    <n v="41222.239999999998"/>
    <n v="-108682.95"/>
    <n v="0"/>
    <n v="-90632.42"/>
    <n v="58694.16"/>
    <n v="1983194.52"/>
    <n v="0"/>
    <x v="6"/>
    <x v="9"/>
  </r>
  <r>
    <x v="0"/>
    <s v="E"/>
    <x v="9"/>
    <s v="RS  W   01/02/2007N"/>
    <n v="1189727"/>
    <n v="94385.61"/>
    <n v="-1403.84"/>
    <n v="95789.45"/>
    <n v="95674.29"/>
    <n v="535.04"/>
    <n v="-1403.84"/>
    <n v="0"/>
    <n v="-1175.27"/>
    <n v="755.39"/>
    <n v="25721.02"/>
    <n v="0"/>
    <x v="6"/>
    <x v="9"/>
  </r>
  <r>
    <x v="0"/>
    <s v="E"/>
    <x v="3"/>
    <s v="RS  W   01/02/2007N"/>
    <n v="97"/>
    <n v="11.48"/>
    <n v="-0.12"/>
    <n v="11.6"/>
    <n v="11.6"/>
    <n v="0.04"/>
    <n v="-0.12"/>
    <n v="0"/>
    <n v="-0.1"/>
    <n v="0.06"/>
    <n v="2.1"/>
    <n v="0"/>
    <x v="6"/>
    <x v="9"/>
  </r>
  <r>
    <x v="0"/>
    <s v="E"/>
    <x v="13"/>
    <s v="RS  W   05/01/2006N"/>
    <n v="2607"/>
    <n v="196.56"/>
    <n v="-3.22"/>
    <n v="199.78"/>
    <n v="202.48"/>
    <n v="2.81"/>
    <n v="-3.22"/>
    <n v="0"/>
    <n v="-2.58"/>
    <n v="-2.93"/>
    <n v="53.14"/>
    <n v="0"/>
    <x v="6"/>
    <x v="9"/>
  </r>
  <r>
    <x v="0"/>
    <s v="E"/>
    <x v="10"/>
    <s v="SC01    01/31/2007N"/>
    <n v="1083"/>
    <n v="37.07"/>
    <n v="-1.29"/>
    <n v="38.36"/>
    <n v="38.19"/>
    <n v="0"/>
    <n v="-1.29"/>
    <n v="0"/>
    <n v="-0.53"/>
    <n v="0.7"/>
    <n v="23.41"/>
    <n v="0"/>
    <x v="6"/>
    <x v="10"/>
  </r>
  <r>
    <x v="0"/>
    <s v="E"/>
    <x v="10"/>
    <s v="SC02    01/31/2007N"/>
    <n v="41"/>
    <n v="4.91"/>
    <n v="-0.05"/>
    <n v="4.96"/>
    <n v="4.95"/>
    <n v="0"/>
    <n v="-0.05"/>
    <n v="0"/>
    <n v="-0.02"/>
    <n v="0.03"/>
    <n v="0.89"/>
    <n v="0"/>
    <x v="6"/>
    <x v="10"/>
  </r>
  <r>
    <x v="0"/>
    <s v="E"/>
    <x v="10"/>
    <s v="SC03    01/31/2007N"/>
    <n v="7903"/>
    <n v="270.52"/>
    <n v="-9.4600000000000009"/>
    <n v="279.98"/>
    <n v="278.70999999999998"/>
    <n v="0"/>
    <n v="-9.4600000000000009"/>
    <n v="0"/>
    <n v="-3.83"/>
    <n v="5.0999999999999996"/>
    <n v="170.87"/>
    <n v="0"/>
    <x v="6"/>
    <x v="10"/>
  </r>
  <r>
    <x v="0"/>
    <s v="E"/>
    <x v="2"/>
    <s v="SE      01/31/2007N"/>
    <n v="18107"/>
    <n v="2465.31"/>
    <n v="-21.64"/>
    <n v="2486.9499999999998"/>
    <n v="2484.0100000000002"/>
    <n v="0"/>
    <n v="-21.64"/>
    <n v="0"/>
    <n v="-8.76"/>
    <n v="11.7"/>
    <n v="391.39"/>
    <n v="0"/>
    <x v="6"/>
    <x v="11"/>
  </r>
  <r>
    <x v="0"/>
    <s v="E"/>
    <x v="10"/>
    <s v="SE      01/31/2007N"/>
    <n v="110529"/>
    <n v="13458.37"/>
    <n v="-115.52"/>
    <n v="13573.89"/>
    <n v="13562.88"/>
    <n v="0"/>
    <n v="-115.52"/>
    <n v="0"/>
    <n v="-53.36"/>
    <n v="64.37"/>
    <n v="2389.4299999999998"/>
    <n v="0"/>
    <x v="6"/>
    <x v="11"/>
  </r>
  <r>
    <x v="0"/>
    <s v="E"/>
    <x v="10"/>
    <s v="SL01    01/31/2007N"/>
    <n v="2135"/>
    <n v="359.51"/>
    <n v="-2.5499999999999998"/>
    <n v="362.06"/>
    <n v="361.72"/>
    <n v="0"/>
    <n v="-2.5499999999999998"/>
    <n v="0"/>
    <n v="-1.04"/>
    <n v="1.38"/>
    <n v="46.18"/>
    <n v="0"/>
    <x v="6"/>
    <x v="12"/>
  </r>
  <r>
    <x v="0"/>
    <s v="E"/>
    <x v="10"/>
    <s v="SL02    01/31/2007N"/>
    <n v="3405"/>
    <n v="418.19"/>
    <n v="-4.09"/>
    <n v="422.28"/>
    <n v="421.73"/>
    <n v="0"/>
    <n v="-4.09"/>
    <n v="0"/>
    <n v="-1.64"/>
    <n v="2.19"/>
    <n v="73.61"/>
    <n v="0"/>
    <x v="6"/>
    <x v="12"/>
  </r>
  <r>
    <x v="0"/>
    <s v="E"/>
    <x v="2"/>
    <s v="SL03    01/31/2007N"/>
    <n v="163"/>
    <n v="18.82"/>
    <n v="-0.2"/>
    <n v="19.02"/>
    <n v="18.989999999999998"/>
    <n v="0"/>
    <n v="-0.2"/>
    <n v="0"/>
    <n v="-0.08"/>
    <n v="0.11"/>
    <n v="3.52"/>
    <n v="0"/>
    <x v="6"/>
    <x v="12"/>
  </r>
  <r>
    <x v="0"/>
    <s v="E"/>
    <x v="10"/>
    <s v="SL03    01/31/2007N"/>
    <n v="14459"/>
    <n v="2190.52"/>
    <n v="-17.36"/>
    <n v="2207.88"/>
    <n v="2205.42"/>
    <n v="0"/>
    <n v="-17.36"/>
    <n v="0"/>
    <n v="-6.95"/>
    <n v="9.41"/>
    <n v="312.60000000000002"/>
    <n v="0"/>
    <x v="6"/>
    <x v="12"/>
  </r>
  <r>
    <x v="0"/>
    <s v="E"/>
    <x v="2"/>
    <s v="SL04    01/31/2007N"/>
    <n v="353"/>
    <n v="44.53"/>
    <n v="-0.43"/>
    <n v="44.96"/>
    <n v="44.89"/>
    <n v="0"/>
    <n v="-0.43"/>
    <n v="0"/>
    <n v="-0.17"/>
    <n v="0.24"/>
    <n v="7.64"/>
    <n v="0"/>
    <x v="6"/>
    <x v="12"/>
  </r>
  <r>
    <x v="0"/>
    <s v="E"/>
    <x v="10"/>
    <s v="SL04    01/31/2007N"/>
    <n v="754630"/>
    <n v="78800.649999999994"/>
    <n v="-903.46"/>
    <n v="79704.11"/>
    <n v="79580.929999999993"/>
    <n v="0"/>
    <n v="-903.46"/>
    <n v="0"/>
    <n v="-364.47"/>
    <n v="487.65"/>
    <n v="16314.44"/>
    <n v="0"/>
    <x v="6"/>
    <x v="12"/>
  </r>
  <r>
    <x v="0"/>
    <s v="E"/>
    <x v="2"/>
    <s v="SL05    01/31/2007N"/>
    <n v="3354"/>
    <n v="1395.67"/>
    <n v="-4.01"/>
    <n v="1399.68"/>
    <n v="1399.13"/>
    <n v="0"/>
    <n v="-4.01"/>
    <n v="0"/>
    <n v="-1.61"/>
    <n v="2.16"/>
    <n v="72.5"/>
    <n v="0"/>
    <x v="6"/>
    <x v="12"/>
  </r>
  <r>
    <x v="0"/>
    <s v="E"/>
    <x v="10"/>
    <s v="SL05    01/31/2007N"/>
    <n v="24295"/>
    <n v="6648.43"/>
    <n v="-29.04"/>
    <n v="6677.47"/>
    <n v="6673.52"/>
    <n v="0"/>
    <n v="-29.04"/>
    <n v="0"/>
    <n v="-11.77"/>
    <n v="15.72"/>
    <n v="525.19000000000005"/>
    <n v="0"/>
    <x v="6"/>
    <x v="12"/>
  </r>
  <r>
    <x v="0"/>
    <s v="E"/>
    <x v="10"/>
    <s v="SL06    01/31/2007N"/>
    <n v="146"/>
    <n v="32.75"/>
    <n v="-0.17"/>
    <n v="32.92"/>
    <n v="32.9"/>
    <n v="0"/>
    <n v="-0.17"/>
    <n v="0"/>
    <n v="-7.0000000000000007E-2"/>
    <n v="0.09"/>
    <n v="3.16"/>
    <n v="0"/>
    <x v="6"/>
    <x v="12"/>
  </r>
  <r>
    <x v="0"/>
    <s v="E"/>
    <x v="2"/>
    <s v="SL07    01/31/2007N"/>
    <n v="5652"/>
    <n v="1939.93"/>
    <n v="-6.76"/>
    <n v="1946.69"/>
    <n v="1945.77"/>
    <n v="0"/>
    <n v="-6.76"/>
    <n v="0"/>
    <n v="-2.73"/>
    <n v="3.65"/>
    <n v="122.18"/>
    <n v="0"/>
    <x v="6"/>
    <x v="12"/>
  </r>
  <r>
    <x v="0"/>
    <s v="E"/>
    <x v="10"/>
    <s v="SL07    01/31/2007N"/>
    <n v="41327"/>
    <n v="8043.45"/>
    <n v="-49.47"/>
    <n v="8092.92"/>
    <n v="8086.2"/>
    <n v="0"/>
    <n v="-49.47"/>
    <n v="0"/>
    <n v="-19.989999999999998"/>
    <n v="26.71"/>
    <n v="893.46"/>
    <n v="0"/>
    <x v="6"/>
    <x v="12"/>
  </r>
  <r>
    <x v="0"/>
    <s v="E"/>
    <x v="10"/>
    <s v="SL08    01/31/2007N"/>
    <n v="26276"/>
    <n v="3450.71"/>
    <n v="-31.46"/>
    <n v="3482.17"/>
    <n v="3477.88"/>
    <n v="0"/>
    <n v="-31.46"/>
    <n v="0"/>
    <n v="-12.71"/>
    <n v="17"/>
    <n v="568.08000000000004"/>
    <n v="0"/>
    <x v="6"/>
    <x v="12"/>
  </r>
  <r>
    <x v="0"/>
    <s v="E"/>
    <x v="10"/>
    <s v="SL09    01/31/2007N"/>
    <n v="2218"/>
    <n v="103.5"/>
    <n v="-2.66"/>
    <n v="106.16"/>
    <n v="105.8"/>
    <n v="0"/>
    <n v="-2.66"/>
    <n v="0"/>
    <n v="-1.07"/>
    <n v="1.43"/>
    <n v="47.95"/>
    <n v="0"/>
    <x v="6"/>
    <x v="12"/>
  </r>
  <r>
    <x v="0"/>
    <s v="E"/>
    <x v="13"/>
    <s v="SOLU    01/31/2007 "/>
    <n v="263"/>
    <n v="26.73"/>
    <n v="-0.32"/>
    <n v="27.05"/>
    <n v="9.2799999999999994"/>
    <n v="0"/>
    <n v="-0.32"/>
    <n v="0"/>
    <n v="-0.12"/>
    <n v="0.18"/>
    <n v="5.69"/>
    <n v="0"/>
    <x v="6"/>
    <x v="13"/>
  </r>
  <r>
    <x v="0"/>
    <s v="E"/>
    <x v="2"/>
    <s v="SOLU    01/31/2007 "/>
    <n v="2211"/>
    <n v="137.91"/>
    <n v="-2.64"/>
    <n v="140.55000000000001"/>
    <n v="77.97"/>
    <n v="0"/>
    <n v="-2.64"/>
    <n v="0"/>
    <n v="-1.08"/>
    <n v="1.41"/>
    <n v="47.81"/>
    <n v="0"/>
    <x v="6"/>
    <x v="13"/>
  </r>
  <r>
    <x v="0"/>
    <s v="E"/>
    <x v="3"/>
    <s v="SOLU    01/31/2007 "/>
    <n v="162"/>
    <n v="8.74"/>
    <n v="-0.19"/>
    <n v="8.93"/>
    <n v="5.71"/>
    <n v="0"/>
    <n v="-0.19"/>
    <n v="0"/>
    <n v="-0.08"/>
    <n v="0.1"/>
    <n v="3.5"/>
    <n v="0"/>
    <x v="6"/>
    <x v="13"/>
  </r>
  <r>
    <x v="0"/>
    <s v="E"/>
    <x v="2"/>
    <s v="SP      01/02/2007N"/>
    <n v="828"/>
    <n v="89.34"/>
    <n v="-0.99"/>
    <n v="90.33"/>
    <n v="88.96"/>
    <n v="1.02"/>
    <n v="-0.99"/>
    <n v="0"/>
    <n v="-0.18"/>
    <n v="0.53"/>
    <n v="17.899999999999999"/>
    <n v="0"/>
    <x v="6"/>
    <x v="14"/>
  </r>
  <r>
    <x v="0"/>
    <s v="E"/>
    <x v="3"/>
    <s v="SP      01/02/2007N"/>
    <n v="20462"/>
    <n v="2180.0300000000002"/>
    <n v="-24.49"/>
    <n v="2204.52"/>
    <n v="2170.5500000000002"/>
    <n v="25.31"/>
    <n v="-24.49"/>
    <n v="0"/>
    <n v="-4.5599999999999996"/>
    <n v="13.22"/>
    <n v="442.38"/>
    <n v="0"/>
    <x v="6"/>
    <x v="14"/>
  </r>
  <r>
    <x v="0"/>
    <s v="E"/>
    <x v="13"/>
    <s v="SSLU    01/31/2007 "/>
    <n v="72"/>
    <n v="8.7899999999999991"/>
    <n v="-0.09"/>
    <n v="8.8800000000000008"/>
    <n v="2.54"/>
    <n v="0"/>
    <n v="-0.09"/>
    <n v="0"/>
    <n v="-0.03"/>
    <n v="0.05"/>
    <n v="1.56"/>
    <n v="0"/>
    <x v="6"/>
    <x v="15"/>
  </r>
  <r>
    <x v="0"/>
    <s v="E"/>
    <x v="2"/>
    <s v="SSLU    01/31/2007 "/>
    <n v="115"/>
    <n v="13.38"/>
    <n v="-0.14000000000000001"/>
    <n v="13.52"/>
    <n v="4.0599999999999996"/>
    <n v="0"/>
    <n v="-0.14000000000000001"/>
    <n v="0"/>
    <n v="-0.05"/>
    <n v="0.08"/>
    <n v="2.4900000000000002"/>
    <n v="0"/>
    <x v="6"/>
    <x v="15"/>
  </r>
  <r>
    <x v="0"/>
    <s v="E"/>
    <x v="10"/>
    <s v="SSLU    01/31/2007N"/>
    <n v="273"/>
    <n v="31.35"/>
    <n v="-0.33"/>
    <n v="31.68"/>
    <n v="9.64"/>
    <n v="0"/>
    <n v="-0.33"/>
    <n v="0"/>
    <n v="-0.12"/>
    <n v="0.19"/>
    <n v="5.91"/>
    <n v="0"/>
    <x v="6"/>
    <x v="15"/>
  </r>
  <r>
    <x v="0"/>
    <s v="E"/>
    <x v="2"/>
    <s v="SXLU    01/31/2007 "/>
    <n v="200"/>
    <n v="20.329999999999998"/>
    <n v="-0.25"/>
    <n v="20.58"/>
    <n v="7.06"/>
    <n v="0"/>
    <n v="-0.25"/>
    <n v="0"/>
    <n v="-0.09"/>
    <n v="0.13"/>
    <n v="4.32"/>
    <n v="0"/>
    <x v="6"/>
    <x v="16"/>
  </r>
  <r>
    <x v="0"/>
    <s v="E"/>
    <x v="10"/>
    <s v="SXLU    01/31/2007 "/>
    <n v="43"/>
    <n v="4.8899999999999997"/>
    <n v="-0.05"/>
    <n v="4.9400000000000004"/>
    <n v="1.52"/>
    <n v="0"/>
    <n v="-0.05"/>
    <n v="0"/>
    <n v="-0.02"/>
    <n v="0.03"/>
    <n v="0.93"/>
    <n v="0"/>
    <x v="6"/>
    <x v="16"/>
  </r>
  <r>
    <x v="0"/>
    <s v="E"/>
    <x v="10"/>
    <s v="SXLU    01/31/2007N"/>
    <n v="259"/>
    <n v="32.28"/>
    <n v="-0.32"/>
    <n v="32.6"/>
    <n v="9.14"/>
    <n v="0"/>
    <n v="-0.32"/>
    <n v="0"/>
    <n v="-0.11"/>
    <n v="0.18"/>
    <n v="5.61"/>
    <n v="0"/>
    <x v="6"/>
    <x v="16"/>
  </r>
  <r>
    <x v="0"/>
    <s v="E"/>
    <x v="10"/>
    <s v="TL01    01/31/2007N"/>
    <n v="63036"/>
    <n v="2209.62"/>
    <n v="-73.87"/>
    <n v="2283.4899999999998"/>
    <n v="2254.7399999999998"/>
    <n v="0"/>
    <n v="-73.87"/>
    <n v="0"/>
    <n v="-15.19"/>
    <n v="43.94"/>
    <n v="1351.88"/>
    <n v="0"/>
    <x v="6"/>
    <x v="17"/>
  </r>
  <r>
    <x v="0"/>
    <s v="E"/>
    <x v="2"/>
    <s v="TL03    01/31/2007N"/>
    <n v="18"/>
    <n v="1.02"/>
    <n v="-0.02"/>
    <n v="1.04"/>
    <n v="1.02"/>
    <n v="0"/>
    <n v="-0.02"/>
    <n v="0"/>
    <n v="0"/>
    <n v="0.02"/>
    <n v="0.38"/>
    <n v="0"/>
    <x v="6"/>
    <x v="17"/>
  </r>
  <r>
    <x v="0"/>
    <s v="E"/>
    <x v="10"/>
    <s v="TL03    01/31/2007N"/>
    <n v="151024"/>
    <n v="8441.1"/>
    <n v="-180.16"/>
    <n v="8621.26"/>
    <n v="8593.8799999999992"/>
    <n v="0"/>
    <n v="-180.16"/>
    <n v="0"/>
    <n v="-66.84"/>
    <n v="94.22"/>
    <n v="3266.07"/>
    <n v="0"/>
    <x v="6"/>
    <x v="17"/>
  </r>
  <r>
    <x v="0"/>
    <s v="E"/>
    <x v="8"/>
    <s v="TT03SOFF01/02/2007N"/>
    <n v="0"/>
    <n v="-219.47"/>
    <n v="0"/>
    <n v="-219.47"/>
    <n v="0"/>
    <n v="0"/>
    <n v="0"/>
    <n v="0"/>
    <n v="0"/>
    <n v="0"/>
    <n v="0"/>
    <n v="0"/>
    <x v="6"/>
    <x v="18"/>
  </r>
  <r>
    <x v="0"/>
    <s v="E"/>
    <x v="4"/>
    <s v="TT03WOFF01/02/2007N"/>
    <n v="1425369"/>
    <n v="56328.95"/>
    <n v="-1706.17"/>
    <n v="58035.12"/>
    <n v="58035.12"/>
    <n v="0"/>
    <n v="-1706.17"/>
    <n v="0"/>
    <n v="0"/>
    <n v="0"/>
    <n v="30815.05"/>
    <n v="0"/>
    <x v="6"/>
    <x v="18"/>
  </r>
  <r>
    <x v="0"/>
    <s v="E"/>
    <x v="8"/>
    <s v="TT03WOFF01/02/2007N"/>
    <n v="4382925"/>
    <n v="172080.76"/>
    <n v="-5246.36"/>
    <n v="177327.12"/>
    <n v="177327.12"/>
    <n v="0"/>
    <n v="-5246.36"/>
    <n v="0"/>
    <n v="0"/>
    <n v="0"/>
    <n v="94754.45"/>
    <n v="0"/>
    <x v="6"/>
    <x v="18"/>
  </r>
  <r>
    <x v="0"/>
    <s v="E"/>
    <x v="5"/>
    <s v="TT03WOFF01/02/2007N"/>
    <n v="926786"/>
    <n v="37479.440000000002"/>
    <n v="-1109.3599999999999"/>
    <n v="38588.800000000003"/>
    <n v="38588.800000000003"/>
    <n v="0"/>
    <n v="-1109.3599999999999"/>
    <n v="0"/>
    <n v="0"/>
    <n v="0"/>
    <n v="20036.189999999999"/>
    <n v="0"/>
    <x v="6"/>
    <x v="18"/>
  </r>
  <r>
    <x v="0"/>
    <s v="E"/>
    <x v="8"/>
    <s v="TT03WON 01/02/2007 "/>
    <n v="679427"/>
    <n v="36486.239999999998"/>
    <n v="-813.27"/>
    <n v="36486.239999999998"/>
    <n v="36494.6"/>
    <n v="101.91"/>
    <n v="-813.27"/>
    <n v="0"/>
    <n v="-12.18"/>
    <n v="715.18"/>
    <n v="14688.53"/>
    <n v="0"/>
    <x v="6"/>
    <x v="18"/>
  </r>
  <r>
    <x v="0"/>
    <s v="E"/>
    <x v="4"/>
    <s v="TT03WON 01/02/2007N"/>
    <n v="539599"/>
    <n v="58898.09"/>
    <n v="-645.9"/>
    <n v="59543.99"/>
    <n v="58001.48"/>
    <n v="294.75"/>
    <n v="-645.9"/>
    <n v="0"/>
    <n v="-21.61"/>
    <n v="1269.3699999999999"/>
    <n v="11665.59"/>
    <n v="0"/>
    <x v="6"/>
    <x v="18"/>
  </r>
  <r>
    <x v="0"/>
    <s v="E"/>
    <x v="8"/>
    <s v="TT03WON 01/02/2007N"/>
    <n v="1791351"/>
    <n v="194714.68"/>
    <n v="-2144.25"/>
    <n v="196858.93"/>
    <n v="192012.13"/>
    <n v="926.14"/>
    <n v="-2144.25"/>
    <n v="0"/>
    <n v="-67.92"/>
    <n v="3988.58"/>
    <n v="38727.22"/>
    <n v="0"/>
    <x v="6"/>
    <x v="18"/>
  </r>
  <r>
    <x v="0"/>
    <s v="E"/>
    <x v="5"/>
    <s v="TT03WON 01/02/2007N"/>
    <n v="327055"/>
    <n v="31185.01"/>
    <n v="-391.48"/>
    <n v="31576.49"/>
    <n v="30592.22"/>
    <n v="188.08"/>
    <n v="-391.48"/>
    <n v="0"/>
    <n v="-13.8"/>
    <n v="809.99"/>
    <n v="7070.6"/>
    <n v="0"/>
    <x v="6"/>
    <x v="18"/>
  </r>
  <r>
    <x v="0"/>
    <s v="E"/>
    <x v="8"/>
    <s v="TT04WOFF01/02/2007N"/>
    <n v="1427184"/>
    <n v="55992.71"/>
    <n v="-1708.34"/>
    <n v="57701.05"/>
    <n v="57701.05"/>
    <n v="0"/>
    <n v="-1708.34"/>
    <n v="0"/>
    <n v="0"/>
    <n v="0"/>
    <n v="30854.29"/>
    <n v="0"/>
    <x v="6"/>
    <x v="18"/>
  </r>
  <r>
    <x v="0"/>
    <s v="E"/>
    <x v="5"/>
    <s v="TT04WOFF01/02/2007N"/>
    <n v="1337066"/>
    <n v="52540.61"/>
    <n v="-1600.47"/>
    <n v="54141.08"/>
    <n v="54141.08"/>
    <n v="0"/>
    <n v="-1600.47"/>
    <n v="0"/>
    <n v="0"/>
    <n v="0"/>
    <n v="28906.03"/>
    <n v="0"/>
    <x v="6"/>
    <x v="18"/>
  </r>
  <r>
    <x v="0"/>
    <s v="E"/>
    <x v="8"/>
    <s v="TT04WON 01/02/2007 "/>
    <n v="823734"/>
    <n v="45715.39"/>
    <n v="-986.01"/>
    <n v="45715.39"/>
    <n v="45715.73"/>
    <n v="123.56"/>
    <n v="-986.01"/>
    <n v="0"/>
    <n v="-14.93"/>
    <n v="877.04"/>
    <n v="17808.310000000001"/>
    <n v="0"/>
    <x v="6"/>
    <x v="18"/>
  </r>
  <r>
    <x v="0"/>
    <s v="E"/>
    <x v="8"/>
    <s v="TT04WON 01/02/2007N"/>
    <n v="797132"/>
    <n v="77088.27"/>
    <n v="-954.17"/>
    <n v="78042.44"/>
    <n v="76296.350000000006"/>
    <n v="333.65"/>
    <n v="-954.17"/>
    <n v="0"/>
    <n v="-24.47"/>
    <n v="1436.91"/>
    <n v="17233.2"/>
    <n v="0"/>
    <x v="6"/>
    <x v="18"/>
  </r>
  <r>
    <x v="0"/>
    <s v="E"/>
    <x v="5"/>
    <s v="TT04WON 01/02/2007N"/>
    <n v="486172"/>
    <n v="41355.910000000003"/>
    <n v="-581.95000000000005"/>
    <n v="41937.86"/>
    <n v="40506.620000000003"/>
    <n v="273.49"/>
    <n v="-581.95000000000005"/>
    <n v="0"/>
    <n v="-20.059999999999999"/>
    <n v="1177.81"/>
    <n v="10510.55"/>
    <n v="0"/>
    <x v="6"/>
    <x v="18"/>
  </r>
  <r>
    <x v="0"/>
    <s v="E"/>
    <x v="8"/>
    <s v="TT05WON 01/02/2007 "/>
    <n v="427659"/>
    <n v="24576.47"/>
    <n v="0"/>
    <n v="24576.47"/>
    <n v="0"/>
    <n v="0"/>
    <n v="0"/>
    <n v="0"/>
    <n v="0"/>
    <n v="0"/>
    <n v="9245.56"/>
    <n v="0"/>
    <x v="6"/>
    <x v="18"/>
  </r>
  <r>
    <x v="0"/>
    <s v="E"/>
    <x v="8"/>
    <s v="TT06WON 01/02/2007 "/>
    <n v="533908"/>
    <n v="31185.48"/>
    <n v="0"/>
    <n v="31185.48"/>
    <n v="0"/>
    <n v="0"/>
    <n v="0"/>
    <n v="0"/>
    <n v="0"/>
    <n v="0"/>
    <n v="11542.56"/>
    <n v="0"/>
    <x v="6"/>
    <x v="18"/>
  </r>
  <r>
    <x v="0"/>
    <s v="E"/>
    <x v="10"/>
    <s v="UOLC    01/31/2007N"/>
    <n v="1477"/>
    <n v="50.56"/>
    <n v="-1.77"/>
    <n v="52.33"/>
    <n v="52.08"/>
    <n v="0"/>
    <n v="-1.77"/>
    <n v="0"/>
    <n v="-0.71"/>
    <n v="0.96"/>
    <n v="31.93"/>
    <n v="0"/>
    <x v="6"/>
    <x v="19"/>
  </r>
  <r>
    <x v="0"/>
    <s v="E"/>
    <x v="13"/>
    <s v="UOLP    01/31/2007 "/>
    <n v="234"/>
    <n v="7.97"/>
    <n v="-0.34"/>
    <n v="8.31"/>
    <n v="8.26"/>
    <n v="0"/>
    <n v="-0.34"/>
    <n v="0"/>
    <n v="-0.11"/>
    <n v="0.16"/>
    <n v="5.0599999999999996"/>
    <n v="0"/>
    <x v="6"/>
    <x v="19"/>
  </r>
  <r>
    <x v="0"/>
    <s v="E"/>
    <x v="2"/>
    <s v="UOLP    01/31/2007 "/>
    <n v="864"/>
    <n v="29.6"/>
    <n v="-1.04"/>
    <n v="30.64"/>
    <n v="30.48"/>
    <n v="0"/>
    <n v="-1.04"/>
    <n v="0"/>
    <n v="-0.4"/>
    <n v="0.56000000000000005"/>
    <n v="18.64"/>
    <n v="0"/>
    <x v="6"/>
    <x v="19"/>
  </r>
  <r>
    <x v="0"/>
    <s v="E"/>
    <x v="2"/>
    <s v="UOLP    01/31/2007N"/>
    <n v="845"/>
    <n v="28.93"/>
    <n v="-1.01"/>
    <n v="29.94"/>
    <n v="29.79"/>
    <n v="0"/>
    <n v="-1.01"/>
    <n v="0"/>
    <n v="-0.4"/>
    <n v="0.55000000000000004"/>
    <n v="18.27"/>
    <n v="0"/>
    <x v="6"/>
    <x v="19"/>
  </r>
  <r>
    <x v="0"/>
    <s v="E"/>
    <x v="10"/>
    <s v="UOLP    01/31/2007N"/>
    <n v="3569"/>
    <n v="122.18"/>
    <n v="-4.2699999999999996"/>
    <n v="126.45"/>
    <n v="125.86"/>
    <n v="0"/>
    <n v="-4.2699999999999996"/>
    <n v="0"/>
    <n v="-1.72"/>
    <n v="2.31"/>
    <n v="77.150000000000006"/>
    <n v="0"/>
    <x v="6"/>
    <x v="19"/>
  </r>
  <r>
    <x v="0"/>
    <s v="E"/>
    <x v="3"/>
    <s v="WS01    06/02/1993N"/>
    <n v="15360"/>
    <n v="776.55"/>
    <n v="-18.39"/>
    <n v="794.94"/>
    <n v="0"/>
    <n v="0"/>
    <n v="0"/>
    <n v="0"/>
    <n v="0"/>
    <n v="0"/>
    <n v="332.07"/>
    <n v="0"/>
    <x v="6"/>
    <x v="20"/>
  </r>
  <r>
    <x v="0"/>
    <s v="E"/>
    <x v="0"/>
    <s v="        01/01/2001 "/>
    <n v="2987"/>
    <n v="203.02"/>
    <n v="0"/>
    <n v="203.02"/>
    <n v="0"/>
    <n v="0"/>
    <n v="0"/>
    <n v="0"/>
    <n v="0"/>
    <n v="0"/>
    <n v="0"/>
    <n v="0"/>
    <x v="7"/>
    <x v="21"/>
  </r>
  <r>
    <x v="0"/>
    <s v="E"/>
    <x v="1"/>
    <s v="DP01    01/02/2007N"/>
    <n v="160811"/>
    <n v="11054.3"/>
    <n v="412.96"/>
    <n v="10641.34"/>
    <n v="10792.34"/>
    <n v="225.94"/>
    <n v="412.96"/>
    <n v="0"/>
    <n v="-35.86"/>
    <n v="-341.08"/>
    <n v="3476.57"/>
    <n v="0"/>
    <x v="7"/>
    <x v="1"/>
  </r>
  <r>
    <x v="0"/>
    <s v="E"/>
    <x v="2"/>
    <s v="DP02    01/02/2007N"/>
    <n v="114142"/>
    <n v="9143.6299999999992"/>
    <n v="293.11"/>
    <n v="8850.52"/>
    <n v="8957.7000000000007"/>
    <n v="160.37"/>
    <n v="293.11"/>
    <n v="0"/>
    <n v="-25.45"/>
    <n v="-242.1"/>
    <n v="2467.64"/>
    <n v="0"/>
    <x v="7"/>
    <x v="1"/>
  </r>
  <r>
    <x v="0"/>
    <s v="E"/>
    <x v="3"/>
    <s v="DP02    01/02/2007N"/>
    <n v="525517"/>
    <n v="33870.269999999997"/>
    <n v="1349.52"/>
    <n v="32520.75"/>
    <n v="33014.21"/>
    <n v="738.35"/>
    <n v="1349.52"/>
    <n v="0"/>
    <n v="-117.19"/>
    <n v="-1114.6199999999999"/>
    <n v="11361.15"/>
    <n v="0"/>
    <x v="7"/>
    <x v="1"/>
  </r>
  <r>
    <x v="0"/>
    <s v="E"/>
    <x v="4"/>
    <s v="DP02    01/02/2007N"/>
    <n v="501735"/>
    <n v="29318.23"/>
    <n v="1288.46"/>
    <n v="28029.77"/>
    <n v="28500.9"/>
    <n v="704.94"/>
    <n v="1288.46"/>
    <n v="0"/>
    <n v="-111.89"/>
    <n v="-1064.18"/>
    <n v="10847.01"/>
    <n v="0"/>
    <x v="7"/>
    <x v="1"/>
  </r>
  <r>
    <x v="0"/>
    <s v="E"/>
    <x v="5"/>
    <s v="DP02    01/02/2007N"/>
    <n v="85828"/>
    <n v="6949.25"/>
    <n v="220.41"/>
    <n v="6728.84"/>
    <n v="6809.43"/>
    <n v="120.59"/>
    <n v="220.41"/>
    <n v="0"/>
    <n v="-19.14"/>
    <n v="-182.04"/>
    <n v="1855.52"/>
    <n v="0"/>
    <x v="7"/>
    <x v="1"/>
  </r>
  <r>
    <x v="0"/>
    <s v="E"/>
    <x v="6"/>
    <s v="DP10 ON 01/02/2007N"/>
    <n v="119382"/>
    <n v="8753.49"/>
    <n v="306.57"/>
    <n v="8446.92"/>
    <n v="8559.02"/>
    <n v="167.73"/>
    <n v="306.57"/>
    <n v="0"/>
    <n v="-26.62"/>
    <n v="-253.21"/>
    <n v="2580.92"/>
    <n v="0"/>
    <x v="7"/>
    <x v="1"/>
  </r>
  <r>
    <x v="0"/>
    <s v="E"/>
    <x v="7"/>
    <s v="DP10 ON 01/02/2007N"/>
    <n v="39006"/>
    <n v="3324.44"/>
    <n v="100.17"/>
    <n v="3224.27"/>
    <n v="3260.9"/>
    <n v="54.8"/>
    <n v="100.17"/>
    <n v="0"/>
    <n v="-8.6999999999999993"/>
    <n v="-82.73"/>
    <n v="843.27"/>
    <n v="0"/>
    <x v="7"/>
    <x v="1"/>
  </r>
  <r>
    <x v="0"/>
    <s v="E"/>
    <x v="4"/>
    <s v="DS01    01/02/2007 "/>
    <n v="9090"/>
    <n v="790.93"/>
    <n v="23.34"/>
    <n v="790.93"/>
    <n v="825.57"/>
    <n v="12.77"/>
    <n v="23.34"/>
    <n v="0"/>
    <n v="-6.73"/>
    <n v="-64.02"/>
    <n v="196.52"/>
    <n v="0"/>
    <x v="7"/>
    <x v="2"/>
  </r>
  <r>
    <x v="0"/>
    <s v="E"/>
    <x v="8"/>
    <s v="DS01    01/02/2007 "/>
    <n v="118792"/>
    <n v="6124.47"/>
    <n v="305.06"/>
    <n v="5819.41"/>
    <n v="5906.46"/>
    <n v="166.9"/>
    <n v="305.06"/>
    <n v="0"/>
    <n v="-24.16"/>
    <n v="-229.79"/>
    <n v="2568.16"/>
    <n v="0"/>
    <x v="7"/>
    <x v="2"/>
  </r>
  <r>
    <x v="0"/>
    <s v="E"/>
    <x v="9"/>
    <s v="DS01    01/02/2007N"/>
    <n v="325140"/>
    <n v="26396.55"/>
    <n v="834.98"/>
    <n v="25561.57"/>
    <n v="25866.82"/>
    <n v="456.86"/>
    <n v="834.98"/>
    <n v="0"/>
    <n v="-72.489999999999995"/>
    <n v="-689.62"/>
    <n v="7029.2"/>
    <n v="0"/>
    <x v="7"/>
    <x v="2"/>
  </r>
  <r>
    <x v="0"/>
    <s v="E"/>
    <x v="2"/>
    <s v="DS01    01/02/2007N"/>
    <n v="64959932"/>
    <n v="5094072.78"/>
    <n v="166207.26999999999"/>
    <n v="4927865.51"/>
    <n v="4988523.5199999996"/>
    <n v="91246.53"/>
    <n v="166207.26999999999"/>
    <n v="0"/>
    <n v="-14485.55"/>
    <n v="-137372.31"/>
    <n v="1404369.01"/>
    <n v="0"/>
    <x v="7"/>
    <x v="2"/>
  </r>
  <r>
    <x v="0"/>
    <s v="E"/>
    <x v="6"/>
    <s v="DS01    01/02/2007N"/>
    <n v="4162597"/>
    <n v="328193.89"/>
    <n v="10742.54"/>
    <n v="317451.34999999998"/>
    <n v="321389.06"/>
    <n v="5850.24"/>
    <n v="10742.54"/>
    <n v="0"/>
    <n v="-928.33"/>
    <n v="-8859.6200000000008"/>
    <n v="89991.28"/>
    <n v="0"/>
    <x v="7"/>
    <x v="2"/>
  </r>
  <r>
    <x v="0"/>
    <s v="E"/>
    <x v="10"/>
    <s v="DS01    01/02/2007N"/>
    <n v="75460"/>
    <n v="6418.52"/>
    <n v="193.77"/>
    <n v="6224.75"/>
    <n v="6295.58"/>
    <n v="106.04"/>
    <n v="193.77"/>
    <n v="0"/>
    <n v="-16.84"/>
    <n v="-160.03"/>
    <n v="1631.37"/>
    <n v="0"/>
    <x v="7"/>
    <x v="2"/>
  </r>
  <r>
    <x v="0"/>
    <s v="E"/>
    <x v="3"/>
    <s v="DS01    01/02/2007N"/>
    <n v="7927652"/>
    <n v="645487.17000000004"/>
    <n v="19888.310000000001"/>
    <n v="625598.86"/>
    <n v="632699.04"/>
    <n v="11114.37"/>
    <n v="19888.310000000001"/>
    <n v="0"/>
    <n v="-1767.74"/>
    <n v="-16446.810000000001"/>
    <n v="171387.88"/>
    <n v="0"/>
    <x v="7"/>
    <x v="2"/>
  </r>
  <r>
    <x v="0"/>
    <s v="E"/>
    <x v="7"/>
    <s v="DS01    01/02/2007N"/>
    <n v="478"/>
    <n v="76.25"/>
    <n v="1.23"/>
    <n v="75.02"/>
    <n v="75.47"/>
    <n v="0.68"/>
    <n v="1.23"/>
    <n v="0"/>
    <n v="-0.11"/>
    <n v="-1.02"/>
    <n v="10.34"/>
    <n v="0"/>
    <x v="7"/>
    <x v="2"/>
  </r>
  <r>
    <x v="0"/>
    <s v="E"/>
    <x v="11"/>
    <s v="DS01    01/02/2007N"/>
    <n v="459767"/>
    <n v="37057.89"/>
    <n v="1180.6600000000001"/>
    <n v="35877.230000000003"/>
    <n v="36308.949999999997"/>
    <n v="646"/>
    <n v="1180.6600000000001"/>
    <n v="0"/>
    <n v="-102.53"/>
    <n v="-975.19"/>
    <n v="9939.68"/>
    <n v="0"/>
    <x v="7"/>
    <x v="2"/>
  </r>
  <r>
    <x v="0"/>
    <s v="E"/>
    <x v="4"/>
    <s v="DS01    01/02/2007N"/>
    <n v="7270593"/>
    <n v="485992.95"/>
    <n v="18670.86"/>
    <n v="467322.09"/>
    <n v="474149.21"/>
    <n v="10215.15"/>
    <n v="18670.86"/>
    <n v="0"/>
    <n v="-1621.34"/>
    <n v="-15420.93"/>
    <n v="157182.98000000001"/>
    <n v="0"/>
    <x v="7"/>
    <x v="2"/>
  </r>
  <r>
    <x v="0"/>
    <s v="E"/>
    <x v="8"/>
    <s v="DS01    01/02/2007N"/>
    <n v="1514091"/>
    <n v="119795.34"/>
    <n v="3798.63"/>
    <n v="115996.71"/>
    <n v="117356.64"/>
    <n v="2123.3000000000002"/>
    <n v="3798.63"/>
    <n v="0"/>
    <n v="-337.66"/>
    <n v="-3145.57"/>
    <n v="32733.13"/>
    <n v="0"/>
    <x v="7"/>
    <x v="2"/>
  </r>
  <r>
    <x v="0"/>
    <s v="E"/>
    <x v="5"/>
    <s v="DS01    01/02/2007N"/>
    <n v="1721210"/>
    <n v="148629.28"/>
    <n v="4420.05"/>
    <n v="144209.23000000001"/>
    <n v="145825.46"/>
    <n v="2418.29"/>
    <n v="4420.05"/>
    <n v="0"/>
    <n v="-383.84"/>
    <n v="-3650.68"/>
    <n v="37210.86"/>
    <n v="0"/>
    <x v="7"/>
    <x v="2"/>
  </r>
  <r>
    <x v="0"/>
    <s v="E"/>
    <x v="2"/>
    <s v="DS01    01/02/2007Y"/>
    <n v="67719"/>
    <n v="15626.67"/>
    <n v="31.58"/>
    <n v="15595.09"/>
    <n v="15243.18"/>
    <n v="83.62"/>
    <n v="31.58"/>
    <n v="0"/>
    <n v="-14.22"/>
    <n v="-38.090000000000003"/>
    <n v="1464"/>
    <n v="0"/>
    <x v="7"/>
    <x v="2"/>
  </r>
  <r>
    <x v="0"/>
    <s v="E"/>
    <x v="6"/>
    <s v="DS01    01/02/2007Y"/>
    <n v="3100"/>
    <n v="760.06"/>
    <n v="7.95"/>
    <n v="752.11"/>
    <n v="755.03"/>
    <n v="4.3499999999999996"/>
    <n v="7.95"/>
    <n v="0"/>
    <n v="-0.69"/>
    <n v="-6.58"/>
    <n v="67.02"/>
    <n v="0"/>
    <x v="7"/>
    <x v="2"/>
  </r>
  <r>
    <x v="0"/>
    <s v="E"/>
    <x v="3"/>
    <s v="DS01    01/02/2007Y"/>
    <n v="26692"/>
    <n v="6479.65"/>
    <n v="68.55"/>
    <n v="6411.1"/>
    <n v="6436.13"/>
    <n v="37.51"/>
    <n v="68.55"/>
    <n v="0"/>
    <n v="-5.94"/>
    <n v="-56.6"/>
    <n v="577.04"/>
    <n v="0"/>
    <x v="7"/>
    <x v="2"/>
  </r>
  <r>
    <x v="0"/>
    <s v="E"/>
    <x v="4"/>
    <s v="DS01    01/02/2007Y"/>
    <n v="1343"/>
    <n v="324.79000000000002"/>
    <n v="3.45"/>
    <n v="321.33999999999997"/>
    <n v="322.60000000000002"/>
    <n v="1.89"/>
    <n v="3.45"/>
    <n v="0"/>
    <n v="-0.3"/>
    <n v="-2.85"/>
    <n v="29.03"/>
    <n v="0"/>
    <x v="7"/>
    <x v="2"/>
  </r>
  <r>
    <x v="0"/>
    <s v="E"/>
    <x v="5"/>
    <s v="DS01    01/02/2007Y"/>
    <n v="6564"/>
    <n v="1529.14"/>
    <n v="16.86"/>
    <n v="1512.28"/>
    <n v="1518.44"/>
    <n v="9.2200000000000006"/>
    <n v="16.86"/>
    <n v="0"/>
    <n v="-1.46"/>
    <n v="-13.92"/>
    <n v="141.91"/>
    <n v="0"/>
    <x v="7"/>
    <x v="2"/>
  </r>
  <r>
    <x v="0"/>
    <s v="E"/>
    <x v="5"/>
    <s v="DS02    01/02/2007N"/>
    <n v="149803"/>
    <n v="10531.93"/>
    <n v="384.69"/>
    <n v="10147.24"/>
    <n v="10287.91"/>
    <n v="210.47"/>
    <n v="384.69"/>
    <n v="0"/>
    <n v="-33.409999999999997"/>
    <n v="-317.73"/>
    <n v="3238.59"/>
    <n v="0"/>
    <x v="7"/>
    <x v="2"/>
  </r>
  <r>
    <x v="0"/>
    <s v="E"/>
    <x v="6"/>
    <s v="DS02    01/02/2007Y"/>
    <n v="2364"/>
    <n v="560.30999999999995"/>
    <n v="6.07"/>
    <n v="554.24"/>
    <n v="556.46"/>
    <n v="3.32"/>
    <n v="6.07"/>
    <n v="0"/>
    <n v="-0.53"/>
    <n v="-5.01"/>
    <n v="51.11"/>
    <n v="0"/>
    <x v="7"/>
    <x v="2"/>
  </r>
  <r>
    <x v="0"/>
    <s v="E"/>
    <x v="5"/>
    <s v="DS03 ON 01/02/2007N"/>
    <n v="137170"/>
    <n v="9026.48"/>
    <n v="352.25"/>
    <n v="8674.23"/>
    <n v="8803.0400000000009"/>
    <n v="192.72"/>
    <n v="352.25"/>
    <n v="0"/>
    <n v="-30.59"/>
    <n v="-290.94"/>
    <n v="2965.48"/>
    <n v="0"/>
    <x v="7"/>
    <x v="2"/>
  </r>
  <r>
    <x v="0"/>
    <s v="E"/>
    <x v="2"/>
    <s v="DS07 ON 01/02/2007N"/>
    <n v="1831622"/>
    <n v="134326.85999999999"/>
    <n v="4324.55"/>
    <n v="130002.31"/>
    <n v="131460.56"/>
    <n v="2556.5300000000002"/>
    <n v="4324.55"/>
    <n v="0"/>
    <n v="-408.47"/>
    <n v="-3606.31"/>
    <n v="39597.83"/>
    <n v="0"/>
    <x v="7"/>
    <x v="2"/>
  </r>
  <r>
    <x v="0"/>
    <s v="E"/>
    <x v="6"/>
    <s v="DS07 ON 01/02/2007N"/>
    <n v="112600"/>
    <n v="8820.99"/>
    <n v="289.16000000000003"/>
    <n v="8531.83"/>
    <n v="8637.5499999999993"/>
    <n v="158.21"/>
    <n v="289.16000000000003"/>
    <n v="0"/>
    <n v="-25.11"/>
    <n v="-238.82"/>
    <n v="2434.3000000000002"/>
    <n v="0"/>
    <x v="7"/>
    <x v="2"/>
  </r>
  <r>
    <x v="0"/>
    <s v="E"/>
    <x v="3"/>
    <s v="DS07 ON 01/02/2007N"/>
    <n v="65580"/>
    <n v="5438.54"/>
    <n v="168.41"/>
    <n v="5270.13"/>
    <n v="5331.71"/>
    <n v="92.14"/>
    <n v="168.41"/>
    <n v="0"/>
    <n v="-14.62"/>
    <n v="-139.1"/>
    <n v="1417.78"/>
    <n v="0"/>
    <x v="7"/>
    <x v="2"/>
  </r>
  <r>
    <x v="0"/>
    <s v="E"/>
    <x v="7"/>
    <s v="DS07 ON 01/02/2007N"/>
    <n v="20800"/>
    <n v="2065.5100000000002"/>
    <n v="53.41"/>
    <n v="2012.1"/>
    <n v="2031.64"/>
    <n v="29.22"/>
    <n v="53.41"/>
    <n v="0"/>
    <n v="-4.6399999999999997"/>
    <n v="-44.12"/>
    <n v="449.68"/>
    <n v="0"/>
    <x v="7"/>
    <x v="2"/>
  </r>
  <r>
    <x v="0"/>
    <s v="E"/>
    <x v="2"/>
    <s v="DS07 ON 01/02/2007Y"/>
    <n v="0"/>
    <n v="20"/>
    <n v="0"/>
    <n v="20"/>
    <n v="20"/>
    <n v="0"/>
    <n v="0"/>
    <n v="0"/>
    <n v="0"/>
    <n v="0"/>
    <n v="0"/>
    <n v="0"/>
    <x v="7"/>
    <x v="2"/>
  </r>
  <r>
    <x v="0"/>
    <s v="E"/>
    <x v="2"/>
    <s v="DS08 ON 01/02/2007N"/>
    <n v="588179"/>
    <n v="63487.81"/>
    <n v="1458.94"/>
    <n v="62028.87"/>
    <n v="62545.58"/>
    <n v="824.1"/>
    <n v="1458.94"/>
    <n v="0"/>
    <n v="-131.13999999999999"/>
    <n v="-1209.67"/>
    <n v="12715.85"/>
    <n v="0"/>
    <x v="7"/>
    <x v="2"/>
  </r>
  <r>
    <x v="0"/>
    <s v="E"/>
    <x v="4"/>
    <s v="DS08 ON 01/02/2007N"/>
    <n v="69404"/>
    <n v="6200.43"/>
    <n v="178.23"/>
    <n v="6022.2"/>
    <n v="6087.38"/>
    <n v="97.51"/>
    <n v="178.23"/>
    <n v="0"/>
    <n v="-15.48"/>
    <n v="-147.21"/>
    <n v="1500.45"/>
    <n v="0"/>
    <x v="7"/>
    <x v="2"/>
  </r>
  <r>
    <x v="0"/>
    <s v="E"/>
    <x v="2"/>
    <s v="DS09    01/02/2007N"/>
    <n v="576480"/>
    <n v="57837.93"/>
    <n v="1487.8"/>
    <n v="56350.13"/>
    <n v="56896.49"/>
    <n v="810.3"/>
    <n v="1487.8"/>
    <n v="0"/>
    <n v="-128.59"/>
    <n v="-1228.07"/>
    <n v="12462.93"/>
    <n v="0"/>
    <x v="7"/>
    <x v="2"/>
  </r>
  <r>
    <x v="0"/>
    <s v="E"/>
    <x v="2"/>
    <s v="DS09    01/02/2007Y"/>
    <n v="64694"/>
    <n v="9251.36"/>
    <n v="166.14"/>
    <n v="9085.2199999999993"/>
    <n v="9145.9699999999993"/>
    <n v="90.89"/>
    <n v="166.14"/>
    <n v="0"/>
    <n v="-14.44"/>
    <n v="-137.19999999999999"/>
    <n v="1398.63"/>
    <n v="0"/>
    <x v="7"/>
    <x v="2"/>
  </r>
  <r>
    <x v="0"/>
    <s v="E"/>
    <x v="4"/>
    <s v="DS12    01/02/2007 "/>
    <n v="21093"/>
    <n v="1932.69"/>
    <n v="0"/>
    <n v="1932.69"/>
    <n v="0"/>
    <n v="0"/>
    <n v="0"/>
    <n v="0"/>
    <n v="0"/>
    <n v="0"/>
    <n v="456.01"/>
    <n v="0"/>
    <x v="7"/>
    <x v="2"/>
  </r>
  <r>
    <x v="0"/>
    <s v="E"/>
    <x v="8"/>
    <s v="DS12    01/02/2007 "/>
    <n v="-10451"/>
    <n v="1603.47"/>
    <n v="0"/>
    <n v="1603.47"/>
    <n v="1603.47"/>
    <n v="0"/>
    <n v="0"/>
    <n v="0"/>
    <n v="0"/>
    <n v="0"/>
    <n v="-225.94"/>
    <n v="0"/>
    <x v="7"/>
    <x v="2"/>
  </r>
  <r>
    <x v="0"/>
    <s v="E"/>
    <x v="4"/>
    <s v="DT01SOFF01/02/2007N"/>
    <n v="16861973"/>
    <n v="616916.92000000004"/>
    <n v="43301.53"/>
    <n v="573615.39"/>
    <n v="573615.39"/>
    <n v="0"/>
    <n v="43301.53"/>
    <n v="0"/>
    <n v="0"/>
    <n v="0"/>
    <n v="364538.97"/>
    <n v="0"/>
    <x v="7"/>
    <x v="3"/>
  </r>
  <r>
    <x v="0"/>
    <s v="E"/>
    <x v="8"/>
    <s v="DT01SOFF01/02/2007N"/>
    <n v="21336914"/>
    <n v="779957.01"/>
    <n v="54793.19"/>
    <n v="725163.82"/>
    <n v="725577.94"/>
    <n v="0"/>
    <n v="54793.19"/>
    <n v="0"/>
    <n v="0"/>
    <n v="0"/>
    <n v="461282.74"/>
    <n v="0"/>
    <x v="7"/>
    <x v="3"/>
  </r>
  <r>
    <x v="0"/>
    <s v="E"/>
    <x v="5"/>
    <s v="DT01SOFF01/02/2007N"/>
    <n v="2254541"/>
    <n v="82589.210000000006"/>
    <n v="5789.65"/>
    <n v="76799.56"/>
    <n v="76799.56"/>
    <n v="0"/>
    <n v="5789.65"/>
    <n v="0"/>
    <n v="0"/>
    <n v="0"/>
    <n v="48740.93"/>
    <n v="0"/>
    <x v="7"/>
    <x v="3"/>
  </r>
  <r>
    <x v="0"/>
    <s v="E"/>
    <x v="1"/>
    <s v="DT01SOFF01/02/2007N"/>
    <n v="128528"/>
    <n v="4697.0600000000004"/>
    <n v="330.06"/>
    <n v="4367"/>
    <n v="4367"/>
    <n v="0"/>
    <n v="330.06"/>
    <n v="0"/>
    <n v="0"/>
    <n v="0"/>
    <n v="2778.65"/>
    <n v="0"/>
    <x v="7"/>
    <x v="3"/>
  </r>
  <r>
    <x v="0"/>
    <s v="E"/>
    <x v="8"/>
    <s v="DT01SON 01/02/2007 "/>
    <n v="1192796"/>
    <n v="75292.63"/>
    <n v="3063.1"/>
    <n v="75292.63"/>
    <n v="74398.38"/>
    <n v="1675.87"/>
    <n v="3063.1"/>
    <n v="0"/>
    <n v="-365.77"/>
    <n v="-3478.95"/>
    <n v="25787.06"/>
    <n v="0"/>
    <x v="7"/>
    <x v="3"/>
  </r>
  <r>
    <x v="0"/>
    <s v="E"/>
    <x v="3"/>
    <s v="DT01SON 01/02/2007N"/>
    <n v="0"/>
    <n v="15"/>
    <n v="0"/>
    <n v="15"/>
    <n v="15"/>
    <n v="0"/>
    <n v="0"/>
    <n v="0"/>
    <n v="0"/>
    <n v="0"/>
    <n v="0"/>
    <n v="0"/>
    <x v="7"/>
    <x v="3"/>
  </r>
  <r>
    <x v="0"/>
    <s v="E"/>
    <x v="4"/>
    <s v="DT01SON 01/02/2007N"/>
    <n v="7535482"/>
    <n v="1001572.9"/>
    <n v="19351.150000000001"/>
    <n v="982221.75"/>
    <n v="1005130.88"/>
    <n v="34278.44"/>
    <n v="19351.150000000001"/>
    <n v="0"/>
    <n v="-5440.59"/>
    <n v="-51746.98"/>
    <n v="162909.59"/>
    <n v="0"/>
    <x v="7"/>
    <x v="3"/>
  </r>
  <r>
    <x v="0"/>
    <s v="E"/>
    <x v="8"/>
    <s v="DT01SON 01/02/2007N"/>
    <n v="9605169"/>
    <n v="1277744.02"/>
    <n v="24666.1"/>
    <n v="1253077.92"/>
    <n v="1282132.5900000001"/>
    <n v="43473.61"/>
    <n v="24666.1"/>
    <n v="0"/>
    <n v="-6900.15"/>
    <n v="-65628.13"/>
    <n v="207654.13"/>
    <n v="0"/>
    <x v="7"/>
    <x v="3"/>
  </r>
  <r>
    <x v="0"/>
    <s v="E"/>
    <x v="5"/>
    <s v="DT01SON 01/02/2007N"/>
    <n v="1181265"/>
    <n v="185095.29"/>
    <n v="3033.5"/>
    <n v="182061.79"/>
    <n v="185288.04"/>
    <n v="4827.3"/>
    <n v="3033.5"/>
    <n v="0"/>
    <n v="-766.18"/>
    <n v="-7287.37"/>
    <n v="25537.77"/>
    <n v="0"/>
    <x v="7"/>
    <x v="3"/>
  </r>
  <r>
    <x v="0"/>
    <s v="E"/>
    <x v="1"/>
    <s v="DT01SON 01/02/2007N"/>
    <n v="51010"/>
    <n v="6118.33"/>
    <n v="130.99"/>
    <n v="5987.34"/>
    <n v="6155.93"/>
    <n v="252.25"/>
    <n v="130.99"/>
    <n v="0"/>
    <n v="-40.04"/>
    <n v="-380.8"/>
    <n v="1102.79"/>
    <n v="0"/>
    <x v="7"/>
    <x v="3"/>
  </r>
  <r>
    <x v="0"/>
    <s v="E"/>
    <x v="4"/>
    <s v="DT02SOFF01/02/2007N"/>
    <n v="375763"/>
    <n v="13732.26"/>
    <n v="964.96"/>
    <n v="12767.3"/>
    <n v="12767.3"/>
    <n v="0"/>
    <n v="964.96"/>
    <n v="0"/>
    <n v="0"/>
    <n v="0"/>
    <n v="8123.62"/>
    <n v="0"/>
    <x v="7"/>
    <x v="3"/>
  </r>
  <r>
    <x v="0"/>
    <s v="E"/>
    <x v="8"/>
    <s v="DT02SOFF01/02/2007N"/>
    <n v="645082"/>
    <n v="23641.34"/>
    <n v="1656.57"/>
    <n v="21984.77"/>
    <n v="21984.77"/>
    <n v="0"/>
    <n v="1656.57"/>
    <n v="0"/>
    <n v="0"/>
    <n v="0"/>
    <n v="13946.03"/>
    <n v="0"/>
    <x v="7"/>
    <x v="3"/>
  </r>
  <r>
    <x v="0"/>
    <s v="E"/>
    <x v="5"/>
    <s v="DT02SOFF01/02/2007N"/>
    <n v="117836"/>
    <n v="4306.3100000000004"/>
    <n v="302.60000000000002"/>
    <n v="4003.71"/>
    <n v="4003.71"/>
    <n v="0"/>
    <n v="302.60000000000002"/>
    <n v="0"/>
    <n v="0"/>
    <n v="0"/>
    <n v="2547.5"/>
    <n v="0"/>
    <x v="7"/>
    <x v="3"/>
  </r>
  <r>
    <x v="0"/>
    <s v="E"/>
    <x v="4"/>
    <s v="DT02SON 01/02/2007N"/>
    <n v="175047"/>
    <n v="22656.46"/>
    <n v="449.52"/>
    <n v="22206.94"/>
    <n v="22724.15"/>
    <n v="773.89"/>
    <n v="449.52"/>
    <n v="0"/>
    <n v="-122.83"/>
    <n v="-1168.27"/>
    <n v="3784.34"/>
    <n v="0"/>
    <x v="7"/>
    <x v="3"/>
  </r>
  <r>
    <x v="0"/>
    <s v="E"/>
    <x v="8"/>
    <s v="DT02SON 01/02/2007N"/>
    <n v="254686"/>
    <n v="32958.629999999997"/>
    <n v="654.03"/>
    <n v="32304.6"/>
    <n v="33149.49"/>
    <n v="1264.17"/>
    <n v="654.03"/>
    <n v="0"/>
    <n v="-200.65"/>
    <n v="-1908.41"/>
    <n v="5506.06"/>
    <n v="0"/>
    <x v="7"/>
    <x v="3"/>
  </r>
  <r>
    <x v="0"/>
    <s v="E"/>
    <x v="5"/>
    <s v="DT02SON 01/02/2007N"/>
    <n v="62706"/>
    <n v="10717.11"/>
    <n v="161.03"/>
    <n v="10556.08"/>
    <n v="10725.61"/>
    <n v="253.66"/>
    <n v="161.03"/>
    <n v="0"/>
    <n v="-40.26"/>
    <n v="-382.93"/>
    <n v="1355.64"/>
    <n v="0"/>
    <x v="7"/>
    <x v="3"/>
  </r>
  <r>
    <x v="0"/>
    <s v="E"/>
    <x v="4"/>
    <s v="DT04SOFF01/02/2007N"/>
    <n v="1474953"/>
    <n v="53907.34"/>
    <n v="3787.68"/>
    <n v="50119.66"/>
    <n v="50119.66"/>
    <n v="0"/>
    <n v="3787.68"/>
    <n v="0"/>
    <n v="0"/>
    <n v="0"/>
    <n v="31887.01"/>
    <n v="0"/>
    <x v="7"/>
    <x v="3"/>
  </r>
  <r>
    <x v="0"/>
    <s v="E"/>
    <x v="4"/>
    <s v="DT04SON 01/02/2007N"/>
    <n v="542505"/>
    <n v="71153.42"/>
    <n v="1393.15"/>
    <n v="69760.27"/>
    <n v="71654.66"/>
    <n v="2834.53"/>
    <n v="1393.15"/>
    <n v="0"/>
    <n v="-449.89"/>
    <n v="-4279.03"/>
    <n v="11728.42"/>
    <n v="0"/>
    <x v="7"/>
    <x v="3"/>
  </r>
  <r>
    <x v="0"/>
    <s v="E"/>
    <x v="4"/>
    <s v="DT07SOFF01/02/2007N"/>
    <n v="17800"/>
    <n v="650.5"/>
    <n v="45.71"/>
    <n v="604.79"/>
    <n v="604.79"/>
    <n v="0"/>
    <n v="45.71"/>
    <n v="0"/>
    <n v="0"/>
    <n v="0"/>
    <n v="384.82"/>
    <n v="0"/>
    <x v="7"/>
    <x v="3"/>
  </r>
  <r>
    <x v="0"/>
    <s v="E"/>
    <x v="5"/>
    <s v="DT07SOFF01/02/2007N"/>
    <n v="167535"/>
    <n v="6122.57"/>
    <n v="430.23"/>
    <n v="5692.34"/>
    <n v="5692.34"/>
    <n v="0"/>
    <n v="430.23"/>
    <n v="0"/>
    <n v="0"/>
    <n v="0"/>
    <n v="3621.94"/>
    <n v="0"/>
    <x v="7"/>
    <x v="3"/>
  </r>
  <r>
    <x v="0"/>
    <s v="E"/>
    <x v="4"/>
    <s v="DT07SON 01/02/2007N"/>
    <n v="8830"/>
    <n v="1950.59"/>
    <n v="22.68"/>
    <n v="1927.91"/>
    <n v="1952.91"/>
    <n v="37.42"/>
    <n v="22.68"/>
    <n v="0"/>
    <n v="-5.94"/>
    <n v="-56.48"/>
    <n v="190.9"/>
    <n v="0"/>
    <x v="7"/>
    <x v="3"/>
  </r>
  <r>
    <x v="0"/>
    <s v="E"/>
    <x v="5"/>
    <s v="DT07SON 01/02/2007N"/>
    <n v="82361"/>
    <n v="11281.74"/>
    <n v="211.5"/>
    <n v="11070.24"/>
    <n v="11304.9"/>
    <n v="351.1"/>
    <n v="211.5"/>
    <n v="0"/>
    <n v="-55.73"/>
    <n v="-530.03"/>
    <n v="1780.56"/>
    <n v="0"/>
    <x v="7"/>
    <x v="3"/>
  </r>
  <r>
    <x v="0"/>
    <s v="E"/>
    <x v="4"/>
    <s v="DT08SOFF01/02/2007N"/>
    <n v="11754587"/>
    <n v="429640.59"/>
    <n v="30185.759999999998"/>
    <n v="399454.83"/>
    <n v="399454.83"/>
    <n v="0"/>
    <n v="30185.759999999998"/>
    <n v="0"/>
    <n v="0"/>
    <n v="0"/>
    <n v="254122.41"/>
    <n v="0"/>
    <x v="7"/>
    <x v="3"/>
  </r>
  <r>
    <x v="0"/>
    <s v="E"/>
    <x v="8"/>
    <s v="DT08SOFF01/02/2007N"/>
    <n v="10193230"/>
    <n v="372963.91"/>
    <n v="26176.22"/>
    <n v="346787.69"/>
    <n v="346787.69"/>
    <n v="0"/>
    <n v="26176.22"/>
    <n v="0"/>
    <n v="0"/>
    <n v="0"/>
    <n v="220367.45"/>
    <n v="0"/>
    <x v="7"/>
    <x v="3"/>
  </r>
  <r>
    <x v="0"/>
    <s v="E"/>
    <x v="5"/>
    <s v="DT08SOFF01/02/2007N"/>
    <n v="4350382"/>
    <n v="161718.04"/>
    <n v="11171.78"/>
    <n v="150546.26"/>
    <n v="150546.26"/>
    <n v="0"/>
    <n v="11171.78"/>
    <n v="0"/>
    <n v="0"/>
    <n v="0"/>
    <n v="94050.91"/>
    <n v="0"/>
    <x v="7"/>
    <x v="3"/>
  </r>
  <r>
    <x v="0"/>
    <s v="E"/>
    <x v="12"/>
    <s v="DT08SOFF01/02/2007N"/>
    <n v="84724"/>
    <n v="-3611.17"/>
    <n v="217.58"/>
    <n v="-3828.75"/>
    <n v="-3911.95"/>
    <n v="-124.48"/>
    <n v="217.58"/>
    <n v="0"/>
    <n v="19.760000000000002"/>
    <n v="187.92"/>
    <n v="1831.64"/>
    <n v="0"/>
    <x v="7"/>
    <x v="3"/>
  </r>
  <r>
    <x v="0"/>
    <s v="E"/>
    <x v="1"/>
    <s v="DT08SOFF01/02/2007N"/>
    <n v="760901"/>
    <n v="27807.119999999999"/>
    <n v="1953.99"/>
    <n v="25853.13"/>
    <n v="25853.13"/>
    <n v="0"/>
    <n v="1953.99"/>
    <n v="0"/>
    <n v="0"/>
    <n v="0"/>
    <n v="16449.919999999998"/>
    <n v="0"/>
    <x v="7"/>
    <x v="3"/>
  </r>
  <r>
    <x v="0"/>
    <s v="E"/>
    <x v="4"/>
    <s v="DT08SON 01/02/2007N"/>
    <n v="5086795"/>
    <n v="640698.37"/>
    <n v="13062.88"/>
    <n v="627635.49"/>
    <n v="643449.56000000006"/>
    <n v="23662.13"/>
    <n v="13062.88"/>
    <n v="0"/>
    <n v="-3755.62"/>
    <n v="-35720.58"/>
    <n v="109971.41"/>
    <n v="0"/>
    <x v="7"/>
    <x v="3"/>
  </r>
  <r>
    <x v="0"/>
    <s v="E"/>
    <x v="8"/>
    <s v="DT08SON 01/02/2007N"/>
    <n v="4324630"/>
    <n v="575062.9"/>
    <n v="11105.63"/>
    <n v="563957.27"/>
    <n v="577589.55000000005"/>
    <n v="20397.61"/>
    <n v="11105.63"/>
    <n v="0"/>
    <n v="-3237.5"/>
    <n v="-30792.39"/>
    <n v="93494.17"/>
    <n v="0"/>
    <x v="7"/>
    <x v="3"/>
  </r>
  <r>
    <x v="0"/>
    <s v="E"/>
    <x v="5"/>
    <s v="DT08SON 01/02/2007N"/>
    <n v="1580531"/>
    <n v="223831.23"/>
    <n v="4058.8"/>
    <n v="219772.43"/>
    <n v="225341.55"/>
    <n v="8332.94"/>
    <n v="4058.8"/>
    <n v="0"/>
    <n v="-1322.59"/>
    <n v="-12579.47"/>
    <n v="34169.49"/>
    <n v="0"/>
    <x v="7"/>
    <x v="3"/>
  </r>
  <r>
    <x v="0"/>
    <s v="E"/>
    <x v="12"/>
    <s v="DT08SON 01/02/2007N"/>
    <n v="3874"/>
    <n v="7698.48"/>
    <n v="9.94"/>
    <n v="7688.54"/>
    <n v="7854.94"/>
    <n v="248.96"/>
    <n v="9.94"/>
    <n v="0"/>
    <n v="-39.520000000000003"/>
    <n v="-375.84"/>
    <n v="83.76"/>
    <n v="0"/>
    <x v="7"/>
    <x v="3"/>
  </r>
  <r>
    <x v="0"/>
    <s v="E"/>
    <x v="1"/>
    <s v="DT08SON 01/02/2007N"/>
    <n v="320138"/>
    <n v="38967"/>
    <n v="822.11"/>
    <n v="38144.89"/>
    <n v="39159.980000000003"/>
    <n v="1518.86"/>
    <n v="822.11"/>
    <n v="0"/>
    <n v="-241.07"/>
    <n v="-2292.88"/>
    <n v="6921.06"/>
    <n v="0"/>
    <x v="7"/>
    <x v="3"/>
  </r>
  <r>
    <x v="0"/>
    <s v="E"/>
    <x v="8"/>
    <s v="DT09SON 01/02/2007 "/>
    <n v="447445"/>
    <n v="34520.160000000003"/>
    <n v="0"/>
    <n v="34520.160000000003"/>
    <n v="0"/>
    <n v="0"/>
    <n v="0"/>
    <n v="0"/>
    <n v="0"/>
    <n v="0"/>
    <n v="9673.31"/>
    <n v="0"/>
    <x v="7"/>
    <x v="3"/>
  </r>
  <r>
    <x v="0"/>
    <s v="E"/>
    <x v="2"/>
    <s v="EH      01/02/2007N"/>
    <n v="0"/>
    <n v="0.01"/>
    <n v="0"/>
    <n v="0.01"/>
    <n v="0"/>
    <n v="0.01"/>
    <n v="0"/>
    <n v="0"/>
    <n v="0"/>
    <n v="0"/>
    <n v="0"/>
    <n v="0"/>
    <x v="7"/>
    <x v="4"/>
  </r>
  <r>
    <x v="0"/>
    <s v="E"/>
    <x v="6"/>
    <s v="GFL1    01/31/2007N"/>
    <n v="90"/>
    <n v="8.32"/>
    <n v="0.23"/>
    <n v="8.09"/>
    <n v="8.17"/>
    <n v="0.13"/>
    <n v="0.23"/>
    <n v="0"/>
    <n v="-0.02"/>
    <n v="-0.19"/>
    <n v="1.95"/>
    <n v="0"/>
    <x v="7"/>
    <x v="5"/>
  </r>
  <r>
    <x v="0"/>
    <s v="E"/>
    <x v="3"/>
    <s v="GFL1    01/31/2007N"/>
    <n v="513"/>
    <n v="57.4"/>
    <n v="1.32"/>
    <n v="56.08"/>
    <n v="46.91"/>
    <n v="0.73"/>
    <n v="1.32"/>
    <n v="0"/>
    <n v="-0.11"/>
    <n v="-1.0900000000000001"/>
    <n v="11.09"/>
    <n v="0"/>
    <x v="7"/>
    <x v="5"/>
  </r>
  <r>
    <x v="0"/>
    <s v="E"/>
    <x v="2"/>
    <s v="GFL2    01/31/2007N"/>
    <n v="499497"/>
    <n v="40035.86"/>
    <n v="1282.76"/>
    <n v="38753.1"/>
    <n v="39213.269999999997"/>
    <n v="701.72"/>
    <n v="1282.76"/>
    <n v="0"/>
    <n v="-111.52"/>
    <n v="-1059.1300000000001"/>
    <n v="10798.55"/>
    <n v="0"/>
    <x v="7"/>
    <x v="5"/>
  </r>
  <r>
    <x v="0"/>
    <s v="E"/>
    <x v="10"/>
    <s v="GFL2    01/31/2007N"/>
    <n v="0"/>
    <n v="3"/>
    <n v="0"/>
    <n v="3"/>
    <n v="0.08"/>
    <n v="0"/>
    <n v="0"/>
    <n v="0"/>
    <n v="0"/>
    <n v="0"/>
    <n v="0"/>
    <n v="0"/>
    <x v="7"/>
    <x v="5"/>
  </r>
  <r>
    <x v="0"/>
    <s v="E"/>
    <x v="3"/>
    <s v="GFL2    01/31/2007N"/>
    <n v="15338"/>
    <n v="1319.02"/>
    <n v="39.36"/>
    <n v="1279.6600000000001"/>
    <n v="1206.25"/>
    <n v="21.58"/>
    <n v="39.36"/>
    <n v="0"/>
    <n v="-3.48"/>
    <n v="-32.53"/>
    <n v="331.58"/>
    <n v="0"/>
    <x v="7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7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7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7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7"/>
    <x v="6"/>
  </r>
  <r>
    <x v="0"/>
    <s v="E"/>
    <x v="2"/>
    <s v="MCMP    07/31/1998 "/>
    <n v="0"/>
    <n v="169"/>
    <n v="0"/>
    <n v="169"/>
    <n v="0"/>
    <n v="0"/>
    <n v="0"/>
    <n v="0"/>
    <n v="0"/>
    <n v="0"/>
    <n v="0"/>
    <n v="0"/>
    <x v="7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7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7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7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7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7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7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7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7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7"/>
    <x v="6"/>
  </r>
  <r>
    <x v="0"/>
    <s v="E"/>
    <x v="9"/>
    <s v="NSPF    01/02/2007 "/>
    <n v="163"/>
    <n v="19.420000000000002"/>
    <n v="0.42"/>
    <n v="19"/>
    <n v="19.43"/>
    <n v="0"/>
    <n v="0.42"/>
    <n v="0"/>
    <n v="-0.08"/>
    <n v="-0.35"/>
    <n v="3.52"/>
    <n v="0"/>
    <x v="7"/>
    <x v="7"/>
  </r>
  <r>
    <x v="0"/>
    <s v="E"/>
    <x v="2"/>
    <s v="NSPF    01/02/2007 "/>
    <n v="2834"/>
    <n v="320.22000000000003"/>
    <n v="7.86"/>
    <n v="312.36"/>
    <n v="319.82"/>
    <n v="0"/>
    <n v="7.86"/>
    <n v="0"/>
    <n v="-1.4"/>
    <n v="-6.06"/>
    <n v="61.24"/>
    <n v="0"/>
    <x v="7"/>
    <x v="7"/>
  </r>
  <r>
    <x v="0"/>
    <s v="E"/>
    <x v="3"/>
    <s v="NSPF    01/02/2007 "/>
    <n v="3586"/>
    <n v="427.24"/>
    <n v="9.24"/>
    <n v="418"/>
    <n v="427.46"/>
    <n v="0"/>
    <n v="9.24"/>
    <n v="0"/>
    <n v="-1.76"/>
    <n v="-7.7"/>
    <n v="77.44"/>
    <n v="0"/>
    <x v="7"/>
    <x v="7"/>
  </r>
  <r>
    <x v="0"/>
    <s v="E"/>
    <x v="2"/>
    <s v="NSPF    01/02/2007N"/>
    <n v="-6520"/>
    <n v="-778"/>
    <n v="-3.65"/>
    <n v="-774.35"/>
    <n v="-777.2"/>
    <n v="0"/>
    <n v="-3.65"/>
    <n v="0"/>
    <n v="3.2"/>
    <n v="-0.35"/>
    <n v="-140.80000000000001"/>
    <n v="0"/>
    <x v="7"/>
    <x v="7"/>
  </r>
  <r>
    <x v="0"/>
    <s v="E"/>
    <x v="13"/>
    <s v="NSPO    01/02/2007 "/>
    <n v="8140"/>
    <n v="1586.13"/>
    <n v="20.350000000000001"/>
    <n v="1565.78"/>
    <n v="1586.13"/>
    <n v="0"/>
    <n v="20.350000000000001"/>
    <n v="0"/>
    <n v="-4.0599999999999996"/>
    <n v="-16.29"/>
    <n v="175.02"/>
    <n v="0"/>
    <x v="7"/>
    <x v="7"/>
  </r>
  <r>
    <x v="0"/>
    <s v="E"/>
    <x v="9"/>
    <s v="NSPO    01/02/2007 "/>
    <n v="480"/>
    <n v="106.87"/>
    <n v="1.2"/>
    <n v="105.67"/>
    <n v="106.87"/>
    <n v="0"/>
    <n v="1.2"/>
    <n v="0"/>
    <n v="-0.24"/>
    <n v="-0.96"/>
    <n v="10.32"/>
    <n v="0"/>
    <x v="7"/>
    <x v="7"/>
  </r>
  <r>
    <x v="0"/>
    <s v="E"/>
    <x v="2"/>
    <s v="NSPO    01/02/2007 "/>
    <n v="1612"/>
    <n v="330.79"/>
    <n v="4.03"/>
    <n v="326.76"/>
    <n v="330.8"/>
    <n v="0"/>
    <n v="4.03"/>
    <n v="0"/>
    <n v="-0.81"/>
    <n v="-3.23"/>
    <n v="34.659999999999997"/>
    <n v="0"/>
    <x v="7"/>
    <x v="7"/>
  </r>
  <r>
    <x v="0"/>
    <s v="E"/>
    <x v="6"/>
    <s v="NSPO    01/02/2007 "/>
    <n v="40"/>
    <n v="7.71"/>
    <n v="0.1"/>
    <n v="7.61"/>
    <n v="7.71"/>
    <n v="0"/>
    <n v="0.1"/>
    <n v="0"/>
    <n v="-0.02"/>
    <n v="-0.08"/>
    <n v="0.86"/>
    <n v="0"/>
    <x v="7"/>
    <x v="7"/>
  </r>
  <r>
    <x v="0"/>
    <s v="E"/>
    <x v="3"/>
    <s v="NSPO    01/02/2007 "/>
    <n v="80"/>
    <n v="18.29"/>
    <n v="0.2"/>
    <n v="18.09"/>
    <n v="18.29"/>
    <n v="0"/>
    <n v="0.2"/>
    <n v="0"/>
    <n v="-0.04"/>
    <n v="-0.16"/>
    <n v="1.72"/>
    <n v="0"/>
    <x v="7"/>
    <x v="7"/>
  </r>
  <r>
    <x v="0"/>
    <s v="E"/>
    <x v="13"/>
    <s v="NSPU    01/02/2007 "/>
    <n v="41"/>
    <n v="11.13"/>
    <n v="0.11"/>
    <n v="11.02"/>
    <n v="11.13"/>
    <n v="0"/>
    <n v="0.11"/>
    <n v="0"/>
    <n v="-0.02"/>
    <n v="-0.09"/>
    <n v="0.89"/>
    <n v="0"/>
    <x v="7"/>
    <x v="7"/>
  </r>
  <r>
    <x v="0"/>
    <s v="E"/>
    <x v="9"/>
    <s v="NSPU    01/02/2007 "/>
    <n v="4265"/>
    <n v="1029.71"/>
    <n v="11.17"/>
    <n v="1018.54"/>
    <n v="1029.71"/>
    <n v="0"/>
    <n v="11.17"/>
    <n v="0"/>
    <n v="-1.96"/>
    <n v="-9.2100000000000009"/>
    <n v="92.29"/>
    <n v="0"/>
    <x v="7"/>
    <x v="7"/>
  </r>
  <r>
    <x v="0"/>
    <s v="E"/>
    <x v="2"/>
    <s v="NSPU    01/02/2007 "/>
    <n v="2630"/>
    <n v="534.08000000000004"/>
    <n v="6.71"/>
    <n v="527.37"/>
    <n v="534.08000000000004"/>
    <n v="0"/>
    <n v="6.71"/>
    <n v="0"/>
    <n v="-1.1299999999999999"/>
    <n v="-5.58"/>
    <n v="56.72"/>
    <n v="0"/>
    <x v="7"/>
    <x v="7"/>
  </r>
  <r>
    <x v="0"/>
    <s v="E"/>
    <x v="10"/>
    <s v="NSU1    01/31/2007N"/>
    <n v="786"/>
    <n v="84.09"/>
    <n v="2.02"/>
    <n v="82.07"/>
    <n v="84.12"/>
    <n v="0"/>
    <n v="2.02"/>
    <n v="0"/>
    <n v="-0.38"/>
    <n v="-1.67"/>
    <n v="16.989999999999998"/>
    <n v="0"/>
    <x v="7"/>
    <x v="7"/>
  </r>
  <r>
    <x v="0"/>
    <s v="E"/>
    <x v="10"/>
    <s v="NSU2    01/31/2007N"/>
    <n v="3138"/>
    <n v="659.49"/>
    <n v="8.06"/>
    <n v="651.42999999999995"/>
    <n v="659.61"/>
    <n v="0"/>
    <n v="8.06"/>
    <n v="0"/>
    <n v="-1.52"/>
    <n v="-6.66"/>
    <n v="67.84"/>
    <n v="0"/>
    <x v="7"/>
    <x v="7"/>
  </r>
  <r>
    <x v="0"/>
    <s v="E"/>
    <x v="10"/>
    <s v="NSU3    01/31/2007N"/>
    <n v="30162"/>
    <n v="4549.2"/>
    <n v="77.47"/>
    <n v="4471.7299999999996"/>
    <n v="4550.28"/>
    <n v="0"/>
    <n v="77.47"/>
    <n v="0"/>
    <n v="-14.59"/>
    <n v="-63.96"/>
    <n v="652.05999999999995"/>
    <n v="0"/>
    <x v="7"/>
    <x v="7"/>
  </r>
  <r>
    <x v="0"/>
    <s v="E"/>
    <x v="10"/>
    <s v="NSU5    01/31/2007N"/>
    <n v="328"/>
    <n v="33.83"/>
    <n v="0.84"/>
    <n v="32.99"/>
    <n v="33.85"/>
    <n v="0"/>
    <n v="0.84"/>
    <n v="0"/>
    <n v="-0.16"/>
    <n v="-0.7"/>
    <n v="7.09"/>
    <n v="0"/>
    <x v="7"/>
    <x v="7"/>
  </r>
  <r>
    <x v="0"/>
    <s v="E"/>
    <x v="13"/>
    <s v="OLF     01/02/2007 "/>
    <n v="6221"/>
    <n v="654.38"/>
    <n v="16.09"/>
    <n v="638.29"/>
    <n v="654.42999999999995"/>
    <n v="0"/>
    <n v="16.09"/>
    <n v="0"/>
    <n v="-2.99"/>
    <n v="-13.15"/>
    <n v="134.54"/>
    <n v="0"/>
    <x v="7"/>
    <x v="8"/>
  </r>
  <r>
    <x v="0"/>
    <s v="E"/>
    <x v="9"/>
    <s v="OLF     01/02/2007 "/>
    <n v="4502"/>
    <n v="451.46"/>
    <n v="11.66"/>
    <n v="439.8"/>
    <n v="451.46"/>
    <n v="0"/>
    <n v="11.66"/>
    <n v="0"/>
    <n v="-2.16"/>
    <n v="-9.5"/>
    <n v="97.38"/>
    <n v="0"/>
    <x v="7"/>
    <x v="8"/>
  </r>
  <r>
    <x v="0"/>
    <s v="E"/>
    <x v="2"/>
    <s v="OLF     01/02/2007 "/>
    <n v="143180"/>
    <n v="13771.94"/>
    <n v="369.43"/>
    <n v="13402.51"/>
    <n v="13773.46"/>
    <n v="0"/>
    <n v="369.43"/>
    <n v="0"/>
    <n v="-69.260000000000005"/>
    <n v="-301.69"/>
    <n v="3096.78"/>
    <n v="0"/>
    <x v="7"/>
    <x v="8"/>
  </r>
  <r>
    <x v="0"/>
    <s v="E"/>
    <x v="6"/>
    <s v="OLF     01/02/2007 "/>
    <n v="9956"/>
    <n v="909.1"/>
    <n v="23.9"/>
    <n v="885.2"/>
    <n v="909.62"/>
    <n v="0"/>
    <n v="23.9"/>
    <n v="0"/>
    <n v="-4.8"/>
    <n v="-19.62"/>
    <n v="215.32"/>
    <n v="0"/>
    <x v="7"/>
    <x v="8"/>
  </r>
  <r>
    <x v="0"/>
    <s v="E"/>
    <x v="10"/>
    <s v="OLF     01/02/2007 "/>
    <n v="85"/>
    <n v="12.19"/>
    <n v="0.22"/>
    <n v="11.97"/>
    <n v="12.19"/>
    <n v="0"/>
    <n v="0.22"/>
    <n v="0"/>
    <n v="-0.04"/>
    <n v="-0.18"/>
    <n v="1.84"/>
    <n v="0"/>
    <x v="7"/>
    <x v="8"/>
  </r>
  <r>
    <x v="0"/>
    <s v="E"/>
    <x v="3"/>
    <s v="OLF     01/02/2007 "/>
    <n v="41829"/>
    <n v="3956.35"/>
    <n v="108.33"/>
    <n v="3848.02"/>
    <n v="3956.55"/>
    <n v="0"/>
    <n v="108.33"/>
    <n v="0"/>
    <n v="-20.2"/>
    <n v="-88.33"/>
    <n v="904.71"/>
    <n v="0"/>
    <x v="7"/>
    <x v="8"/>
  </r>
  <r>
    <x v="0"/>
    <s v="E"/>
    <x v="7"/>
    <s v="OLF     01/02/2007 "/>
    <n v="336"/>
    <n v="39.36"/>
    <n v="0.87"/>
    <n v="38.49"/>
    <n v="39.36"/>
    <n v="0"/>
    <n v="0.87"/>
    <n v="0"/>
    <n v="-0.16"/>
    <n v="-0.71"/>
    <n v="7.27"/>
    <n v="0"/>
    <x v="7"/>
    <x v="8"/>
  </r>
  <r>
    <x v="0"/>
    <s v="E"/>
    <x v="11"/>
    <s v="OLF     01/02/2007 "/>
    <n v="838"/>
    <n v="93.7"/>
    <n v="2.17"/>
    <n v="91.53"/>
    <n v="93.7"/>
    <n v="0"/>
    <n v="2.17"/>
    <n v="0"/>
    <n v="-0.4"/>
    <n v="-1.77"/>
    <n v="18.13"/>
    <n v="0"/>
    <x v="7"/>
    <x v="8"/>
  </r>
  <r>
    <x v="0"/>
    <s v="E"/>
    <x v="2"/>
    <s v="OLF     01/02/2007N"/>
    <n v="0"/>
    <n v="-185"/>
    <n v="0"/>
    <n v="-185"/>
    <n v="0"/>
    <n v="0"/>
    <n v="0"/>
    <n v="0"/>
    <n v="0"/>
    <n v="0"/>
    <n v="0"/>
    <n v="0"/>
    <x v="7"/>
    <x v="8"/>
  </r>
  <r>
    <x v="0"/>
    <s v="E"/>
    <x v="13"/>
    <s v="OLO     01/02/2007 "/>
    <n v="69578"/>
    <n v="10616.75"/>
    <n v="180.64"/>
    <n v="10436.11"/>
    <n v="10617.07"/>
    <n v="0"/>
    <n v="180.64"/>
    <n v="0"/>
    <n v="-31.86"/>
    <n v="-149.1"/>
    <n v="1504.41"/>
    <n v="0"/>
    <x v="7"/>
    <x v="8"/>
  </r>
  <r>
    <x v="0"/>
    <s v="E"/>
    <x v="9"/>
    <s v="OLO     01/02/2007 "/>
    <n v="23507"/>
    <n v="4227.74"/>
    <n v="60.84"/>
    <n v="4166.8999999999996"/>
    <n v="4228.1899999999996"/>
    <n v="0"/>
    <n v="60.84"/>
    <n v="0"/>
    <n v="-11.26"/>
    <n v="-50.03"/>
    <n v="508.12"/>
    <n v="0"/>
    <x v="7"/>
    <x v="8"/>
  </r>
  <r>
    <x v="0"/>
    <s v="E"/>
    <x v="2"/>
    <s v="OLO     01/02/2007 "/>
    <n v="94627"/>
    <n v="11625.85"/>
    <n v="239.39"/>
    <n v="11386.46"/>
    <n v="11631.32"/>
    <n v="0"/>
    <n v="239.39"/>
    <n v="0"/>
    <n v="-46.23"/>
    <n v="-198.63"/>
    <n v="2045.5"/>
    <n v="0"/>
    <x v="7"/>
    <x v="8"/>
  </r>
  <r>
    <x v="0"/>
    <s v="E"/>
    <x v="6"/>
    <s v="OLO     01/02/2007 "/>
    <n v="12363"/>
    <n v="1357.95"/>
    <n v="31.84"/>
    <n v="1326.11"/>
    <n v="1358.68"/>
    <n v="0"/>
    <n v="31.84"/>
    <n v="0"/>
    <n v="-6.1"/>
    <n v="-26.47"/>
    <n v="267.12"/>
    <n v="0"/>
    <x v="7"/>
    <x v="8"/>
  </r>
  <r>
    <x v="0"/>
    <s v="E"/>
    <x v="10"/>
    <s v="OLO     01/02/2007 "/>
    <n v="123"/>
    <n v="63.03"/>
    <n v="0.33"/>
    <n v="62.7"/>
    <n v="63.03"/>
    <n v="0"/>
    <n v="0.33"/>
    <n v="0"/>
    <n v="-0.06"/>
    <n v="-0.27"/>
    <n v="2.67"/>
    <n v="0"/>
    <x v="7"/>
    <x v="8"/>
  </r>
  <r>
    <x v="0"/>
    <s v="E"/>
    <x v="3"/>
    <s v="OLO     01/02/2007 "/>
    <n v="16207"/>
    <n v="2360.5700000000002"/>
    <n v="41.58"/>
    <n v="2318.9899999999998"/>
    <n v="2361.5"/>
    <n v="0"/>
    <n v="41.58"/>
    <n v="0"/>
    <n v="-8.09"/>
    <n v="-34.42"/>
    <n v="350.57"/>
    <n v="0"/>
    <x v="7"/>
    <x v="8"/>
  </r>
  <r>
    <x v="0"/>
    <s v="E"/>
    <x v="7"/>
    <s v="OLO     01/02/2007 "/>
    <n v="82"/>
    <n v="15.18"/>
    <n v="0.22"/>
    <n v="14.96"/>
    <n v="15.18"/>
    <n v="0"/>
    <n v="0.22"/>
    <n v="0"/>
    <n v="-0.04"/>
    <n v="-0.18"/>
    <n v="1.78"/>
    <n v="0"/>
    <x v="7"/>
    <x v="8"/>
  </r>
  <r>
    <x v="0"/>
    <s v="E"/>
    <x v="11"/>
    <s v="OLO     01/02/2007 "/>
    <n v="142"/>
    <n v="20.399999999999999"/>
    <n v="0.37"/>
    <n v="20.03"/>
    <n v="20.399999999999999"/>
    <n v="0"/>
    <n v="0.37"/>
    <n v="0"/>
    <n v="-7.0000000000000007E-2"/>
    <n v="-0.3"/>
    <n v="3.07"/>
    <n v="0"/>
    <x v="7"/>
    <x v="8"/>
  </r>
  <r>
    <x v="0"/>
    <s v="E"/>
    <x v="13"/>
    <s v="OLO     01/02/2007N"/>
    <n v="-41"/>
    <n v="-60.32"/>
    <n v="0.05"/>
    <n v="-60.37"/>
    <n v="-7.59"/>
    <n v="0"/>
    <n v="0.05"/>
    <n v="0"/>
    <n v="0.02"/>
    <n v="-0.03"/>
    <n v="-0.89"/>
    <n v="0"/>
    <x v="7"/>
    <x v="8"/>
  </r>
  <r>
    <x v="0"/>
    <s v="E"/>
    <x v="2"/>
    <s v="OLO     01/02/2007N"/>
    <n v="-1304"/>
    <n v="-113.52"/>
    <n v="-0.73"/>
    <n v="-112.79"/>
    <n v="-113.36"/>
    <n v="0"/>
    <n v="-0.73"/>
    <n v="0"/>
    <n v="0.64"/>
    <n v="-7.0000000000000007E-2"/>
    <n v="-28.16"/>
    <n v="0"/>
    <x v="7"/>
    <x v="8"/>
  </r>
  <r>
    <x v="0"/>
    <s v="E"/>
    <x v="9"/>
    <s v="OLU     01/02/2007 "/>
    <n v="568"/>
    <n v="105.84"/>
    <n v="1.44"/>
    <n v="104.4"/>
    <n v="105.84"/>
    <n v="0"/>
    <n v="1.44"/>
    <n v="0"/>
    <n v="-0.24"/>
    <n v="-1.2"/>
    <n v="12.24"/>
    <n v="0"/>
    <x v="7"/>
    <x v="8"/>
  </r>
  <r>
    <x v="0"/>
    <s v="E"/>
    <x v="2"/>
    <s v="OLU     01/02/2007 "/>
    <n v="1217"/>
    <n v="244.16"/>
    <n v="3.11"/>
    <n v="241.05"/>
    <n v="244.16"/>
    <n v="0"/>
    <n v="3.11"/>
    <n v="0"/>
    <n v="-0.56000000000000005"/>
    <n v="-2.5499999999999998"/>
    <n v="26.26"/>
    <n v="0"/>
    <x v="7"/>
    <x v="8"/>
  </r>
  <r>
    <x v="0"/>
    <s v="E"/>
    <x v="13"/>
    <s v="RS  S   01/02/2007N"/>
    <n v="107901400"/>
    <n v="8527360.3499999996"/>
    <n v="284701.25"/>
    <n v="8242659.0999999996"/>
    <n v="8434321.2799999993"/>
    <n v="154997.47"/>
    <n v="284701.25"/>
    <n v="0"/>
    <n v="-106616.77"/>
    <n v="-234809.15"/>
    <n v="2332735.88"/>
    <n v="0"/>
    <x v="7"/>
    <x v="9"/>
  </r>
  <r>
    <x v="0"/>
    <s v="E"/>
    <x v="9"/>
    <s v="RS  S   01/02/2007N"/>
    <n v="1083788"/>
    <n v="88486.8"/>
    <n v="2818.76"/>
    <n v="85668.04"/>
    <n v="87521.11"/>
    <n v="1544.31"/>
    <n v="2818.76"/>
    <n v="0"/>
    <n v="-1070.8499999999999"/>
    <n v="-2326.5300000000002"/>
    <n v="23430.31"/>
    <n v="0"/>
    <x v="7"/>
    <x v="9"/>
  </r>
  <r>
    <x v="0"/>
    <s v="E"/>
    <x v="3"/>
    <s v="RS  S   01/02/2007N"/>
    <n v="152"/>
    <n v="15.77"/>
    <n v="0.39"/>
    <n v="15.38"/>
    <n v="15.63"/>
    <n v="0.22"/>
    <n v="0.39"/>
    <n v="0"/>
    <n v="-0.15"/>
    <n v="-0.32"/>
    <n v="3.29"/>
    <n v="0"/>
    <x v="7"/>
    <x v="9"/>
  </r>
  <r>
    <x v="0"/>
    <s v="E"/>
    <x v="14"/>
    <s v="RS  S   01/02/2007N"/>
    <n v="0"/>
    <n v="-1190"/>
    <n v="0"/>
    <n v="-1190"/>
    <n v="0"/>
    <n v="0"/>
    <n v="0"/>
    <n v="0"/>
    <n v="0"/>
    <n v="0"/>
    <n v="0"/>
    <n v="0"/>
    <x v="7"/>
    <x v="9"/>
  </r>
  <r>
    <x v="0"/>
    <s v="E"/>
    <x v="13"/>
    <s v="RS  S   05/01/2006N"/>
    <n v="-1716"/>
    <n v="-132.61000000000001"/>
    <n v="2.4300000000000002"/>
    <n v="-135.04"/>
    <n v="-136.83000000000001"/>
    <n v="-1.85"/>
    <n v="2.4300000000000002"/>
    <n v="0"/>
    <n v="1.7"/>
    <n v="1.94"/>
    <n v="-34.65"/>
    <n v="0"/>
    <x v="7"/>
    <x v="9"/>
  </r>
  <r>
    <x v="0"/>
    <s v="E"/>
    <x v="13"/>
    <s v="RS  W   01/02/2007 "/>
    <n v="30154"/>
    <n v="2344.11"/>
    <n v="0"/>
    <n v="2344.11"/>
    <n v="0"/>
    <n v="0"/>
    <n v="0"/>
    <n v="0"/>
    <n v="0"/>
    <n v="0"/>
    <n v="651.91"/>
    <n v="0"/>
    <x v="7"/>
    <x v="9"/>
  </r>
  <r>
    <x v="0"/>
    <s v="E"/>
    <x v="13"/>
    <s v="RS  W   01/02/2007N"/>
    <n v="2078341"/>
    <n v="163661.35999999999"/>
    <n v="-1385.89"/>
    <n v="165047.25"/>
    <n v="165177.14000000001"/>
    <n v="941.87"/>
    <n v="-1385.89"/>
    <n v="0"/>
    <n v="-2053.37"/>
    <n v="981.61"/>
    <n v="44931.76"/>
    <n v="0"/>
    <x v="7"/>
    <x v="9"/>
  </r>
  <r>
    <x v="0"/>
    <s v="E"/>
    <x v="9"/>
    <s v="RS  W   01/02/2007N"/>
    <n v="6396"/>
    <n v="592.02"/>
    <n v="-6.09"/>
    <n v="598.11"/>
    <n v="597.08000000000004"/>
    <n v="2.87"/>
    <n v="-6.09"/>
    <n v="0"/>
    <n v="-6.3"/>
    <n v="4.46"/>
    <n v="138.25"/>
    <n v="0"/>
    <x v="7"/>
    <x v="9"/>
  </r>
  <r>
    <x v="0"/>
    <s v="E"/>
    <x v="13"/>
    <s v="RS  W   05/01/2006N"/>
    <n v="895"/>
    <n v="65.239999999999995"/>
    <n v="-0.56000000000000005"/>
    <n v="65.8"/>
    <n v="66.73"/>
    <n v="0.96"/>
    <n v="-0.56000000000000005"/>
    <n v="0"/>
    <n v="-0.88"/>
    <n v="-1.01"/>
    <n v="18.79"/>
    <n v="0"/>
    <x v="7"/>
    <x v="9"/>
  </r>
  <r>
    <x v="0"/>
    <s v="E"/>
    <x v="10"/>
    <s v="SC01    01/31/2007N"/>
    <n v="1083"/>
    <n v="38.15"/>
    <n v="2.78"/>
    <n v="35.369999999999997"/>
    <n v="38.19"/>
    <n v="0"/>
    <n v="2.78"/>
    <n v="0"/>
    <n v="-0.53"/>
    <n v="-2.29"/>
    <n v="23.41"/>
    <n v="0"/>
    <x v="7"/>
    <x v="10"/>
  </r>
  <r>
    <x v="0"/>
    <s v="E"/>
    <x v="10"/>
    <s v="SC02    01/31/2007N"/>
    <n v="41"/>
    <n v="4.95"/>
    <n v="0.11"/>
    <n v="4.84"/>
    <n v="4.95"/>
    <n v="0"/>
    <n v="0.11"/>
    <n v="0"/>
    <n v="-0.02"/>
    <n v="-0.09"/>
    <n v="0.89"/>
    <n v="0"/>
    <x v="7"/>
    <x v="10"/>
  </r>
  <r>
    <x v="0"/>
    <s v="E"/>
    <x v="10"/>
    <s v="SC03    01/31/2007N"/>
    <n v="7903"/>
    <n v="278.41000000000003"/>
    <n v="20.29"/>
    <n v="258.12"/>
    <n v="278.70999999999998"/>
    <n v="0"/>
    <n v="20.29"/>
    <n v="0"/>
    <n v="-3.83"/>
    <n v="-16.760000000000002"/>
    <n v="170.87"/>
    <n v="0"/>
    <x v="7"/>
    <x v="10"/>
  </r>
  <r>
    <x v="0"/>
    <s v="E"/>
    <x v="2"/>
    <s v="SE      01/31/2007N"/>
    <n v="18107"/>
    <n v="2483.39"/>
    <n v="46.5"/>
    <n v="2436.89"/>
    <n v="2484.0100000000002"/>
    <n v="0"/>
    <n v="46.5"/>
    <n v="0"/>
    <n v="-8.76"/>
    <n v="-38.36"/>
    <n v="391.39"/>
    <n v="0"/>
    <x v="7"/>
    <x v="11"/>
  </r>
  <r>
    <x v="0"/>
    <s v="E"/>
    <x v="10"/>
    <s v="SE      01/31/2007N"/>
    <n v="106283"/>
    <n v="13135.67"/>
    <n v="272.87"/>
    <n v="12862.8"/>
    <n v="13139.45"/>
    <n v="0"/>
    <n v="272.87"/>
    <n v="0"/>
    <n v="-51.35"/>
    <n v="-225.3"/>
    <n v="2297.65"/>
    <n v="0"/>
    <x v="7"/>
    <x v="11"/>
  </r>
  <r>
    <x v="0"/>
    <s v="E"/>
    <x v="10"/>
    <s v="SL01    01/31/2007N"/>
    <n v="2135"/>
    <n v="361.63"/>
    <n v="5.5"/>
    <n v="356.13"/>
    <n v="361.72"/>
    <n v="0"/>
    <n v="5.5"/>
    <n v="0"/>
    <n v="-1.04"/>
    <n v="-4.55"/>
    <n v="46.18"/>
    <n v="0"/>
    <x v="7"/>
    <x v="12"/>
  </r>
  <r>
    <x v="0"/>
    <s v="E"/>
    <x v="10"/>
    <s v="SL02    01/31/2007N"/>
    <n v="3405"/>
    <n v="421.59"/>
    <n v="8.74"/>
    <n v="412.85"/>
    <n v="421.73"/>
    <n v="0"/>
    <n v="8.74"/>
    <n v="0"/>
    <n v="-1.64"/>
    <n v="-7.24"/>
    <n v="73.61"/>
    <n v="0"/>
    <x v="7"/>
    <x v="12"/>
  </r>
  <r>
    <x v="0"/>
    <s v="E"/>
    <x v="2"/>
    <s v="SL03    01/31/2007N"/>
    <n v="163"/>
    <n v="18.98"/>
    <n v="0.42"/>
    <n v="18.559999999999999"/>
    <n v="18.989999999999998"/>
    <n v="0"/>
    <n v="0.42"/>
    <n v="0"/>
    <n v="-0.08"/>
    <n v="-0.35"/>
    <n v="3.52"/>
    <n v="0"/>
    <x v="7"/>
    <x v="12"/>
  </r>
  <r>
    <x v="0"/>
    <s v="E"/>
    <x v="10"/>
    <s v="SL03    01/31/2007N"/>
    <n v="14459"/>
    <n v="2204.88"/>
    <n v="37.14"/>
    <n v="2167.7399999999998"/>
    <n v="2205.42"/>
    <n v="0"/>
    <n v="37.14"/>
    <n v="0"/>
    <n v="-6.95"/>
    <n v="-30.73"/>
    <n v="312.60000000000002"/>
    <n v="0"/>
    <x v="7"/>
    <x v="12"/>
  </r>
  <r>
    <x v="0"/>
    <s v="E"/>
    <x v="2"/>
    <s v="SL04    01/31/2007N"/>
    <n v="353"/>
    <n v="44.88"/>
    <n v="0.92"/>
    <n v="43.96"/>
    <n v="44.89"/>
    <n v="0"/>
    <n v="0.92"/>
    <n v="0"/>
    <n v="-0.17"/>
    <n v="-0.76"/>
    <n v="7.64"/>
    <n v="0"/>
    <x v="7"/>
    <x v="12"/>
  </r>
  <r>
    <x v="0"/>
    <s v="E"/>
    <x v="10"/>
    <s v="SL04    01/31/2007N"/>
    <n v="754591"/>
    <n v="79549.58"/>
    <n v="1937.76"/>
    <n v="77611.820000000007"/>
    <n v="79576.89"/>
    <n v="0"/>
    <n v="1937.76"/>
    <n v="0"/>
    <n v="-364.45"/>
    <n v="-1600.62"/>
    <n v="16313.6"/>
    <n v="0"/>
    <x v="7"/>
    <x v="12"/>
  </r>
  <r>
    <x v="0"/>
    <s v="E"/>
    <x v="2"/>
    <s v="SL05    01/31/2007N"/>
    <n v="3354"/>
    <n v="1399.03"/>
    <n v="8.6199999999999992"/>
    <n v="1390.41"/>
    <n v="1399.13"/>
    <n v="0"/>
    <n v="8.6199999999999992"/>
    <n v="0"/>
    <n v="-1.61"/>
    <n v="-7.11"/>
    <n v="72.5"/>
    <n v="0"/>
    <x v="7"/>
    <x v="12"/>
  </r>
  <r>
    <x v="0"/>
    <s v="E"/>
    <x v="10"/>
    <s v="SL05    01/31/2007N"/>
    <n v="24295"/>
    <n v="6672.6"/>
    <n v="62.33"/>
    <n v="6610.27"/>
    <n v="6673.52"/>
    <n v="0"/>
    <n v="62.33"/>
    <n v="0"/>
    <n v="-11.77"/>
    <n v="-51.48"/>
    <n v="525.19000000000005"/>
    <n v="0"/>
    <x v="7"/>
    <x v="12"/>
  </r>
  <r>
    <x v="0"/>
    <s v="E"/>
    <x v="10"/>
    <s v="SL06    01/31/2007N"/>
    <n v="146"/>
    <n v="32.89"/>
    <n v="0.37"/>
    <n v="32.520000000000003"/>
    <n v="32.9"/>
    <n v="0"/>
    <n v="0.37"/>
    <n v="0"/>
    <n v="-7.0000000000000007E-2"/>
    <n v="-0.31"/>
    <n v="3.16"/>
    <n v="0"/>
    <x v="7"/>
    <x v="12"/>
  </r>
  <r>
    <x v="0"/>
    <s v="E"/>
    <x v="2"/>
    <s v="SL07    01/31/2007N"/>
    <n v="5652"/>
    <n v="1945.58"/>
    <n v="14.52"/>
    <n v="1931.06"/>
    <n v="1945.77"/>
    <n v="0"/>
    <n v="14.52"/>
    <n v="0"/>
    <n v="-2.73"/>
    <n v="-11.98"/>
    <n v="122.18"/>
    <n v="0"/>
    <x v="7"/>
    <x v="12"/>
  </r>
  <r>
    <x v="0"/>
    <s v="E"/>
    <x v="10"/>
    <s v="SL07    01/31/2007N"/>
    <n v="41327"/>
    <n v="8084.71"/>
    <n v="106.11"/>
    <n v="7978.6"/>
    <n v="8086.2"/>
    <n v="0"/>
    <n v="106.11"/>
    <n v="0"/>
    <n v="-19.989999999999998"/>
    <n v="-87.61"/>
    <n v="893.46"/>
    <n v="0"/>
    <x v="7"/>
    <x v="12"/>
  </r>
  <r>
    <x v="0"/>
    <s v="E"/>
    <x v="10"/>
    <s v="SL08    01/31/2007N"/>
    <n v="26276"/>
    <n v="3476.94"/>
    <n v="67.489999999999995"/>
    <n v="3409.45"/>
    <n v="3477.88"/>
    <n v="0"/>
    <n v="67.489999999999995"/>
    <n v="0"/>
    <n v="-12.71"/>
    <n v="-55.72"/>
    <n v="568.08000000000004"/>
    <n v="0"/>
    <x v="7"/>
    <x v="12"/>
  </r>
  <r>
    <x v="0"/>
    <s v="E"/>
    <x v="10"/>
    <s v="SL09    01/31/2007N"/>
    <n v="2218"/>
    <n v="105.71"/>
    <n v="5.69"/>
    <n v="100.02"/>
    <n v="105.8"/>
    <n v="0"/>
    <n v="5.69"/>
    <n v="0"/>
    <n v="-1.07"/>
    <n v="-4.71"/>
    <n v="47.95"/>
    <n v="0"/>
    <x v="7"/>
    <x v="12"/>
  </r>
  <r>
    <x v="0"/>
    <s v="E"/>
    <x v="13"/>
    <s v="SOLU    01/31/2007 "/>
    <n v="403"/>
    <n v="40.729999999999997"/>
    <n v="0.99"/>
    <n v="39.74"/>
    <n v="14.23"/>
    <n v="0"/>
    <n v="0.99"/>
    <n v="0"/>
    <n v="-0.18"/>
    <n v="-0.82"/>
    <n v="8.7100000000000009"/>
    <n v="0"/>
    <x v="7"/>
    <x v="13"/>
  </r>
  <r>
    <x v="0"/>
    <s v="E"/>
    <x v="2"/>
    <s v="SOLU    01/31/2007 "/>
    <n v="2491"/>
    <n v="164.65"/>
    <n v="6.24"/>
    <n v="158.41"/>
    <n v="87.84"/>
    <n v="0"/>
    <n v="6.24"/>
    <n v="0"/>
    <n v="-1.22"/>
    <n v="-5.15"/>
    <n v="53.87"/>
    <n v="0"/>
    <x v="7"/>
    <x v="13"/>
  </r>
  <r>
    <x v="0"/>
    <s v="E"/>
    <x v="3"/>
    <s v="SOLU    01/31/2007 "/>
    <n v="162"/>
    <n v="8.91"/>
    <n v="0.42"/>
    <n v="8.49"/>
    <n v="5.71"/>
    <n v="0"/>
    <n v="0.42"/>
    <n v="0"/>
    <n v="-0.08"/>
    <n v="-0.34"/>
    <n v="3.5"/>
    <n v="0"/>
    <x v="7"/>
    <x v="13"/>
  </r>
  <r>
    <x v="0"/>
    <s v="E"/>
    <x v="2"/>
    <s v="SP      01/02/2007N"/>
    <n v="1067"/>
    <n v="114.21"/>
    <n v="2.74"/>
    <n v="111.47"/>
    <n v="112.47"/>
    <n v="1.5"/>
    <n v="2.74"/>
    <n v="0"/>
    <n v="-0.24"/>
    <n v="-2.2599999999999998"/>
    <n v="23.07"/>
    <n v="0"/>
    <x v="7"/>
    <x v="14"/>
  </r>
  <r>
    <x v="0"/>
    <s v="E"/>
    <x v="3"/>
    <s v="SP      01/02/2007N"/>
    <n v="23893"/>
    <n v="2547.02"/>
    <n v="61.36"/>
    <n v="2485.66"/>
    <n v="2508.1"/>
    <n v="33.56"/>
    <n v="61.36"/>
    <n v="0"/>
    <n v="-5.33"/>
    <n v="-50.67"/>
    <n v="516.54"/>
    <n v="0"/>
    <x v="7"/>
    <x v="14"/>
  </r>
  <r>
    <x v="0"/>
    <s v="E"/>
    <x v="13"/>
    <s v="SSLU    01/31/2007 "/>
    <n v="72"/>
    <n v="8.86"/>
    <n v="0.18"/>
    <n v="8.68"/>
    <n v="2.54"/>
    <n v="0"/>
    <n v="0.18"/>
    <n v="0"/>
    <n v="-0.03"/>
    <n v="-0.15"/>
    <n v="1.56"/>
    <n v="0"/>
    <x v="7"/>
    <x v="15"/>
  </r>
  <r>
    <x v="0"/>
    <s v="E"/>
    <x v="2"/>
    <s v="SSLU    01/31/2007 "/>
    <n v="115"/>
    <n v="13.49"/>
    <n v="0.28999999999999998"/>
    <n v="13.2"/>
    <n v="4.0599999999999996"/>
    <n v="0"/>
    <n v="0.28999999999999998"/>
    <n v="0"/>
    <n v="-0.05"/>
    <n v="-0.24"/>
    <n v="2.4900000000000002"/>
    <n v="0"/>
    <x v="7"/>
    <x v="15"/>
  </r>
  <r>
    <x v="0"/>
    <s v="E"/>
    <x v="10"/>
    <s v="SSLU    01/31/2007N"/>
    <n v="273"/>
    <n v="31.61"/>
    <n v="0.69"/>
    <n v="30.92"/>
    <n v="9.64"/>
    <n v="0"/>
    <n v="0.69"/>
    <n v="0"/>
    <n v="-0.12"/>
    <n v="-0.56999999999999995"/>
    <n v="5.91"/>
    <n v="0"/>
    <x v="7"/>
    <x v="15"/>
  </r>
  <r>
    <x v="0"/>
    <s v="E"/>
    <x v="2"/>
    <s v="SXLU    01/31/2007 "/>
    <n v="200"/>
    <n v="20.52"/>
    <n v="0.5"/>
    <n v="20.02"/>
    <n v="7.06"/>
    <n v="0"/>
    <n v="0.5"/>
    <n v="0"/>
    <n v="-0.09"/>
    <n v="-0.43"/>
    <n v="4.32"/>
    <n v="0"/>
    <x v="7"/>
    <x v="16"/>
  </r>
  <r>
    <x v="0"/>
    <s v="E"/>
    <x v="10"/>
    <s v="SXLU    01/31/2007 "/>
    <n v="43"/>
    <n v="4.93"/>
    <n v="0.11"/>
    <n v="4.82"/>
    <n v="1.52"/>
    <n v="0"/>
    <n v="0.11"/>
    <n v="0"/>
    <n v="-0.02"/>
    <n v="-0.09"/>
    <n v="0.93"/>
    <n v="0"/>
    <x v="7"/>
    <x v="16"/>
  </r>
  <r>
    <x v="0"/>
    <s v="E"/>
    <x v="10"/>
    <s v="SXLU    01/31/2007N"/>
    <n v="259"/>
    <n v="32.53"/>
    <n v="0.65"/>
    <n v="31.88"/>
    <n v="9.14"/>
    <n v="0"/>
    <n v="0.65"/>
    <n v="0"/>
    <n v="-0.11"/>
    <n v="-0.54"/>
    <n v="5.61"/>
    <n v="0"/>
    <x v="7"/>
    <x v="16"/>
  </r>
  <r>
    <x v="0"/>
    <s v="E"/>
    <x v="10"/>
    <s v="TL01    01/31/2007N"/>
    <n v="63031"/>
    <n v="2265.88"/>
    <n v="157.16"/>
    <n v="2108.7199999999998"/>
    <n v="2254.54"/>
    <n v="0"/>
    <n v="157.16"/>
    <n v="0"/>
    <n v="-15.19"/>
    <n v="-130.63"/>
    <n v="1351.78"/>
    <n v="0"/>
    <x v="7"/>
    <x v="17"/>
  </r>
  <r>
    <x v="0"/>
    <s v="E"/>
    <x v="2"/>
    <s v="TL03    01/31/2007N"/>
    <n v="18"/>
    <n v="1.02"/>
    <n v="0.04"/>
    <n v="0.98"/>
    <n v="1.02"/>
    <n v="0"/>
    <n v="0.04"/>
    <n v="0"/>
    <n v="0"/>
    <n v="-0.04"/>
    <n v="0.38"/>
    <n v="0"/>
    <x v="7"/>
    <x v="17"/>
  </r>
  <r>
    <x v="0"/>
    <s v="E"/>
    <x v="10"/>
    <s v="TL03    01/31/2007N"/>
    <n v="151024"/>
    <n v="8598.16"/>
    <n v="386.88"/>
    <n v="8211.2800000000007"/>
    <n v="8593.8799999999992"/>
    <n v="0"/>
    <n v="386.88"/>
    <n v="0"/>
    <n v="-66.84"/>
    <n v="-315.76"/>
    <n v="3266.07"/>
    <n v="0"/>
    <x v="7"/>
    <x v="17"/>
  </r>
  <r>
    <x v="0"/>
    <s v="E"/>
    <x v="4"/>
    <s v="TT03SOFF01/02/2007N"/>
    <n v="1295804"/>
    <n v="55716.97"/>
    <n v="3327.62"/>
    <n v="52389.35"/>
    <n v="52389.35"/>
    <n v="0"/>
    <n v="3327.62"/>
    <n v="0"/>
    <n v="0"/>
    <n v="0"/>
    <n v="28013.99"/>
    <n v="0"/>
    <x v="7"/>
    <x v="18"/>
  </r>
  <r>
    <x v="0"/>
    <s v="E"/>
    <x v="8"/>
    <s v="TT03SOFF01/02/2007N"/>
    <n v="5670208"/>
    <n v="243808.64000000001"/>
    <n v="14561.09"/>
    <n v="229247.55"/>
    <n v="229247.55"/>
    <n v="0"/>
    <n v="14561.09"/>
    <n v="0"/>
    <n v="0"/>
    <n v="0"/>
    <n v="122584.23"/>
    <n v="0"/>
    <x v="7"/>
    <x v="18"/>
  </r>
  <r>
    <x v="0"/>
    <s v="E"/>
    <x v="5"/>
    <s v="TT03SOFF01/02/2007N"/>
    <n v="1085128"/>
    <n v="47595.48"/>
    <n v="2786.61"/>
    <n v="44808.87"/>
    <n v="44808.87"/>
    <n v="0"/>
    <n v="2786.61"/>
    <n v="0"/>
    <n v="0"/>
    <n v="0"/>
    <n v="23459.38"/>
    <n v="0"/>
    <x v="7"/>
    <x v="18"/>
  </r>
  <r>
    <x v="0"/>
    <s v="E"/>
    <x v="8"/>
    <s v="TT03SON 01/02/2007 "/>
    <n v="689510"/>
    <n v="37535.03"/>
    <n v="1770.66"/>
    <n v="37535.03"/>
    <n v="38122.39"/>
    <n v="106.18"/>
    <n v="1770.66"/>
    <n v="0"/>
    <n v="-12.71"/>
    <n v="-2451.4899999999998"/>
    <n v="14906.52"/>
    <n v="0"/>
    <x v="7"/>
    <x v="18"/>
  </r>
  <r>
    <x v="0"/>
    <s v="E"/>
    <x v="4"/>
    <s v="TT03SON 01/02/2007N"/>
    <n v="465846"/>
    <n v="61713.31"/>
    <n v="1196.29"/>
    <n v="60517.02"/>
    <n v="64001.56"/>
    <n v="271.3"/>
    <n v="1196.29"/>
    <n v="0"/>
    <n v="-19.38"/>
    <n v="-3736.46"/>
    <n v="10071.129999999999"/>
    <n v="0"/>
    <x v="7"/>
    <x v="18"/>
  </r>
  <r>
    <x v="0"/>
    <s v="E"/>
    <x v="8"/>
    <s v="TT03SON 01/02/2007N"/>
    <n v="2307425"/>
    <n v="236305.52"/>
    <n v="5925.46"/>
    <n v="230380.06"/>
    <n v="246159.83"/>
    <n v="1228.55"/>
    <n v="5925.46"/>
    <n v="0"/>
    <n v="-87.76"/>
    <n v="-16920.560000000001"/>
    <n v="49884.22"/>
    <n v="0"/>
    <x v="7"/>
    <x v="18"/>
  </r>
  <r>
    <x v="0"/>
    <s v="E"/>
    <x v="5"/>
    <s v="TT03SON 01/02/2007N"/>
    <n v="351418"/>
    <n v="35204.660000000003"/>
    <n v="902.44"/>
    <n v="34302.22"/>
    <n v="37143.71"/>
    <n v="221.23"/>
    <n v="902.44"/>
    <n v="0"/>
    <n v="-15.81"/>
    <n v="-3046.91"/>
    <n v="7597.31"/>
    <n v="0"/>
    <x v="7"/>
    <x v="18"/>
  </r>
  <r>
    <x v="0"/>
    <s v="E"/>
    <x v="8"/>
    <s v="TT04SOFF01/02/2007N"/>
    <n v="1219173"/>
    <n v="52582.080000000002"/>
    <n v="3130.84"/>
    <n v="49451.24"/>
    <n v="49451.24"/>
    <n v="0"/>
    <n v="3130.84"/>
    <n v="0"/>
    <n v="0"/>
    <n v="0"/>
    <n v="26357.3"/>
    <n v="0"/>
    <x v="7"/>
    <x v="18"/>
  </r>
  <r>
    <x v="0"/>
    <s v="E"/>
    <x v="5"/>
    <s v="TT04SOFF01/02/2007N"/>
    <n v="1469803"/>
    <n v="63965.88"/>
    <n v="3774.46"/>
    <n v="60191.42"/>
    <n v="60191.42"/>
    <n v="0"/>
    <n v="3774.46"/>
    <n v="0"/>
    <n v="0"/>
    <n v="0"/>
    <n v="31775.67"/>
    <n v="0"/>
    <x v="7"/>
    <x v="18"/>
  </r>
  <r>
    <x v="0"/>
    <s v="E"/>
    <x v="8"/>
    <s v="TT04SON 01/02/2007 "/>
    <n v="918568"/>
    <n v="52778.02"/>
    <n v="2358.88"/>
    <n v="52778.02"/>
    <n v="53331.7"/>
    <n v="141.46"/>
    <n v="2358.88"/>
    <n v="0"/>
    <n v="-15.76"/>
    <n v="-3038.26"/>
    <n v="19858.52"/>
    <n v="0"/>
    <x v="7"/>
    <x v="18"/>
  </r>
  <r>
    <x v="0"/>
    <s v="E"/>
    <x v="8"/>
    <s v="TT04SON 01/02/2007N"/>
    <n v="656600"/>
    <n v="77028.259999999995"/>
    <n v="1686.15"/>
    <n v="75342.11"/>
    <n v="79052.38"/>
    <n v="288.87"/>
    <n v="1686.15"/>
    <n v="0"/>
    <n v="-20.63"/>
    <n v="-3978.51"/>
    <n v="14195.04"/>
    <n v="0"/>
    <x v="7"/>
    <x v="18"/>
  </r>
  <r>
    <x v="0"/>
    <s v="E"/>
    <x v="5"/>
    <s v="TT04SON 01/02/2007N"/>
    <n v="513101"/>
    <n v="44510.46"/>
    <n v="1317.64"/>
    <n v="43192.82"/>
    <n v="47114.99"/>
    <n v="305.37"/>
    <n v="1317.64"/>
    <n v="0"/>
    <n v="-21.81"/>
    <n v="-4205.7299999999996"/>
    <n v="11092.73"/>
    <n v="0"/>
    <x v="7"/>
    <x v="18"/>
  </r>
  <r>
    <x v="0"/>
    <s v="E"/>
    <x v="8"/>
    <s v="TT05SON 01/02/2007 "/>
    <n v="466306"/>
    <n v="30401.82"/>
    <n v="0"/>
    <n v="30401.82"/>
    <n v="0"/>
    <n v="0"/>
    <n v="0"/>
    <n v="0"/>
    <n v="0"/>
    <n v="0"/>
    <n v="10081.07"/>
    <n v="0"/>
    <x v="7"/>
    <x v="18"/>
  </r>
  <r>
    <x v="0"/>
    <s v="E"/>
    <x v="8"/>
    <s v="TT06SON 01/02/2007 "/>
    <n v="513900"/>
    <n v="28456.89"/>
    <n v="0"/>
    <n v="28456.89"/>
    <n v="0"/>
    <n v="0"/>
    <n v="0"/>
    <n v="0"/>
    <n v="0"/>
    <n v="0"/>
    <n v="11110"/>
    <n v="0"/>
    <x v="7"/>
    <x v="18"/>
  </r>
  <r>
    <x v="0"/>
    <s v="E"/>
    <x v="10"/>
    <s v="UOLC    01/31/2007N"/>
    <n v="1477"/>
    <n v="52.02"/>
    <n v="3.79"/>
    <n v="48.23"/>
    <n v="52.08"/>
    <n v="0"/>
    <n v="3.79"/>
    <n v="0"/>
    <n v="-0.71"/>
    <n v="-3.14"/>
    <n v="31.93"/>
    <n v="0"/>
    <x v="7"/>
    <x v="19"/>
  </r>
  <r>
    <x v="0"/>
    <s v="E"/>
    <x v="13"/>
    <s v="UOLP    01/31/2007 "/>
    <n v="201"/>
    <n v="7.1"/>
    <n v="0.51"/>
    <n v="6.59"/>
    <n v="7.1"/>
    <n v="0"/>
    <n v="0.51"/>
    <n v="0"/>
    <n v="-0.09"/>
    <n v="-0.42"/>
    <n v="4.3499999999999996"/>
    <n v="0"/>
    <x v="7"/>
    <x v="19"/>
  </r>
  <r>
    <x v="0"/>
    <s v="E"/>
    <x v="2"/>
    <s v="UOLP    01/31/2007 "/>
    <n v="864"/>
    <n v="30.48"/>
    <n v="2.2400000000000002"/>
    <n v="28.24"/>
    <n v="30.48"/>
    <n v="0"/>
    <n v="2.2400000000000002"/>
    <n v="0"/>
    <n v="-0.4"/>
    <n v="-1.84"/>
    <n v="18.64"/>
    <n v="0"/>
    <x v="7"/>
    <x v="19"/>
  </r>
  <r>
    <x v="0"/>
    <s v="E"/>
    <x v="2"/>
    <s v="UOLP    01/31/2007N"/>
    <n v="845"/>
    <n v="29.76"/>
    <n v="2.17"/>
    <n v="27.59"/>
    <n v="29.79"/>
    <n v="0"/>
    <n v="2.17"/>
    <n v="0"/>
    <n v="-0.4"/>
    <n v="-1.8"/>
    <n v="18.27"/>
    <n v="0"/>
    <x v="7"/>
    <x v="19"/>
  </r>
  <r>
    <x v="0"/>
    <s v="E"/>
    <x v="10"/>
    <s v="UOLP    01/31/2007N"/>
    <n v="4229"/>
    <n v="148.68"/>
    <n v="9.7200000000000006"/>
    <n v="138.96"/>
    <n v="149.13"/>
    <n v="0"/>
    <n v="9.7200000000000006"/>
    <n v="0"/>
    <n v="-2.04"/>
    <n v="-8.1300000000000008"/>
    <n v="91.42"/>
    <n v="0"/>
    <x v="7"/>
    <x v="19"/>
  </r>
  <r>
    <x v="0"/>
    <s v="E"/>
    <x v="3"/>
    <s v="WS01    06/02/1993N"/>
    <n v="8400"/>
    <n v="531.05999999999995"/>
    <n v="21.56"/>
    <n v="509.5"/>
    <n v="0"/>
    <n v="0"/>
    <n v="0"/>
    <n v="0"/>
    <n v="0"/>
    <n v="0"/>
    <n v="181.6"/>
    <n v="0"/>
    <x v="7"/>
    <x v="20"/>
  </r>
  <r>
    <x v="0"/>
    <s v="E"/>
    <x v="0"/>
    <s v="        01/01/2001 "/>
    <n v="44412"/>
    <n v="3478.66"/>
    <n v="0"/>
    <n v="3478.66"/>
    <n v="0"/>
    <n v="0"/>
    <n v="0"/>
    <n v="0"/>
    <n v="0"/>
    <n v="0"/>
    <n v="0"/>
    <n v="0"/>
    <x v="8"/>
    <x v="21"/>
  </r>
  <r>
    <x v="0"/>
    <s v="E"/>
    <x v="1"/>
    <s v="DP01    01/02/2007N"/>
    <n v="184715"/>
    <n v="13922.24"/>
    <n v="2387.81"/>
    <n v="11534.43"/>
    <n v="11969.99"/>
    <n v="259.52"/>
    <n v="2387.81"/>
    <n v="0"/>
    <n v="-41.19"/>
    <n v="-653.89"/>
    <n v="3993.35"/>
    <n v="0"/>
    <x v="8"/>
    <x v="1"/>
  </r>
  <r>
    <x v="0"/>
    <s v="E"/>
    <x v="2"/>
    <s v="DP02    01/02/2007N"/>
    <n v="91585"/>
    <n v="8630.76"/>
    <n v="1183.92"/>
    <n v="7446.84"/>
    <n v="7662.81"/>
    <n v="128.66999999999999"/>
    <n v="1183.92"/>
    <n v="0"/>
    <n v="-20.43"/>
    <n v="-324.20999999999998"/>
    <n v="1979.98"/>
    <n v="0"/>
    <x v="8"/>
    <x v="1"/>
  </r>
  <r>
    <x v="0"/>
    <s v="E"/>
    <x v="3"/>
    <s v="DP02    01/02/2007N"/>
    <n v="726161"/>
    <n v="53062.27"/>
    <n v="9452.08"/>
    <n v="43610.19"/>
    <n v="45322.51"/>
    <n v="1020.24"/>
    <n v="9452.08"/>
    <n v="0"/>
    <n v="-161.94"/>
    <n v="-2570.62"/>
    <n v="15698.87"/>
    <n v="0"/>
    <x v="8"/>
    <x v="1"/>
  </r>
  <r>
    <x v="0"/>
    <s v="E"/>
    <x v="4"/>
    <s v="DP02    01/02/2007N"/>
    <n v="383299"/>
    <n v="26522.53"/>
    <n v="4954.91"/>
    <n v="21567.62"/>
    <n v="22471.439999999999"/>
    <n v="538.54"/>
    <n v="4954.91"/>
    <n v="0"/>
    <n v="-85.48"/>
    <n v="-1356.88"/>
    <n v="8286.5400000000009"/>
    <n v="0"/>
    <x v="8"/>
    <x v="1"/>
  </r>
  <r>
    <x v="0"/>
    <s v="E"/>
    <x v="5"/>
    <s v="DP02    01/02/2007N"/>
    <n v="140842"/>
    <n v="10889.3"/>
    <n v="1820.66"/>
    <n v="9068.64"/>
    <n v="9400.75"/>
    <n v="197.88"/>
    <n v="1820.66"/>
    <n v="0"/>
    <n v="-31.41"/>
    <n v="-498.58"/>
    <n v="3044.86"/>
    <n v="0"/>
    <x v="8"/>
    <x v="1"/>
  </r>
  <r>
    <x v="0"/>
    <s v="E"/>
    <x v="6"/>
    <s v="DP10 ON 01/02/2007N"/>
    <n v="111108"/>
    <n v="8419.93"/>
    <n v="1436.29"/>
    <n v="6983.64"/>
    <n v="7245.63"/>
    <n v="156.11000000000001"/>
    <n v="1436.29"/>
    <n v="0"/>
    <n v="-24.78"/>
    <n v="-393.32"/>
    <n v="2402.04"/>
    <n v="0"/>
    <x v="8"/>
    <x v="1"/>
  </r>
  <r>
    <x v="0"/>
    <s v="E"/>
    <x v="7"/>
    <s v="DP10 ON 01/02/2007N"/>
    <n v="34278"/>
    <n v="3553.65"/>
    <n v="443.11"/>
    <n v="3110.54"/>
    <n v="3191.36"/>
    <n v="48.16"/>
    <n v="443.11"/>
    <n v="0"/>
    <n v="-7.64"/>
    <n v="-121.34"/>
    <n v="741.06"/>
    <n v="0"/>
    <x v="8"/>
    <x v="1"/>
  </r>
  <r>
    <x v="0"/>
    <s v="E"/>
    <x v="4"/>
    <s v="DS01    01/02/2007 "/>
    <n v="7464"/>
    <n v="810.01"/>
    <n v="96.49"/>
    <n v="810.01"/>
    <n v="801.94"/>
    <n v="10.49"/>
    <n v="96.49"/>
    <n v="0"/>
    <n v="-5.86"/>
    <n v="-93.05"/>
    <n v="161.36000000000001"/>
    <n v="0"/>
    <x v="8"/>
    <x v="2"/>
  </r>
  <r>
    <x v="0"/>
    <s v="E"/>
    <x v="8"/>
    <s v="DS01    01/02/2007 "/>
    <n v="78592"/>
    <n v="5105.41"/>
    <n v="1015.96"/>
    <n v="5105.41"/>
    <n v="4345.7"/>
    <n v="110.42"/>
    <n v="1015.96"/>
    <n v="0"/>
    <n v="-21.73"/>
    <n v="-344.94"/>
    <n v="1699.08"/>
    <n v="0"/>
    <x v="8"/>
    <x v="2"/>
  </r>
  <r>
    <x v="0"/>
    <s v="E"/>
    <x v="9"/>
    <s v="DS01    01/02/2007N"/>
    <n v="313356"/>
    <n v="28333.8"/>
    <n v="4043.05"/>
    <n v="24290.75"/>
    <n v="25027.96"/>
    <n v="440.29"/>
    <n v="4043.05"/>
    <n v="0"/>
    <n v="-69.86"/>
    <n v="-1107.6400000000001"/>
    <n v="6774.47"/>
    <n v="0"/>
    <x v="8"/>
    <x v="2"/>
  </r>
  <r>
    <x v="0"/>
    <s v="E"/>
    <x v="2"/>
    <s v="DS01    01/02/2007N"/>
    <n v="58398309"/>
    <n v="5242647.16"/>
    <n v="758155.68"/>
    <n v="4484491.4800000004"/>
    <n v="4622926.87"/>
    <n v="82068.62"/>
    <n v="758155.68"/>
    <n v="0"/>
    <n v="-13021.99"/>
    <n v="-207482.02"/>
    <n v="1262513.3700000001"/>
    <n v="0"/>
    <x v="8"/>
    <x v="2"/>
  </r>
  <r>
    <x v="0"/>
    <s v="E"/>
    <x v="6"/>
    <s v="DS01    01/02/2007N"/>
    <n v="3703222"/>
    <n v="334714.42"/>
    <n v="48203.5"/>
    <n v="286510.92"/>
    <n v="295322.40999999997"/>
    <n v="5204.2"/>
    <n v="48203.5"/>
    <n v="0"/>
    <n v="-825.84"/>
    <n v="-13189.85"/>
    <n v="80059.929999999993"/>
    <n v="0"/>
    <x v="8"/>
    <x v="2"/>
  </r>
  <r>
    <x v="0"/>
    <s v="E"/>
    <x v="10"/>
    <s v="DS01    01/02/2007N"/>
    <n v="89653"/>
    <n v="8185.93"/>
    <n v="1158.95"/>
    <n v="7026.98"/>
    <n v="7238.36"/>
    <n v="125.97"/>
    <n v="1158.95"/>
    <n v="0"/>
    <n v="-19.98"/>
    <n v="-317.37"/>
    <n v="1938.2"/>
    <n v="0"/>
    <x v="8"/>
    <x v="2"/>
  </r>
  <r>
    <x v="0"/>
    <s v="E"/>
    <x v="3"/>
    <s v="DS01    01/02/2007N"/>
    <n v="6596417"/>
    <n v="618224.98"/>
    <n v="85303.97"/>
    <n v="532921.01"/>
    <n v="548495.63"/>
    <n v="9265.36"/>
    <n v="85303.97"/>
    <n v="0"/>
    <n v="-1470.93"/>
    <n v="-23369.05"/>
    <n v="142608.06"/>
    <n v="0"/>
    <x v="8"/>
    <x v="2"/>
  </r>
  <r>
    <x v="0"/>
    <s v="E"/>
    <x v="7"/>
    <s v="DS01    01/02/2007N"/>
    <n v="426"/>
    <n v="75.83"/>
    <n v="5.5"/>
    <n v="70.33"/>
    <n v="71.34"/>
    <n v="0.59"/>
    <n v="5.5"/>
    <n v="0"/>
    <n v="-0.09"/>
    <n v="-1.51"/>
    <n v="9.2100000000000009"/>
    <n v="0"/>
    <x v="8"/>
    <x v="2"/>
  </r>
  <r>
    <x v="0"/>
    <s v="E"/>
    <x v="11"/>
    <s v="DS01    01/02/2007N"/>
    <n v="483349"/>
    <n v="42489.21"/>
    <n v="6252.25"/>
    <n v="36236.959999999999"/>
    <n v="37377.06"/>
    <n v="679.1"/>
    <n v="6252.25"/>
    <n v="0"/>
    <n v="-107.8"/>
    <n v="-1711.4"/>
    <n v="10449.52"/>
    <n v="0"/>
    <x v="8"/>
    <x v="2"/>
  </r>
  <r>
    <x v="0"/>
    <s v="E"/>
    <x v="4"/>
    <s v="DS01    01/02/2007N"/>
    <n v="7019400"/>
    <n v="548363.96"/>
    <n v="90739.79"/>
    <n v="457624.17"/>
    <n v="474175.97"/>
    <n v="9862.2199999999993"/>
    <n v="90739.79"/>
    <n v="0"/>
    <n v="-1565.34"/>
    <n v="-24848.68"/>
    <n v="151752.41"/>
    <n v="0"/>
    <x v="8"/>
    <x v="2"/>
  </r>
  <r>
    <x v="0"/>
    <s v="E"/>
    <x v="8"/>
    <s v="DS01    01/02/2007N"/>
    <n v="1398109"/>
    <n v="116850.34"/>
    <n v="18073.34"/>
    <n v="98777"/>
    <n v="102073.73"/>
    <n v="1964.36"/>
    <n v="18073.34"/>
    <n v="0"/>
    <n v="-311.77999999999997"/>
    <n v="-4949.3100000000004"/>
    <n v="30225.72"/>
    <n v="0"/>
    <x v="8"/>
    <x v="2"/>
  </r>
  <r>
    <x v="0"/>
    <s v="E"/>
    <x v="5"/>
    <s v="DS01    01/02/2007N"/>
    <n v="1693088"/>
    <n v="155187.76"/>
    <n v="21893.63"/>
    <n v="133294.13"/>
    <n v="137286.41"/>
    <n v="2378.79"/>
    <n v="21893.63"/>
    <n v="0"/>
    <n v="-377.55"/>
    <n v="-5993.52"/>
    <n v="36602.870000000003"/>
    <n v="0"/>
    <x v="8"/>
    <x v="2"/>
  </r>
  <r>
    <x v="0"/>
    <s v="E"/>
    <x v="2"/>
    <s v="DS01    01/02/2007Y"/>
    <n v="45292"/>
    <n v="11572.84"/>
    <n v="580.45000000000005"/>
    <n v="10992.39"/>
    <n v="11097.76"/>
    <n v="63.57"/>
    <n v="580.45000000000005"/>
    <n v="0"/>
    <n v="-10.1"/>
    <n v="-158.84"/>
    <n v="979.2"/>
    <n v="0"/>
    <x v="8"/>
    <x v="2"/>
  </r>
  <r>
    <x v="0"/>
    <s v="E"/>
    <x v="6"/>
    <s v="DS01    01/02/2007Y"/>
    <n v="3460"/>
    <n v="927.84"/>
    <n v="26.84"/>
    <n v="901"/>
    <n v="904.98"/>
    <n v="4.76"/>
    <n v="26.84"/>
    <n v="0"/>
    <n v="-0.76"/>
    <n v="-7.98"/>
    <n v="74.81"/>
    <n v="0"/>
    <x v="8"/>
    <x v="2"/>
  </r>
  <r>
    <x v="0"/>
    <s v="E"/>
    <x v="3"/>
    <s v="DS01    01/02/2007Y"/>
    <n v="13882"/>
    <n v="3760.31"/>
    <n v="178.07"/>
    <n v="3582.24"/>
    <n v="3614.58"/>
    <n v="19.489999999999998"/>
    <n v="178.07"/>
    <n v="0"/>
    <n v="-3.08"/>
    <n v="-48.75"/>
    <n v="300.08"/>
    <n v="0"/>
    <x v="8"/>
    <x v="2"/>
  </r>
  <r>
    <x v="0"/>
    <s v="E"/>
    <x v="11"/>
    <s v="DS01    01/02/2007Y"/>
    <n v="6448"/>
    <n v="1583.2"/>
    <n v="84.03"/>
    <n v="1499.17"/>
    <n v="1514.38"/>
    <n v="9.06"/>
    <n v="84.03"/>
    <n v="0"/>
    <n v="-1.44"/>
    <n v="-22.83"/>
    <n v="139.4"/>
    <n v="0"/>
    <x v="8"/>
    <x v="2"/>
  </r>
  <r>
    <x v="0"/>
    <s v="E"/>
    <x v="4"/>
    <s v="DS01    01/02/2007Y"/>
    <n v="1361"/>
    <n v="341.11"/>
    <n v="17.59"/>
    <n v="323.52"/>
    <n v="326.73"/>
    <n v="1.91"/>
    <n v="17.59"/>
    <n v="0"/>
    <n v="-0.3"/>
    <n v="-4.82"/>
    <n v="29.42"/>
    <n v="0"/>
    <x v="8"/>
    <x v="2"/>
  </r>
  <r>
    <x v="0"/>
    <s v="E"/>
    <x v="8"/>
    <s v="DS01    01/02/2007Y"/>
    <n v="2172"/>
    <n v="535.44000000000005"/>
    <n v="28.08"/>
    <n v="507.36"/>
    <n v="512.48"/>
    <n v="3.05"/>
    <n v="28.08"/>
    <n v="0"/>
    <n v="-0.48"/>
    <n v="-7.69"/>
    <n v="46.96"/>
    <n v="0"/>
    <x v="8"/>
    <x v="2"/>
  </r>
  <r>
    <x v="0"/>
    <s v="E"/>
    <x v="5"/>
    <s v="DS01    01/02/2007Y"/>
    <n v="6526"/>
    <n v="1578.7"/>
    <n v="84.36"/>
    <n v="1494.34"/>
    <n v="1509.73"/>
    <n v="9.17"/>
    <n v="84.36"/>
    <n v="0"/>
    <n v="-1.46"/>
    <n v="-23.1"/>
    <n v="141.09"/>
    <n v="0"/>
    <x v="8"/>
    <x v="2"/>
  </r>
  <r>
    <x v="0"/>
    <s v="E"/>
    <x v="5"/>
    <s v="DS02    01/02/2007N"/>
    <n v="152216"/>
    <n v="11842.72"/>
    <n v="1967.7"/>
    <n v="9875.02"/>
    <n v="10233.94"/>
    <n v="213.86"/>
    <n v="1967.7"/>
    <n v="0"/>
    <n v="-33.94"/>
    <n v="-538.84"/>
    <n v="3290.76"/>
    <n v="0"/>
    <x v="8"/>
    <x v="2"/>
  </r>
  <r>
    <x v="0"/>
    <s v="E"/>
    <x v="6"/>
    <s v="DS02    01/02/2007Y"/>
    <n v="2364"/>
    <n v="581.44000000000005"/>
    <n v="30.56"/>
    <n v="550.88"/>
    <n v="556.46"/>
    <n v="3.32"/>
    <n v="30.56"/>
    <n v="0"/>
    <n v="-0.53"/>
    <n v="-8.3699999999999992"/>
    <n v="51.11"/>
    <n v="0"/>
    <x v="8"/>
    <x v="2"/>
  </r>
  <r>
    <x v="0"/>
    <s v="E"/>
    <x v="5"/>
    <s v="DS03 ON 01/02/2007N"/>
    <n v="110795"/>
    <n v="8678.77"/>
    <n v="1432.25"/>
    <n v="7246.52"/>
    <n v="7507.77"/>
    <n v="155.66999999999999"/>
    <n v="1432.25"/>
    <n v="0"/>
    <n v="-24.71"/>
    <n v="-392.21"/>
    <n v="2395.2800000000002"/>
    <n v="0"/>
    <x v="8"/>
    <x v="2"/>
  </r>
  <r>
    <x v="0"/>
    <s v="E"/>
    <x v="2"/>
    <s v="DS07 ON 01/02/2007N"/>
    <n v="1572514"/>
    <n v="132436"/>
    <n v="20339.23"/>
    <n v="112096.77"/>
    <n v="115802.03"/>
    <n v="2209.37"/>
    <n v="20339.23"/>
    <n v="0"/>
    <n v="-350.65"/>
    <n v="-5563.98"/>
    <n v="33996.18"/>
    <n v="0"/>
    <x v="8"/>
    <x v="2"/>
  </r>
  <r>
    <x v="0"/>
    <s v="E"/>
    <x v="6"/>
    <s v="DS07 ON 01/02/2007N"/>
    <n v="108502"/>
    <n v="10511.43"/>
    <n v="1402.59"/>
    <n v="9108.84"/>
    <n v="9364.66"/>
    <n v="152.44999999999999"/>
    <n v="1402.59"/>
    <n v="0"/>
    <n v="-24.18"/>
    <n v="-384.09"/>
    <n v="2345.6999999999998"/>
    <n v="0"/>
    <x v="8"/>
    <x v="2"/>
  </r>
  <r>
    <x v="0"/>
    <s v="E"/>
    <x v="3"/>
    <s v="DS07 ON 01/02/2007N"/>
    <n v="152080"/>
    <n v="13775.73"/>
    <n v="1965.94"/>
    <n v="11809.79"/>
    <n v="12168.39"/>
    <n v="213.67"/>
    <n v="1965.94"/>
    <n v="0"/>
    <n v="-33.909999999999997"/>
    <n v="-538.36"/>
    <n v="3287.81"/>
    <n v="0"/>
    <x v="8"/>
    <x v="2"/>
  </r>
  <r>
    <x v="0"/>
    <s v="E"/>
    <x v="7"/>
    <s v="DS07 ON 01/02/2007N"/>
    <n v="22400"/>
    <n v="2345.02"/>
    <n v="289.56"/>
    <n v="2055.46"/>
    <n v="2108.29"/>
    <n v="31.47"/>
    <n v="289.56"/>
    <n v="0"/>
    <n v="-5"/>
    <n v="-79.3"/>
    <n v="484.27"/>
    <n v="0"/>
    <x v="8"/>
    <x v="2"/>
  </r>
  <r>
    <x v="0"/>
    <s v="E"/>
    <x v="4"/>
    <s v="DS07 ON 01/02/2007N"/>
    <n v="183773"/>
    <n v="13980.34"/>
    <n v="2375.63"/>
    <n v="11604.71"/>
    <n v="12038.05"/>
    <n v="258.2"/>
    <n v="2375.63"/>
    <n v="0"/>
    <n v="-40.98"/>
    <n v="-650.55999999999995"/>
    <n v="3972.99"/>
    <n v="0"/>
    <x v="8"/>
    <x v="2"/>
  </r>
  <r>
    <x v="0"/>
    <s v="E"/>
    <x v="2"/>
    <s v="DS07 ON 01/02/2007Y"/>
    <n v="560"/>
    <n v="154.19"/>
    <n v="7.24"/>
    <n v="146.94999999999999"/>
    <n v="148.26"/>
    <n v="0.79"/>
    <n v="7.24"/>
    <n v="0"/>
    <n v="-0.12"/>
    <n v="-1.98"/>
    <n v="12.11"/>
    <n v="0"/>
    <x v="8"/>
    <x v="2"/>
  </r>
  <r>
    <x v="0"/>
    <s v="E"/>
    <x v="2"/>
    <s v="DS08 ON 01/02/2007N"/>
    <n v="731807"/>
    <n v="78765.19"/>
    <n v="9489.3799999999992"/>
    <n v="69275.81"/>
    <n v="71001.37"/>
    <n v="1028.22"/>
    <n v="9489.3799999999992"/>
    <n v="0"/>
    <n v="-163.21"/>
    <n v="-2590.5700000000002"/>
    <n v="15820.91"/>
    <n v="0"/>
    <x v="8"/>
    <x v="2"/>
  </r>
  <r>
    <x v="0"/>
    <s v="E"/>
    <x v="4"/>
    <s v="DS08 ON 01/02/2007N"/>
    <n v="67256"/>
    <n v="6221.7"/>
    <n v="869.42"/>
    <n v="5352.28"/>
    <n v="5510.88"/>
    <n v="94.49"/>
    <n v="869.42"/>
    <n v="0"/>
    <n v="-15"/>
    <n v="-238.09"/>
    <n v="1454.01"/>
    <n v="0"/>
    <x v="8"/>
    <x v="2"/>
  </r>
  <r>
    <x v="0"/>
    <s v="E"/>
    <x v="2"/>
    <s v="DS08 ON 01/02/2007Y"/>
    <n v="1244"/>
    <n v="348.08"/>
    <n v="16.079999999999998"/>
    <n v="332"/>
    <n v="334.93"/>
    <n v="1.75"/>
    <n v="16.079999999999998"/>
    <n v="0"/>
    <n v="-0.28000000000000003"/>
    <n v="-4.4000000000000004"/>
    <n v="26.89"/>
    <n v="0"/>
    <x v="8"/>
    <x v="2"/>
  </r>
  <r>
    <x v="0"/>
    <s v="E"/>
    <x v="2"/>
    <s v="DS09    01/02/2007N"/>
    <n v="527229"/>
    <n v="56400.51"/>
    <n v="6751.46"/>
    <n v="49649.05"/>
    <n v="50873.599999999999"/>
    <n v="740.75"/>
    <n v="6751.46"/>
    <n v="0"/>
    <n v="-117.56"/>
    <n v="-1847.74"/>
    <n v="11398.2"/>
    <n v="0"/>
    <x v="8"/>
    <x v="2"/>
  </r>
  <r>
    <x v="0"/>
    <s v="E"/>
    <x v="2"/>
    <s v="DS09    01/02/2007Y"/>
    <n v="85169"/>
    <n v="12934.14"/>
    <n v="1100.97"/>
    <n v="11833.17"/>
    <n v="12033.98"/>
    <n v="119.66"/>
    <n v="1100.97"/>
    <n v="0"/>
    <n v="-18.98"/>
    <n v="-301.49"/>
    <n v="1841.31"/>
    <n v="0"/>
    <x v="8"/>
    <x v="2"/>
  </r>
  <r>
    <x v="0"/>
    <s v="E"/>
    <x v="4"/>
    <s v="DS12    01/02/2007 "/>
    <n v="18821"/>
    <n v="1206.32"/>
    <n v="0"/>
    <n v="1206.32"/>
    <n v="0"/>
    <n v="0"/>
    <n v="0"/>
    <n v="0"/>
    <n v="0"/>
    <n v="0"/>
    <n v="406.89"/>
    <n v="0"/>
    <x v="8"/>
    <x v="2"/>
  </r>
  <r>
    <x v="0"/>
    <s v="E"/>
    <x v="8"/>
    <s v="DS12    01/02/2007 "/>
    <n v="18850"/>
    <n v="1901.54"/>
    <n v="0"/>
    <n v="1901.54"/>
    <n v="0"/>
    <n v="0"/>
    <n v="0"/>
    <n v="0"/>
    <n v="0"/>
    <n v="0"/>
    <n v="407.52"/>
    <n v="0"/>
    <x v="8"/>
    <x v="2"/>
  </r>
  <r>
    <x v="0"/>
    <s v="E"/>
    <x v="8"/>
    <s v="DT01SOFF01/02/2007N"/>
    <n v="0"/>
    <n v="-6250"/>
    <n v="0"/>
    <n v="-6250"/>
    <n v="0"/>
    <n v="0"/>
    <n v="0"/>
    <n v="0"/>
    <n v="0"/>
    <n v="0"/>
    <n v="0"/>
    <n v="0"/>
    <x v="8"/>
    <x v="3"/>
  </r>
  <r>
    <x v="0"/>
    <s v="E"/>
    <x v="5"/>
    <s v="DT01SOFF01/02/2007N"/>
    <n v="0"/>
    <n v="-1250"/>
    <n v="0"/>
    <n v="-1250"/>
    <n v="0"/>
    <n v="0"/>
    <n v="0"/>
    <n v="0"/>
    <n v="0"/>
    <n v="0"/>
    <n v="0"/>
    <n v="0"/>
    <x v="8"/>
    <x v="3"/>
  </r>
  <r>
    <x v="0"/>
    <s v="E"/>
    <x v="4"/>
    <s v="DT01WOFF01/02/2007N"/>
    <n v="16326204"/>
    <n v="767500.43"/>
    <n v="210802.63"/>
    <n v="556697.80000000005"/>
    <n v="556697.80000000005"/>
    <n v="0"/>
    <n v="210802.63"/>
    <n v="0"/>
    <n v="0"/>
    <n v="0"/>
    <n v="352956.2"/>
    <n v="0"/>
    <x v="8"/>
    <x v="3"/>
  </r>
  <r>
    <x v="0"/>
    <s v="E"/>
    <x v="8"/>
    <s v="DT01WOFF01/02/2007N"/>
    <n v="20254766"/>
    <n v="950856.2"/>
    <n v="261833.34"/>
    <n v="689022.86"/>
    <n v="689022.86"/>
    <n v="0"/>
    <n v="261833.34"/>
    <n v="0"/>
    <n v="0"/>
    <n v="0"/>
    <n v="437887.76"/>
    <n v="0"/>
    <x v="8"/>
    <x v="3"/>
  </r>
  <r>
    <x v="0"/>
    <s v="E"/>
    <x v="5"/>
    <s v="DT01WOFF01/02/2007N"/>
    <n v="2243359"/>
    <n v="105616.64"/>
    <n v="28999.91"/>
    <n v="76616.73"/>
    <n v="76616.73"/>
    <n v="0"/>
    <n v="28999.91"/>
    <n v="0"/>
    <n v="0"/>
    <n v="0"/>
    <n v="48499.18"/>
    <n v="0"/>
    <x v="8"/>
    <x v="3"/>
  </r>
  <r>
    <x v="0"/>
    <s v="E"/>
    <x v="1"/>
    <s v="DT01WOFF01/02/2007N"/>
    <n v="117414"/>
    <n v="5507.19"/>
    <n v="1517.81"/>
    <n v="3989.38"/>
    <n v="3989.38"/>
    <n v="0"/>
    <n v="1517.81"/>
    <n v="0"/>
    <n v="0"/>
    <n v="0"/>
    <n v="2538.37"/>
    <n v="0"/>
    <x v="8"/>
    <x v="3"/>
  </r>
  <r>
    <x v="0"/>
    <s v="E"/>
    <x v="8"/>
    <s v="DT01WON 01/02/2007 "/>
    <n v="847222"/>
    <n v="65351.19"/>
    <n v="10952.04"/>
    <n v="65351.19"/>
    <n v="59068.28"/>
    <n v="1190.3499999999999"/>
    <n v="10952.04"/>
    <n v="0"/>
    <n v="-347.24"/>
    <n v="-5512.24"/>
    <n v="18316.09"/>
    <n v="0"/>
    <x v="8"/>
    <x v="3"/>
  </r>
  <r>
    <x v="0"/>
    <s v="E"/>
    <x v="3"/>
    <s v="DT01WON 01/02/2007N"/>
    <n v="0"/>
    <n v="15"/>
    <n v="0"/>
    <n v="15"/>
    <n v="15"/>
    <n v="0"/>
    <n v="0"/>
    <n v="0"/>
    <n v="0"/>
    <n v="0"/>
    <n v="0"/>
    <n v="0"/>
    <x v="8"/>
    <x v="3"/>
  </r>
  <r>
    <x v="0"/>
    <s v="E"/>
    <x v="4"/>
    <s v="DT01WON 01/02/2007N"/>
    <n v="7155446"/>
    <n v="952375.61"/>
    <n v="92303.64"/>
    <n v="860071.97"/>
    <n v="915441.64"/>
    <n v="32991.730000000003"/>
    <n v="92303.64"/>
    <n v="0"/>
    <n v="-5236.41"/>
    <n v="-83124.990000000005"/>
    <n v="154693.54"/>
    <n v="0"/>
    <x v="8"/>
    <x v="3"/>
  </r>
  <r>
    <x v="0"/>
    <s v="E"/>
    <x v="8"/>
    <s v="DT01WON 01/02/2007N"/>
    <n v="8908398"/>
    <n v="1222076.58"/>
    <n v="115158.89"/>
    <n v="1106917.69"/>
    <n v="1175684.45"/>
    <n v="40974.239999999998"/>
    <n v="115158.89"/>
    <n v="0"/>
    <n v="-6503.4"/>
    <n v="-103237.6"/>
    <n v="192590.62"/>
    <n v="0"/>
    <x v="8"/>
    <x v="3"/>
  </r>
  <r>
    <x v="0"/>
    <s v="E"/>
    <x v="5"/>
    <s v="DT01WON 01/02/2007N"/>
    <n v="1209119"/>
    <n v="187652.76"/>
    <n v="15630.28"/>
    <n v="172022.48"/>
    <n v="180163.41"/>
    <n v="4850.72"/>
    <n v="15630.28"/>
    <n v="0"/>
    <n v="-769.9"/>
    <n v="-12221.75"/>
    <n v="26139.93"/>
    <n v="0"/>
    <x v="8"/>
    <x v="3"/>
  </r>
  <r>
    <x v="0"/>
    <s v="E"/>
    <x v="1"/>
    <s v="DT01WON 01/02/2007N"/>
    <n v="40315"/>
    <n v="5673.3"/>
    <n v="521.15"/>
    <n v="5152.1499999999996"/>
    <n v="5524.07"/>
    <n v="221.61"/>
    <n v="521.15"/>
    <n v="0"/>
    <n v="-35.17"/>
    <n v="-558.36"/>
    <n v="871.57"/>
    <n v="0"/>
    <x v="8"/>
    <x v="3"/>
  </r>
  <r>
    <x v="0"/>
    <s v="E"/>
    <x v="4"/>
    <s v="DT02WOFF01/02/2007N"/>
    <n v="356723"/>
    <n v="16735.650000000001"/>
    <n v="4611.3599999999997"/>
    <n v="12124.29"/>
    <n v="12124.29"/>
    <n v="0"/>
    <n v="4611.3599999999997"/>
    <n v="0"/>
    <n v="0"/>
    <n v="0"/>
    <n v="7711.99"/>
    <n v="0"/>
    <x v="8"/>
    <x v="3"/>
  </r>
  <r>
    <x v="0"/>
    <s v="E"/>
    <x v="8"/>
    <s v="DT02WOFF01/02/2007N"/>
    <n v="614551"/>
    <n v="28824.9"/>
    <n v="7944.3"/>
    <n v="20880.599999999999"/>
    <n v="20880.599999999999"/>
    <n v="0"/>
    <n v="7944.3"/>
    <n v="0"/>
    <n v="0"/>
    <n v="0"/>
    <n v="13285.98"/>
    <n v="0"/>
    <x v="8"/>
    <x v="3"/>
  </r>
  <r>
    <x v="0"/>
    <s v="E"/>
    <x v="5"/>
    <s v="DT02WOFF01/02/2007N"/>
    <n v="129178"/>
    <n v="6058.96"/>
    <n v="1669.88"/>
    <n v="4389.08"/>
    <n v="4389.08"/>
    <n v="0"/>
    <n v="1669.88"/>
    <n v="0"/>
    <n v="0"/>
    <n v="0"/>
    <n v="2792.7"/>
    <n v="0"/>
    <x v="8"/>
    <x v="3"/>
  </r>
  <r>
    <x v="0"/>
    <s v="E"/>
    <x v="4"/>
    <s v="DT02WON 01/02/2007N"/>
    <n v="135947"/>
    <n v="18269.919999999998"/>
    <n v="1757.39"/>
    <n v="16512.53"/>
    <n v="17674.25"/>
    <n v="692.2"/>
    <n v="1757.39"/>
    <n v="0"/>
    <n v="-109.87"/>
    <n v="-1744.05"/>
    <n v="2939.04"/>
    <n v="0"/>
    <x v="8"/>
    <x v="3"/>
  </r>
  <r>
    <x v="0"/>
    <s v="E"/>
    <x v="8"/>
    <s v="DT02WON 01/02/2007N"/>
    <n v="244695"/>
    <n v="33427.199999999997"/>
    <n v="3163.17"/>
    <n v="30264.03"/>
    <n v="32290.13"/>
    <n v="1207.24"/>
    <n v="3163.17"/>
    <n v="0"/>
    <n v="-191.61"/>
    <n v="-3041.73"/>
    <n v="5290.06"/>
    <n v="0"/>
    <x v="8"/>
    <x v="3"/>
  </r>
  <r>
    <x v="0"/>
    <s v="E"/>
    <x v="5"/>
    <s v="DT02WON 01/02/2007N"/>
    <n v="69018"/>
    <n v="11483.84"/>
    <n v="892.2"/>
    <n v="10591.64"/>
    <n v="11058.98"/>
    <n v="278.47000000000003"/>
    <n v="892.2"/>
    <n v="0"/>
    <n v="-44.2"/>
    <n v="-701.61"/>
    <n v="1492.1"/>
    <n v="0"/>
    <x v="8"/>
    <x v="3"/>
  </r>
  <r>
    <x v="0"/>
    <s v="E"/>
    <x v="4"/>
    <s v="DT07WOFF01/02/2007N"/>
    <n v="13357"/>
    <n v="629.72"/>
    <n v="172.67"/>
    <n v="457.05"/>
    <n v="457.05"/>
    <n v="0"/>
    <n v="172.67"/>
    <n v="0"/>
    <n v="0"/>
    <n v="0"/>
    <n v="288.76"/>
    <n v="0"/>
    <x v="8"/>
    <x v="3"/>
  </r>
  <r>
    <x v="0"/>
    <s v="E"/>
    <x v="5"/>
    <s v="DT07WOFF01/02/2007N"/>
    <n v="177194"/>
    <n v="8312.9500000000007"/>
    <n v="2290.59"/>
    <n v="6022.36"/>
    <n v="6022.36"/>
    <n v="0"/>
    <n v="2290.59"/>
    <n v="0"/>
    <n v="0"/>
    <n v="0"/>
    <n v="3830.76"/>
    <n v="0"/>
    <x v="8"/>
    <x v="3"/>
  </r>
  <r>
    <x v="0"/>
    <s v="E"/>
    <x v="4"/>
    <s v="DT07WON 01/02/2007N"/>
    <n v="6184"/>
    <n v="1764.04"/>
    <n v="79.94"/>
    <n v="1684.1"/>
    <n v="1730.18"/>
    <n v="27.46"/>
    <n v="79.94"/>
    <n v="0"/>
    <n v="-4.3600000000000003"/>
    <n v="-69.180000000000007"/>
    <n v="133.69"/>
    <n v="0"/>
    <x v="8"/>
    <x v="3"/>
  </r>
  <r>
    <x v="0"/>
    <s v="E"/>
    <x v="5"/>
    <s v="DT07WON 01/02/2007N"/>
    <n v="80008"/>
    <n v="11395.92"/>
    <n v="1034.26"/>
    <n v="10361.66"/>
    <n v="10968.15"/>
    <n v="361.37"/>
    <n v="1034.26"/>
    <n v="0"/>
    <n v="-57.36"/>
    <n v="-910.5"/>
    <n v="1729.69"/>
    <n v="0"/>
    <x v="8"/>
    <x v="3"/>
  </r>
  <r>
    <x v="0"/>
    <s v="E"/>
    <x v="5"/>
    <s v="DT08SOFF01/02/2007N"/>
    <n v="-1213253"/>
    <n v="-167398.51999999999"/>
    <n v="-15591.56"/>
    <n v="-151806.96"/>
    <n v="-159207.54"/>
    <n v="-6127.09"/>
    <n v="-15591.56"/>
    <n v="0"/>
    <n v="972.49"/>
    <n v="12555.18"/>
    <n v="-26229.31"/>
    <n v="0"/>
    <x v="8"/>
    <x v="3"/>
  </r>
  <r>
    <x v="0"/>
    <s v="E"/>
    <x v="5"/>
    <s v="DT08SON 01/02/2007N"/>
    <n v="27782"/>
    <n v="1198.6600000000001"/>
    <n v="241.62"/>
    <n v="957.04"/>
    <n v="5557.22"/>
    <n v="4461.5"/>
    <n v="241.62"/>
    <n v="0"/>
    <n v="-708.12"/>
    <n v="-8353.56"/>
    <n v="600.62"/>
    <n v="0"/>
    <x v="8"/>
    <x v="3"/>
  </r>
  <r>
    <x v="0"/>
    <s v="E"/>
    <x v="4"/>
    <s v="DT08WOFF01/02/2007N"/>
    <n v="12809903"/>
    <n v="601582.64"/>
    <n v="165593.62"/>
    <n v="435989.02"/>
    <n v="435989.02"/>
    <n v="0"/>
    <n v="165593.62"/>
    <n v="0"/>
    <n v="0"/>
    <n v="0"/>
    <n v="276937.28999999998"/>
    <n v="0"/>
    <x v="8"/>
    <x v="3"/>
  </r>
  <r>
    <x v="0"/>
    <s v="E"/>
    <x v="8"/>
    <s v="DT08WOFF01/02/2007N"/>
    <n v="11622423"/>
    <n v="545454.14"/>
    <n v="150243.04999999999"/>
    <n v="395211.09"/>
    <n v="395211.09"/>
    <n v="0"/>
    <n v="150243.04999999999"/>
    <n v="0"/>
    <n v="0"/>
    <n v="0"/>
    <n v="251265.15"/>
    <n v="0"/>
    <x v="8"/>
    <x v="3"/>
  </r>
  <r>
    <x v="0"/>
    <s v="E"/>
    <x v="5"/>
    <s v="DT08WOFF01/02/2007N"/>
    <n v="6575797"/>
    <n v="309304.84000000003"/>
    <n v="85005.32"/>
    <n v="224299.51999999999"/>
    <n v="224299.51999999999"/>
    <n v="0"/>
    <n v="85005.32"/>
    <n v="0"/>
    <n v="0"/>
    <n v="0"/>
    <n v="142162.16"/>
    <n v="0"/>
    <x v="8"/>
    <x v="3"/>
  </r>
  <r>
    <x v="0"/>
    <s v="E"/>
    <x v="12"/>
    <s v="DT08WOFF01/02/2007N"/>
    <n v="97064"/>
    <n v="5245.22"/>
    <n v="1254.75"/>
    <n v="3990.47"/>
    <n v="3990.47"/>
    <n v="0"/>
    <n v="1254.75"/>
    <n v="0"/>
    <n v="0"/>
    <n v="0"/>
    <n v="2098.4299999999998"/>
    <n v="0"/>
    <x v="8"/>
    <x v="3"/>
  </r>
  <r>
    <x v="0"/>
    <s v="E"/>
    <x v="1"/>
    <s v="DT08WOFF01/02/2007N"/>
    <n v="620938"/>
    <n v="29124.48"/>
    <n v="8026.87"/>
    <n v="21097.61"/>
    <n v="21097.61"/>
    <n v="0"/>
    <n v="8026.87"/>
    <n v="0"/>
    <n v="0"/>
    <n v="0"/>
    <n v="13424.06"/>
    <n v="0"/>
    <x v="8"/>
    <x v="3"/>
  </r>
  <r>
    <x v="0"/>
    <s v="E"/>
    <x v="4"/>
    <s v="DT08WON 01/02/2007N"/>
    <n v="5061366"/>
    <n v="641983.22"/>
    <n v="65428.27"/>
    <n v="576554.94999999995"/>
    <n v="618695.41"/>
    <n v="25109.14"/>
    <n v="65428.27"/>
    <n v="0"/>
    <n v="-3985.29"/>
    <n v="-63264.31"/>
    <n v="109421.67"/>
    <n v="0"/>
    <x v="8"/>
    <x v="3"/>
  </r>
  <r>
    <x v="0"/>
    <s v="E"/>
    <x v="8"/>
    <s v="DT08WON 01/02/2007N"/>
    <n v="4681802"/>
    <n v="583949.55000000005"/>
    <n v="60521.66"/>
    <n v="523427.89"/>
    <n v="561873.28"/>
    <n v="22907.43"/>
    <n v="60521.66"/>
    <n v="0"/>
    <n v="-3635.87"/>
    <n v="-57716.95"/>
    <n v="101215.87"/>
    <n v="0"/>
    <x v="8"/>
    <x v="3"/>
  </r>
  <r>
    <x v="0"/>
    <s v="E"/>
    <x v="5"/>
    <s v="DT08WON 01/02/2007N"/>
    <n v="1884872"/>
    <n v="308786.13"/>
    <n v="24365.75"/>
    <n v="284420.38"/>
    <n v="304370.64"/>
    <n v="11887.24"/>
    <n v="24365.75"/>
    <n v="0"/>
    <n v="-1886.73"/>
    <n v="-29950.77"/>
    <n v="40749.040000000001"/>
    <n v="0"/>
    <x v="8"/>
    <x v="3"/>
  </r>
  <r>
    <x v="0"/>
    <s v="E"/>
    <x v="12"/>
    <s v="DT08WON 01/02/2007N"/>
    <n v="976"/>
    <n v="59.79"/>
    <n v="12.62"/>
    <n v="47.17"/>
    <n v="278.33999999999997"/>
    <n v="137.75"/>
    <n v="12.62"/>
    <n v="0"/>
    <n v="-21.86"/>
    <n v="-347.06"/>
    <n v="21.1"/>
    <n v="0"/>
    <x v="8"/>
    <x v="3"/>
  </r>
  <r>
    <x v="0"/>
    <s v="E"/>
    <x v="1"/>
    <s v="DT08WON 01/02/2007N"/>
    <n v="257337"/>
    <n v="32685.96"/>
    <n v="3326.6"/>
    <n v="29359.360000000001"/>
    <n v="31430.33"/>
    <n v="1233.98"/>
    <n v="3326.6"/>
    <n v="0"/>
    <n v="-195.86"/>
    <n v="-3109.09"/>
    <n v="5563.37"/>
    <n v="0"/>
    <x v="8"/>
    <x v="3"/>
  </r>
  <r>
    <x v="0"/>
    <s v="E"/>
    <x v="8"/>
    <s v="DT09WON 01/02/2007 "/>
    <n v="709906"/>
    <n v="36523.69"/>
    <n v="0"/>
    <n v="36523.69"/>
    <n v="0"/>
    <n v="0"/>
    <n v="0"/>
    <n v="0"/>
    <n v="0"/>
    <n v="0"/>
    <n v="15347.46"/>
    <n v="0"/>
    <x v="8"/>
    <x v="3"/>
  </r>
  <r>
    <x v="0"/>
    <s v="E"/>
    <x v="2"/>
    <s v="EH      01/02/2007N"/>
    <n v="423424"/>
    <n v="30540.9"/>
    <n v="5475.31"/>
    <n v="25065.59"/>
    <n v="26064.080000000002"/>
    <n v="594.88"/>
    <n v="5475.31"/>
    <n v="0"/>
    <n v="-94.45"/>
    <n v="-1498.92"/>
    <n v="9154.0300000000007"/>
    <n v="0"/>
    <x v="8"/>
    <x v="4"/>
  </r>
  <r>
    <x v="0"/>
    <s v="E"/>
    <x v="6"/>
    <s v="EH      01/02/2007N"/>
    <n v="15760"/>
    <n v="1116.23"/>
    <n v="203.73"/>
    <n v="912.5"/>
    <n v="949.66"/>
    <n v="22.14"/>
    <n v="203.73"/>
    <n v="0"/>
    <n v="-3.51"/>
    <n v="-55.79"/>
    <n v="340.72"/>
    <n v="0"/>
    <x v="8"/>
    <x v="4"/>
  </r>
  <r>
    <x v="0"/>
    <s v="E"/>
    <x v="3"/>
    <s v="EH      01/02/2007N"/>
    <n v="581901"/>
    <n v="40924.78"/>
    <n v="7531.68"/>
    <n v="33393.1"/>
    <n v="34765.230000000003"/>
    <n v="817.57"/>
    <n v="7531.68"/>
    <n v="0"/>
    <n v="-129.78"/>
    <n v="-2059.92"/>
    <n v="12580.12"/>
    <n v="0"/>
    <x v="8"/>
    <x v="4"/>
  </r>
  <r>
    <x v="0"/>
    <s v="E"/>
    <x v="5"/>
    <s v="EH      01/02/2007N"/>
    <n v="196646"/>
    <n v="13785.62"/>
    <n v="2542.04"/>
    <n v="11243.58"/>
    <n v="11707.29"/>
    <n v="276.27999999999997"/>
    <n v="2542.04"/>
    <n v="0"/>
    <n v="-43.86"/>
    <n v="-696.13"/>
    <n v="4251.29"/>
    <n v="0"/>
    <x v="8"/>
    <x v="4"/>
  </r>
  <r>
    <x v="0"/>
    <s v="E"/>
    <x v="6"/>
    <s v="GFL1    01/31/2007N"/>
    <n v="90"/>
    <n v="9.1199999999999992"/>
    <n v="1.1599999999999999"/>
    <n v="7.96"/>
    <n v="8.17"/>
    <n v="0.13"/>
    <n v="1.1599999999999999"/>
    <n v="0"/>
    <n v="-0.02"/>
    <n v="-0.32"/>
    <n v="1.95"/>
    <n v="0"/>
    <x v="8"/>
    <x v="5"/>
  </r>
  <r>
    <x v="0"/>
    <s v="E"/>
    <x v="3"/>
    <s v="GFL1    01/31/2007N"/>
    <n v="513"/>
    <n v="61.98"/>
    <n v="6.67"/>
    <n v="55.31"/>
    <n v="46.91"/>
    <n v="0.73"/>
    <n v="6.67"/>
    <n v="0"/>
    <n v="-0.11"/>
    <n v="-1.82"/>
    <n v="11.09"/>
    <n v="0"/>
    <x v="8"/>
    <x v="5"/>
  </r>
  <r>
    <x v="0"/>
    <s v="E"/>
    <x v="2"/>
    <s v="GFL2    01/31/2007N"/>
    <n v="499731"/>
    <n v="44522.15"/>
    <n v="6460.24"/>
    <n v="38061.910000000003"/>
    <n v="39231.64"/>
    <n v="702.05"/>
    <n v="6460.24"/>
    <n v="0"/>
    <n v="-111.57"/>
    <n v="-1768.94"/>
    <n v="10803.61"/>
    <n v="0"/>
    <x v="8"/>
    <x v="5"/>
  </r>
  <r>
    <x v="0"/>
    <s v="E"/>
    <x v="10"/>
    <s v="GFL2    01/31/2007N"/>
    <n v="0"/>
    <n v="3"/>
    <n v="0.01"/>
    <n v="2.99"/>
    <n v="0.08"/>
    <n v="0"/>
    <n v="0.01"/>
    <n v="0"/>
    <n v="0"/>
    <n v="0"/>
    <n v="0"/>
    <n v="0"/>
    <x v="8"/>
    <x v="5"/>
  </r>
  <r>
    <x v="0"/>
    <s v="E"/>
    <x v="3"/>
    <s v="GFL2    01/31/2007N"/>
    <n v="15338"/>
    <n v="1465.08"/>
    <n v="198.49"/>
    <n v="1266.5899999999999"/>
    <n v="1206.49"/>
    <n v="21.58"/>
    <n v="198.49"/>
    <n v="0"/>
    <n v="-3.48"/>
    <n v="-54.3"/>
    <n v="331.58"/>
    <n v="0"/>
    <x v="8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8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8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8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8"/>
    <x v="6"/>
  </r>
  <r>
    <x v="0"/>
    <s v="E"/>
    <x v="2"/>
    <s v="MCMP    07/31/1998 "/>
    <n v="0"/>
    <n v="169"/>
    <n v="0"/>
    <n v="169"/>
    <n v="0"/>
    <n v="0"/>
    <n v="0"/>
    <n v="0"/>
    <n v="0"/>
    <n v="0"/>
    <n v="0"/>
    <n v="0"/>
    <x v="8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8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8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8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8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8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8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8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8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8"/>
    <x v="6"/>
  </r>
  <r>
    <x v="0"/>
    <s v="E"/>
    <x v="9"/>
    <s v="NSPF    01/02/2007 "/>
    <n v="163"/>
    <n v="20.88"/>
    <n v="2.11"/>
    <n v="18.77"/>
    <n v="19.43"/>
    <n v="0"/>
    <n v="2.11"/>
    <n v="0"/>
    <n v="-0.08"/>
    <n v="-0.57999999999999996"/>
    <n v="3.52"/>
    <n v="0"/>
    <x v="8"/>
    <x v="7"/>
  </r>
  <r>
    <x v="0"/>
    <s v="E"/>
    <x v="2"/>
    <s v="NSPF    01/02/2007 "/>
    <n v="2282"/>
    <n v="292.32"/>
    <n v="29.54"/>
    <n v="262.77999999999997"/>
    <n v="272.02"/>
    <n v="0"/>
    <n v="29.54"/>
    <n v="0"/>
    <n v="-1.1200000000000001"/>
    <n v="-8.1199999999999992"/>
    <n v="49.28"/>
    <n v="0"/>
    <x v="8"/>
    <x v="7"/>
  </r>
  <r>
    <x v="0"/>
    <s v="E"/>
    <x v="3"/>
    <s v="NSPF    01/02/2007 "/>
    <n v="3586"/>
    <n v="459.36"/>
    <n v="46.42"/>
    <n v="412.94"/>
    <n v="427.46"/>
    <n v="0"/>
    <n v="46.42"/>
    <n v="0"/>
    <n v="-1.76"/>
    <n v="-12.76"/>
    <n v="77.44"/>
    <n v="0"/>
    <x v="8"/>
    <x v="7"/>
  </r>
  <r>
    <x v="0"/>
    <s v="E"/>
    <x v="13"/>
    <s v="NSPO    01/02/2007 "/>
    <n v="8106"/>
    <n v="1652.59"/>
    <n v="105.15"/>
    <n v="1547.44"/>
    <n v="1579.82"/>
    <n v="0"/>
    <n v="105.15"/>
    <n v="0"/>
    <n v="-4.05"/>
    <n v="-28.33"/>
    <n v="174.3"/>
    <n v="0"/>
    <x v="8"/>
    <x v="7"/>
  </r>
  <r>
    <x v="0"/>
    <s v="E"/>
    <x v="9"/>
    <s v="NSPO    01/02/2007 "/>
    <n v="480"/>
    <n v="111.19"/>
    <n v="6.24"/>
    <n v="104.95"/>
    <n v="106.87"/>
    <n v="0"/>
    <n v="6.24"/>
    <n v="0"/>
    <n v="-0.24"/>
    <n v="-1.68"/>
    <n v="10.32"/>
    <n v="0"/>
    <x v="8"/>
    <x v="7"/>
  </r>
  <r>
    <x v="0"/>
    <s v="E"/>
    <x v="2"/>
    <s v="NSPO    01/02/2007 "/>
    <n v="1600"/>
    <n v="342.89"/>
    <n v="20.8"/>
    <n v="322.08999999999997"/>
    <n v="328.49"/>
    <n v="0"/>
    <n v="20.8"/>
    <n v="0"/>
    <n v="-0.8"/>
    <n v="-5.6"/>
    <n v="34.4"/>
    <n v="0"/>
    <x v="8"/>
    <x v="7"/>
  </r>
  <r>
    <x v="0"/>
    <s v="E"/>
    <x v="6"/>
    <s v="NSPO    01/02/2007 "/>
    <n v="40"/>
    <n v="8.07"/>
    <n v="0.52"/>
    <n v="7.55"/>
    <n v="7.71"/>
    <n v="0"/>
    <n v="0.52"/>
    <n v="0"/>
    <n v="-0.02"/>
    <n v="-0.14000000000000001"/>
    <n v="0.86"/>
    <n v="0"/>
    <x v="8"/>
    <x v="7"/>
  </r>
  <r>
    <x v="0"/>
    <s v="E"/>
    <x v="3"/>
    <s v="NSPO    01/02/2007 "/>
    <n v="80"/>
    <n v="19.010000000000002"/>
    <n v="1.04"/>
    <n v="17.97"/>
    <n v="18.29"/>
    <n v="0"/>
    <n v="1.04"/>
    <n v="0"/>
    <n v="-0.04"/>
    <n v="-0.28000000000000003"/>
    <n v="1.72"/>
    <n v="0"/>
    <x v="8"/>
    <x v="7"/>
  </r>
  <r>
    <x v="0"/>
    <s v="E"/>
    <x v="13"/>
    <s v="NSPO    01/02/2007N"/>
    <n v="0"/>
    <n v="-8.08"/>
    <n v="0"/>
    <n v="-8.08"/>
    <n v="0"/>
    <n v="0"/>
    <n v="0"/>
    <n v="0"/>
    <n v="0"/>
    <n v="0"/>
    <n v="0"/>
    <n v="0"/>
    <x v="8"/>
    <x v="7"/>
  </r>
  <r>
    <x v="0"/>
    <s v="E"/>
    <x v="13"/>
    <s v="NSPU    01/02/2007 "/>
    <n v="41"/>
    <n v="11.49"/>
    <n v="0.53"/>
    <n v="10.96"/>
    <n v="11.13"/>
    <n v="0"/>
    <n v="0.53"/>
    <n v="0"/>
    <n v="-0.02"/>
    <n v="-0.15"/>
    <n v="0.89"/>
    <n v="0"/>
    <x v="8"/>
    <x v="7"/>
  </r>
  <r>
    <x v="0"/>
    <s v="E"/>
    <x v="9"/>
    <s v="NSPU    01/02/2007 "/>
    <n v="2419"/>
    <n v="677.91"/>
    <n v="31.27"/>
    <n v="646.64"/>
    <n v="656.67"/>
    <n v="0"/>
    <n v="31.27"/>
    <n v="0"/>
    <n v="-1.18"/>
    <n v="-8.85"/>
    <n v="52.51"/>
    <n v="0"/>
    <x v="8"/>
    <x v="7"/>
  </r>
  <r>
    <x v="0"/>
    <s v="E"/>
    <x v="2"/>
    <s v="NSPU    01/02/2007 "/>
    <n v="287"/>
    <n v="80.430000000000007"/>
    <n v="3.71"/>
    <n v="76.72"/>
    <n v="77.91"/>
    <n v="0"/>
    <n v="3.71"/>
    <n v="0"/>
    <n v="-0.14000000000000001"/>
    <n v="-1.05"/>
    <n v="6.23"/>
    <n v="0"/>
    <x v="8"/>
    <x v="7"/>
  </r>
  <r>
    <x v="0"/>
    <s v="E"/>
    <x v="10"/>
    <s v="NSU1    01/31/2007N"/>
    <n v="786"/>
    <n v="91.12"/>
    <n v="10.16"/>
    <n v="80.959999999999994"/>
    <n v="84.12"/>
    <n v="0"/>
    <n v="10.16"/>
    <n v="0"/>
    <n v="-0.38"/>
    <n v="-2.78"/>
    <n v="16.989999999999998"/>
    <n v="0"/>
    <x v="8"/>
    <x v="7"/>
  </r>
  <r>
    <x v="0"/>
    <s v="E"/>
    <x v="10"/>
    <s v="NSU2    01/31/2007N"/>
    <n v="3138"/>
    <n v="687.54"/>
    <n v="40.56"/>
    <n v="646.98"/>
    <n v="659.61"/>
    <n v="0"/>
    <n v="40.56"/>
    <n v="0"/>
    <n v="-1.52"/>
    <n v="-11.11"/>
    <n v="67.84"/>
    <n v="0"/>
    <x v="8"/>
    <x v="7"/>
  </r>
  <r>
    <x v="0"/>
    <s v="E"/>
    <x v="10"/>
    <s v="NSU3    01/31/2007N"/>
    <n v="30162"/>
    <n v="4818.82"/>
    <n v="389.89"/>
    <n v="4428.93"/>
    <n v="4550.28"/>
    <n v="0"/>
    <n v="389.89"/>
    <n v="0"/>
    <n v="-14.59"/>
    <n v="-106.76"/>
    <n v="652.05999999999995"/>
    <n v="0"/>
    <x v="8"/>
    <x v="7"/>
  </r>
  <r>
    <x v="0"/>
    <s v="E"/>
    <x v="10"/>
    <s v="NSU5    01/31/2007N"/>
    <n v="328"/>
    <n v="36.770000000000003"/>
    <n v="4.24"/>
    <n v="32.53"/>
    <n v="33.85"/>
    <n v="0"/>
    <n v="4.24"/>
    <n v="0"/>
    <n v="-0.16"/>
    <n v="-1.1599999999999999"/>
    <n v="7.09"/>
    <n v="0"/>
    <x v="8"/>
    <x v="7"/>
  </r>
  <r>
    <x v="0"/>
    <s v="E"/>
    <x v="13"/>
    <s v="OLF     01/02/2007 "/>
    <n v="5949"/>
    <n v="679.74"/>
    <n v="77.040000000000006"/>
    <n v="602.70000000000005"/>
    <n v="626.64"/>
    <n v="0"/>
    <n v="77.040000000000006"/>
    <n v="0"/>
    <n v="-2.86"/>
    <n v="-21.08"/>
    <n v="128.66"/>
    <n v="0"/>
    <x v="8"/>
    <x v="8"/>
  </r>
  <r>
    <x v="0"/>
    <s v="E"/>
    <x v="9"/>
    <s v="OLF     01/02/2007 "/>
    <n v="4502"/>
    <n v="491.62"/>
    <n v="58.3"/>
    <n v="433.32"/>
    <n v="451.46"/>
    <n v="0"/>
    <n v="58.3"/>
    <n v="0"/>
    <n v="-2.16"/>
    <n v="-15.98"/>
    <n v="97.38"/>
    <n v="0"/>
    <x v="8"/>
    <x v="8"/>
  </r>
  <r>
    <x v="0"/>
    <s v="E"/>
    <x v="2"/>
    <s v="OLF     01/02/2007 "/>
    <n v="141608"/>
    <n v="14886.01"/>
    <n v="1833.21"/>
    <n v="13052.8"/>
    <n v="13623.72"/>
    <n v="0"/>
    <n v="1833.21"/>
    <n v="0"/>
    <n v="-68.48"/>
    <n v="-502.44"/>
    <n v="3062.81"/>
    <n v="0"/>
    <x v="8"/>
    <x v="8"/>
  </r>
  <r>
    <x v="0"/>
    <s v="E"/>
    <x v="6"/>
    <s v="OLF     01/02/2007 "/>
    <n v="9458"/>
    <n v="949"/>
    <n v="122.49"/>
    <n v="826.51"/>
    <n v="864.68"/>
    <n v="0"/>
    <n v="122.49"/>
    <n v="0"/>
    <n v="-4.5599999999999996"/>
    <n v="-33.61"/>
    <n v="204.55"/>
    <n v="0"/>
    <x v="8"/>
    <x v="8"/>
  </r>
  <r>
    <x v="0"/>
    <s v="E"/>
    <x v="10"/>
    <s v="OLF     01/02/2007 "/>
    <n v="85"/>
    <n v="12.95"/>
    <n v="1.1000000000000001"/>
    <n v="11.85"/>
    <n v="12.19"/>
    <n v="0"/>
    <n v="1.1000000000000001"/>
    <n v="0"/>
    <n v="-0.04"/>
    <n v="-0.3"/>
    <n v="1.84"/>
    <n v="0"/>
    <x v="8"/>
    <x v="8"/>
  </r>
  <r>
    <x v="0"/>
    <s v="E"/>
    <x v="3"/>
    <s v="OLF     01/02/2007 "/>
    <n v="41829"/>
    <n v="4329.51"/>
    <n v="541.69000000000005"/>
    <n v="3787.82"/>
    <n v="3956.55"/>
    <n v="0"/>
    <n v="541.69000000000005"/>
    <n v="0"/>
    <n v="-20.2"/>
    <n v="-148.53"/>
    <n v="904.71"/>
    <n v="0"/>
    <x v="8"/>
    <x v="8"/>
  </r>
  <r>
    <x v="0"/>
    <s v="E"/>
    <x v="7"/>
    <s v="OLF     01/02/2007 "/>
    <n v="336"/>
    <n v="42.36"/>
    <n v="4.3499999999999996"/>
    <n v="38.01"/>
    <n v="39.36"/>
    <n v="0"/>
    <n v="4.3499999999999996"/>
    <n v="0"/>
    <n v="-0.16"/>
    <n v="-1.19"/>
    <n v="7.27"/>
    <n v="0"/>
    <x v="8"/>
    <x v="8"/>
  </r>
  <r>
    <x v="0"/>
    <s v="E"/>
    <x v="11"/>
    <s v="OLF     01/02/2007 "/>
    <n v="838"/>
    <n v="101.18"/>
    <n v="10.85"/>
    <n v="90.33"/>
    <n v="93.7"/>
    <n v="0"/>
    <n v="10.85"/>
    <n v="0"/>
    <n v="-0.4"/>
    <n v="-2.97"/>
    <n v="18.13"/>
    <n v="0"/>
    <x v="8"/>
    <x v="8"/>
  </r>
  <r>
    <x v="0"/>
    <s v="E"/>
    <x v="13"/>
    <s v="OLO     01/02/2007 "/>
    <n v="67927"/>
    <n v="10884.98"/>
    <n v="878.69"/>
    <n v="10006.290000000001"/>
    <n v="10280.459999999999"/>
    <n v="0"/>
    <n v="878.69"/>
    <n v="0"/>
    <n v="-31.04"/>
    <n v="-243.13"/>
    <n v="1468.67"/>
    <n v="0"/>
    <x v="8"/>
    <x v="8"/>
  </r>
  <r>
    <x v="0"/>
    <s v="E"/>
    <x v="9"/>
    <s v="OLO     01/02/2007 "/>
    <n v="23507"/>
    <n v="4437.3100000000004"/>
    <n v="304.22000000000003"/>
    <n v="4133.09"/>
    <n v="4228.1899999999996"/>
    <n v="0"/>
    <n v="304.22000000000003"/>
    <n v="0"/>
    <n v="-11.26"/>
    <n v="-83.84"/>
    <n v="508.12"/>
    <n v="0"/>
    <x v="8"/>
    <x v="8"/>
  </r>
  <r>
    <x v="0"/>
    <s v="E"/>
    <x v="2"/>
    <s v="OLO     01/02/2007 "/>
    <n v="92477"/>
    <n v="12214.43"/>
    <n v="1196.42"/>
    <n v="11018.01"/>
    <n v="11391.56"/>
    <n v="0"/>
    <n v="1196.42"/>
    <n v="0"/>
    <n v="-45.18"/>
    <n v="-328.37"/>
    <n v="1999.03"/>
    <n v="0"/>
    <x v="8"/>
    <x v="8"/>
  </r>
  <r>
    <x v="0"/>
    <s v="E"/>
    <x v="6"/>
    <s v="OLO     01/02/2007 "/>
    <n v="12762"/>
    <n v="1511.77"/>
    <n v="165.31"/>
    <n v="1346.46"/>
    <n v="1398.03"/>
    <n v="0"/>
    <n v="165.31"/>
    <n v="0"/>
    <n v="-6.3"/>
    <n v="-45.27"/>
    <n v="275.74"/>
    <n v="0"/>
    <x v="8"/>
    <x v="8"/>
  </r>
  <r>
    <x v="0"/>
    <s v="E"/>
    <x v="10"/>
    <s v="OLO     01/02/2007 "/>
    <n v="123"/>
    <n v="64.11"/>
    <n v="1.59"/>
    <n v="62.52"/>
    <n v="63.03"/>
    <n v="0"/>
    <n v="1.59"/>
    <n v="0"/>
    <n v="-0.06"/>
    <n v="-0.45"/>
    <n v="2.67"/>
    <n v="0"/>
    <x v="8"/>
    <x v="8"/>
  </r>
  <r>
    <x v="0"/>
    <s v="E"/>
    <x v="3"/>
    <s v="OLO     01/02/2007 "/>
    <n v="16134"/>
    <n v="2487.7600000000002"/>
    <n v="208.71"/>
    <n v="2279.0500000000002"/>
    <n v="2344.42"/>
    <n v="0"/>
    <n v="208.71"/>
    <n v="0"/>
    <n v="-8.0500000000000007"/>
    <n v="-57.32"/>
    <n v="348.99"/>
    <n v="0"/>
    <x v="8"/>
    <x v="8"/>
  </r>
  <r>
    <x v="0"/>
    <s v="E"/>
    <x v="7"/>
    <s v="OLO     01/02/2007 "/>
    <n v="82"/>
    <n v="15.9"/>
    <n v="1.06"/>
    <n v="14.84"/>
    <n v="15.18"/>
    <n v="0"/>
    <n v="1.06"/>
    <n v="0"/>
    <n v="-0.04"/>
    <n v="-0.3"/>
    <n v="1.78"/>
    <n v="0"/>
    <x v="8"/>
    <x v="8"/>
  </r>
  <r>
    <x v="0"/>
    <s v="E"/>
    <x v="11"/>
    <s v="OLO     01/02/2007 "/>
    <n v="142"/>
    <n v="21.66"/>
    <n v="1.84"/>
    <n v="19.82"/>
    <n v="20.399999999999999"/>
    <n v="0"/>
    <n v="1.84"/>
    <n v="0"/>
    <n v="-7.0000000000000007E-2"/>
    <n v="-0.51"/>
    <n v="3.07"/>
    <n v="0"/>
    <x v="8"/>
    <x v="8"/>
  </r>
  <r>
    <x v="0"/>
    <s v="E"/>
    <x v="13"/>
    <s v="OLO     01/02/2007N"/>
    <n v="-22"/>
    <n v="-39.85"/>
    <n v="-0.28999999999999998"/>
    <n v="-39.56"/>
    <n v="-4.05"/>
    <n v="0"/>
    <n v="-0.28999999999999998"/>
    <n v="0"/>
    <n v="0.01"/>
    <n v="0.08"/>
    <n v="-0.48"/>
    <n v="0"/>
    <x v="8"/>
    <x v="8"/>
  </r>
  <r>
    <x v="0"/>
    <s v="E"/>
    <x v="9"/>
    <s v="OLU     01/02/2007 "/>
    <n v="568"/>
    <n v="110.96"/>
    <n v="7.36"/>
    <n v="103.6"/>
    <n v="105.84"/>
    <n v="0"/>
    <n v="7.36"/>
    <n v="0"/>
    <n v="-0.24"/>
    <n v="-2"/>
    <n v="12.24"/>
    <n v="0"/>
    <x v="8"/>
    <x v="8"/>
  </r>
  <r>
    <x v="0"/>
    <s v="E"/>
    <x v="2"/>
    <s v="OLU     01/02/2007 "/>
    <n v="1217"/>
    <n v="255.04"/>
    <n v="15.74"/>
    <n v="239.3"/>
    <n v="244.16"/>
    <n v="0"/>
    <n v="15.74"/>
    <n v="0"/>
    <n v="-0.56000000000000005"/>
    <n v="-4.3"/>
    <n v="26.26"/>
    <n v="0"/>
    <x v="8"/>
    <x v="8"/>
  </r>
  <r>
    <x v="0"/>
    <s v="E"/>
    <x v="13"/>
    <s v="RS  S   01/02/2007N"/>
    <n v="-1104712"/>
    <n v="-113148.2"/>
    <n v="-7567.83"/>
    <n v="-105580.37"/>
    <n v="-83940.77"/>
    <n v="-1085.27"/>
    <n v="-7567.83"/>
    <n v="0"/>
    <n v="1089.8800000000001"/>
    <n v="1881.58"/>
    <n v="-23883.03"/>
    <n v="0"/>
    <x v="8"/>
    <x v="9"/>
  </r>
  <r>
    <x v="0"/>
    <s v="E"/>
    <x v="9"/>
    <s v="RS  S   01/02/2007N"/>
    <n v="-30348"/>
    <n v="-2399.6999999999998"/>
    <n v="-178.55"/>
    <n v="-2221.15"/>
    <n v="-2272.12"/>
    <n v="-36.119999999999997"/>
    <n v="-178.55"/>
    <n v="0"/>
    <n v="30.01"/>
    <n v="57.08"/>
    <n v="-656.06"/>
    <n v="0"/>
    <x v="8"/>
    <x v="9"/>
  </r>
  <r>
    <x v="0"/>
    <s v="E"/>
    <x v="2"/>
    <s v="RS  S   01/02/2007N"/>
    <n v="-1182"/>
    <n v="-111.65"/>
    <n v="-15.55"/>
    <n v="-96.1"/>
    <n v="-98.88"/>
    <n v="-1.66"/>
    <n v="-15.55"/>
    <n v="0"/>
    <n v="0.26"/>
    <n v="4.18"/>
    <n v="-25.55"/>
    <n v="0"/>
    <x v="8"/>
    <x v="9"/>
  </r>
  <r>
    <x v="0"/>
    <s v="E"/>
    <x v="14"/>
    <s v="RS  S   01/02/2007N"/>
    <n v="0"/>
    <n v="-42276.21"/>
    <n v="0"/>
    <n v="-42276.21"/>
    <n v="0"/>
    <n v="0"/>
    <n v="0"/>
    <n v="0"/>
    <n v="0"/>
    <n v="0"/>
    <n v="0"/>
    <n v="0"/>
    <x v="8"/>
    <x v="9"/>
  </r>
  <r>
    <x v="0"/>
    <s v="E"/>
    <x v="13"/>
    <s v="RS  W   01/02/2007 "/>
    <n v="30403"/>
    <n v="3044.45"/>
    <n v="967.71"/>
    <n v="2076.7399999999998"/>
    <n v="0"/>
    <n v="0"/>
    <n v="0"/>
    <n v="0"/>
    <n v="0"/>
    <n v="0"/>
    <n v="657.28"/>
    <n v="0"/>
    <x v="8"/>
    <x v="9"/>
  </r>
  <r>
    <x v="0"/>
    <s v="E"/>
    <x v="13"/>
    <s v="RS  W   01/02/2007N"/>
    <n v="94684124"/>
    <n v="8408403.9700000007"/>
    <n v="1217035.51"/>
    <n v="7191368.46"/>
    <n v="7483595.5800000001"/>
    <n v="133590.07"/>
    <n v="1217035.51"/>
    <n v="0"/>
    <n v="-93547.31"/>
    <n v="-333119.88"/>
    <n v="2046977.75"/>
    <n v="0"/>
    <x v="8"/>
    <x v="9"/>
  </r>
  <r>
    <x v="0"/>
    <s v="E"/>
    <x v="9"/>
    <s v="RS  W   01/02/2007N"/>
    <n v="999166"/>
    <n v="91250.83"/>
    <n v="12889.35"/>
    <n v="78361.48"/>
    <n v="81465.17"/>
    <n v="1412.84"/>
    <n v="12889.35"/>
    <n v="0"/>
    <n v="-987.06"/>
    <n v="-3529.47"/>
    <n v="21600.99"/>
    <n v="0"/>
    <x v="8"/>
    <x v="9"/>
  </r>
  <r>
    <x v="0"/>
    <s v="E"/>
    <x v="3"/>
    <s v="RS  W   01/02/2007N"/>
    <n v="90"/>
    <n v="11.97"/>
    <n v="1.1599999999999999"/>
    <n v="10.81"/>
    <n v="11.09"/>
    <n v="0.13"/>
    <n v="1.1599999999999999"/>
    <n v="0"/>
    <n v="-0.09"/>
    <n v="-0.32"/>
    <n v="1.95"/>
    <n v="0"/>
    <x v="8"/>
    <x v="9"/>
  </r>
  <r>
    <x v="0"/>
    <s v="E"/>
    <x v="13"/>
    <s v="RS  W   10/28/2008N"/>
    <n v="20920"/>
    <n v="1810.55"/>
    <n v="233.24"/>
    <n v="1577.31"/>
    <n v="1642.41"/>
    <n v="29.62"/>
    <n v="233.24"/>
    <n v="0"/>
    <n v="-20.67"/>
    <n v="-74.05"/>
    <n v="452.27"/>
    <n v="0"/>
    <x v="8"/>
    <x v="9"/>
  </r>
  <r>
    <x v="0"/>
    <s v="E"/>
    <x v="10"/>
    <s v="SC01    01/31/2007N"/>
    <n v="1083"/>
    <n v="47.82"/>
    <n v="14"/>
    <n v="33.82"/>
    <n v="38.19"/>
    <n v="0"/>
    <n v="14"/>
    <n v="0"/>
    <n v="-0.53"/>
    <n v="-3.84"/>
    <n v="23.41"/>
    <n v="0"/>
    <x v="8"/>
    <x v="10"/>
  </r>
  <r>
    <x v="0"/>
    <s v="E"/>
    <x v="10"/>
    <s v="SC02    01/31/2007N"/>
    <n v="41"/>
    <n v="5.31"/>
    <n v="0.53"/>
    <n v="4.78"/>
    <n v="4.95"/>
    <n v="0"/>
    <n v="0.53"/>
    <n v="0"/>
    <n v="-0.02"/>
    <n v="-0.15"/>
    <n v="0.89"/>
    <n v="0"/>
    <x v="8"/>
    <x v="10"/>
  </r>
  <r>
    <x v="0"/>
    <s v="E"/>
    <x v="10"/>
    <s v="SC03    01/31/2007N"/>
    <n v="7903"/>
    <n v="349.07"/>
    <n v="102.17"/>
    <n v="246.9"/>
    <n v="278.70999999999998"/>
    <n v="0"/>
    <n v="102.17"/>
    <n v="0"/>
    <n v="-3.83"/>
    <n v="-27.98"/>
    <n v="170.87"/>
    <n v="0"/>
    <x v="8"/>
    <x v="10"/>
  </r>
  <r>
    <x v="0"/>
    <s v="E"/>
    <x v="2"/>
    <s v="SE      01/31/2007N"/>
    <n v="17823"/>
    <n v="2614.16"/>
    <n v="230.42"/>
    <n v="2383.7399999999998"/>
    <n v="2455.4899999999998"/>
    <n v="0"/>
    <n v="230.42"/>
    <n v="0"/>
    <n v="-8.6199999999999992"/>
    <n v="-63.13"/>
    <n v="385.25"/>
    <n v="0"/>
    <x v="8"/>
    <x v="11"/>
  </r>
  <r>
    <x v="0"/>
    <s v="E"/>
    <x v="10"/>
    <s v="SE      01/31/2007N"/>
    <n v="106283"/>
    <n v="14085.68"/>
    <n v="1373.93"/>
    <n v="12711.75"/>
    <n v="13139.45"/>
    <n v="0"/>
    <n v="1373.93"/>
    <n v="0"/>
    <n v="-51.35"/>
    <n v="-376.35"/>
    <n v="2297.65"/>
    <n v="0"/>
    <x v="8"/>
    <x v="11"/>
  </r>
  <r>
    <x v="0"/>
    <s v="E"/>
    <x v="10"/>
    <s v="SL01    01/31/2007N"/>
    <n v="2135"/>
    <n v="380.7"/>
    <n v="27.6"/>
    <n v="353.1"/>
    <n v="361.72"/>
    <n v="0"/>
    <n v="27.6"/>
    <n v="0"/>
    <n v="-1.04"/>
    <n v="-7.58"/>
    <n v="46.18"/>
    <n v="0"/>
    <x v="8"/>
    <x v="12"/>
  </r>
  <r>
    <x v="0"/>
    <s v="E"/>
    <x v="10"/>
    <s v="SL02    01/31/2007N"/>
    <n v="3405"/>
    <n v="452.04"/>
    <n v="44.04"/>
    <n v="408"/>
    <n v="421.73"/>
    <n v="0"/>
    <n v="44.04"/>
    <n v="0"/>
    <n v="-1.64"/>
    <n v="-12.09"/>
    <n v="73.61"/>
    <n v="0"/>
    <x v="8"/>
    <x v="12"/>
  </r>
  <r>
    <x v="0"/>
    <s v="E"/>
    <x v="2"/>
    <s v="SL03    01/31/2007N"/>
    <n v="163"/>
    <n v="20.440000000000001"/>
    <n v="2.11"/>
    <n v="18.329999999999998"/>
    <n v="18.989999999999998"/>
    <n v="0"/>
    <n v="2.11"/>
    <n v="0"/>
    <n v="-0.08"/>
    <n v="-0.57999999999999996"/>
    <n v="3.52"/>
    <n v="0"/>
    <x v="8"/>
    <x v="12"/>
  </r>
  <r>
    <x v="0"/>
    <s v="E"/>
    <x v="10"/>
    <s v="SL03    01/31/2007N"/>
    <n v="14459"/>
    <n v="2334.1799999999998"/>
    <n v="186.97"/>
    <n v="2147.21"/>
    <n v="2205.42"/>
    <n v="0"/>
    <n v="186.97"/>
    <n v="0"/>
    <n v="-6.95"/>
    <n v="-51.26"/>
    <n v="312.60000000000002"/>
    <n v="0"/>
    <x v="8"/>
    <x v="12"/>
  </r>
  <r>
    <x v="0"/>
    <s v="E"/>
    <x v="2"/>
    <s v="SL04    01/31/2007N"/>
    <n v="353"/>
    <n v="48.02"/>
    <n v="4.57"/>
    <n v="43.45"/>
    <n v="44.89"/>
    <n v="0"/>
    <n v="4.57"/>
    <n v="0"/>
    <n v="-0.17"/>
    <n v="-1.27"/>
    <n v="7.64"/>
    <n v="0"/>
    <x v="8"/>
    <x v="12"/>
  </r>
  <r>
    <x v="0"/>
    <s v="E"/>
    <x v="10"/>
    <s v="SL04    01/31/2007N"/>
    <n v="754123"/>
    <n v="86242.79"/>
    <n v="9748.69"/>
    <n v="76494.100000000006"/>
    <n v="79528.17"/>
    <n v="0"/>
    <n v="9748.69"/>
    <n v="0"/>
    <n v="-364.23"/>
    <n v="-2669.84"/>
    <n v="16303.48"/>
    <n v="0"/>
    <x v="8"/>
    <x v="12"/>
  </r>
  <r>
    <x v="0"/>
    <s v="E"/>
    <x v="2"/>
    <s v="SL05    01/31/2007N"/>
    <n v="3354"/>
    <n v="1429"/>
    <n v="43.37"/>
    <n v="1385.63"/>
    <n v="1399.13"/>
    <n v="0"/>
    <n v="43.37"/>
    <n v="0"/>
    <n v="-1.61"/>
    <n v="-11.89"/>
    <n v="72.5"/>
    <n v="0"/>
    <x v="8"/>
    <x v="12"/>
  </r>
  <r>
    <x v="0"/>
    <s v="E"/>
    <x v="10"/>
    <s v="SL05    01/31/2007N"/>
    <n v="24295"/>
    <n v="6889.8"/>
    <n v="314.07"/>
    <n v="6575.73"/>
    <n v="6673.52"/>
    <n v="0"/>
    <n v="314.07"/>
    <n v="0"/>
    <n v="-11.77"/>
    <n v="-86.02"/>
    <n v="525.19000000000005"/>
    <n v="0"/>
    <x v="8"/>
    <x v="12"/>
  </r>
  <r>
    <x v="0"/>
    <s v="E"/>
    <x v="10"/>
    <s v="SL06    01/31/2007N"/>
    <n v="146"/>
    <n v="34.200000000000003"/>
    <n v="1.89"/>
    <n v="32.31"/>
    <n v="32.9"/>
    <n v="0"/>
    <n v="1.89"/>
    <n v="0"/>
    <n v="-7.0000000000000007E-2"/>
    <n v="-0.52"/>
    <n v="3.16"/>
    <n v="0"/>
    <x v="8"/>
    <x v="12"/>
  </r>
  <r>
    <x v="0"/>
    <s v="E"/>
    <x v="2"/>
    <s v="SL07    01/31/2007N"/>
    <n v="5652"/>
    <n v="1996.07"/>
    <n v="73.06"/>
    <n v="1923.01"/>
    <n v="1945.77"/>
    <n v="0"/>
    <n v="73.06"/>
    <n v="0"/>
    <n v="-2.73"/>
    <n v="-20.03"/>
    <n v="122.18"/>
    <n v="0"/>
    <x v="8"/>
    <x v="12"/>
  </r>
  <r>
    <x v="0"/>
    <s v="E"/>
    <x v="10"/>
    <s v="SL07    01/31/2007N"/>
    <n v="41327"/>
    <n v="8454.1299999999992"/>
    <n v="534.28"/>
    <n v="7919.85"/>
    <n v="8086.2"/>
    <n v="0"/>
    <n v="534.28"/>
    <n v="0"/>
    <n v="-19.989999999999998"/>
    <n v="-146.36000000000001"/>
    <n v="893.46"/>
    <n v="0"/>
    <x v="8"/>
    <x v="12"/>
  </r>
  <r>
    <x v="0"/>
    <s v="E"/>
    <x v="10"/>
    <s v="SL08    01/31/2007N"/>
    <n v="26276"/>
    <n v="3711.78"/>
    <n v="339.68"/>
    <n v="3372.1"/>
    <n v="3477.88"/>
    <n v="0"/>
    <n v="339.68"/>
    <n v="0"/>
    <n v="-12.71"/>
    <n v="-93.07"/>
    <n v="568.08000000000004"/>
    <n v="0"/>
    <x v="8"/>
    <x v="12"/>
  </r>
  <r>
    <x v="0"/>
    <s v="E"/>
    <x v="10"/>
    <s v="SL09    01/31/2007N"/>
    <n v="2218"/>
    <n v="125.54"/>
    <n v="28.67"/>
    <n v="96.87"/>
    <n v="105.8"/>
    <n v="0"/>
    <n v="28.67"/>
    <n v="0"/>
    <n v="-1.07"/>
    <n v="-7.86"/>
    <n v="47.95"/>
    <n v="0"/>
    <x v="8"/>
    <x v="12"/>
  </r>
  <r>
    <x v="0"/>
    <s v="E"/>
    <x v="13"/>
    <s v="SOLU    01/31/2007 "/>
    <n v="414"/>
    <n v="45.62"/>
    <n v="5.37"/>
    <n v="40.25"/>
    <n v="14.62"/>
    <n v="0"/>
    <n v="5.37"/>
    <n v="0"/>
    <n v="-0.19"/>
    <n v="-1.46"/>
    <n v="8.9499999999999993"/>
    <n v="0"/>
    <x v="8"/>
    <x v="13"/>
  </r>
  <r>
    <x v="0"/>
    <s v="E"/>
    <x v="2"/>
    <s v="SOLU    01/31/2007 "/>
    <n v="2711"/>
    <n v="201.62"/>
    <n v="35.03"/>
    <n v="166.59"/>
    <n v="95.6"/>
    <n v="0"/>
    <n v="35.03"/>
    <n v="0"/>
    <n v="-1.32"/>
    <n v="-9.56"/>
    <n v="58.62"/>
    <n v="0"/>
    <x v="8"/>
    <x v="13"/>
  </r>
  <r>
    <x v="0"/>
    <s v="E"/>
    <x v="3"/>
    <s v="SOLU    01/31/2007 "/>
    <n v="162"/>
    <n v="10.35"/>
    <n v="2.09"/>
    <n v="8.26"/>
    <n v="5.71"/>
    <n v="0"/>
    <n v="2.09"/>
    <n v="0"/>
    <n v="-0.08"/>
    <n v="-0.56999999999999995"/>
    <n v="3.5"/>
    <n v="0"/>
    <x v="8"/>
    <x v="13"/>
  </r>
  <r>
    <x v="0"/>
    <s v="E"/>
    <x v="2"/>
    <s v="SP      01/02/2007N"/>
    <n v="673"/>
    <n v="80.83"/>
    <n v="8.6999999999999993"/>
    <n v="72.13"/>
    <n v="73.709999999999994"/>
    <n v="0.95"/>
    <n v="8.6999999999999993"/>
    <n v="0"/>
    <n v="-0.15"/>
    <n v="-2.38"/>
    <n v="14.55"/>
    <n v="0"/>
    <x v="8"/>
    <x v="14"/>
  </r>
  <r>
    <x v="0"/>
    <s v="E"/>
    <x v="3"/>
    <s v="SP      01/02/2007N"/>
    <n v="31723"/>
    <n v="3613.74"/>
    <n v="410.09"/>
    <n v="3203.65"/>
    <n v="3278.42"/>
    <n v="44.58"/>
    <n v="410.09"/>
    <n v="0"/>
    <n v="-7.07"/>
    <n v="-112.28"/>
    <n v="685.83"/>
    <n v="0"/>
    <x v="8"/>
    <x v="14"/>
  </r>
  <r>
    <x v="0"/>
    <s v="E"/>
    <x v="13"/>
    <s v="SSLU    01/31/2007 "/>
    <n v="72"/>
    <n v="9.51"/>
    <n v="0.93"/>
    <n v="8.58"/>
    <n v="2.54"/>
    <n v="0"/>
    <n v="0.93"/>
    <n v="0"/>
    <n v="-0.03"/>
    <n v="-0.25"/>
    <n v="1.56"/>
    <n v="0"/>
    <x v="8"/>
    <x v="15"/>
  </r>
  <r>
    <x v="0"/>
    <s v="E"/>
    <x v="2"/>
    <s v="SSLU    01/31/2007 "/>
    <n v="115"/>
    <n v="14.53"/>
    <n v="1.49"/>
    <n v="13.04"/>
    <n v="4.0599999999999996"/>
    <n v="0"/>
    <n v="1.49"/>
    <n v="0"/>
    <n v="-0.05"/>
    <n v="-0.4"/>
    <n v="2.4900000000000002"/>
    <n v="0"/>
    <x v="8"/>
    <x v="15"/>
  </r>
  <r>
    <x v="0"/>
    <s v="E"/>
    <x v="10"/>
    <s v="SSLU    01/31/2007N"/>
    <n v="316"/>
    <n v="39.1"/>
    <n v="4.0999999999999996"/>
    <n v="35"/>
    <n v="11.16"/>
    <n v="0"/>
    <n v="4.0999999999999996"/>
    <n v="0"/>
    <n v="-0.14000000000000001"/>
    <n v="-1.1000000000000001"/>
    <n v="6.84"/>
    <n v="0"/>
    <x v="8"/>
    <x v="15"/>
  </r>
  <r>
    <x v="0"/>
    <s v="E"/>
    <x v="2"/>
    <s v="SXLU    01/31/2007 "/>
    <n v="200"/>
    <n v="22.33"/>
    <n v="2.59"/>
    <n v="19.739999999999998"/>
    <n v="7.06"/>
    <n v="0"/>
    <n v="2.59"/>
    <n v="0"/>
    <n v="-0.09"/>
    <n v="-0.71"/>
    <n v="4.32"/>
    <n v="0"/>
    <x v="8"/>
    <x v="16"/>
  </r>
  <r>
    <x v="0"/>
    <s v="E"/>
    <x v="10"/>
    <s v="SXLU    01/31/2007 "/>
    <n v="43"/>
    <n v="5.32"/>
    <n v="0.56000000000000005"/>
    <n v="4.76"/>
    <n v="1.52"/>
    <n v="0"/>
    <n v="0.56000000000000005"/>
    <n v="0"/>
    <n v="-0.02"/>
    <n v="-0.15"/>
    <n v="0.93"/>
    <n v="0"/>
    <x v="8"/>
    <x v="16"/>
  </r>
  <r>
    <x v="0"/>
    <s v="E"/>
    <x v="10"/>
    <s v="SXLU    01/31/2007N"/>
    <n v="259"/>
    <n v="34.869999999999997"/>
    <n v="3.35"/>
    <n v="31.52"/>
    <n v="9.14"/>
    <n v="0"/>
    <n v="3.35"/>
    <n v="0"/>
    <n v="-0.11"/>
    <n v="-0.9"/>
    <n v="5.61"/>
    <n v="0"/>
    <x v="8"/>
    <x v="16"/>
  </r>
  <r>
    <x v="0"/>
    <s v="E"/>
    <x v="10"/>
    <s v="TL01    01/31/2007N"/>
    <n v="63136"/>
    <n v="2854.08"/>
    <n v="823.07"/>
    <n v="2031.01"/>
    <n v="2258.2600000000002"/>
    <n v="0"/>
    <n v="823.07"/>
    <n v="0"/>
    <n v="-15.19"/>
    <n v="-212.06"/>
    <n v="1354.04"/>
    <n v="0"/>
    <x v="8"/>
    <x v="17"/>
  </r>
  <r>
    <x v="0"/>
    <s v="E"/>
    <x v="2"/>
    <s v="TL03    01/31/2007N"/>
    <n v="18"/>
    <n v="1.2"/>
    <n v="0.24"/>
    <n v="0.96"/>
    <n v="1.02"/>
    <n v="0"/>
    <n v="0.24"/>
    <n v="0"/>
    <n v="0"/>
    <n v="-0.06"/>
    <n v="0.38"/>
    <n v="0"/>
    <x v="8"/>
    <x v="17"/>
  </r>
  <r>
    <x v="0"/>
    <s v="E"/>
    <x v="10"/>
    <s v="TL03    01/31/2007N"/>
    <n v="151024"/>
    <n v="9944.75"/>
    <n v="1952.75"/>
    <n v="7992"/>
    <n v="8593.8799999999992"/>
    <n v="0"/>
    <n v="1952.75"/>
    <n v="0"/>
    <n v="-66.84"/>
    <n v="-535.04"/>
    <n v="3266.07"/>
    <n v="0"/>
    <x v="8"/>
    <x v="17"/>
  </r>
  <r>
    <x v="0"/>
    <s v="E"/>
    <x v="5"/>
    <s v="TT03SOFF01/02/2007N"/>
    <n v="-136745"/>
    <n v="-17279.28"/>
    <n v="-1799.15"/>
    <n v="-15480.13"/>
    <n v="-18147.830000000002"/>
    <n v="-120.94"/>
    <n v="-1799.15"/>
    <n v="0"/>
    <n v="8.64"/>
    <n v="2780"/>
    <n v="-2956.29"/>
    <n v="0"/>
    <x v="8"/>
    <x v="18"/>
  </r>
  <r>
    <x v="0"/>
    <s v="E"/>
    <x v="5"/>
    <s v="TT03SON 01/02/2007N"/>
    <n v="136745"/>
    <n v="12208.29"/>
    <n v="1799.15"/>
    <n v="10409.14"/>
    <n v="13076.84"/>
    <n v="120.94"/>
    <n v="1799.15"/>
    <n v="0"/>
    <n v="-8.64"/>
    <n v="-2780"/>
    <n v="2956.29"/>
    <n v="0"/>
    <x v="8"/>
    <x v="18"/>
  </r>
  <r>
    <x v="0"/>
    <s v="E"/>
    <x v="4"/>
    <s v="TT03WOFF01/02/2007N"/>
    <n v="1258485"/>
    <n v="65922.460000000006"/>
    <n v="14349.38"/>
    <n v="51573.08"/>
    <n v="51573.08"/>
    <n v="0"/>
    <n v="14349.38"/>
    <n v="0"/>
    <n v="0"/>
    <n v="0"/>
    <n v="27207.19"/>
    <n v="0"/>
    <x v="8"/>
    <x v="18"/>
  </r>
  <r>
    <x v="0"/>
    <s v="E"/>
    <x v="8"/>
    <s v="TT03WOFF01/02/2007N"/>
    <n v="6938539"/>
    <n v="370844.54"/>
    <n v="89694.49"/>
    <n v="281150.05"/>
    <n v="281150.05"/>
    <n v="0"/>
    <n v="89694.49"/>
    <n v="0"/>
    <n v="0"/>
    <n v="0"/>
    <n v="150004.26999999999"/>
    <n v="0"/>
    <x v="8"/>
    <x v="18"/>
  </r>
  <r>
    <x v="0"/>
    <s v="E"/>
    <x v="5"/>
    <s v="TT03WOFF01/02/2007N"/>
    <n v="804747"/>
    <n v="42842.68"/>
    <n v="9588"/>
    <n v="33254.68"/>
    <n v="33254.68"/>
    <n v="0"/>
    <n v="9588"/>
    <n v="0"/>
    <n v="0"/>
    <n v="0"/>
    <n v="17397.82"/>
    <n v="0"/>
    <x v="8"/>
    <x v="18"/>
  </r>
  <r>
    <x v="0"/>
    <s v="E"/>
    <x v="8"/>
    <s v="TT03WON 01/02/2007 "/>
    <n v="804051"/>
    <n v="49646.89"/>
    <n v="10393.969999999999"/>
    <n v="49646.89"/>
    <n v="42760.51"/>
    <n v="123.82"/>
    <n v="10393.969999999999"/>
    <n v="0"/>
    <n v="-11.25"/>
    <n v="-3620.16"/>
    <n v="17382.78"/>
    <n v="0"/>
    <x v="8"/>
    <x v="18"/>
  </r>
  <r>
    <x v="0"/>
    <s v="E"/>
    <x v="4"/>
    <s v="TT03WON 01/02/2007N"/>
    <n v="491334"/>
    <n v="57638.01"/>
    <n v="5788.54"/>
    <n v="51849.47"/>
    <n v="57793.58"/>
    <n v="269.48"/>
    <n v="5788.54"/>
    <n v="0"/>
    <n v="-19.239999999999998"/>
    <n v="-6194.35"/>
    <n v="10622.15"/>
    <n v="0"/>
    <x v="8"/>
    <x v="18"/>
  </r>
  <r>
    <x v="0"/>
    <s v="E"/>
    <x v="8"/>
    <s v="TT03WON 01/02/2007N"/>
    <n v="2743140"/>
    <n v="233970.92"/>
    <n v="35460.57"/>
    <n v="198510.35"/>
    <n v="231399"/>
    <n v="1490.99"/>
    <n v="35460.57"/>
    <n v="0"/>
    <n v="-106.5"/>
    <n v="-34273.14"/>
    <n v="59303.94"/>
    <n v="0"/>
    <x v="8"/>
    <x v="18"/>
  </r>
  <r>
    <x v="0"/>
    <s v="E"/>
    <x v="5"/>
    <s v="TT03WON 01/02/2007N"/>
    <n v="265639"/>
    <n v="27867.61"/>
    <n v="3217.33"/>
    <n v="24650.28"/>
    <n v="28286.39"/>
    <n v="164.84"/>
    <n v="3217.33"/>
    <n v="0"/>
    <n v="-11.78"/>
    <n v="-3789.17"/>
    <n v="5742.85"/>
    <n v="0"/>
    <x v="8"/>
    <x v="18"/>
  </r>
  <r>
    <x v="0"/>
    <s v="E"/>
    <x v="8"/>
    <s v="TT04WOFF01/02/2007N"/>
    <n v="1997928"/>
    <n v="103053.13"/>
    <n v="22276.9"/>
    <n v="80776.23"/>
    <n v="80776.23"/>
    <n v="0"/>
    <n v="22276.9"/>
    <n v="0"/>
    <n v="0"/>
    <n v="0"/>
    <n v="43193.21"/>
    <n v="0"/>
    <x v="8"/>
    <x v="18"/>
  </r>
  <r>
    <x v="0"/>
    <s v="E"/>
    <x v="5"/>
    <s v="TT04WOFF01/02/2007N"/>
    <n v="1697857"/>
    <n v="90959.41"/>
    <n v="21948.2"/>
    <n v="69011.210000000006"/>
    <n v="69011.210000000006"/>
    <n v="0"/>
    <n v="21948.2"/>
    <n v="0"/>
    <n v="0"/>
    <n v="0"/>
    <n v="36705.97"/>
    <n v="0"/>
    <x v="8"/>
    <x v="18"/>
  </r>
  <r>
    <x v="0"/>
    <s v="E"/>
    <x v="8"/>
    <s v="TT04WON 01/02/2007 "/>
    <n v="724894"/>
    <n v="50875.21"/>
    <n v="9370.7000000000007"/>
    <n v="50875.21"/>
    <n v="47229.09"/>
    <n v="111.63"/>
    <n v="9370.7000000000007"/>
    <n v="0"/>
    <n v="-18.079999999999998"/>
    <n v="-5818.13"/>
    <n v="15671.48"/>
    <n v="0"/>
    <x v="8"/>
    <x v="18"/>
  </r>
  <r>
    <x v="0"/>
    <s v="E"/>
    <x v="8"/>
    <s v="TT04WON 01/02/2007N"/>
    <n v="768456"/>
    <n v="76055.679999999993"/>
    <n v="8568.2800000000007"/>
    <n v="67487.399999999994"/>
    <n v="76884.81"/>
    <n v="426.02"/>
    <n v="8568.2800000000007"/>
    <n v="0"/>
    <n v="-30.43"/>
    <n v="-9793"/>
    <n v="16613.25"/>
    <n v="0"/>
    <x v="8"/>
    <x v="18"/>
  </r>
  <r>
    <x v="0"/>
    <s v="E"/>
    <x v="5"/>
    <s v="TT04WON 01/02/2007N"/>
    <n v="540858"/>
    <n v="45677.36"/>
    <n v="6991.67"/>
    <n v="38685.69"/>
    <n v="46290.6"/>
    <n v="344.76"/>
    <n v="6991.67"/>
    <n v="0"/>
    <n v="-24.62"/>
    <n v="-7925.05"/>
    <n v="11692.8"/>
    <n v="0"/>
    <x v="8"/>
    <x v="18"/>
  </r>
  <r>
    <x v="0"/>
    <s v="E"/>
    <x v="8"/>
    <s v="TT05WON 01/02/2007 "/>
    <n v="218593"/>
    <n v="10439.530000000001"/>
    <n v="0"/>
    <n v="10439.530000000001"/>
    <n v="0"/>
    <n v="0"/>
    <n v="0"/>
    <n v="0"/>
    <n v="0"/>
    <n v="0"/>
    <n v="4725.76"/>
    <n v="0"/>
    <x v="8"/>
    <x v="18"/>
  </r>
  <r>
    <x v="0"/>
    <s v="E"/>
    <x v="8"/>
    <s v="TT06WON 01/02/2007 "/>
    <n v="918646"/>
    <n v="37901.160000000003"/>
    <n v="0"/>
    <n v="37901.160000000003"/>
    <n v="0"/>
    <n v="0"/>
    <n v="0"/>
    <n v="0"/>
    <n v="0"/>
    <n v="0"/>
    <n v="19860.21"/>
    <n v="0"/>
    <x v="8"/>
    <x v="18"/>
  </r>
  <r>
    <x v="0"/>
    <s v="E"/>
    <x v="10"/>
    <s v="UOLC    01/31/2007N"/>
    <n v="1477"/>
    <n v="65.23"/>
    <n v="19.09"/>
    <n v="46.14"/>
    <n v="52.08"/>
    <n v="0"/>
    <n v="19.09"/>
    <n v="0"/>
    <n v="-0.71"/>
    <n v="-5.23"/>
    <n v="31.93"/>
    <n v="0"/>
    <x v="8"/>
    <x v="19"/>
  </r>
  <r>
    <x v="0"/>
    <s v="E"/>
    <x v="13"/>
    <s v="UOLP    01/31/2007 "/>
    <n v="201"/>
    <n v="8.92"/>
    <n v="2.61"/>
    <n v="6.31"/>
    <n v="7.1"/>
    <n v="0"/>
    <n v="2.61"/>
    <n v="0"/>
    <n v="-0.09"/>
    <n v="-0.7"/>
    <n v="4.3499999999999996"/>
    <n v="0"/>
    <x v="8"/>
    <x v="19"/>
  </r>
  <r>
    <x v="0"/>
    <s v="E"/>
    <x v="2"/>
    <s v="UOLP    01/31/2007 "/>
    <n v="1836"/>
    <n v="81.14"/>
    <n v="23.74"/>
    <n v="57.4"/>
    <n v="64.739999999999995"/>
    <n v="0"/>
    <n v="23.74"/>
    <n v="0"/>
    <n v="-0.88"/>
    <n v="-6.46"/>
    <n v="39.64"/>
    <n v="0"/>
    <x v="8"/>
    <x v="19"/>
  </r>
  <r>
    <x v="0"/>
    <s v="E"/>
    <x v="2"/>
    <s v="UOLP    01/31/2007N"/>
    <n v="1486"/>
    <n v="65.56"/>
    <n v="19.09"/>
    <n v="46.47"/>
    <n v="52.39"/>
    <n v="0"/>
    <n v="19.09"/>
    <n v="0"/>
    <n v="-0.7"/>
    <n v="-5.22"/>
    <n v="32.130000000000003"/>
    <n v="0"/>
    <x v="8"/>
    <x v="19"/>
  </r>
  <r>
    <x v="0"/>
    <s v="E"/>
    <x v="10"/>
    <s v="UOLP    01/31/2007N"/>
    <n v="11895"/>
    <n v="489.46"/>
    <n v="106.42"/>
    <n v="383.04"/>
    <n v="419.4"/>
    <n v="0"/>
    <n v="106.42"/>
    <n v="0"/>
    <n v="-5.72"/>
    <n v="-30.64"/>
    <n v="257.14999999999998"/>
    <n v="0"/>
    <x v="8"/>
    <x v="19"/>
  </r>
  <r>
    <x v="0"/>
    <s v="E"/>
    <x v="3"/>
    <s v="WS01    06/02/1993N"/>
    <n v="12600"/>
    <n v="844.6"/>
    <n v="162.87"/>
    <n v="681.73"/>
    <n v="0"/>
    <n v="0"/>
    <n v="0"/>
    <n v="0"/>
    <n v="0"/>
    <n v="0"/>
    <n v="272.39"/>
    <n v="0"/>
    <x v="8"/>
    <x v="20"/>
  </r>
  <r>
    <x v="0"/>
    <s v="E"/>
    <x v="0"/>
    <s v="        01/01/2001 "/>
    <n v="46116"/>
    <n v="3281.85"/>
    <n v="0"/>
    <n v="3281.85"/>
    <n v="0"/>
    <n v="0"/>
    <n v="0"/>
    <n v="0"/>
    <n v="0"/>
    <n v="0"/>
    <n v="0"/>
    <n v="0"/>
    <x v="9"/>
    <x v="21"/>
  </r>
  <r>
    <x v="0"/>
    <s v="E"/>
    <x v="1"/>
    <s v="DP01    01/02/2007N"/>
    <n v="213947"/>
    <n v="14086.2"/>
    <n v="1233.4000000000001"/>
    <n v="12852.8"/>
    <n v="13053.69"/>
    <n v="300.60000000000002"/>
    <n v="1233.4000000000001"/>
    <n v="0"/>
    <n v="-47.71"/>
    <n v="-453.78"/>
    <n v="4625.32"/>
    <n v="0"/>
    <x v="9"/>
    <x v="1"/>
  </r>
  <r>
    <x v="0"/>
    <s v="E"/>
    <x v="2"/>
    <s v="DP02    01/02/2007N"/>
    <n v="128089"/>
    <n v="10088.74"/>
    <n v="738.44"/>
    <n v="9350.2999999999993"/>
    <n v="9470.57"/>
    <n v="179.97"/>
    <n v="738.44"/>
    <n v="0"/>
    <n v="-28.56"/>
    <n v="-271.68"/>
    <n v="2769.15"/>
    <n v="0"/>
    <x v="9"/>
    <x v="1"/>
  </r>
  <r>
    <x v="0"/>
    <s v="E"/>
    <x v="3"/>
    <s v="DP02    01/02/2007N"/>
    <n v="590231"/>
    <n v="38881.43"/>
    <n v="3402.68"/>
    <n v="35478.75"/>
    <n v="36032.99"/>
    <n v="829.28"/>
    <n v="3402.68"/>
    <n v="0"/>
    <n v="-131.63"/>
    <n v="-1251.8900000000001"/>
    <n v="12760.21"/>
    <n v="0"/>
    <x v="9"/>
    <x v="1"/>
  </r>
  <r>
    <x v="0"/>
    <s v="E"/>
    <x v="4"/>
    <s v="DP02    01/02/2007N"/>
    <n v="482766"/>
    <n v="30053.38"/>
    <n v="2783.15"/>
    <n v="27270.23"/>
    <n v="27723.55"/>
    <n v="678.29"/>
    <n v="2783.15"/>
    <n v="0"/>
    <n v="-107.66"/>
    <n v="-1023.95"/>
    <n v="10436.92"/>
    <n v="0"/>
    <x v="9"/>
    <x v="1"/>
  </r>
  <r>
    <x v="0"/>
    <s v="E"/>
    <x v="5"/>
    <s v="DP02    01/02/2007N"/>
    <n v="147012"/>
    <n v="10203.52"/>
    <n v="847.52"/>
    <n v="9356"/>
    <n v="9494.0400000000009"/>
    <n v="206.55"/>
    <n v="847.52"/>
    <n v="0"/>
    <n v="-32.78"/>
    <n v="-311.81"/>
    <n v="3178.25"/>
    <n v="0"/>
    <x v="9"/>
    <x v="1"/>
  </r>
  <r>
    <x v="0"/>
    <s v="E"/>
    <x v="6"/>
    <s v="DP10 ON 01/02/2007N"/>
    <n v="121746"/>
    <n v="9243.44"/>
    <n v="701.87"/>
    <n v="8541.57"/>
    <n v="8655.89"/>
    <n v="171.05"/>
    <n v="701.87"/>
    <n v="0"/>
    <n v="-27.15"/>
    <n v="-258.22000000000003"/>
    <n v="2632.03"/>
    <n v="0"/>
    <x v="9"/>
    <x v="1"/>
  </r>
  <r>
    <x v="0"/>
    <s v="E"/>
    <x v="7"/>
    <s v="DP10 ON 01/02/2007N"/>
    <n v="46098"/>
    <n v="3991.24"/>
    <n v="265.75"/>
    <n v="3725.49"/>
    <n v="3768.77"/>
    <n v="64.77"/>
    <n v="265.75"/>
    <n v="0"/>
    <n v="-10.28"/>
    <n v="-97.77"/>
    <n v="996.59"/>
    <n v="0"/>
    <x v="9"/>
    <x v="1"/>
  </r>
  <r>
    <x v="0"/>
    <s v="E"/>
    <x v="4"/>
    <s v="DS01    01/02/2007 "/>
    <n v="11396"/>
    <n v="976.05"/>
    <n v="65.7"/>
    <n v="976.05"/>
    <n v="982.53"/>
    <n v="16.010000000000002"/>
    <n v="65.7"/>
    <n v="0"/>
    <n v="-8.39"/>
    <n v="-79.8"/>
    <n v="246.37"/>
    <n v="0"/>
    <x v="9"/>
    <x v="2"/>
  </r>
  <r>
    <x v="0"/>
    <s v="E"/>
    <x v="8"/>
    <s v="DS01    01/02/2007 "/>
    <n v="149644"/>
    <n v="7897.12"/>
    <n v="862.7"/>
    <n v="7897.12"/>
    <n v="7104.29"/>
    <n v="210.25"/>
    <n v="862.7"/>
    <n v="0"/>
    <n v="-26.65"/>
    <n v="-253.47"/>
    <n v="3235.15"/>
    <n v="0"/>
    <x v="9"/>
    <x v="2"/>
  </r>
  <r>
    <x v="0"/>
    <s v="E"/>
    <x v="13"/>
    <s v="DS01    01/02/2007N"/>
    <n v="-21622"/>
    <n v="-1671.63"/>
    <n v="-53.22"/>
    <n v="-1618.41"/>
    <n v="-1651.05"/>
    <n v="-12.71"/>
    <n v="-53.22"/>
    <n v="0"/>
    <n v="21.37"/>
    <n v="23.98"/>
    <n v="-467.45"/>
    <n v="0"/>
    <x v="9"/>
    <x v="2"/>
  </r>
  <r>
    <x v="0"/>
    <s v="E"/>
    <x v="9"/>
    <s v="DS01    01/02/2007N"/>
    <n v="353668"/>
    <n v="28923.03"/>
    <n v="2038.89"/>
    <n v="26884.14"/>
    <n v="27216.26"/>
    <n v="496.89"/>
    <n v="2038.89"/>
    <n v="0"/>
    <n v="-78.87"/>
    <n v="-750.14"/>
    <n v="7645.88"/>
    <n v="0"/>
    <x v="9"/>
    <x v="2"/>
  </r>
  <r>
    <x v="0"/>
    <s v="E"/>
    <x v="2"/>
    <s v="DS01    01/02/2007N"/>
    <n v="70711885"/>
    <n v="5672899.7000000002"/>
    <n v="407995.26"/>
    <n v="5264904.4400000004"/>
    <n v="5331817.9400000004"/>
    <n v="99379.89"/>
    <n v="407995.26"/>
    <n v="0"/>
    <n v="-15768.1"/>
    <n v="-150525.29"/>
    <n v="1528720.52"/>
    <n v="0"/>
    <x v="9"/>
    <x v="2"/>
  </r>
  <r>
    <x v="0"/>
    <s v="E"/>
    <x v="6"/>
    <s v="DS01    01/02/2007N"/>
    <n v="4349912"/>
    <n v="353677.84"/>
    <n v="25264.97"/>
    <n v="328412.87"/>
    <n v="332550.87"/>
    <n v="6115.05"/>
    <n v="25264.97"/>
    <n v="0"/>
    <n v="-969.99"/>
    <n v="-9283.06"/>
    <n v="94040.72"/>
    <n v="0"/>
    <x v="9"/>
    <x v="2"/>
  </r>
  <r>
    <x v="0"/>
    <s v="E"/>
    <x v="10"/>
    <s v="DS01    01/02/2007N"/>
    <n v="73521"/>
    <n v="6590.79"/>
    <n v="423.86"/>
    <n v="6166.93"/>
    <n v="6235.99"/>
    <n v="103.3"/>
    <n v="423.86"/>
    <n v="0"/>
    <n v="-16.41"/>
    <n v="-155.94999999999999"/>
    <n v="1589.45"/>
    <n v="0"/>
    <x v="9"/>
    <x v="2"/>
  </r>
  <r>
    <x v="0"/>
    <s v="E"/>
    <x v="3"/>
    <s v="DS01    01/02/2007N"/>
    <n v="7877100"/>
    <n v="660446.11"/>
    <n v="45403.97"/>
    <n v="615042.14"/>
    <n v="622464.9"/>
    <n v="11068.81"/>
    <n v="45403.97"/>
    <n v="0"/>
    <n v="-1756.78"/>
    <n v="-16734.79"/>
    <n v="170295.15"/>
    <n v="0"/>
    <x v="9"/>
    <x v="2"/>
  </r>
  <r>
    <x v="0"/>
    <s v="E"/>
    <x v="7"/>
    <s v="DS01    01/02/2007N"/>
    <n v="440"/>
    <n v="74.569999999999993"/>
    <n v="2.54"/>
    <n v="72.03"/>
    <n v="72.45"/>
    <n v="0.62"/>
    <n v="2.54"/>
    <n v="0"/>
    <n v="-0.1"/>
    <n v="-0.94"/>
    <n v="9.51"/>
    <n v="0"/>
    <x v="9"/>
    <x v="2"/>
  </r>
  <r>
    <x v="0"/>
    <s v="E"/>
    <x v="11"/>
    <s v="DS01    01/02/2007N"/>
    <n v="634490"/>
    <n v="47838.06"/>
    <n v="3572.46"/>
    <n v="44265.599999999999"/>
    <n v="44868.19"/>
    <n v="891.92"/>
    <n v="3572.46"/>
    <n v="0"/>
    <n v="-141.5"/>
    <n v="-1353.01"/>
    <n v="13717.04"/>
    <n v="0"/>
    <x v="9"/>
    <x v="2"/>
  </r>
  <r>
    <x v="0"/>
    <s v="E"/>
    <x v="4"/>
    <s v="DS01    01/02/2007N"/>
    <n v="7633299"/>
    <n v="532619.18999999994"/>
    <n v="44005.95"/>
    <n v="488613.24"/>
    <n v="495780.84"/>
    <n v="10724.8"/>
    <n v="44005.95"/>
    <n v="0"/>
    <n v="-1702.19"/>
    <n v="-16190.21"/>
    <n v="165024.31"/>
    <n v="0"/>
    <x v="9"/>
    <x v="2"/>
  </r>
  <r>
    <x v="0"/>
    <s v="E"/>
    <x v="8"/>
    <s v="DS01    01/02/2007N"/>
    <n v="1624919"/>
    <n v="130448.98"/>
    <n v="9367.64"/>
    <n v="121081.34"/>
    <n v="122607.15"/>
    <n v="2283.02"/>
    <n v="9367.64"/>
    <n v="0"/>
    <n v="-362.37"/>
    <n v="-3446.46"/>
    <n v="35129.11"/>
    <n v="0"/>
    <x v="9"/>
    <x v="2"/>
  </r>
  <r>
    <x v="0"/>
    <s v="E"/>
    <x v="5"/>
    <s v="DS01    01/02/2007N"/>
    <n v="1741543"/>
    <n v="153932.25"/>
    <n v="10050.700000000001"/>
    <n v="143881.54999999999"/>
    <n v="145516.87"/>
    <n v="2446.86"/>
    <n v="10050.700000000001"/>
    <n v="0"/>
    <n v="-388.36"/>
    <n v="-3693.82"/>
    <n v="37650.410000000003"/>
    <n v="0"/>
    <x v="9"/>
    <x v="2"/>
  </r>
  <r>
    <x v="0"/>
    <s v="E"/>
    <x v="14"/>
    <s v="DS01    01/02/2007N"/>
    <n v="0"/>
    <n v="-0.66"/>
    <n v="0"/>
    <n v="-0.66"/>
    <n v="0"/>
    <n v="0"/>
    <n v="0"/>
    <n v="0"/>
    <n v="0"/>
    <n v="0"/>
    <n v="0"/>
    <n v="0"/>
    <x v="9"/>
    <x v="2"/>
  </r>
  <r>
    <x v="0"/>
    <s v="E"/>
    <x v="2"/>
    <s v="DS01    01/02/2007Y"/>
    <n v="42363"/>
    <n v="10363.06"/>
    <n v="146.26"/>
    <n v="10216.799999999999"/>
    <n v="10231.450000000001"/>
    <n v="57.87"/>
    <n v="146.26"/>
    <n v="0"/>
    <n v="-9.4499999999999993"/>
    <n v="-63.07"/>
    <n v="915.84"/>
    <n v="0"/>
    <x v="9"/>
    <x v="2"/>
  </r>
  <r>
    <x v="0"/>
    <s v="E"/>
    <x v="6"/>
    <s v="DS01    01/02/2007Y"/>
    <n v="6550"/>
    <n v="1644.1"/>
    <n v="8.57"/>
    <n v="1635.53"/>
    <n v="1635.23"/>
    <n v="8.7899999999999991"/>
    <n v="8.57"/>
    <n v="0"/>
    <n v="-1.46"/>
    <n v="-7.03"/>
    <n v="141.59"/>
    <n v="0"/>
    <x v="9"/>
    <x v="2"/>
  </r>
  <r>
    <x v="0"/>
    <s v="E"/>
    <x v="3"/>
    <s v="DS01    01/02/2007Y"/>
    <n v="31462"/>
    <n v="7641.31"/>
    <n v="181.37"/>
    <n v="7459.94"/>
    <n v="7489.47"/>
    <n v="44.21"/>
    <n v="181.37"/>
    <n v="0"/>
    <n v="-7.02"/>
    <n v="-66.72"/>
    <n v="680.17"/>
    <n v="0"/>
    <x v="9"/>
    <x v="2"/>
  </r>
  <r>
    <x v="0"/>
    <s v="E"/>
    <x v="11"/>
    <s v="DS01    01/02/2007Y"/>
    <n v="3600"/>
    <n v="856.92"/>
    <n v="20.75"/>
    <n v="836.17"/>
    <n v="839.55"/>
    <n v="5.0599999999999996"/>
    <n v="20.75"/>
    <n v="0"/>
    <n v="-0.8"/>
    <n v="-7.64"/>
    <n v="77.83"/>
    <n v="0"/>
    <x v="9"/>
    <x v="2"/>
  </r>
  <r>
    <x v="0"/>
    <s v="E"/>
    <x v="4"/>
    <s v="DS01    01/02/2007Y"/>
    <n v="36"/>
    <n v="23.42"/>
    <n v="0.21"/>
    <n v="23.21"/>
    <n v="23.25"/>
    <n v="0.05"/>
    <n v="0.21"/>
    <n v="0"/>
    <n v="-0.01"/>
    <n v="-0.08"/>
    <n v="0.78"/>
    <n v="0"/>
    <x v="9"/>
    <x v="2"/>
  </r>
  <r>
    <x v="0"/>
    <s v="E"/>
    <x v="5"/>
    <s v="DS01    01/02/2007Y"/>
    <n v="10606"/>
    <n v="2495.4"/>
    <n v="61.14"/>
    <n v="2434.2600000000002"/>
    <n v="2444.23"/>
    <n v="14.9"/>
    <n v="61.14"/>
    <n v="0"/>
    <n v="-2.37"/>
    <n v="-22.5"/>
    <n v="229.29"/>
    <n v="0"/>
    <x v="9"/>
    <x v="2"/>
  </r>
  <r>
    <x v="0"/>
    <s v="E"/>
    <x v="5"/>
    <s v="DS02    01/02/2007N"/>
    <n v="195803"/>
    <n v="13153.91"/>
    <n v="1128.8"/>
    <n v="12025.11"/>
    <n v="12208.97"/>
    <n v="275.10000000000002"/>
    <n v="1128.8"/>
    <n v="0"/>
    <n v="-43.66"/>
    <n v="-415.3"/>
    <n v="4233.07"/>
    <n v="0"/>
    <x v="9"/>
    <x v="2"/>
  </r>
  <r>
    <x v="0"/>
    <s v="E"/>
    <x v="6"/>
    <s v="DS02    01/02/2007Y"/>
    <n v="2364"/>
    <n v="567.87"/>
    <n v="13.63"/>
    <n v="554.24"/>
    <n v="556.46"/>
    <n v="3.32"/>
    <n v="13.63"/>
    <n v="0"/>
    <n v="-0.53"/>
    <n v="-5.01"/>
    <n v="51.11"/>
    <n v="0"/>
    <x v="9"/>
    <x v="2"/>
  </r>
  <r>
    <x v="0"/>
    <s v="E"/>
    <x v="5"/>
    <s v="DS03 ON 01/02/2007N"/>
    <n v="145799"/>
    <n v="9817.59"/>
    <n v="840.53"/>
    <n v="8977.06"/>
    <n v="9113.9599999999991"/>
    <n v="204.85"/>
    <n v="840.53"/>
    <n v="0"/>
    <n v="-32.51"/>
    <n v="-309.24"/>
    <n v="3152.03"/>
    <n v="0"/>
    <x v="9"/>
    <x v="2"/>
  </r>
  <r>
    <x v="0"/>
    <s v="E"/>
    <x v="2"/>
    <s v="DS07 ON 01/02/2007N"/>
    <n v="1835226"/>
    <n v="134167.06"/>
    <n v="10546.52"/>
    <n v="123620.54"/>
    <n v="125343.81"/>
    <n v="2578.4899999999998"/>
    <n v="10546.52"/>
    <n v="0"/>
    <n v="-409.24"/>
    <n v="-3892.52"/>
    <n v="39675.760000000002"/>
    <n v="0"/>
    <x v="9"/>
    <x v="2"/>
  </r>
  <r>
    <x v="0"/>
    <s v="E"/>
    <x v="6"/>
    <s v="DS07 ON 01/02/2007N"/>
    <n v="163495"/>
    <n v="13819.59"/>
    <n v="897.02"/>
    <n v="12922.57"/>
    <n v="13076.1"/>
    <n v="229.71"/>
    <n v="897.02"/>
    <n v="0"/>
    <n v="-36.47"/>
    <n v="-346.77"/>
    <n v="3534.59"/>
    <n v="0"/>
    <x v="9"/>
    <x v="2"/>
  </r>
  <r>
    <x v="0"/>
    <s v="E"/>
    <x v="3"/>
    <s v="DS07 ON 01/02/2007N"/>
    <n v="227400"/>
    <n v="19532.560000000001"/>
    <n v="1085.57"/>
    <n v="18446.990000000002"/>
    <n v="18660.509999999998"/>
    <n v="319.5"/>
    <n v="1085.57"/>
    <n v="0"/>
    <n v="-50.7"/>
    <n v="-482.32"/>
    <n v="4916.17"/>
    <n v="0"/>
    <x v="9"/>
    <x v="2"/>
  </r>
  <r>
    <x v="0"/>
    <s v="E"/>
    <x v="7"/>
    <s v="DS07 ON 01/02/2007N"/>
    <n v="18560"/>
    <n v="1989.12"/>
    <n v="107"/>
    <n v="1882.12"/>
    <n v="1899.55"/>
    <n v="26.08"/>
    <n v="107"/>
    <n v="0"/>
    <n v="-4.1399999999999997"/>
    <n v="-39.369999999999997"/>
    <n v="401.25"/>
    <n v="0"/>
    <x v="9"/>
    <x v="2"/>
  </r>
  <r>
    <x v="0"/>
    <s v="E"/>
    <x v="4"/>
    <s v="DS07 ON 01/02/2007N"/>
    <n v="8092"/>
    <n v="685.61"/>
    <n v="46.65"/>
    <n v="638.96"/>
    <n v="646.54999999999995"/>
    <n v="11.37"/>
    <n v="46.65"/>
    <n v="0"/>
    <n v="-1.8"/>
    <n v="-17.16"/>
    <n v="174.94"/>
    <n v="0"/>
    <x v="9"/>
    <x v="2"/>
  </r>
  <r>
    <x v="0"/>
    <s v="E"/>
    <x v="2"/>
    <s v="DS07 ON 01/02/2007Y"/>
    <n v="280"/>
    <n v="85.48"/>
    <n v="1.61"/>
    <n v="83.87"/>
    <n v="84.13"/>
    <n v="0.39"/>
    <n v="1.61"/>
    <n v="0"/>
    <n v="-0.06"/>
    <n v="-0.59"/>
    <n v="6.05"/>
    <n v="0"/>
    <x v="9"/>
    <x v="2"/>
  </r>
  <r>
    <x v="0"/>
    <s v="E"/>
    <x v="2"/>
    <s v="DS08 ON 01/02/2007N"/>
    <n v="840559"/>
    <n v="82178.679999999993"/>
    <n v="4435.0600000000004"/>
    <n v="77743.62"/>
    <n v="78532.88"/>
    <n v="1181.02"/>
    <n v="4435.0600000000004"/>
    <n v="0"/>
    <n v="-187.46"/>
    <n v="-1782.82"/>
    <n v="18172.060000000001"/>
    <n v="0"/>
    <x v="9"/>
    <x v="2"/>
  </r>
  <r>
    <x v="0"/>
    <s v="E"/>
    <x v="4"/>
    <s v="DS08 ON 01/02/2007N"/>
    <n v="91445"/>
    <n v="7584.48"/>
    <n v="527.17999999999995"/>
    <n v="7057.3"/>
    <n v="7143.16"/>
    <n v="128.47999999999999"/>
    <n v="527.17999999999995"/>
    <n v="0"/>
    <n v="-20.39"/>
    <n v="-193.95"/>
    <n v="1976.95"/>
    <n v="0"/>
    <x v="9"/>
    <x v="2"/>
  </r>
  <r>
    <x v="0"/>
    <s v="E"/>
    <x v="2"/>
    <s v="DS09    01/02/2007N"/>
    <n v="700702"/>
    <n v="72449.06"/>
    <n v="4071.45"/>
    <n v="68377.61"/>
    <n v="69043.97"/>
    <n v="985.12"/>
    <n v="4071.45"/>
    <n v="0"/>
    <n v="-156.24"/>
    <n v="-1495.24"/>
    <n v="15148.52"/>
    <n v="0"/>
    <x v="9"/>
    <x v="2"/>
  </r>
  <r>
    <x v="0"/>
    <s v="E"/>
    <x v="2"/>
    <s v="DS09    01/02/2007Y"/>
    <n v="47514"/>
    <n v="6897.61"/>
    <n v="273.91000000000003"/>
    <n v="6623.7"/>
    <n v="6668.3"/>
    <n v="66.75"/>
    <n v="273.91000000000003"/>
    <n v="0"/>
    <n v="-10.59"/>
    <n v="-100.76"/>
    <n v="1027.2"/>
    <n v="0"/>
    <x v="9"/>
    <x v="2"/>
  </r>
  <r>
    <x v="0"/>
    <s v="E"/>
    <x v="4"/>
    <s v="DS12    01/02/2007 "/>
    <n v="26226"/>
    <n v="2668.55"/>
    <n v="0"/>
    <n v="2668.55"/>
    <n v="0"/>
    <n v="0"/>
    <n v="0"/>
    <n v="0"/>
    <n v="0"/>
    <n v="0"/>
    <n v="566.98"/>
    <n v="0"/>
    <x v="9"/>
    <x v="2"/>
  </r>
  <r>
    <x v="0"/>
    <s v="E"/>
    <x v="8"/>
    <s v="DS12    01/02/2007 "/>
    <n v="-30140"/>
    <n v="1026.6099999999999"/>
    <n v="0"/>
    <n v="1026.6099999999999"/>
    <n v="0"/>
    <n v="0"/>
    <n v="0"/>
    <n v="0"/>
    <n v="0"/>
    <n v="0"/>
    <n v="-651.6"/>
    <n v="0"/>
    <x v="9"/>
    <x v="2"/>
  </r>
  <r>
    <x v="0"/>
    <s v="E"/>
    <x v="4"/>
    <s v="DT01SOFF01/02/2007N"/>
    <n v="17877948"/>
    <n v="711286.97"/>
    <n v="103066.41"/>
    <n v="608220.56000000006"/>
    <n v="608220.56000000006"/>
    <n v="0"/>
    <n v="103066.41"/>
    <n v="0"/>
    <n v="0"/>
    <n v="0"/>
    <n v="386503.37"/>
    <n v="0"/>
    <x v="9"/>
    <x v="3"/>
  </r>
  <r>
    <x v="0"/>
    <s v="E"/>
    <x v="8"/>
    <s v="DT01SOFF01/02/2007N"/>
    <n v="22049140"/>
    <n v="870550.98"/>
    <n v="127113.29"/>
    <n v="743437.69"/>
    <n v="749687.69"/>
    <n v="0"/>
    <n v="127113.29"/>
    <n v="0"/>
    <n v="0"/>
    <n v="0"/>
    <n v="476680.38"/>
    <n v="0"/>
    <x v="9"/>
    <x v="3"/>
  </r>
  <r>
    <x v="0"/>
    <s v="E"/>
    <x v="5"/>
    <s v="DT01SOFF01/02/2007N"/>
    <n v="2250352"/>
    <n v="86353.47"/>
    <n v="12973.28"/>
    <n v="73380.19"/>
    <n v="76755.19"/>
    <n v="0"/>
    <n v="12973.28"/>
    <n v="0"/>
    <n v="0"/>
    <n v="0"/>
    <n v="48650.37"/>
    <n v="0"/>
    <x v="9"/>
    <x v="3"/>
  </r>
  <r>
    <x v="0"/>
    <s v="E"/>
    <x v="1"/>
    <s v="DT01SOFF01/02/2007N"/>
    <n v="137834"/>
    <n v="5478.84"/>
    <n v="794.61"/>
    <n v="4684.2299999999996"/>
    <n v="4684.2299999999996"/>
    <n v="0"/>
    <n v="794.61"/>
    <n v="0"/>
    <n v="0"/>
    <n v="0"/>
    <n v="2979.83"/>
    <n v="0"/>
    <x v="9"/>
    <x v="3"/>
  </r>
  <r>
    <x v="0"/>
    <s v="E"/>
    <x v="8"/>
    <s v="DT01SON 01/02/2007 "/>
    <n v="1110976"/>
    <n v="76666.720000000001"/>
    <n v="6404.78"/>
    <n v="76666.720000000001"/>
    <n v="72854.11"/>
    <n v="1560.92"/>
    <n v="6404.78"/>
    <n v="0"/>
    <n v="-395.11"/>
    <n v="-3757.98"/>
    <n v="24018.19"/>
    <n v="0"/>
    <x v="9"/>
    <x v="3"/>
  </r>
  <r>
    <x v="0"/>
    <s v="E"/>
    <x v="3"/>
    <s v="DT01SON 01/02/2007N"/>
    <n v="0"/>
    <n v="15"/>
    <n v="0"/>
    <n v="15"/>
    <n v="15"/>
    <n v="0"/>
    <n v="0"/>
    <n v="0"/>
    <n v="0"/>
    <n v="0"/>
    <n v="0"/>
    <n v="0"/>
    <x v="9"/>
    <x v="3"/>
  </r>
  <r>
    <x v="0"/>
    <s v="E"/>
    <x v="4"/>
    <s v="DT01SON 01/02/2007N"/>
    <n v="8228739"/>
    <n v="1076052.93"/>
    <n v="47438.64"/>
    <n v="1028614.29"/>
    <n v="1053128.48"/>
    <n v="36679.89"/>
    <n v="47438.64"/>
    <n v="0"/>
    <n v="-5821.81"/>
    <n v="-55372.27"/>
    <n v="177897.12"/>
    <n v="0"/>
    <x v="9"/>
    <x v="3"/>
  </r>
  <r>
    <x v="0"/>
    <s v="E"/>
    <x v="8"/>
    <s v="DT01SON 01/02/2007N"/>
    <n v="9725581"/>
    <n v="1318630.8999999999"/>
    <n v="56067.99"/>
    <n v="1262562.9099999999"/>
    <n v="1292399.33"/>
    <n v="44643.5"/>
    <n v="56067.99"/>
    <n v="0"/>
    <n v="-7085.73"/>
    <n v="-67394.19"/>
    <n v="210257.33"/>
    <n v="0"/>
    <x v="9"/>
    <x v="3"/>
  </r>
  <r>
    <x v="0"/>
    <s v="E"/>
    <x v="5"/>
    <s v="DT01SON 01/02/2007N"/>
    <n v="1066250"/>
    <n v="168330.44"/>
    <n v="6146.94"/>
    <n v="162183.5"/>
    <n v="165297.79"/>
    <n v="4659.82"/>
    <n v="6146.94"/>
    <n v="0"/>
    <n v="-739.6"/>
    <n v="-7034.51"/>
    <n v="23051.24"/>
    <n v="0"/>
    <x v="9"/>
    <x v="3"/>
  </r>
  <r>
    <x v="0"/>
    <s v="E"/>
    <x v="1"/>
    <s v="DT01SON 01/02/2007N"/>
    <n v="53289"/>
    <n v="6654.74"/>
    <n v="307.20999999999998"/>
    <n v="6347.53"/>
    <n v="6526.99"/>
    <n v="268.52999999999997"/>
    <n v="307.20999999999998"/>
    <n v="0"/>
    <n v="-42.62"/>
    <n v="-405.37"/>
    <n v="1152.05"/>
    <n v="0"/>
    <x v="9"/>
    <x v="3"/>
  </r>
  <r>
    <x v="0"/>
    <s v="E"/>
    <x v="4"/>
    <s v="DT02SOFF01/02/2007N"/>
    <n v="447785"/>
    <n v="17795.87"/>
    <n v="2581.48"/>
    <n v="15214.39"/>
    <n v="15214.39"/>
    <n v="0"/>
    <n v="2581.48"/>
    <n v="0"/>
    <n v="0"/>
    <n v="0"/>
    <n v="9680.66"/>
    <n v="0"/>
    <x v="9"/>
    <x v="3"/>
  </r>
  <r>
    <x v="0"/>
    <s v="E"/>
    <x v="8"/>
    <s v="DT02SOFF01/02/2007N"/>
    <n v="671791"/>
    <n v="26801.93"/>
    <n v="3872.87"/>
    <n v="22929.06"/>
    <n v="22929.06"/>
    <n v="0"/>
    <n v="3872.87"/>
    <n v="0"/>
    <n v="0"/>
    <n v="0"/>
    <n v="14523.45"/>
    <n v="0"/>
    <x v="9"/>
    <x v="3"/>
  </r>
  <r>
    <x v="0"/>
    <s v="E"/>
    <x v="5"/>
    <s v="DT02SOFF01/02/2007N"/>
    <n v="123351"/>
    <n v="4923.5"/>
    <n v="711.12"/>
    <n v="4212.38"/>
    <n v="4212.38"/>
    <n v="0"/>
    <n v="711.12"/>
    <n v="0"/>
    <n v="0"/>
    <n v="0"/>
    <n v="2666.73"/>
    <n v="0"/>
    <x v="9"/>
    <x v="3"/>
  </r>
  <r>
    <x v="0"/>
    <s v="E"/>
    <x v="4"/>
    <s v="DT02SON 01/02/2007N"/>
    <n v="179688"/>
    <n v="23610.46"/>
    <n v="1035.9000000000001"/>
    <n v="22574.560000000001"/>
    <n v="23163.759999999998"/>
    <n v="881.6"/>
    <n v="1035.9000000000001"/>
    <n v="0"/>
    <n v="-139.93"/>
    <n v="-1330.87"/>
    <n v="3884.67"/>
    <n v="0"/>
    <x v="9"/>
    <x v="3"/>
  </r>
  <r>
    <x v="0"/>
    <s v="E"/>
    <x v="8"/>
    <s v="DT02SON 01/02/2007N"/>
    <n v="268736"/>
    <n v="34180.959999999999"/>
    <n v="1549.26"/>
    <n v="32631.7"/>
    <n v="33514.86"/>
    <n v="1321.44"/>
    <n v="1549.26"/>
    <n v="0"/>
    <n v="-209.74"/>
    <n v="-1994.86"/>
    <n v="5809.81"/>
    <n v="0"/>
    <x v="9"/>
    <x v="3"/>
  </r>
  <r>
    <x v="0"/>
    <s v="E"/>
    <x v="5"/>
    <s v="DT02SON 01/02/2007N"/>
    <n v="57678"/>
    <n v="8904.82"/>
    <n v="332.51"/>
    <n v="8572.31"/>
    <n v="8742.2999999999993"/>
    <n v="254.34"/>
    <n v="332.51"/>
    <n v="0"/>
    <n v="-40.369999999999997"/>
    <n v="-383.96"/>
    <n v="1246.94"/>
    <n v="0"/>
    <x v="9"/>
    <x v="3"/>
  </r>
  <r>
    <x v="0"/>
    <s v="E"/>
    <x v="4"/>
    <s v="DT04SOFF01/02/2007N"/>
    <n v="1693706"/>
    <n v="67311.27"/>
    <n v="9764.2199999999993"/>
    <n v="57547.05"/>
    <n v="57547.05"/>
    <n v="0"/>
    <n v="9764.2199999999993"/>
    <n v="0"/>
    <n v="0"/>
    <n v="0"/>
    <n v="36616.230000000003"/>
    <n v="0"/>
    <x v="9"/>
    <x v="3"/>
  </r>
  <r>
    <x v="0"/>
    <s v="E"/>
    <x v="4"/>
    <s v="DT04SON 01/02/2007N"/>
    <n v="574252"/>
    <n v="70356.009999999995"/>
    <n v="3310.56"/>
    <n v="67045.45"/>
    <n v="69175.06"/>
    <n v="3186.48"/>
    <n v="3310.56"/>
    <n v="0"/>
    <n v="-505.75"/>
    <n v="-4810.34"/>
    <n v="12414.75"/>
    <n v="0"/>
    <x v="9"/>
    <x v="3"/>
  </r>
  <r>
    <x v="0"/>
    <s v="E"/>
    <x v="4"/>
    <s v="DT07SOFF01/02/2007N"/>
    <n v="38875"/>
    <n v="1544.97"/>
    <n v="224.11"/>
    <n v="1320.86"/>
    <n v="1320.86"/>
    <n v="0"/>
    <n v="224.11"/>
    <n v="0"/>
    <n v="0"/>
    <n v="0"/>
    <n v="840.44"/>
    <n v="0"/>
    <x v="9"/>
    <x v="3"/>
  </r>
  <r>
    <x v="0"/>
    <s v="E"/>
    <x v="5"/>
    <s v="DT07SOFF01/02/2007N"/>
    <n v="170379"/>
    <n v="6771.2"/>
    <n v="982.23"/>
    <n v="5788.97"/>
    <n v="5788.97"/>
    <n v="0"/>
    <n v="982.23"/>
    <n v="0"/>
    <n v="0"/>
    <n v="0"/>
    <n v="3683.42"/>
    <n v="0"/>
    <x v="9"/>
    <x v="3"/>
  </r>
  <r>
    <x v="0"/>
    <s v="E"/>
    <x v="4"/>
    <s v="DT07SON 01/02/2007N"/>
    <n v="17309"/>
    <n v="2901.57"/>
    <n v="99.79"/>
    <n v="2801.78"/>
    <n v="2854.54"/>
    <n v="78.94"/>
    <n v="99.79"/>
    <n v="0"/>
    <n v="-12.53"/>
    <n v="-119.17"/>
    <n v="374.2"/>
    <n v="0"/>
    <x v="9"/>
    <x v="3"/>
  </r>
  <r>
    <x v="0"/>
    <s v="E"/>
    <x v="5"/>
    <s v="DT07SON 01/02/2007N"/>
    <n v="70833"/>
    <n v="10361.540000000001"/>
    <n v="408.35"/>
    <n v="9953.19"/>
    <n v="10179.69"/>
    <n v="338.9"/>
    <n v="408.35"/>
    <n v="0"/>
    <n v="-53.79"/>
    <n v="-511.61"/>
    <n v="1531.34"/>
    <n v="0"/>
    <x v="9"/>
    <x v="3"/>
  </r>
  <r>
    <x v="0"/>
    <s v="E"/>
    <x v="4"/>
    <s v="DT08SOFF01/02/2007N"/>
    <n v="12597043"/>
    <n v="500945.99"/>
    <n v="72621.95"/>
    <n v="428324.04"/>
    <n v="428324.04"/>
    <n v="0"/>
    <n v="72621.95"/>
    <n v="0"/>
    <n v="0"/>
    <n v="0"/>
    <n v="272335.46999999997"/>
    <n v="0"/>
    <x v="9"/>
    <x v="3"/>
  </r>
  <r>
    <x v="0"/>
    <s v="E"/>
    <x v="8"/>
    <s v="DT08SOFF01/02/2007N"/>
    <n v="11385449"/>
    <n v="452780.77"/>
    <n v="65637.11"/>
    <n v="387143.66"/>
    <n v="387143.66"/>
    <n v="0"/>
    <n v="65637.11"/>
    <n v="0"/>
    <n v="0"/>
    <n v="0"/>
    <n v="246142.03"/>
    <n v="0"/>
    <x v="9"/>
    <x v="3"/>
  </r>
  <r>
    <x v="0"/>
    <s v="E"/>
    <x v="5"/>
    <s v="DT08SOFF01/02/2007N"/>
    <n v="5344926"/>
    <n v="210009.21"/>
    <n v="30813.51"/>
    <n v="179195.7"/>
    <n v="183946.65"/>
    <n v="0"/>
    <n v="30813.51"/>
    <n v="0"/>
    <n v="0"/>
    <n v="0"/>
    <n v="115551.96"/>
    <n v="0"/>
    <x v="9"/>
    <x v="3"/>
  </r>
  <r>
    <x v="0"/>
    <s v="E"/>
    <x v="12"/>
    <s v="DT08SOFF01/02/2007N"/>
    <n v="109883"/>
    <n v="5061.1099999999997"/>
    <n v="633.48"/>
    <n v="4427.63"/>
    <n v="4427.63"/>
    <n v="0"/>
    <n v="633.48"/>
    <n v="0"/>
    <n v="0"/>
    <n v="0"/>
    <n v="2375.56"/>
    <n v="0"/>
    <x v="9"/>
    <x v="3"/>
  </r>
  <r>
    <x v="0"/>
    <s v="E"/>
    <x v="1"/>
    <s v="DT08SOFF01/02/2007N"/>
    <n v="836558"/>
    <n v="33246.49"/>
    <n v="4822.76"/>
    <n v="28423.73"/>
    <n v="28423.73"/>
    <n v="0"/>
    <n v="4822.76"/>
    <n v="0"/>
    <n v="0"/>
    <n v="0"/>
    <n v="18085.55"/>
    <n v="0"/>
    <x v="9"/>
    <x v="3"/>
  </r>
  <r>
    <x v="0"/>
    <s v="E"/>
    <x v="5"/>
    <s v="DT08SON 01/02/2007 "/>
    <n v="0"/>
    <n v="3.84"/>
    <n v="0"/>
    <n v="3.84"/>
    <n v="3.84"/>
    <n v="0"/>
    <n v="0"/>
    <n v="0"/>
    <n v="0"/>
    <n v="0"/>
    <n v="0"/>
    <n v="0"/>
    <x v="9"/>
    <x v="3"/>
  </r>
  <r>
    <x v="0"/>
    <s v="E"/>
    <x v="4"/>
    <s v="DT08SON 01/02/2007N"/>
    <n v="5226456"/>
    <n v="672186.72"/>
    <n v="30130.52"/>
    <n v="642056.19999999995"/>
    <n v="658792.48"/>
    <n v="25042.01"/>
    <n v="30130.52"/>
    <n v="0"/>
    <n v="-3974.65"/>
    <n v="-37803.64"/>
    <n v="112990.75"/>
    <n v="0"/>
    <x v="9"/>
    <x v="3"/>
  </r>
  <r>
    <x v="0"/>
    <s v="E"/>
    <x v="8"/>
    <s v="DT08SON 01/02/2007N"/>
    <n v="4576428"/>
    <n v="619457.77"/>
    <n v="26383.119999999999"/>
    <n v="593074.65"/>
    <n v="608062.87"/>
    <n v="22426.44"/>
    <n v="26383.119999999999"/>
    <n v="0"/>
    <n v="-3559.52"/>
    <n v="-33855.14"/>
    <n v="98937.78"/>
    <n v="0"/>
    <x v="9"/>
    <x v="3"/>
  </r>
  <r>
    <x v="0"/>
    <s v="E"/>
    <x v="5"/>
    <s v="DT08SON 01/02/2007N"/>
    <n v="1786806"/>
    <n v="254099.54"/>
    <n v="10300.94"/>
    <n v="243798.6"/>
    <n v="250495.29"/>
    <n v="10020.08"/>
    <n v="10300.94"/>
    <n v="0"/>
    <n v="-1590.37"/>
    <n v="-15126.4"/>
    <n v="38628.959999999999"/>
    <n v="0"/>
    <x v="9"/>
    <x v="3"/>
  </r>
  <r>
    <x v="0"/>
    <s v="E"/>
    <x v="12"/>
    <s v="DT08SON 01/02/2007N"/>
    <n v="944"/>
    <n v="229.77"/>
    <n v="5.44"/>
    <n v="224.33"/>
    <n v="328.39"/>
    <n v="155.71"/>
    <n v="5.44"/>
    <n v="0"/>
    <n v="-24.71"/>
    <n v="-235.06"/>
    <n v="20.41"/>
    <n v="0"/>
    <x v="9"/>
    <x v="3"/>
  </r>
  <r>
    <x v="0"/>
    <s v="E"/>
    <x v="1"/>
    <s v="DT08SON 01/02/2007N"/>
    <n v="315852"/>
    <n v="37920.550000000003"/>
    <n v="1820.89"/>
    <n v="36099.660000000003"/>
    <n v="37181.769999999997"/>
    <n v="1619.14"/>
    <n v="1820.89"/>
    <n v="0"/>
    <n v="-256.99"/>
    <n v="-2444.2600000000002"/>
    <n v="6828.4"/>
    <n v="0"/>
    <x v="9"/>
    <x v="3"/>
  </r>
  <r>
    <x v="0"/>
    <s v="E"/>
    <x v="8"/>
    <s v="DT09SON 01/02/2007 "/>
    <n v="660819"/>
    <n v="52587.94"/>
    <n v="0"/>
    <n v="52587.94"/>
    <n v="0"/>
    <n v="0"/>
    <n v="0"/>
    <n v="0"/>
    <n v="0"/>
    <n v="0"/>
    <n v="14286.25"/>
    <n v="0"/>
    <x v="9"/>
    <x v="3"/>
  </r>
  <r>
    <x v="0"/>
    <s v="E"/>
    <x v="6"/>
    <s v="GFL1    01/31/2007N"/>
    <n v="90"/>
    <n v="8.61"/>
    <n v="0.52"/>
    <n v="8.09"/>
    <n v="8.17"/>
    <n v="0.13"/>
    <n v="0.52"/>
    <n v="0"/>
    <n v="-0.02"/>
    <n v="-0.19"/>
    <n v="1.95"/>
    <n v="0"/>
    <x v="9"/>
    <x v="5"/>
  </r>
  <r>
    <x v="0"/>
    <s v="E"/>
    <x v="3"/>
    <s v="GFL1    01/31/2007N"/>
    <n v="513"/>
    <n v="59.04"/>
    <n v="3"/>
    <n v="56.04"/>
    <n v="46.91"/>
    <n v="0.73"/>
    <n v="3"/>
    <n v="0"/>
    <n v="-0.11"/>
    <n v="-1.0900000000000001"/>
    <n v="11.09"/>
    <n v="0"/>
    <x v="9"/>
    <x v="5"/>
  </r>
  <r>
    <x v="0"/>
    <s v="E"/>
    <x v="2"/>
    <s v="GFL2    01/31/2007N"/>
    <n v="499497"/>
    <n v="41632.9"/>
    <n v="2879.83"/>
    <n v="38753.07"/>
    <n v="39213.269999999997"/>
    <n v="701.72"/>
    <n v="2879.83"/>
    <n v="0"/>
    <n v="-111.52"/>
    <n v="-1059.1300000000001"/>
    <n v="10798.55"/>
    <n v="0"/>
    <x v="9"/>
    <x v="5"/>
  </r>
  <r>
    <x v="0"/>
    <s v="E"/>
    <x v="10"/>
    <s v="GFL2    01/31/2007N"/>
    <n v="0"/>
    <n v="3"/>
    <n v="0.01"/>
    <n v="2.99"/>
    <n v="0.08"/>
    <n v="0"/>
    <n v="0.01"/>
    <n v="0"/>
    <n v="0"/>
    <n v="0"/>
    <n v="0"/>
    <n v="0"/>
    <x v="9"/>
    <x v="5"/>
  </r>
  <r>
    <x v="0"/>
    <s v="E"/>
    <x v="3"/>
    <s v="GFL2    01/31/2007N"/>
    <n v="15338"/>
    <n v="1368.12"/>
    <n v="88.73"/>
    <n v="1279.3900000000001"/>
    <n v="1206.25"/>
    <n v="21.58"/>
    <n v="88.73"/>
    <n v="0"/>
    <n v="-3.48"/>
    <n v="-32.53"/>
    <n v="331.58"/>
    <n v="0"/>
    <x v="9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9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9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9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9"/>
    <x v="6"/>
  </r>
  <r>
    <x v="0"/>
    <s v="E"/>
    <x v="2"/>
    <s v="MCMP    07/31/1998 "/>
    <n v="0"/>
    <n v="169"/>
    <n v="0"/>
    <n v="169"/>
    <n v="0"/>
    <n v="0"/>
    <n v="0"/>
    <n v="0"/>
    <n v="0"/>
    <n v="0"/>
    <n v="0"/>
    <n v="0"/>
    <x v="9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9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9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9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9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9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9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9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9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9"/>
    <x v="6"/>
  </r>
  <r>
    <x v="0"/>
    <s v="E"/>
    <x v="9"/>
    <s v="NSPF    01/02/2007 "/>
    <n v="163"/>
    <n v="19.940000000000001"/>
    <n v="0.94"/>
    <n v="19"/>
    <n v="19.43"/>
    <n v="0"/>
    <n v="0.94"/>
    <n v="0"/>
    <n v="-0.08"/>
    <n v="-0.35"/>
    <n v="3.52"/>
    <n v="0"/>
    <x v="9"/>
    <x v="7"/>
  </r>
  <r>
    <x v="0"/>
    <s v="E"/>
    <x v="2"/>
    <s v="NSPF    01/02/2007 "/>
    <n v="2664"/>
    <n v="308.07"/>
    <n v="15.36"/>
    <n v="292.70999999999998"/>
    <n v="299.72000000000003"/>
    <n v="0"/>
    <n v="15.36"/>
    <n v="0"/>
    <n v="-1.3"/>
    <n v="-5.71"/>
    <n v="57.54"/>
    <n v="0"/>
    <x v="9"/>
    <x v="7"/>
  </r>
  <r>
    <x v="0"/>
    <s v="E"/>
    <x v="3"/>
    <s v="NSPF    01/02/2007 "/>
    <n v="3586"/>
    <n v="438.68"/>
    <n v="20.68"/>
    <n v="418"/>
    <n v="427.46"/>
    <n v="0"/>
    <n v="20.68"/>
    <n v="0"/>
    <n v="-1.76"/>
    <n v="-7.7"/>
    <n v="77.44"/>
    <n v="0"/>
    <x v="9"/>
    <x v="7"/>
  </r>
  <r>
    <x v="0"/>
    <s v="E"/>
    <x v="13"/>
    <s v="NSPO    01/02/2007 "/>
    <n v="8118"/>
    <n v="1608.38"/>
    <n v="46.68"/>
    <n v="1561.7"/>
    <n v="1582.01"/>
    <n v="0"/>
    <n v="46.68"/>
    <n v="0"/>
    <n v="-4.0599999999999996"/>
    <n v="-16.25"/>
    <n v="174.54"/>
    <n v="0"/>
    <x v="9"/>
    <x v="7"/>
  </r>
  <r>
    <x v="0"/>
    <s v="E"/>
    <x v="9"/>
    <s v="NSPO    01/02/2007 "/>
    <n v="480"/>
    <n v="108.43"/>
    <n v="2.76"/>
    <n v="105.67"/>
    <n v="106.87"/>
    <n v="0"/>
    <n v="2.76"/>
    <n v="0"/>
    <n v="-0.24"/>
    <n v="-0.96"/>
    <n v="10.32"/>
    <n v="0"/>
    <x v="9"/>
    <x v="7"/>
  </r>
  <r>
    <x v="0"/>
    <s v="E"/>
    <x v="2"/>
    <s v="NSPO    01/02/2007 "/>
    <n v="1588"/>
    <n v="331.34"/>
    <n v="9.1300000000000008"/>
    <n v="322.20999999999998"/>
    <n v="326.18"/>
    <n v="0"/>
    <n v="9.1300000000000008"/>
    <n v="0"/>
    <n v="-0.79"/>
    <n v="-3.18"/>
    <n v="34.15"/>
    <n v="0"/>
    <x v="9"/>
    <x v="7"/>
  </r>
  <r>
    <x v="0"/>
    <s v="E"/>
    <x v="6"/>
    <s v="NSPO    01/02/2007 "/>
    <n v="40"/>
    <n v="7.84"/>
    <n v="0.23"/>
    <n v="7.61"/>
    <n v="7.71"/>
    <n v="0"/>
    <n v="0.23"/>
    <n v="0"/>
    <n v="-0.02"/>
    <n v="-0.08"/>
    <n v="0.86"/>
    <n v="0"/>
    <x v="9"/>
    <x v="7"/>
  </r>
  <r>
    <x v="0"/>
    <s v="E"/>
    <x v="3"/>
    <s v="NSPO    01/02/2007 "/>
    <n v="80"/>
    <n v="18.55"/>
    <n v="0.46"/>
    <n v="18.09"/>
    <n v="18.29"/>
    <n v="0"/>
    <n v="0.46"/>
    <n v="0"/>
    <n v="-0.04"/>
    <n v="-0.16"/>
    <n v="1.72"/>
    <n v="0"/>
    <x v="9"/>
    <x v="7"/>
  </r>
  <r>
    <x v="0"/>
    <s v="E"/>
    <x v="13"/>
    <s v="NSPU    01/02/2007 "/>
    <n v="41"/>
    <n v="11.26"/>
    <n v="0.24"/>
    <n v="11.02"/>
    <n v="11.13"/>
    <n v="0"/>
    <n v="0.24"/>
    <n v="0"/>
    <n v="-0.02"/>
    <n v="-0.09"/>
    <n v="0.89"/>
    <n v="0"/>
    <x v="9"/>
    <x v="7"/>
  </r>
  <r>
    <x v="0"/>
    <s v="E"/>
    <x v="9"/>
    <s v="NSPU    01/02/2007 "/>
    <n v="4265"/>
    <n v="1043.3599999999999"/>
    <n v="24.82"/>
    <n v="1018.54"/>
    <n v="1029.71"/>
    <n v="0"/>
    <n v="24.82"/>
    <n v="0"/>
    <n v="-1.96"/>
    <n v="-9.2100000000000009"/>
    <n v="92.29"/>
    <n v="0"/>
    <x v="9"/>
    <x v="7"/>
  </r>
  <r>
    <x v="0"/>
    <s v="E"/>
    <x v="2"/>
    <s v="NSPU    01/02/2007 "/>
    <n v="2630"/>
    <n v="542.58000000000004"/>
    <n v="15.21"/>
    <n v="527.37"/>
    <n v="534.08000000000004"/>
    <n v="0"/>
    <n v="15.21"/>
    <n v="0"/>
    <n v="-1.1299999999999999"/>
    <n v="-5.58"/>
    <n v="56.72"/>
    <n v="0"/>
    <x v="9"/>
    <x v="7"/>
  </r>
  <r>
    <x v="0"/>
    <s v="E"/>
    <x v="10"/>
    <s v="NSU1    01/31/2007N"/>
    <n v="786"/>
    <n v="86.6"/>
    <n v="4.53"/>
    <n v="82.07"/>
    <n v="84.12"/>
    <n v="0"/>
    <n v="4.53"/>
    <n v="0"/>
    <n v="-0.38"/>
    <n v="-1.67"/>
    <n v="16.989999999999998"/>
    <n v="0"/>
    <x v="9"/>
    <x v="7"/>
  </r>
  <r>
    <x v="0"/>
    <s v="E"/>
    <x v="10"/>
    <s v="NSU2    01/31/2007N"/>
    <n v="3138"/>
    <n v="669.52"/>
    <n v="18.09"/>
    <n v="651.42999999999995"/>
    <n v="659.61"/>
    <n v="0"/>
    <n v="18.09"/>
    <n v="0"/>
    <n v="-1.52"/>
    <n v="-6.66"/>
    <n v="67.84"/>
    <n v="0"/>
    <x v="9"/>
    <x v="7"/>
  </r>
  <r>
    <x v="0"/>
    <s v="E"/>
    <x v="10"/>
    <s v="NSU3    01/31/2007N"/>
    <n v="30162"/>
    <n v="4645.63"/>
    <n v="173.9"/>
    <n v="4471.7299999999996"/>
    <n v="4550.28"/>
    <n v="0"/>
    <n v="173.9"/>
    <n v="0"/>
    <n v="-14.59"/>
    <n v="-63.96"/>
    <n v="652.05999999999995"/>
    <n v="0"/>
    <x v="9"/>
    <x v="7"/>
  </r>
  <r>
    <x v="0"/>
    <s v="E"/>
    <x v="10"/>
    <s v="NSU5    01/31/2007N"/>
    <n v="328"/>
    <n v="34.880000000000003"/>
    <n v="1.89"/>
    <n v="32.99"/>
    <n v="33.85"/>
    <n v="0"/>
    <n v="1.89"/>
    <n v="0"/>
    <n v="-0.16"/>
    <n v="-0.7"/>
    <n v="7.09"/>
    <n v="0"/>
    <x v="9"/>
    <x v="7"/>
  </r>
  <r>
    <x v="0"/>
    <s v="E"/>
    <x v="13"/>
    <s v="OLF     01/02/2007 "/>
    <n v="6218"/>
    <n v="673.79"/>
    <n v="35.92"/>
    <n v="637.87"/>
    <n v="654.01"/>
    <n v="0"/>
    <n v="35.92"/>
    <n v="0"/>
    <n v="-2.99"/>
    <n v="-13.15"/>
    <n v="134.47999999999999"/>
    <n v="0"/>
    <x v="9"/>
    <x v="8"/>
  </r>
  <r>
    <x v="0"/>
    <s v="E"/>
    <x v="9"/>
    <s v="OLF     01/02/2007 "/>
    <n v="4502"/>
    <n v="465.82"/>
    <n v="26.02"/>
    <n v="439.8"/>
    <n v="451.46"/>
    <n v="0"/>
    <n v="26.02"/>
    <n v="0"/>
    <n v="-2.16"/>
    <n v="-9.5"/>
    <n v="97.38"/>
    <n v="0"/>
    <x v="9"/>
    <x v="8"/>
  </r>
  <r>
    <x v="0"/>
    <s v="E"/>
    <x v="2"/>
    <s v="OLF     01/02/2007 "/>
    <n v="143021"/>
    <n v="14213.73"/>
    <n v="825.93"/>
    <n v="13387.8"/>
    <n v="13759.36"/>
    <n v="0"/>
    <n v="825.93"/>
    <n v="0"/>
    <n v="-69.180000000000007"/>
    <n v="-302.38"/>
    <n v="3093.37"/>
    <n v="0"/>
    <x v="9"/>
    <x v="8"/>
  </r>
  <r>
    <x v="0"/>
    <s v="E"/>
    <x v="6"/>
    <s v="OLF     01/02/2007 "/>
    <n v="9458"/>
    <n v="894.86"/>
    <n v="54.69"/>
    <n v="840.17"/>
    <n v="864.68"/>
    <n v="0"/>
    <n v="54.69"/>
    <n v="0"/>
    <n v="-4.5599999999999996"/>
    <n v="-19.95"/>
    <n v="204.55"/>
    <n v="0"/>
    <x v="9"/>
    <x v="8"/>
  </r>
  <r>
    <x v="0"/>
    <s v="E"/>
    <x v="10"/>
    <s v="OLF     01/02/2007 "/>
    <n v="85"/>
    <n v="12.46"/>
    <n v="0.49"/>
    <n v="11.97"/>
    <n v="12.19"/>
    <n v="0"/>
    <n v="0.49"/>
    <n v="0"/>
    <n v="-0.04"/>
    <n v="-0.18"/>
    <n v="1.84"/>
    <n v="0"/>
    <x v="9"/>
    <x v="8"/>
  </r>
  <r>
    <x v="0"/>
    <s v="E"/>
    <x v="3"/>
    <s v="OLF     01/02/2007 "/>
    <n v="41829"/>
    <n v="4089.85"/>
    <n v="241.83"/>
    <n v="3848.02"/>
    <n v="3956.55"/>
    <n v="0"/>
    <n v="241.83"/>
    <n v="0"/>
    <n v="-20.2"/>
    <n v="-88.33"/>
    <n v="904.71"/>
    <n v="0"/>
    <x v="9"/>
    <x v="8"/>
  </r>
  <r>
    <x v="0"/>
    <s v="E"/>
    <x v="7"/>
    <s v="OLF     01/02/2007 "/>
    <n v="336"/>
    <n v="40.43"/>
    <n v="1.94"/>
    <n v="38.49"/>
    <n v="39.36"/>
    <n v="0"/>
    <n v="1.94"/>
    <n v="0"/>
    <n v="-0.16"/>
    <n v="-0.71"/>
    <n v="7.27"/>
    <n v="0"/>
    <x v="9"/>
    <x v="8"/>
  </r>
  <r>
    <x v="0"/>
    <s v="E"/>
    <x v="11"/>
    <s v="OLF     01/02/2007 "/>
    <n v="838"/>
    <n v="96.37"/>
    <n v="4.84"/>
    <n v="91.53"/>
    <n v="93.7"/>
    <n v="0"/>
    <n v="4.84"/>
    <n v="0"/>
    <n v="-0.4"/>
    <n v="-1.77"/>
    <n v="18.13"/>
    <n v="0"/>
    <x v="9"/>
    <x v="8"/>
  </r>
  <r>
    <x v="0"/>
    <s v="E"/>
    <x v="2"/>
    <s v="OLF     01/02/2007N"/>
    <n v="-166"/>
    <n v="-14.98"/>
    <n v="-0.43"/>
    <n v="-14.55"/>
    <n v="-14.98"/>
    <n v="0"/>
    <n v="-0.43"/>
    <n v="0"/>
    <n v="0.08"/>
    <n v="0.35"/>
    <n v="-3.59"/>
    <n v="0"/>
    <x v="9"/>
    <x v="8"/>
  </r>
  <r>
    <x v="0"/>
    <s v="E"/>
    <x v="13"/>
    <s v="OLO     01/02/2007 "/>
    <n v="69059"/>
    <n v="10737.77"/>
    <n v="400.84"/>
    <n v="10336.93"/>
    <n v="10516.7"/>
    <n v="0"/>
    <n v="400.84"/>
    <n v="0"/>
    <n v="-31.61"/>
    <n v="-148.16"/>
    <n v="1493.18"/>
    <n v="0"/>
    <x v="9"/>
    <x v="8"/>
  </r>
  <r>
    <x v="0"/>
    <s v="E"/>
    <x v="9"/>
    <s v="OLO     01/02/2007 "/>
    <n v="23507"/>
    <n v="4302.91"/>
    <n v="136.01"/>
    <n v="4166.8999999999996"/>
    <n v="4228.1899999999996"/>
    <n v="0"/>
    <n v="136.01"/>
    <n v="0"/>
    <n v="-11.26"/>
    <n v="-50.03"/>
    <n v="508.12"/>
    <n v="0"/>
    <x v="9"/>
    <x v="8"/>
  </r>
  <r>
    <x v="0"/>
    <s v="E"/>
    <x v="2"/>
    <s v="OLO     01/02/2007 "/>
    <n v="93206"/>
    <n v="11769.94"/>
    <n v="538.80999999999995"/>
    <n v="11231.13"/>
    <n v="11475.39"/>
    <n v="0"/>
    <n v="538.80999999999995"/>
    <n v="0"/>
    <n v="-45.5"/>
    <n v="-198.76"/>
    <n v="2014.8"/>
    <n v="0"/>
    <x v="9"/>
    <x v="8"/>
  </r>
  <r>
    <x v="0"/>
    <s v="E"/>
    <x v="6"/>
    <s v="OLO     01/02/2007 "/>
    <n v="12363"/>
    <n v="1397.48"/>
    <n v="71.37"/>
    <n v="1326.11"/>
    <n v="1358.68"/>
    <n v="0"/>
    <n v="71.37"/>
    <n v="0"/>
    <n v="-6.1"/>
    <n v="-26.47"/>
    <n v="267.12"/>
    <n v="0"/>
    <x v="9"/>
    <x v="8"/>
  </r>
  <r>
    <x v="0"/>
    <s v="E"/>
    <x v="10"/>
    <s v="OLO     01/02/2007 "/>
    <n v="123"/>
    <n v="63.42"/>
    <n v="0.72"/>
    <n v="62.7"/>
    <n v="63.03"/>
    <n v="0"/>
    <n v="0.72"/>
    <n v="0"/>
    <n v="-0.06"/>
    <n v="-0.27"/>
    <n v="2.67"/>
    <n v="0"/>
    <x v="9"/>
    <x v="8"/>
  </r>
  <r>
    <x v="0"/>
    <s v="E"/>
    <x v="3"/>
    <s v="OLO     01/02/2007 "/>
    <n v="16134"/>
    <n v="2395.29"/>
    <n v="93.39"/>
    <n v="2301.9"/>
    <n v="2344.42"/>
    <n v="0"/>
    <n v="93.39"/>
    <n v="0"/>
    <n v="-8.0500000000000007"/>
    <n v="-34.47"/>
    <n v="348.99"/>
    <n v="0"/>
    <x v="9"/>
    <x v="8"/>
  </r>
  <r>
    <x v="0"/>
    <s v="E"/>
    <x v="7"/>
    <s v="OLO     01/02/2007 "/>
    <n v="41"/>
    <n v="7.72"/>
    <n v="0.24"/>
    <n v="7.48"/>
    <n v="7.59"/>
    <n v="0"/>
    <n v="0.24"/>
    <n v="0"/>
    <n v="-0.02"/>
    <n v="-0.09"/>
    <n v="0.89"/>
    <n v="0"/>
    <x v="9"/>
    <x v="8"/>
  </r>
  <r>
    <x v="0"/>
    <s v="E"/>
    <x v="11"/>
    <s v="OLO     01/02/2007 "/>
    <n v="142"/>
    <n v="20.85"/>
    <n v="0.82"/>
    <n v="20.03"/>
    <n v="20.399999999999999"/>
    <n v="0"/>
    <n v="0.82"/>
    <n v="0"/>
    <n v="-7.0000000000000007E-2"/>
    <n v="-0.3"/>
    <n v="3.07"/>
    <n v="0"/>
    <x v="9"/>
    <x v="8"/>
  </r>
  <r>
    <x v="0"/>
    <s v="E"/>
    <x v="13"/>
    <s v="OLO     01/02/2007N"/>
    <n v="0"/>
    <n v="-7.72"/>
    <n v="0"/>
    <n v="-7.72"/>
    <n v="0"/>
    <n v="0"/>
    <n v="0"/>
    <n v="0"/>
    <n v="0"/>
    <n v="0"/>
    <n v="0"/>
    <n v="0"/>
    <x v="9"/>
    <x v="8"/>
  </r>
  <r>
    <x v="0"/>
    <s v="E"/>
    <x v="9"/>
    <s v="OLU     01/02/2007 "/>
    <n v="568"/>
    <n v="107.68"/>
    <n v="3.28"/>
    <n v="104.4"/>
    <n v="105.84"/>
    <n v="0"/>
    <n v="3.28"/>
    <n v="0"/>
    <n v="-0.24"/>
    <n v="-1.2"/>
    <n v="12.24"/>
    <n v="0"/>
    <x v="9"/>
    <x v="8"/>
  </r>
  <r>
    <x v="0"/>
    <s v="E"/>
    <x v="2"/>
    <s v="OLU     01/02/2007 "/>
    <n v="1217"/>
    <n v="248.07"/>
    <n v="7.02"/>
    <n v="241.05"/>
    <n v="244.16"/>
    <n v="0"/>
    <n v="7.02"/>
    <n v="0"/>
    <n v="-0.56000000000000005"/>
    <n v="-2.5499999999999998"/>
    <n v="26.26"/>
    <n v="0"/>
    <x v="9"/>
    <x v="8"/>
  </r>
  <r>
    <x v="0"/>
    <s v="E"/>
    <x v="13"/>
    <s v="RS  S   01/02/2007N"/>
    <n v="136439242"/>
    <n v="11085624.02"/>
    <n v="797423.53"/>
    <n v="10288200.49"/>
    <n v="10528828.02"/>
    <n v="194818.3"/>
    <n v="797423.53"/>
    <n v="0"/>
    <n v="-134803.63"/>
    <n v="-293686.76"/>
    <n v="2949681.35"/>
    <n v="0"/>
    <x v="9"/>
    <x v="9"/>
  </r>
  <r>
    <x v="0"/>
    <s v="E"/>
    <x v="9"/>
    <s v="RS  S   01/02/2007N"/>
    <n v="1087126"/>
    <n v="92352.73"/>
    <n v="6356.81"/>
    <n v="85995.92"/>
    <n v="87975.77"/>
    <n v="1550.25"/>
    <n v="6356.81"/>
    <n v="0"/>
    <n v="-1075.58"/>
    <n v="-2334.87"/>
    <n v="23502.55"/>
    <n v="0"/>
    <x v="9"/>
    <x v="9"/>
  </r>
  <r>
    <x v="0"/>
    <s v="E"/>
    <x v="3"/>
    <s v="RS  S   01/02/2007N"/>
    <n v="160"/>
    <n v="16.87"/>
    <n v="0.92"/>
    <n v="15.95"/>
    <n v="16.22"/>
    <n v="0.23"/>
    <n v="0.92"/>
    <n v="0"/>
    <n v="-0.16"/>
    <n v="-0.34"/>
    <n v="3.46"/>
    <n v="0"/>
    <x v="9"/>
    <x v="9"/>
  </r>
  <r>
    <x v="0"/>
    <s v="E"/>
    <x v="14"/>
    <s v="RS  S   01/02/2007N"/>
    <n v="0"/>
    <n v="-8462.27"/>
    <n v="0"/>
    <n v="-8462.27"/>
    <n v="0"/>
    <n v="0"/>
    <n v="0"/>
    <n v="0"/>
    <n v="0"/>
    <n v="0"/>
    <n v="0"/>
    <n v="0"/>
    <x v="9"/>
    <x v="9"/>
  </r>
  <r>
    <x v="0"/>
    <s v="E"/>
    <x v="13"/>
    <s v="RS  W   01/02/2007 "/>
    <n v="12898"/>
    <n v="1208.4100000000001"/>
    <n v="0"/>
    <n v="1208.4100000000001"/>
    <n v="0"/>
    <n v="0"/>
    <n v="0"/>
    <n v="0"/>
    <n v="0"/>
    <n v="0"/>
    <n v="278.86"/>
    <n v="0"/>
    <x v="9"/>
    <x v="9"/>
  </r>
  <r>
    <x v="0"/>
    <s v="E"/>
    <x v="13"/>
    <s v="RS  W   01/02/2007N"/>
    <n v="1351744"/>
    <n v="106766.34"/>
    <n v="-735.38"/>
    <n v="107501.72"/>
    <n v="107658.58"/>
    <n v="613.98"/>
    <n v="-735.38"/>
    <n v="0"/>
    <n v="-1335.45"/>
    <n v="564.61"/>
    <n v="29223.200000000001"/>
    <n v="0"/>
    <x v="9"/>
    <x v="9"/>
  </r>
  <r>
    <x v="0"/>
    <s v="E"/>
    <x v="9"/>
    <s v="RS  W   01/02/2007N"/>
    <n v="3593"/>
    <n v="330.25"/>
    <n v="-5.45"/>
    <n v="335.7"/>
    <n v="335.14"/>
    <n v="1.61"/>
    <n v="-5.45"/>
    <n v="0"/>
    <n v="-3.55"/>
    <n v="2.5"/>
    <n v="77.67"/>
    <n v="0"/>
    <x v="9"/>
    <x v="9"/>
  </r>
  <r>
    <x v="0"/>
    <s v="E"/>
    <x v="10"/>
    <s v="SC01    01/31/2007N"/>
    <n v="1083"/>
    <n v="41.61"/>
    <n v="6.24"/>
    <n v="35.369999999999997"/>
    <n v="38.19"/>
    <n v="0"/>
    <n v="6.24"/>
    <n v="0"/>
    <n v="-0.53"/>
    <n v="-2.29"/>
    <n v="23.41"/>
    <n v="0"/>
    <x v="9"/>
    <x v="10"/>
  </r>
  <r>
    <x v="0"/>
    <s v="E"/>
    <x v="10"/>
    <s v="SC02    01/31/2007N"/>
    <n v="41"/>
    <n v="5.08"/>
    <n v="0.24"/>
    <n v="4.84"/>
    <n v="4.95"/>
    <n v="0"/>
    <n v="0.24"/>
    <n v="0"/>
    <n v="-0.02"/>
    <n v="-0.09"/>
    <n v="0.89"/>
    <n v="0"/>
    <x v="9"/>
    <x v="10"/>
  </r>
  <r>
    <x v="0"/>
    <s v="E"/>
    <x v="10"/>
    <s v="SC03    01/31/2007N"/>
    <n v="7903"/>
    <n v="303.68"/>
    <n v="45.56"/>
    <n v="258.12"/>
    <n v="278.70999999999998"/>
    <n v="0"/>
    <n v="45.56"/>
    <n v="0"/>
    <n v="-3.83"/>
    <n v="-16.760000000000002"/>
    <n v="170.87"/>
    <n v="0"/>
    <x v="9"/>
    <x v="10"/>
  </r>
  <r>
    <x v="0"/>
    <s v="E"/>
    <x v="2"/>
    <s v="SE      01/31/2007N"/>
    <n v="17956"/>
    <n v="2525.19"/>
    <n v="103.11"/>
    <n v="2422.08"/>
    <n v="2468.8000000000002"/>
    <n v="0"/>
    <n v="103.11"/>
    <n v="0"/>
    <n v="-8.68"/>
    <n v="-38.04"/>
    <n v="388.13"/>
    <n v="0"/>
    <x v="9"/>
    <x v="11"/>
  </r>
  <r>
    <x v="0"/>
    <s v="E"/>
    <x v="10"/>
    <s v="SE      01/31/2007N"/>
    <n v="106283"/>
    <n v="13475.65"/>
    <n v="612.85"/>
    <n v="12862.8"/>
    <n v="13139.45"/>
    <n v="0"/>
    <n v="612.85"/>
    <n v="0"/>
    <n v="-51.35"/>
    <n v="-225.3"/>
    <n v="2297.65"/>
    <n v="0"/>
    <x v="9"/>
    <x v="11"/>
  </r>
  <r>
    <x v="0"/>
    <s v="E"/>
    <x v="10"/>
    <s v="SL01    01/31/2007N"/>
    <n v="2135"/>
    <n v="368.46"/>
    <n v="12.33"/>
    <n v="356.13"/>
    <n v="361.72"/>
    <n v="0"/>
    <n v="12.33"/>
    <n v="0"/>
    <n v="-1.04"/>
    <n v="-4.55"/>
    <n v="46.18"/>
    <n v="0"/>
    <x v="9"/>
    <x v="12"/>
  </r>
  <r>
    <x v="0"/>
    <s v="E"/>
    <x v="10"/>
    <s v="SL02    01/31/2007N"/>
    <n v="3405"/>
    <n v="432.51"/>
    <n v="19.66"/>
    <n v="412.85"/>
    <n v="421.73"/>
    <n v="0"/>
    <n v="19.66"/>
    <n v="0"/>
    <n v="-1.64"/>
    <n v="-7.24"/>
    <n v="73.61"/>
    <n v="0"/>
    <x v="9"/>
    <x v="12"/>
  </r>
  <r>
    <x v="0"/>
    <s v="E"/>
    <x v="2"/>
    <s v="SL03    01/31/2007N"/>
    <n v="163"/>
    <n v="19.5"/>
    <n v="0.94"/>
    <n v="18.559999999999999"/>
    <n v="18.989999999999998"/>
    <n v="0"/>
    <n v="0.94"/>
    <n v="0"/>
    <n v="-0.08"/>
    <n v="-0.35"/>
    <n v="3.52"/>
    <n v="0"/>
    <x v="9"/>
    <x v="12"/>
  </r>
  <r>
    <x v="0"/>
    <s v="E"/>
    <x v="10"/>
    <s v="SL03    01/31/2007N"/>
    <n v="14459"/>
    <n v="2251.16"/>
    <n v="83.42"/>
    <n v="2167.7399999999998"/>
    <n v="2205.42"/>
    <n v="0"/>
    <n v="83.42"/>
    <n v="0"/>
    <n v="-6.95"/>
    <n v="-30.73"/>
    <n v="312.60000000000002"/>
    <n v="0"/>
    <x v="9"/>
    <x v="12"/>
  </r>
  <r>
    <x v="0"/>
    <s v="E"/>
    <x v="2"/>
    <s v="SL04    01/31/2007N"/>
    <n v="353"/>
    <n v="46.01"/>
    <n v="2.0499999999999998"/>
    <n v="43.96"/>
    <n v="44.89"/>
    <n v="0"/>
    <n v="2.0499999999999998"/>
    <n v="0"/>
    <n v="-0.17"/>
    <n v="-0.76"/>
    <n v="7.64"/>
    <n v="0"/>
    <x v="9"/>
    <x v="12"/>
  </r>
  <r>
    <x v="0"/>
    <s v="E"/>
    <x v="10"/>
    <s v="SL04    01/31/2007N"/>
    <n v="754591"/>
    <n v="81962.37"/>
    <n v="4350.55"/>
    <n v="77611.820000000007"/>
    <n v="79576.89"/>
    <n v="0"/>
    <n v="4350.55"/>
    <n v="0"/>
    <n v="-364.45"/>
    <n v="-1600.62"/>
    <n v="16313.6"/>
    <n v="0"/>
    <x v="9"/>
    <x v="12"/>
  </r>
  <r>
    <x v="0"/>
    <s v="E"/>
    <x v="2"/>
    <s v="SL05    01/31/2007N"/>
    <n v="3354"/>
    <n v="1409.77"/>
    <n v="19.36"/>
    <n v="1390.41"/>
    <n v="1399.13"/>
    <n v="0"/>
    <n v="19.36"/>
    <n v="0"/>
    <n v="-1.61"/>
    <n v="-7.11"/>
    <n v="72.5"/>
    <n v="0"/>
    <x v="9"/>
    <x v="12"/>
  </r>
  <r>
    <x v="0"/>
    <s v="E"/>
    <x v="10"/>
    <s v="SL05    01/31/2007N"/>
    <n v="24295"/>
    <n v="6750.34"/>
    <n v="140.07"/>
    <n v="6610.27"/>
    <n v="6673.52"/>
    <n v="0"/>
    <n v="140.07"/>
    <n v="0"/>
    <n v="-11.77"/>
    <n v="-51.48"/>
    <n v="525.19000000000005"/>
    <n v="0"/>
    <x v="9"/>
    <x v="12"/>
  </r>
  <r>
    <x v="0"/>
    <s v="E"/>
    <x v="10"/>
    <s v="SL06    01/31/2007N"/>
    <n v="146"/>
    <n v="33.36"/>
    <n v="0.84"/>
    <n v="32.520000000000003"/>
    <n v="32.9"/>
    <n v="0"/>
    <n v="0.84"/>
    <n v="0"/>
    <n v="-7.0000000000000007E-2"/>
    <n v="-0.31"/>
    <n v="3.16"/>
    <n v="0"/>
    <x v="9"/>
    <x v="12"/>
  </r>
  <r>
    <x v="0"/>
    <s v="E"/>
    <x v="2"/>
    <s v="SL07    01/31/2007N"/>
    <n v="5652"/>
    <n v="1963.64"/>
    <n v="32.58"/>
    <n v="1931.06"/>
    <n v="1945.77"/>
    <n v="0"/>
    <n v="32.58"/>
    <n v="0"/>
    <n v="-2.73"/>
    <n v="-11.98"/>
    <n v="122.18"/>
    <n v="0"/>
    <x v="9"/>
    <x v="12"/>
  </r>
  <r>
    <x v="0"/>
    <s v="E"/>
    <x v="10"/>
    <s v="SL07    01/31/2007N"/>
    <n v="41327"/>
    <n v="8216.91"/>
    <n v="238.31"/>
    <n v="7978.6"/>
    <n v="8086.2"/>
    <n v="0"/>
    <n v="238.31"/>
    <n v="0"/>
    <n v="-19.989999999999998"/>
    <n v="-87.61"/>
    <n v="893.46"/>
    <n v="0"/>
    <x v="9"/>
    <x v="12"/>
  </r>
  <r>
    <x v="0"/>
    <s v="E"/>
    <x v="10"/>
    <s v="SL08    01/31/2007N"/>
    <n v="26276"/>
    <n v="3560.97"/>
    <n v="151.52000000000001"/>
    <n v="3409.45"/>
    <n v="3477.88"/>
    <n v="0"/>
    <n v="151.52000000000001"/>
    <n v="0"/>
    <n v="-12.71"/>
    <n v="-55.72"/>
    <n v="568.08000000000004"/>
    <n v="0"/>
    <x v="9"/>
    <x v="12"/>
  </r>
  <r>
    <x v="0"/>
    <s v="E"/>
    <x v="10"/>
    <s v="SL09    01/31/2007N"/>
    <n v="2218"/>
    <n v="112.81"/>
    <n v="12.79"/>
    <n v="100.02"/>
    <n v="105.8"/>
    <n v="0"/>
    <n v="12.79"/>
    <n v="0"/>
    <n v="-1.07"/>
    <n v="-4.71"/>
    <n v="47.95"/>
    <n v="0"/>
    <x v="9"/>
    <x v="12"/>
  </r>
  <r>
    <x v="0"/>
    <s v="E"/>
    <x v="13"/>
    <s v="SOLU    01/31/2007 "/>
    <n v="414"/>
    <n v="43.24"/>
    <n v="2.4"/>
    <n v="40.840000000000003"/>
    <n v="14.62"/>
    <n v="0"/>
    <n v="2.4"/>
    <n v="0"/>
    <n v="-0.19"/>
    <n v="-0.87"/>
    <n v="8.9499999999999993"/>
    <n v="0"/>
    <x v="9"/>
    <x v="13"/>
  </r>
  <r>
    <x v="0"/>
    <s v="E"/>
    <x v="2"/>
    <s v="SOLU    01/31/2007 "/>
    <n v="2556"/>
    <n v="176.05"/>
    <n v="14.71"/>
    <n v="161.34"/>
    <n v="90.14"/>
    <n v="0"/>
    <n v="14.71"/>
    <n v="0"/>
    <n v="-1.24"/>
    <n v="-5.42"/>
    <n v="55.27"/>
    <n v="0"/>
    <x v="9"/>
    <x v="13"/>
  </r>
  <r>
    <x v="0"/>
    <s v="E"/>
    <x v="3"/>
    <s v="SOLU    01/31/2007 "/>
    <n v="162"/>
    <n v="9.42"/>
    <n v="0.93"/>
    <n v="8.49"/>
    <n v="5.71"/>
    <n v="0"/>
    <n v="0.93"/>
    <n v="0"/>
    <n v="-0.08"/>
    <n v="-0.34"/>
    <n v="3.5"/>
    <n v="0"/>
    <x v="9"/>
    <x v="13"/>
  </r>
  <r>
    <x v="0"/>
    <s v="E"/>
    <x v="2"/>
    <s v="SP      01/02/2007N"/>
    <n v="1207"/>
    <n v="132.07"/>
    <n v="6.96"/>
    <n v="125.11"/>
    <n v="126.24"/>
    <n v="1.7"/>
    <n v="6.96"/>
    <n v="0"/>
    <n v="-0.27"/>
    <n v="-2.56"/>
    <n v="26.09"/>
    <n v="0"/>
    <x v="9"/>
    <x v="14"/>
  </r>
  <r>
    <x v="0"/>
    <s v="E"/>
    <x v="3"/>
    <s v="SP      01/02/2007N"/>
    <n v="27317"/>
    <n v="2976.78"/>
    <n v="157.47"/>
    <n v="2819.31"/>
    <n v="2844.97"/>
    <n v="38.380000000000003"/>
    <n v="157.47"/>
    <n v="0"/>
    <n v="-6.11"/>
    <n v="-57.93"/>
    <n v="590.54"/>
    <n v="0"/>
    <x v="9"/>
    <x v="14"/>
  </r>
  <r>
    <x v="0"/>
    <s v="E"/>
    <x v="13"/>
    <s v="SSLU    01/31/2007 "/>
    <n v="72"/>
    <n v="9.1"/>
    <n v="0.42"/>
    <n v="8.68"/>
    <n v="2.54"/>
    <n v="0"/>
    <n v="0.42"/>
    <n v="0"/>
    <n v="-0.03"/>
    <n v="-0.15"/>
    <n v="1.56"/>
    <n v="0"/>
    <x v="9"/>
    <x v="15"/>
  </r>
  <r>
    <x v="0"/>
    <s v="E"/>
    <x v="2"/>
    <s v="SSLU    01/31/2007 "/>
    <n v="115"/>
    <n v="13.87"/>
    <n v="0.67"/>
    <n v="13.2"/>
    <n v="4.0599999999999996"/>
    <n v="0"/>
    <n v="0.67"/>
    <n v="0"/>
    <n v="-0.05"/>
    <n v="-0.24"/>
    <n v="2.4900000000000002"/>
    <n v="0"/>
    <x v="9"/>
    <x v="15"/>
  </r>
  <r>
    <x v="0"/>
    <s v="E"/>
    <x v="10"/>
    <s v="SSLU    01/31/2007N"/>
    <n v="273"/>
    <n v="32.51"/>
    <n v="1.59"/>
    <n v="30.92"/>
    <n v="9.64"/>
    <n v="0"/>
    <n v="1.59"/>
    <n v="0"/>
    <n v="-0.12"/>
    <n v="-0.56999999999999995"/>
    <n v="5.91"/>
    <n v="0"/>
    <x v="9"/>
    <x v="15"/>
  </r>
  <r>
    <x v="0"/>
    <s v="E"/>
    <x v="2"/>
    <s v="SXLU    01/31/2007 "/>
    <n v="200"/>
    <n v="21.18"/>
    <n v="1.1599999999999999"/>
    <n v="20.02"/>
    <n v="7.06"/>
    <n v="0"/>
    <n v="1.1599999999999999"/>
    <n v="0"/>
    <n v="-0.09"/>
    <n v="-0.43"/>
    <n v="4.32"/>
    <n v="0"/>
    <x v="9"/>
    <x v="16"/>
  </r>
  <r>
    <x v="0"/>
    <s v="E"/>
    <x v="10"/>
    <s v="SXLU    01/31/2007 "/>
    <n v="43"/>
    <n v="5.07"/>
    <n v="0.25"/>
    <n v="4.82"/>
    <n v="1.52"/>
    <n v="0"/>
    <n v="0.25"/>
    <n v="0"/>
    <n v="-0.02"/>
    <n v="-0.09"/>
    <n v="0.93"/>
    <n v="0"/>
    <x v="9"/>
    <x v="16"/>
  </r>
  <r>
    <x v="0"/>
    <s v="E"/>
    <x v="10"/>
    <s v="SXLU    01/31/2007N"/>
    <n v="259"/>
    <n v="33.39"/>
    <n v="1.51"/>
    <n v="31.88"/>
    <n v="9.14"/>
    <n v="0"/>
    <n v="1.51"/>
    <n v="0"/>
    <n v="-0.11"/>
    <n v="-0.54"/>
    <n v="5.61"/>
    <n v="0"/>
    <x v="9"/>
    <x v="16"/>
  </r>
  <r>
    <x v="0"/>
    <s v="E"/>
    <x v="10"/>
    <s v="TL01    01/31/2007N"/>
    <n v="63031"/>
    <n v="2466.48"/>
    <n v="357.76"/>
    <n v="2108.7199999999998"/>
    <n v="2254.54"/>
    <n v="0"/>
    <n v="357.76"/>
    <n v="0"/>
    <n v="-15.19"/>
    <n v="-130.63"/>
    <n v="1351.78"/>
    <n v="0"/>
    <x v="9"/>
    <x v="17"/>
  </r>
  <r>
    <x v="0"/>
    <s v="E"/>
    <x v="2"/>
    <s v="TL03    01/31/2007N"/>
    <n v="18"/>
    <n v="1.08"/>
    <n v="0.1"/>
    <n v="0.98"/>
    <n v="1.02"/>
    <n v="0"/>
    <n v="0.1"/>
    <n v="0"/>
    <n v="0"/>
    <n v="-0.04"/>
    <n v="0.38"/>
    <n v="0"/>
    <x v="9"/>
    <x v="17"/>
  </r>
  <r>
    <x v="0"/>
    <s v="E"/>
    <x v="10"/>
    <s v="TL03    01/31/2007N"/>
    <n v="151024"/>
    <n v="9074.26"/>
    <n v="862.98"/>
    <n v="8211.2800000000007"/>
    <n v="8593.8799999999992"/>
    <n v="0"/>
    <n v="862.98"/>
    <n v="0"/>
    <n v="-66.84"/>
    <n v="-315.76"/>
    <n v="3266.07"/>
    <n v="0"/>
    <x v="9"/>
    <x v="17"/>
  </r>
  <r>
    <x v="0"/>
    <s v="E"/>
    <x v="4"/>
    <s v="TT03SOFF01/02/2007N"/>
    <n v="1442571"/>
    <n v="63172.46"/>
    <n v="8316.42"/>
    <n v="54856.04"/>
    <n v="58787.29"/>
    <n v="0"/>
    <n v="8316.42"/>
    <n v="0"/>
    <n v="0"/>
    <n v="0"/>
    <n v="31186.94"/>
    <n v="0"/>
    <x v="9"/>
    <x v="18"/>
  </r>
  <r>
    <x v="0"/>
    <s v="E"/>
    <x v="8"/>
    <s v="TT03SOFF01/02/2007N"/>
    <n v="6892856"/>
    <n v="318465.82"/>
    <n v="39737.32"/>
    <n v="278728.5"/>
    <n v="278795.23"/>
    <n v="0"/>
    <n v="39737.32"/>
    <n v="0"/>
    <n v="0"/>
    <n v="0"/>
    <n v="149016.65"/>
    <n v="0"/>
    <x v="9"/>
    <x v="18"/>
  </r>
  <r>
    <x v="0"/>
    <s v="E"/>
    <x v="5"/>
    <s v="TT03SOFF01/02/2007N"/>
    <n v="1053144"/>
    <n v="49577.34"/>
    <n v="6071.37"/>
    <n v="43505.97"/>
    <n v="43505.97"/>
    <n v="0"/>
    <n v="6071.37"/>
    <n v="0"/>
    <n v="0"/>
    <n v="0"/>
    <n v="22767.919999999998"/>
    <n v="0"/>
    <x v="9"/>
    <x v="18"/>
  </r>
  <r>
    <x v="0"/>
    <s v="E"/>
    <x v="8"/>
    <s v="TT03SON 01/02/2007 "/>
    <n v="711814"/>
    <n v="43773.49"/>
    <n v="4103.6099999999997"/>
    <n v="43773.49"/>
    <n v="41742.79"/>
    <n v="109.62"/>
    <n v="4103.6099999999997"/>
    <n v="0"/>
    <n v="-11.26"/>
    <n v="-2171.27"/>
    <n v="15388.71"/>
    <n v="0"/>
    <x v="9"/>
    <x v="18"/>
  </r>
  <r>
    <x v="0"/>
    <s v="E"/>
    <x v="4"/>
    <s v="TT03SON 01/02/2007N"/>
    <n v="648175"/>
    <n v="71961.58"/>
    <n v="3736.73"/>
    <n v="68224.850000000006"/>
    <n v="72360.350000000006"/>
    <n v="321.97000000000003"/>
    <n v="3736.73"/>
    <n v="0"/>
    <n v="-23"/>
    <n v="-4434.47"/>
    <n v="14012.89"/>
    <n v="0"/>
    <x v="9"/>
    <x v="18"/>
  </r>
  <r>
    <x v="0"/>
    <s v="E"/>
    <x v="8"/>
    <s v="TT03SON 01/02/2007N"/>
    <n v="2786560"/>
    <n v="263110.33"/>
    <n v="16064.52"/>
    <n v="247045.81"/>
    <n v="266191.7"/>
    <n v="1490.63"/>
    <n v="16064.52"/>
    <n v="0"/>
    <n v="-106.48"/>
    <n v="-20530.04"/>
    <n v="60242.64"/>
    <n v="0"/>
    <x v="9"/>
    <x v="18"/>
  </r>
  <r>
    <x v="0"/>
    <s v="E"/>
    <x v="5"/>
    <s v="TT03SON 01/02/2007N"/>
    <n v="299861"/>
    <n v="32906.36"/>
    <n v="1728.7"/>
    <n v="31177.66"/>
    <n v="33853.9"/>
    <n v="208.37"/>
    <n v="1728.7"/>
    <n v="0"/>
    <n v="-14.89"/>
    <n v="-2869.72"/>
    <n v="6482.69"/>
    <n v="0"/>
    <x v="9"/>
    <x v="18"/>
  </r>
  <r>
    <x v="0"/>
    <s v="E"/>
    <x v="8"/>
    <s v="TT04SOFF01/02/2007N"/>
    <n v="1311425"/>
    <n v="60581.279999999999"/>
    <n v="7560.37"/>
    <n v="53020.91"/>
    <n v="53020.91"/>
    <n v="0"/>
    <n v="7560.37"/>
    <n v="0"/>
    <n v="0"/>
    <n v="0"/>
    <n v="28351.7"/>
    <n v="0"/>
    <x v="9"/>
    <x v="18"/>
  </r>
  <r>
    <x v="0"/>
    <s v="E"/>
    <x v="5"/>
    <s v="TT04SOFF01/02/2007N"/>
    <n v="1740226"/>
    <n v="80828.58"/>
    <n v="10032.4"/>
    <n v="70796.179999999993"/>
    <n v="70796.179999999993"/>
    <n v="0"/>
    <n v="10032.4"/>
    <n v="0"/>
    <n v="0"/>
    <n v="0"/>
    <n v="37621.949999999997"/>
    <n v="0"/>
    <x v="9"/>
    <x v="18"/>
  </r>
  <r>
    <x v="0"/>
    <s v="E"/>
    <x v="8"/>
    <s v="TT04SON 01/02/2007 "/>
    <n v="1095043"/>
    <n v="67954.31"/>
    <n v="6312.92"/>
    <n v="67954.31"/>
    <n v="65315.39"/>
    <n v="168.64"/>
    <n v="6312.92"/>
    <n v="0"/>
    <n v="-19.829999999999998"/>
    <n v="-3822.81"/>
    <n v="23673.73"/>
    <n v="0"/>
    <x v="9"/>
    <x v="18"/>
  </r>
  <r>
    <x v="0"/>
    <s v="E"/>
    <x v="8"/>
    <s v="TT04SON 01/02/2007N"/>
    <n v="701522"/>
    <n v="80931.23"/>
    <n v="4044.27"/>
    <n v="76886.960000000006"/>
    <n v="80868.570000000007"/>
    <n v="309.99"/>
    <n v="4044.27"/>
    <n v="0"/>
    <n v="-22.14"/>
    <n v="-4269.46"/>
    <n v="15166.2"/>
    <n v="0"/>
    <x v="9"/>
    <x v="18"/>
  </r>
  <r>
    <x v="0"/>
    <s v="E"/>
    <x v="5"/>
    <s v="TT04SON 01/02/2007N"/>
    <n v="565913"/>
    <n v="51307.3"/>
    <n v="3262.49"/>
    <n v="48044.81"/>
    <n v="52606.35"/>
    <n v="355.15"/>
    <n v="3262.49"/>
    <n v="0"/>
    <n v="-25.37"/>
    <n v="-4891.32"/>
    <n v="12234.47"/>
    <n v="0"/>
    <x v="9"/>
    <x v="18"/>
  </r>
  <r>
    <x v="0"/>
    <s v="E"/>
    <x v="8"/>
    <s v="TT05SON 01/02/2007 "/>
    <n v="311888"/>
    <n v="22743.95"/>
    <n v="0"/>
    <n v="22743.95"/>
    <n v="0"/>
    <n v="0"/>
    <n v="0"/>
    <n v="0"/>
    <n v="0"/>
    <n v="0"/>
    <n v="6742.71"/>
    <n v="0"/>
    <x v="9"/>
    <x v="18"/>
  </r>
  <r>
    <x v="0"/>
    <s v="E"/>
    <x v="8"/>
    <s v="TT06SON 01/02/2007 "/>
    <n v="707318"/>
    <n v="53830.86"/>
    <n v="0"/>
    <n v="53830.86"/>
    <n v="0"/>
    <n v="0"/>
    <n v="0"/>
    <n v="0"/>
    <n v="0"/>
    <n v="0"/>
    <n v="15291.51"/>
    <n v="0"/>
    <x v="9"/>
    <x v="18"/>
  </r>
  <r>
    <x v="0"/>
    <s v="E"/>
    <x v="10"/>
    <s v="UOLC    01/31/2007N"/>
    <n v="1477"/>
    <n v="56.75"/>
    <n v="8.52"/>
    <n v="48.23"/>
    <n v="52.08"/>
    <n v="0"/>
    <n v="8.52"/>
    <n v="0"/>
    <n v="-0.71"/>
    <n v="-3.14"/>
    <n v="31.93"/>
    <n v="0"/>
    <x v="9"/>
    <x v="19"/>
  </r>
  <r>
    <x v="0"/>
    <s v="E"/>
    <x v="13"/>
    <s v="UOLP    01/31/2007 "/>
    <n v="201"/>
    <n v="7.76"/>
    <n v="1.17"/>
    <n v="6.59"/>
    <n v="7.1"/>
    <n v="0"/>
    <n v="1.17"/>
    <n v="0"/>
    <n v="-0.09"/>
    <n v="-0.42"/>
    <n v="4.3499999999999996"/>
    <n v="0"/>
    <x v="9"/>
    <x v="19"/>
  </r>
  <r>
    <x v="0"/>
    <s v="E"/>
    <x v="2"/>
    <s v="UOLP    01/31/2007 "/>
    <n v="864"/>
    <n v="33.200000000000003"/>
    <n v="4.96"/>
    <n v="28.24"/>
    <n v="30.48"/>
    <n v="0"/>
    <n v="4.96"/>
    <n v="0"/>
    <n v="-0.4"/>
    <n v="-1.84"/>
    <n v="18.64"/>
    <n v="0"/>
    <x v="9"/>
    <x v="19"/>
  </r>
  <r>
    <x v="0"/>
    <s v="E"/>
    <x v="2"/>
    <s v="UOLP    01/31/2007N"/>
    <n v="921"/>
    <n v="35.380000000000003"/>
    <n v="5.31"/>
    <n v="30.07"/>
    <n v="32.47"/>
    <n v="0"/>
    <n v="5.31"/>
    <n v="0"/>
    <n v="-0.44"/>
    <n v="-1.96"/>
    <n v="19.91"/>
    <n v="0"/>
    <x v="9"/>
    <x v="19"/>
  </r>
  <r>
    <x v="0"/>
    <s v="E"/>
    <x v="10"/>
    <s v="UOLP    01/31/2007N"/>
    <n v="3928"/>
    <n v="149.80000000000001"/>
    <n v="21.48"/>
    <n v="128.32"/>
    <n v="138.52000000000001"/>
    <n v="0"/>
    <n v="21.48"/>
    <n v="0"/>
    <n v="-1.88"/>
    <n v="-8.32"/>
    <n v="84.91"/>
    <n v="0"/>
    <x v="9"/>
    <x v="19"/>
  </r>
  <r>
    <x v="0"/>
    <s v="E"/>
    <x v="3"/>
    <s v="WS01    06/02/1993N"/>
    <n v="9360"/>
    <n v="602.83000000000004"/>
    <n v="53.97"/>
    <n v="548.86"/>
    <n v="0"/>
    <n v="0"/>
    <n v="0"/>
    <n v="0"/>
    <n v="0"/>
    <n v="0"/>
    <n v="202.35"/>
    <n v="0"/>
    <x v="9"/>
    <x v="20"/>
  </r>
  <r>
    <x v="0"/>
    <s v="E"/>
    <x v="0"/>
    <s v="        01/01/2001 "/>
    <n v="24554"/>
    <n v="1791.98"/>
    <n v="0"/>
    <n v="1791.98"/>
    <n v="0"/>
    <n v="0"/>
    <n v="0"/>
    <n v="0"/>
    <n v="0"/>
    <n v="0"/>
    <n v="0"/>
    <n v="0"/>
    <x v="10"/>
    <x v="21"/>
  </r>
  <r>
    <x v="0"/>
    <s v="E"/>
    <x v="1"/>
    <s v="DP01    01/02/2007N"/>
    <n v="254432"/>
    <n v="16318.86"/>
    <n v="1928.85"/>
    <n v="14390.01"/>
    <n v="14628.92"/>
    <n v="357.48"/>
    <n v="1928.85"/>
    <n v="0"/>
    <n v="-56.74"/>
    <n v="-539.65"/>
    <n v="5500.57"/>
    <n v="0"/>
    <x v="10"/>
    <x v="1"/>
  </r>
  <r>
    <x v="0"/>
    <s v="E"/>
    <x v="2"/>
    <s v="DP02    01/02/2007N"/>
    <n v="124878"/>
    <n v="10170.89"/>
    <n v="946.7"/>
    <n v="9224.19"/>
    <n v="9341.4599999999991"/>
    <n v="175.45"/>
    <n v="946.7"/>
    <n v="0"/>
    <n v="-27.85"/>
    <n v="-264.87"/>
    <n v="2699.74"/>
    <n v="0"/>
    <x v="10"/>
    <x v="1"/>
  </r>
  <r>
    <x v="0"/>
    <s v="E"/>
    <x v="3"/>
    <s v="DP02    01/02/2007N"/>
    <n v="621200"/>
    <n v="41793.480000000003"/>
    <n v="4709.33"/>
    <n v="37084.15"/>
    <n v="37667.47"/>
    <n v="872.79"/>
    <n v="4709.33"/>
    <n v="0"/>
    <n v="-138.54"/>
    <n v="-1317.57"/>
    <n v="13429.72"/>
    <n v="0"/>
    <x v="10"/>
    <x v="1"/>
  </r>
  <r>
    <x v="0"/>
    <s v="E"/>
    <x v="4"/>
    <s v="DP02    01/02/2007N"/>
    <n v="460331"/>
    <n v="29499.17"/>
    <n v="3489.77"/>
    <n v="26009.4"/>
    <n v="26441.64"/>
    <n v="646.77"/>
    <n v="3489.77"/>
    <n v="0"/>
    <n v="-102.65"/>
    <n v="-976.36"/>
    <n v="9951.9"/>
    <n v="0"/>
    <x v="10"/>
    <x v="1"/>
  </r>
  <r>
    <x v="0"/>
    <s v="E"/>
    <x v="5"/>
    <s v="DP02    01/02/2007N"/>
    <n v="165299"/>
    <n v="11450.88"/>
    <n v="1253.1300000000001"/>
    <n v="10197.75"/>
    <n v="10352.959999999999"/>
    <n v="232.25"/>
    <n v="1253.1300000000001"/>
    <n v="0"/>
    <n v="-36.86"/>
    <n v="-350.6"/>
    <n v="3573.6"/>
    <n v="0"/>
    <x v="10"/>
    <x v="1"/>
  </r>
  <r>
    <x v="0"/>
    <s v="E"/>
    <x v="6"/>
    <s v="DP10 ON 01/02/2007N"/>
    <n v="125292"/>
    <n v="9633.41"/>
    <n v="949.84"/>
    <n v="8683.57"/>
    <n v="8801.2099999999991"/>
    <n v="176.04"/>
    <n v="949.84"/>
    <n v="0"/>
    <n v="-27.94"/>
    <n v="-265.74"/>
    <n v="2708.69"/>
    <n v="0"/>
    <x v="10"/>
    <x v="1"/>
  </r>
  <r>
    <x v="0"/>
    <s v="E"/>
    <x v="7"/>
    <s v="DP10 ON 01/02/2007N"/>
    <n v="42552"/>
    <n v="3750.75"/>
    <n v="322.58999999999997"/>
    <n v="3428.16"/>
    <n v="3468.11"/>
    <n v="59.79"/>
    <n v="322.58999999999997"/>
    <n v="0"/>
    <n v="-9.49"/>
    <n v="-90.25"/>
    <n v="919.93"/>
    <n v="0"/>
    <x v="10"/>
    <x v="1"/>
  </r>
  <r>
    <x v="0"/>
    <s v="E"/>
    <x v="4"/>
    <s v="DS01    01/02/2007 "/>
    <n v="8640"/>
    <n v="825.35"/>
    <n v="65.5"/>
    <n v="825.35"/>
    <n v="835.02"/>
    <n v="12.14"/>
    <n v="65.5"/>
    <n v="0"/>
    <n v="-8.31"/>
    <n v="-79"/>
    <n v="186.79"/>
    <n v="0"/>
    <x v="10"/>
    <x v="2"/>
  </r>
  <r>
    <x v="0"/>
    <s v="E"/>
    <x v="8"/>
    <s v="DS01    01/02/2007 "/>
    <n v="103167"/>
    <n v="5963.21"/>
    <n v="782.11"/>
    <n v="5963.21"/>
    <n v="5299.82"/>
    <n v="144.94999999999999"/>
    <n v="782.11"/>
    <n v="0"/>
    <n v="-25.08"/>
    <n v="-238.59"/>
    <n v="2230.37"/>
    <n v="0"/>
    <x v="10"/>
    <x v="2"/>
  </r>
  <r>
    <x v="0"/>
    <s v="E"/>
    <x v="9"/>
    <s v="DS01    01/02/2007N"/>
    <n v="374990"/>
    <n v="30681.1"/>
    <n v="2842.81"/>
    <n v="27838.29"/>
    <n v="28190.45"/>
    <n v="526.87"/>
    <n v="2842.81"/>
    <n v="0"/>
    <n v="-83.7"/>
    <n v="-795.33"/>
    <n v="8106.94"/>
    <n v="0"/>
    <x v="10"/>
    <x v="2"/>
  </r>
  <r>
    <x v="0"/>
    <s v="E"/>
    <x v="2"/>
    <s v="DS01    01/02/2007N"/>
    <n v="70973420"/>
    <n v="5816505.4400000004"/>
    <n v="538925.73"/>
    <n v="5277579.71"/>
    <n v="5354142.9800000004"/>
    <n v="99736.33"/>
    <n v="538925.73"/>
    <n v="0"/>
    <n v="-15828.35"/>
    <n v="-150623.10999999999"/>
    <n v="1534424.19"/>
    <n v="0"/>
    <x v="10"/>
    <x v="2"/>
  </r>
  <r>
    <x v="0"/>
    <s v="E"/>
    <x v="6"/>
    <s v="DS01    01/02/2007N"/>
    <n v="4457638"/>
    <n v="372872.5"/>
    <n v="34010.49"/>
    <n v="338862.01"/>
    <n v="343138.77"/>
    <n v="6268.91"/>
    <n v="34010.49"/>
    <n v="0"/>
    <n v="-994.09"/>
    <n v="-9551.58"/>
    <n v="96369.68"/>
    <n v="0"/>
    <x v="10"/>
    <x v="2"/>
  </r>
  <r>
    <x v="0"/>
    <s v="E"/>
    <x v="10"/>
    <s v="DS01    01/02/2007N"/>
    <n v="75067"/>
    <n v="6708.38"/>
    <n v="569.08000000000004"/>
    <n v="6139.3"/>
    <n v="6209.79"/>
    <n v="105.46"/>
    <n v="569.08000000000004"/>
    <n v="0"/>
    <n v="-16.739999999999998"/>
    <n v="-159.21"/>
    <n v="1622.87"/>
    <n v="0"/>
    <x v="10"/>
    <x v="2"/>
  </r>
  <r>
    <x v="0"/>
    <s v="E"/>
    <x v="3"/>
    <s v="DS01    01/02/2007N"/>
    <n v="8153447"/>
    <n v="698097.84"/>
    <n v="61711.25"/>
    <n v="636386.59"/>
    <n v="644069.41"/>
    <n v="11457.3"/>
    <n v="61711.25"/>
    <n v="0"/>
    <n v="-1818.33"/>
    <n v="-17321.79"/>
    <n v="176269.37"/>
    <n v="0"/>
    <x v="10"/>
    <x v="2"/>
  </r>
  <r>
    <x v="0"/>
    <s v="E"/>
    <x v="7"/>
    <s v="DS01    01/02/2007N"/>
    <n v="443"/>
    <n v="75.63"/>
    <n v="3.36"/>
    <n v="72.27"/>
    <n v="72.69"/>
    <n v="0.62"/>
    <n v="3.36"/>
    <n v="0"/>
    <n v="-0.1"/>
    <n v="-0.94"/>
    <n v="9.57"/>
    <n v="0"/>
    <x v="10"/>
    <x v="2"/>
  </r>
  <r>
    <x v="0"/>
    <s v="E"/>
    <x v="11"/>
    <s v="DS01    01/02/2007N"/>
    <n v="572605"/>
    <n v="45444.1"/>
    <n v="4340.8999999999996"/>
    <n v="41103.199999999997"/>
    <n v="41641"/>
    <n v="804.45"/>
    <n v="4340.8999999999996"/>
    <n v="0"/>
    <n v="-127.73"/>
    <n v="-1214.52"/>
    <n v="12379.15"/>
    <n v="0"/>
    <x v="10"/>
    <x v="2"/>
  </r>
  <r>
    <x v="0"/>
    <s v="E"/>
    <x v="4"/>
    <s v="DS01    01/02/2007N"/>
    <n v="7668992"/>
    <n v="551285.71"/>
    <n v="58138.64"/>
    <n v="493147.07"/>
    <n v="500348.24"/>
    <n v="10774.92"/>
    <n v="58138.64"/>
    <n v="0"/>
    <n v="-1710.17"/>
    <n v="-16265.92"/>
    <n v="165795.92000000001"/>
    <n v="0"/>
    <x v="10"/>
    <x v="2"/>
  </r>
  <r>
    <x v="0"/>
    <s v="E"/>
    <x v="8"/>
    <s v="DS01    01/02/2007N"/>
    <n v="1456491"/>
    <n v="121038.21"/>
    <n v="11041.64"/>
    <n v="109996.57"/>
    <n v="111364.24"/>
    <n v="2046.36"/>
    <n v="11041.64"/>
    <n v="0"/>
    <n v="-324.79000000000002"/>
    <n v="-3089.24"/>
    <n v="31487.87"/>
    <n v="0"/>
    <x v="10"/>
    <x v="2"/>
  </r>
  <r>
    <x v="0"/>
    <s v="E"/>
    <x v="5"/>
    <s v="DS01    01/02/2007N"/>
    <n v="1828006"/>
    <n v="162190.21"/>
    <n v="13858.13"/>
    <n v="148332.07999999999"/>
    <n v="150048.57"/>
    <n v="2568.34"/>
    <n v="13858.13"/>
    <n v="0"/>
    <n v="-407.63"/>
    <n v="-3877.2"/>
    <n v="39519.64"/>
    <n v="0"/>
    <x v="10"/>
    <x v="2"/>
  </r>
  <r>
    <x v="0"/>
    <s v="E"/>
    <x v="2"/>
    <s v="DS01    01/02/2007Y"/>
    <n v="144832"/>
    <n v="17857.599999999999"/>
    <n v="315.08"/>
    <n v="17542.52"/>
    <n v="11142.06"/>
    <n v="65"/>
    <n v="315.08"/>
    <n v="0"/>
    <n v="-10.32"/>
    <n v="-98.13"/>
    <n v="3131.14"/>
    <n v="0"/>
    <x v="10"/>
    <x v="2"/>
  </r>
  <r>
    <x v="0"/>
    <s v="E"/>
    <x v="6"/>
    <s v="DS01    01/02/2007Y"/>
    <n v="32254"/>
    <n v="3214.56"/>
    <n v="20.09"/>
    <n v="3194.47"/>
    <n v="726.96"/>
    <n v="3.73"/>
    <n v="20.09"/>
    <n v="0"/>
    <n v="-0.59"/>
    <n v="-5.62"/>
    <n v="697.29"/>
    <n v="0"/>
    <x v="10"/>
    <x v="2"/>
  </r>
  <r>
    <x v="0"/>
    <s v="E"/>
    <x v="3"/>
    <s v="DS01    01/02/2007Y"/>
    <n v="21099"/>
    <n v="5272.72"/>
    <n v="159.94999999999999"/>
    <n v="5112.7700000000004"/>
    <n v="5132.57"/>
    <n v="29.65"/>
    <n v="159.94999999999999"/>
    <n v="0"/>
    <n v="-4.71"/>
    <n v="-44.74"/>
    <n v="456.14"/>
    <n v="0"/>
    <x v="10"/>
    <x v="2"/>
  </r>
  <r>
    <x v="0"/>
    <s v="E"/>
    <x v="11"/>
    <s v="DS01    01/02/2007Y"/>
    <n v="2960"/>
    <n v="712.63"/>
    <n v="22.44"/>
    <n v="690.19"/>
    <n v="692.97"/>
    <n v="4.16"/>
    <n v="22.44"/>
    <n v="0"/>
    <n v="-0.66"/>
    <n v="-6.28"/>
    <n v="63.99"/>
    <n v="0"/>
    <x v="10"/>
    <x v="2"/>
  </r>
  <r>
    <x v="0"/>
    <s v="E"/>
    <x v="4"/>
    <s v="DS01    01/02/2007Y"/>
    <n v="16"/>
    <n v="18.77"/>
    <n v="0.12"/>
    <n v="18.649999999999999"/>
    <n v="18.66"/>
    <n v="0.02"/>
    <n v="0.12"/>
    <n v="0"/>
    <n v="0"/>
    <n v="-0.03"/>
    <n v="0.35"/>
    <n v="0"/>
    <x v="10"/>
    <x v="2"/>
  </r>
  <r>
    <x v="0"/>
    <s v="E"/>
    <x v="5"/>
    <s v="DS01    01/02/2007Y"/>
    <n v="7234"/>
    <n v="1719.95"/>
    <n v="54.84"/>
    <n v="1665.11"/>
    <n v="1671.9"/>
    <n v="10.16"/>
    <n v="54.84"/>
    <n v="0"/>
    <n v="-1.61"/>
    <n v="-15.34"/>
    <n v="156.38999999999999"/>
    <n v="0"/>
    <x v="10"/>
    <x v="2"/>
  </r>
  <r>
    <x v="0"/>
    <s v="E"/>
    <x v="5"/>
    <s v="DS02    01/02/2007N"/>
    <n v="183195"/>
    <n v="13054.58"/>
    <n v="1388.8"/>
    <n v="11665.78"/>
    <n v="11837.8"/>
    <n v="257.39"/>
    <n v="1388.8"/>
    <n v="0"/>
    <n v="-40.85"/>
    <n v="-388.56"/>
    <n v="3960.49"/>
    <n v="0"/>
    <x v="10"/>
    <x v="2"/>
  </r>
  <r>
    <x v="0"/>
    <s v="E"/>
    <x v="6"/>
    <s v="DS02    01/02/2007Y"/>
    <n v="2955"/>
    <n v="711.44"/>
    <n v="22.4"/>
    <n v="689.04"/>
    <n v="691.82"/>
    <n v="4.1500000000000004"/>
    <n v="22.4"/>
    <n v="0"/>
    <n v="-0.66"/>
    <n v="-6.27"/>
    <n v="63.88"/>
    <n v="0"/>
    <x v="10"/>
    <x v="2"/>
  </r>
  <r>
    <x v="0"/>
    <s v="E"/>
    <x v="5"/>
    <s v="DS03 ON 01/02/2007N"/>
    <n v="152348"/>
    <n v="10336.15"/>
    <n v="1154.95"/>
    <n v="9181.2000000000007"/>
    <n v="9324.25"/>
    <n v="214.05"/>
    <n v="1154.95"/>
    <n v="0"/>
    <n v="-33.97"/>
    <n v="-323.13"/>
    <n v="3293.61"/>
    <n v="0"/>
    <x v="10"/>
    <x v="2"/>
  </r>
  <r>
    <x v="0"/>
    <s v="E"/>
    <x v="2"/>
    <s v="DS07 ON 01/02/2007N"/>
    <n v="1758357"/>
    <n v="130670.15"/>
    <n v="13297.41"/>
    <n v="117372.74"/>
    <n v="119023.78"/>
    <n v="2470.5"/>
    <n v="13297.41"/>
    <n v="0"/>
    <n v="-392.08"/>
    <n v="-3729.46"/>
    <n v="38013.919999999998"/>
    <n v="0"/>
    <x v="10"/>
    <x v="2"/>
  </r>
  <r>
    <x v="0"/>
    <s v="E"/>
    <x v="6"/>
    <s v="DS07 ON 01/02/2007N"/>
    <n v="158546"/>
    <n v="12861.69"/>
    <n v="1201.93"/>
    <n v="11659.76"/>
    <n v="11808.63"/>
    <n v="222.76"/>
    <n v="1201.93"/>
    <n v="0"/>
    <n v="-35.35"/>
    <n v="-336.28"/>
    <n v="3427.6"/>
    <n v="0"/>
    <x v="10"/>
    <x v="2"/>
  </r>
  <r>
    <x v="0"/>
    <s v="E"/>
    <x v="3"/>
    <s v="DS07 ON 01/02/2007N"/>
    <n v="150720"/>
    <n v="12697.16"/>
    <n v="1142.6099999999999"/>
    <n v="11554.55"/>
    <n v="11696.07"/>
    <n v="211.76"/>
    <n v="1142.6099999999999"/>
    <n v="0"/>
    <n v="-33.61"/>
    <n v="-319.67"/>
    <n v="3258.41"/>
    <n v="0"/>
    <x v="10"/>
    <x v="2"/>
  </r>
  <r>
    <x v="0"/>
    <s v="E"/>
    <x v="7"/>
    <s v="DS07 ON 01/02/2007N"/>
    <n v="21440"/>
    <n v="2179.91"/>
    <n v="162.54"/>
    <n v="2017.37"/>
    <n v="2037.5"/>
    <n v="30.12"/>
    <n v="162.54"/>
    <n v="0"/>
    <n v="-4.78"/>
    <n v="-45.47"/>
    <n v="463.51"/>
    <n v="0"/>
    <x v="10"/>
    <x v="2"/>
  </r>
  <r>
    <x v="0"/>
    <s v="E"/>
    <x v="4"/>
    <s v="DS07 ON 01/02/2007N"/>
    <n v="26832"/>
    <n v="3803.13"/>
    <n v="203.41"/>
    <n v="3599.72"/>
    <n v="3624.91"/>
    <n v="37.700000000000003"/>
    <n v="203.41"/>
    <n v="0"/>
    <n v="-5.98"/>
    <n v="-56.91"/>
    <n v="580.08000000000004"/>
    <n v="0"/>
    <x v="10"/>
    <x v="2"/>
  </r>
  <r>
    <x v="0"/>
    <s v="E"/>
    <x v="2"/>
    <s v="DS08 ON 01/02/2007N"/>
    <n v="885433"/>
    <n v="87189.51"/>
    <n v="6592.89"/>
    <n v="80596.62"/>
    <n v="81428.039999999994"/>
    <n v="1244.05"/>
    <n v="6592.89"/>
    <n v="0"/>
    <n v="-197.46"/>
    <n v="-1878.01"/>
    <n v="19142.189999999999"/>
    <n v="0"/>
    <x v="10"/>
    <x v="2"/>
  </r>
  <r>
    <x v="0"/>
    <s v="E"/>
    <x v="4"/>
    <s v="DS08 ON 01/02/2007N"/>
    <n v="91072"/>
    <n v="7730.2"/>
    <n v="690.42"/>
    <n v="7039.78"/>
    <n v="7125.29"/>
    <n v="127.96"/>
    <n v="690.42"/>
    <n v="0"/>
    <n v="-20.309999999999999"/>
    <n v="-193.16"/>
    <n v="1968.89"/>
    <n v="0"/>
    <x v="10"/>
    <x v="2"/>
  </r>
  <r>
    <x v="0"/>
    <s v="E"/>
    <x v="2"/>
    <s v="DS08 ON 01/02/2007Y"/>
    <n v="1547"/>
    <n v="391.02"/>
    <n v="3.07"/>
    <n v="387.95"/>
    <n v="386.83"/>
    <n v="2.0099999999999998"/>
    <n v="3.07"/>
    <n v="0"/>
    <n v="-0.34"/>
    <n v="-0.55000000000000004"/>
    <n v="33.450000000000003"/>
    <n v="0"/>
    <x v="10"/>
    <x v="2"/>
  </r>
  <r>
    <x v="0"/>
    <s v="E"/>
    <x v="2"/>
    <s v="DS09    01/02/2007N"/>
    <n v="784880"/>
    <n v="80270.77"/>
    <n v="5950.14"/>
    <n v="74320.63"/>
    <n v="75057.58"/>
    <n v="1102.76"/>
    <n v="5950.14"/>
    <n v="0"/>
    <n v="-175.03"/>
    <n v="-1664.68"/>
    <n v="16968.36"/>
    <n v="0"/>
    <x v="10"/>
    <x v="2"/>
  </r>
  <r>
    <x v="0"/>
    <s v="E"/>
    <x v="2"/>
    <s v="DS09    01/02/2007Y"/>
    <n v="34529"/>
    <n v="5065.12"/>
    <n v="261.75"/>
    <n v="4803.37"/>
    <n v="4835.8100000000004"/>
    <n v="48.5"/>
    <n v="261.75"/>
    <n v="0"/>
    <n v="-7.71"/>
    <n v="-73.23"/>
    <n v="746.49"/>
    <n v="0"/>
    <x v="10"/>
    <x v="2"/>
  </r>
  <r>
    <x v="0"/>
    <s v="E"/>
    <x v="4"/>
    <s v="DS12    01/02/2007 "/>
    <n v="28607"/>
    <n v="2557.7199999999998"/>
    <n v="0"/>
    <n v="2557.7199999999998"/>
    <n v="0"/>
    <n v="0"/>
    <n v="0"/>
    <n v="0"/>
    <n v="0"/>
    <n v="0"/>
    <n v="618.45000000000005"/>
    <n v="0"/>
    <x v="10"/>
    <x v="2"/>
  </r>
  <r>
    <x v="0"/>
    <s v="E"/>
    <x v="8"/>
    <s v="DS12    01/02/2007 "/>
    <n v="9321"/>
    <n v="2909.28"/>
    <n v="0"/>
    <n v="2909.28"/>
    <n v="0"/>
    <n v="0"/>
    <n v="0"/>
    <n v="0"/>
    <n v="0"/>
    <n v="0"/>
    <n v="201.51"/>
    <n v="0"/>
    <x v="10"/>
    <x v="2"/>
  </r>
  <r>
    <x v="0"/>
    <s v="E"/>
    <x v="4"/>
    <s v="DT01SOFF01/02/2007N"/>
    <n v="17759874"/>
    <n v="738718.52"/>
    <n v="134632.65"/>
    <n v="604085.87"/>
    <n v="604085.87"/>
    <n v="0"/>
    <n v="134632.65"/>
    <n v="0"/>
    <n v="0"/>
    <n v="0"/>
    <n v="383950.66"/>
    <n v="0"/>
    <x v="10"/>
    <x v="3"/>
  </r>
  <r>
    <x v="0"/>
    <s v="E"/>
    <x v="8"/>
    <s v="DT01SOFF01/02/2007N"/>
    <n v="22660984"/>
    <n v="935042.12"/>
    <n v="171792.99"/>
    <n v="763249.13"/>
    <n v="770540.73"/>
    <n v="0"/>
    <n v="171792.99"/>
    <n v="0"/>
    <n v="0"/>
    <n v="0"/>
    <n v="489907.82"/>
    <n v="0"/>
    <x v="10"/>
    <x v="3"/>
  </r>
  <r>
    <x v="0"/>
    <s v="E"/>
    <x v="5"/>
    <s v="DT01SOFF01/02/2007N"/>
    <n v="2234649"/>
    <n v="89087.92"/>
    <n v="16940.88"/>
    <n v="72147.039999999994"/>
    <n v="76011.990000000005"/>
    <n v="0"/>
    <n v="16940.88"/>
    <n v="0"/>
    <n v="0"/>
    <n v="0"/>
    <n v="48310.89"/>
    <n v="0"/>
    <x v="10"/>
    <x v="3"/>
  </r>
  <r>
    <x v="0"/>
    <s v="E"/>
    <x v="1"/>
    <s v="DT01SOFF01/02/2007N"/>
    <n v="144605"/>
    <n v="6009.49"/>
    <n v="1096.25"/>
    <n v="4913.24"/>
    <n v="4913.24"/>
    <n v="0"/>
    <n v="1096.25"/>
    <n v="0"/>
    <n v="0"/>
    <n v="0"/>
    <n v="3126.22"/>
    <n v="0"/>
    <x v="10"/>
    <x v="3"/>
  </r>
  <r>
    <x v="0"/>
    <s v="E"/>
    <x v="8"/>
    <s v="DT01SON 01/02/2007 "/>
    <n v="1160696"/>
    <n v="82335.62"/>
    <n v="8799.24"/>
    <n v="82335.62"/>
    <n v="76323.44"/>
    <n v="1630.77"/>
    <n v="8799.24"/>
    <n v="0"/>
    <n v="-420.29"/>
    <n v="-3997.54"/>
    <n v="25093.09"/>
    <n v="0"/>
    <x v="10"/>
    <x v="3"/>
  </r>
  <r>
    <x v="0"/>
    <s v="E"/>
    <x v="5"/>
    <s v="DT01SON 01/02/2007 "/>
    <n v="0"/>
    <n v="59.5"/>
    <n v="0"/>
    <n v="59.5"/>
    <n v="59.5"/>
    <n v="0"/>
    <n v="0"/>
    <n v="0"/>
    <n v="0"/>
    <n v="0"/>
    <n v="0"/>
    <n v="0"/>
    <x v="10"/>
    <x v="3"/>
  </r>
  <r>
    <x v="0"/>
    <s v="E"/>
    <x v="3"/>
    <s v="DT01SON 01/02/2007N"/>
    <n v="0"/>
    <n v="15"/>
    <n v="0"/>
    <n v="15"/>
    <n v="15"/>
    <n v="0"/>
    <n v="0"/>
    <n v="0"/>
    <n v="0"/>
    <n v="0"/>
    <n v="0"/>
    <n v="0"/>
    <x v="10"/>
    <x v="3"/>
  </r>
  <r>
    <x v="0"/>
    <s v="E"/>
    <x v="4"/>
    <s v="DT01SON 01/02/2007N"/>
    <n v="8481368"/>
    <n v="1111110.06"/>
    <n v="64295.79"/>
    <n v="1046814.27"/>
    <n v="1071454.8500000001"/>
    <n v="36868.9"/>
    <n v="64295.79"/>
    <n v="0"/>
    <n v="-5851.79"/>
    <n v="-55657.69"/>
    <n v="183358.71"/>
    <n v="0"/>
    <x v="10"/>
    <x v="3"/>
  </r>
  <r>
    <x v="0"/>
    <s v="E"/>
    <x v="8"/>
    <s v="DT01SON 01/02/2007N"/>
    <n v="10150118"/>
    <n v="1368550.1"/>
    <n v="76948.09"/>
    <n v="1291602.01"/>
    <n v="1322411.6299999999"/>
    <n v="46099.6"/>
    <n v="76948.09"/>
    <n v="0"/>
    <n v="-7316.88"/>
    <n v="-69592.34"/>
    <n v="219435.4"/>
    <n v="0"/>
    <x v="10"/>
    <x v="3"/>
  </r>
  <r>
    <x v="0"/>
    <s v="E"/>
    <x v="5"/>
    <s v="DT01SON 01/02/2007N"/>
    <n v="1108011"/>
    <n v="178050.64"/>
    <n v="8399.83"/>
    <n v="169650.81"/>
    <n v="172789.56"/>
    <n v="4696.43"/>
    <n v="8399.83"/>
    <n v="0"/>
    <n v="-745.4"/>
    <n v="-7089.78"/>
    <n v="23954.09"/>
    <n v="0"/>
    <x v="10"/>
    <x v="3"/>
  </r>
  <r>
    <x v="0"/>
    <s v="E"/>
    <x v="1"/>
    <s v="DT01SON 01/02/2007N"/>
    <n v="52944"/>
    <n v="6690.14"/>
    <n v="401.37"/>
    <n v="6288.77"/>
    <n v="6474.26"/>
    <n v="277.56"/>
    <n v="401.37"/>
    <n v="0"/>
    <n v="-44.05"/>
    <n v="-419"/>
    <n v="1144.5999999999999"/>
    <n v="0"/>
    <x v="10"/>
    <x v="3"/>
  </r>
  <r>
    <x v="0"/>
    <s v="E"/>
    <x v="4"/>
    <s v="DT02SOFF01/02/2007N"/>
    <n v="385172"/>
    <n v="16006.98"/>
    <n v="2919.99"/>
    <n v="13086.99"/>
    <n v="13086.99"/>
    <n v="0"/>
    <n v="2919.99"/>
    <n v="0"/>
    <n v="0"/>
    <n v="0"/>
    <n v="8327.0300000000007"/>
    <n v="0"/>
    <x v="10"/>
    <x v="3"/>
  </r>
  <r>
    <x v="0"/>
    <s v="E"/>
    <x v="8"/>
    <s v="DT02SOFF01/02/2007N"/>
    <n v="691895"/>
    <n v="28813.33"/>
    <n v="5245.25"/>
    <n v="23568.080000000002"/>
    <n v="23568.080000000002"/>
    <n v="0"/>
    <n v="5245.25"/>
    <n v="0"/>
    <n v="0"/>
    <n v="0"/>
    <n v="14958.07"/>
    <n v="0"/>
    <x v="10"/>
    <x v="3"/>
  </r>
  <r>
    <x v="0"/>
    <s v="E"/>
    <x v="5"/>
    <s v="DT02SOFF01/02/2007N"/>
    <n v="139286"/>
    <n v="5788.45"/>
    <n v="1055.93"/>
    <n v="4732.5200000000004"/>
    <n v="4732.5200000000004"/>
    <n v="0"/>
    <n v="1055.93"/>
    <n v="0"/>
    <n v="0"/>
    <n v="0"/>
    <n v="3011.22"/>
    <n v="0"/>
    <x v="10"/>
    <x v="3"/>
  </r>
  <r>
    <x v="0"/>
    <s v="E"/>
    <x v="4"/>
    <s v="DT02SON 01/02/2007N"/>
    <n v="178517"/>
    <n v="23081.84"/>
    <n v="1353.34"/>
    <n v="21728.5"/>
    <n v="22257.81"/>
    <n v="791.98"/>
    <n v="1353.34"/>
    <n v="0"/>
    <n v="-125.7"/>
    <n v="-1195.5899999999999"/>
    <n v="3859.36"/>
    <n v="0"/>
    <x v="10"/>
    <x v="3"/>
  </r>
  <r>
    <x v="0"/>
    <s v="E"/>
    <x v="8"/>
    <s v="DT02SON 01/02/2007N"/>
    <n v="269061"/>
    <n v="34743.68"/>
    <n v="2039.75"/>
    <n v="32703.93"/>
    <n v="33606.269999999997"/>
    <n v="1350.14"/>
    <n v="2039.75"/>
    <n v="0"/>
    <n v="-214.29"/>
    <n v="-2038.19"/>
    <n v="5816.83"/>
    <n v="0"/>
    <x v="10"/>
    <x v="3"/>
  </r>
  <r>
    <x v="0"/>
    <s v="E"/>
    <x v="5"/>
    <s v="DT02SON 01/02/2007N"/>
    <n v="73714"/>
    <n v="12127.92"/>
    <n v="558.83000000000004"/>
    <n v="11569.09"/>
    <n v="11769.09"/>
    <n v="299.27"/>
    <n v="558.83000000000004"/>
    <n v="0"/>
    <n v="-47.5"/>
    <n v="-451.77"/>
    <n v="1593.62"/>
    <n v="0"/>
    <x v="10"/>
    <x v="3"/>
  </r>
  <r>
    <x v="0"/>
    <s v="E"/>
    <x v="4"/>
    <s v="DT07SOFF01/02/2007N"/>
    <n v="49354"/>
    <n v="2052.66"/>
    <n v="374.15"/>
    <n v="1678.51"/>
    <n v="1678.51"/>
    <n v="0"/>
    <n v="374.15"/>
    <n v="0"/>
    <n v="0"/>
    <n v="0"/>
    <n v="1066.98"/>
    <n v="0"/>
    <x v="10"/>
    <x v="3"/>
  </r>
  <r>
    <x v="0"/>
    <s v="E"/>
    <x v="5"/>
    <s v="DT07SOFF01/02/2007N"/>
    <n v="173370"/>
    <n v="7204.91"/>
    <n v="1314.32"/>
    <n v="5890.59"/>
    <n v="5890.59"/>
    <n v="0"/>
    <n v="1314.32"/>
    <n v="0"/>
    <n v="0"/>
    <n v="0"/>
    <n v="3748.09"/>
    <n v="0"/>
    <x v="10"/>
    <x v="3"/>
  </r>
  <r>
    <x v="0"/>
    <s v="E"/>
    <x v="4"/>
    <s v="DT07SON 01/02/2007N"/>
    <n v="20074"/>
    <n v="2971.69"/>
    <n v="152.18"/>
    <n v="2819.51"/>
    <n v="2884.7"/>
    <n v="97.55"/>
    <n v="152.18"/>
    <n v="0"/>
    <n v="-15.48"/>
    <n v="-147.26"/>
    <n v="433.98"/>
    <n v="0"/>
    <x v="10"/>
    <x v="3"/>
  </r>
  <r>
    <x v="0"/>
    <s v="E"/>
    <x v="5"/>
    <s v="DT07SON 01/02/2007N"/>
    <n v="86775"/>
    <n v="11711.35"/>
    <n v="657.84"/>
    <n v="11053.51"/>
    <n v="11297.79"/>
    <n v="365.5"/>
    <n v="657.84"/>
    <n v="0"/>
    <n v="-58.01"/>
    <n v="-551.77"/>
    <n v="1875.99"/>
    <n v="0"/>
    <x v="10"/>
    <x v="3"/>
  </r>
  <r>
    <x v="0"/>
    <s v="E"/>
    <x v="4"/>
    <s v="DT08SOFF01/02/2007 "/>
    <n v="0"/>
    <n v="37.65"/>
    <n v="0"/>
    <n v="37.65"/>
    <n v="37.65"/>
    <n v="0"/>
    <n v="0"/>
    <n v="0"/>
    <n v="0"/>
    <n v="0"/>
    <n v="0"/>
    <n v="0"/>
    <x v="10"/>
    <x v="3"/>
  </r>
  <r>
    <x v="0"/>
    <s v="E"/>
    <x v="4"/>
    <s v="DT08SOFF01/02/2007N"/>
    <n v="13836170"/>
    <n v="537526.07999999996"/>
    <n v="104892.03"/>
    <n v="432634.05"/>
    <n v="470136.91"/>
    <n v="0"/>
    <n v="104892.03"/>
    <n v="0"/>
    <n v="0"/>
    <n v="0"/>
    <n v="299124.15000000002"/>
    <n v="0"/>
    <x v="10"/>
    <x v="3"/>
  </r>
  <r>
    <x v="0"/>
    <s v="E"/>
    <x v="8"/>
    <s v="DT08SOFF01/02/2007N"/>
    <n v="11392476"/>
    <n v="466120.34"/>
    <n v="86531.24"/>
    <n v="379589.1"/>
    <n v="379349.54"/>
    <n v="-358.44"/>
    <n v="86531.24"/>
    <n v="0"/>
    <n v="56.89"/>
    <n v="541.11"/>
    <n v="246293.91"/>
    <n v="0"/>
    <x v="10"/>
    <x v="3"/>
  </r>
  <r>
    <x v="0"/>
    <s v="E"/>
    <x v="5"/>
    <s v="DT08SOFF01/02/2007N"/>
    <n v="5208095"/>
    <n v="213957.3"/>
    <n v="39482.57"/>
    <n v="174474.73"/>
    <n v="179213.83"/>
    <n v="0"/>
    <n v="39482.57"/>
    <n v="0"/>
    <n v="0"/>
    <n v="0"/>
    <n v="112593.8"/>
    <n v="0"/>
    <x v="10"/>
    <x v="3"/>
  </r>
  <r>
    <x v="0"/>
    <s v="E"/>
    <x v="12"/>
    <s v="DT08SOFF01/02/2007N"/>
    <n v="101302"/>
    <n v="4907.96"/>
    <n v="767.97"/>
    <n v="4139.99"/>
    <n v="4139.99"/>
    <n v="0"/>
    <n v="767.97"/>
    <n v="0"/>
    <n v="0"/>
    <n v="0"/>
    <n v="2190.0500000000002"/>
    <n v="0"/>
    <x v="10"/>
    <x v="3"/>
  </r>
  <r>
    <x v="0"/>
    <s v="E"/>
    <x v="1"/>
    <s v="DT08SOFF01/02/2007N"/>
    <n v="744482"/>
    <n v="30968.97"/>
    <n v="5643.92"/>
    <n v="25325.05"/>
    <n v="25325.05"/>
    <n v="0"/>
    <n v="5643.92"/>
    <n v="0"/>
    <n v="0"/>
    <n v="0"/>
    <n v="16094.96"/>
    <n v="0"/>
    <x v="10"/>
    <x v="3"/>
  </r>
  <r>
    <x v="0"/>
    <s v="E"/>
    <x v="5"/>
    <s v="DT08SON 01/02/2007 "/>
    <n v="0"/>
    <n v="3.88"/>
    <n v="0"/>
    <n v="3.88"/>
    <n v="3.88"/>
    <n v="0"/>
    <n v="0"/>
    <n v="0"/>
    <n v="0"/>
    <n v="0"/>
    <n v="0"/>
    <n v="0"/>
    <x v="10"/>
    <x v="3"/>
  </r>
  <r>
    <x v="0"/>
    <s v="E"/>
    <x v="4"/>
    <s v="DT08SON 01/02/2007N"/>
    <n v="5841404"/>
    <n v="743270.87"/>
    <n v="44283.68"/>
    <n v="698987.19"/>
    <n v="717464.43"/>
    <n v="27646.99"/>
    <n v="44283.68"/>
    <n v="0"/>
    <n v="-4388.1000000000004"/>
    <n v="-41736.129999999997"/>
    <n v="126285.31"/>
    <n v="0"/>
    <x v="10"/>
    <x v="3"/>
  </r>
  <r>
    <x v="0"/>
    <s v="E"/>
    <x v="8"/>
    <s v="DT08SON 01/02/2007N"/>
    <n v="4997364"/>
    <n v="653697.47"/>
    <n v="37719.65"/>
    <n v="615977.81999999995"/>
    <n v="631607.44999999995"/>
    <n v="23386.19"/>
    <n v="37719.65"/>
    <n v="0"/>
    <n v="-3711.85"/>
    <n v="-35303.97"/>
    <n v="108038.02"/>
    <n v="0"/>
    <x v="10"/>
    <x v="3"/>
  </r>
  <r>
    <x v="0"/>
    <s v="E"/>
    <x v="5"/>
    <s v="DT08SON 01/02/2007N"/>
    <n v="1847293"/>
    <n v="278633.37"/>
    <n v="14004.33"/>
    <n v="264629.03999999998"/>
    <n v="271254.03999999998"/>
    <n v="9912.83"/>
    <n v="14004.33"/>
    <n v="0"/>
    <n v="-1573.35"/>
    <n v="-14964.48"/>
    <n v="39936.620000000003"/>
    <n v="0"/>
    <x v="10"/>
    <x v="3"/>
  </r>
  <r>
    <x v="0"/>
    <s v="E"/>
    <x v="12"/>
    <s v="DT08SON 01/02/2007N"/>
    <n v="968"/>
    <n v="199.55"/>
    <n v="7.34"/>
    <n v="192.21"/>
    <n v="288.25"/>
    <n v="143.69"/>
    <n v="7.34"/>
    <n v="0"/>
    <n v="-22.81"/>
    <n v="-216.92"/>
    <n v="20.93"/>
    <n v="0"/>
    <x v="10"/>
    <x v="3"/>
  </r>
  <r>
    <x v="0"/>
    <s v="E"/>
    <x v="1"/>
    <s v="DT08SON 01/02/2007N"/>
    <n v="314204"/>
    <n v="38500.46"/>
    <n v="2381.98"/>
    <n v="36118.480000000003"/>
    <n v="37112.589999999997"/>
    <n v="1487.45"/>
    <n v="2381.98"/>
    <n v="0"/>
    <n v="-236.09"/>
    <n v="-2245.4699999999998"/>
    <n v="6792.78"/>
    <n v="0"/>
    <x v="10"/>
    <x v="3"/>
  </r>
  <r>
    <x v="0"/>
    <s v="E"/>
    <x v="8"/>
    <s v="DT09SON 01/02/2007 "/>
    <n v="724044"/>
    <n v="57683.07"/>
    <n v="0"/>
    <n v="57683.07"/>
    <n v="0"/>
    <n v="0"/>
    <n v="0"/>
    <n v="0"/>
    <n v="0"/>
    <n v="0"/>
    <n v="15653.1"/>
    <n v="0"/>
    <x v="10"/>
    <x v="3"/>
  </r>
  <r>
    <x v="0"/>
    <s v="E"/>
    <x v="6"/>
    <s v="GFL1    01/31/2007N"/>
    <n v="90"/>
    <n v="8.77"/>
    <n v="0.68"/>
    <n v="8.09"/>
    <n v="8.17"/>
    <n v="0.13"/>
    <n v="0.68"/>
    <n v="0"/>
    <n v="-0.02"/>
    <n v="-0.19"/>
    <n v="1.95"/>
    <n v="0"/>
    <x v="10"/>
    <x v="5"/>
  </r>
  <r>
    <x v="0"/>
    <s v="E"/>
    <x v="3"/>
    <s v="GFL1    01/31/2007N"/>
    <n v="513"/>
    <n v="59.97"/>
    <n v="3.93"/>
    <n v="56.04"/>
    <n v="46.91"/>
    <n v="0.73"/>
    <n v="3.93"/>
    <n v="0"/>
    <n v="-0.11"/>
    <n v="-1.0900000000000001"/>
    <n v="11.09"/>
    <n v="0"/>
    <x v="10"/>
    <x v="5"/>
  </r>
  <r>
    <x v="0"/>
    <s v="E"/>
    <x v="2"/>
    <s v="GFL2    01/31/2007N"/>
    <n v="499731"/>
    <n v="42559.68"/>
    <n v="3788.46"/>
    <n v="38771.22"/>
    <n v="39231.64"/>
    <n v="702.05"/>
    <n v="3788.46"/>
    <n v="0"/>
    <n v="-111.57"/>
    <n v="-1059.6300000000001"/>
    <n v="10803.61"/>
    <n v="0"/>
    <x v="10"/>
    <x v="5"/>
  </r>
  <r>
    <x v="0"/>
    <s v="E"/>
    <x v="10"/>
    <s v="GFL2    01/31/2007N"/>
    <n v="0"/>
    <n v="3"/>
    <n v="0.01"/>
    <n v="2.99"/>
    <n v="0.08"/>
    <n v="0"/>
    <n v="0.01"/>
    <n v="0"/>
    <n v="0"/>
    <n v="0"/>
    <n v="0"/>
    <n v="0"/>
    <x v="10"/>
    <x v="5"/>
  </r>
  <r>
    <x v="0"/>
    <s v="E"/>
    <x v="3"/>
    <s v="GFL2    01/31/2007N"/>
    <n v="15338"/>
    <n v="1395.98"/>
    <n v="116.59"/>
    <n v="1279.3900000000001"/>
    <n v="1206.25"/>
    <n v="21.58"/>
    <n v="116.59"/>
    <n v="0"/>
    <n v="-3.48"/>
    <n v="-32.53"/>
    <n v="331.58"/>
    <n v="0"/>
    <x v="10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10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10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10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10"/>
    <x v="6"/>
  </r>
  <r>
    <x v="0"/>
    <s v="E"/>
    <x v="2"/>
    <s v="MCMP    07/31/1998 "/>
    <n v="0"/>
    <n v="169"/>
    <n v="0"/>
    <n v="169"/>
    <n v="0"/>
    <n v="0"/>
    <n v="0"/>
    <n v="0"/>
    <n v="0"/>
    <n v="0"/>
    <n v="0"/>
    <n v="0"/>
    <x v="10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10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10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10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10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10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10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10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10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10"/>
    <x v="6"/>
  </r>
  <r>
    <x v="0"/>
    <s v="E"/>
    <x v="9"/>
    <s v="NSPF    01/02/2007 "/>
    <n v="163"/>
    <n v="20.239999999999998"/>
    <n v="1.24"/>
    <n v="19"/>
    <n v="19.43"/>
    <n v="0"/>
    <n v="1.24"/>
    <n v="0"/>
    <n v="-0.08"/>
    <n v="-0.35"/>
    <n v="3.52"/>
    <n v="0"/>
    <x v="10"/>
    <x v="7"/>
  </r>
  <r>
    <x v="0"/>
    <s v="E"/>
    <x v="2"/>
    <s v="NSPF    01/02/2007 "/>
    <n v="2664"/>
    <n v="312.97000000000003"/>
    <n v="20.260000000000002"/>
    <n v="292.70999999999998"/>
    <n v="299.72000000000003"/>
    <n v="0"/>
    <n v="20.260000000000002"/>
    <n v="0"/>
    <n v="-1.3"/>
    <n v="-5.71"/>
    <n v="57.54"/>
    <n v="0"/>
    <x v="10"/>
    <x v="7"/>
  </r>
  <r>
    <x v="0"/>
    <s v="E"/>
    <x v="3"/>
    <s v="NSPF    01/02/2007 "/>
    <n v="3586"/>
    <n v="445.28"/>
    <n v="27.28"/>
    <n v="418"/>
    <n v="427.46"/>
    <n v="0"/>
    <n v="27.28"/>
    <n v="0"/>
    <n v="-1.76"/>
    <n v="-7.7"/>
    <n v="77.44"/>
    <n v="0"/>
    <x v="10"/>
    <x v="7"/>
  </r>
  <r>
    <x v="0"/>
    <s v="E"/>
    <x v="13"/>
    <s v="NSPO    01/02/2007 "/>
    <n v="8090"/>
    <n v="1616.96"/>
    <n v="60.68"/>
    <n v="1556.28"/>
    <n v="1576.5"/>
    <n v="0"/>
    <n v="60.68"/>
    <n v="0"/>
    <n v="-4.04"/>
    <n v="-16.18"/>
    <n v="173.94"/>
    <n v="0"/>
    <x v="10"/>
    <x v="7"/>
  </r>
  <r>
    <x v="0"/>
    <s v="E"/>
    <x v="9"/>
    <s v="NSPO    01/02/2007 "/>
    <n v="480"/>
    <n v="109.27"/>
    <n v="3.6"/>
    <n v="105.67"/>
    <n v="106.87"/>
    <n v="0"/>
    <n v="3.6"/>
    <n v="0"/>
    <n v="-0.24"/>
    <n v="-0.96"/>
    <n v="10.32"/>
    <n v="0"/>
    <x v="10"/>
    <x v="7"/>
  </r>
  <r>
    <x v="0"/>
    <s v="E"/>
    <x v="2"/>
    <s v="NSPO    01/02/2007 "/>
    <n v="1600"/>
    <n v="336.49"/>
    <n v="12"/>
    <n v="324.49"/>
    <n v="328.49"/>
    <n v="0"/>
    <n v="12"/>
    <n v="0"/>
    <n v="-0.8"/>
    <n v="-3.2"/>
    <n v="34.4"/>
    <n v="0"/>
    <x v="10"/>
    <x v="7"/>
  </r>
  <r>
    <x v="0"/>
    <s v="E"/>
    <x v="6"/>
    <s v="NSPO    01/02/2007 "/>
    <n v="40"/>
    <n v="7.91"/>
    <n v="0.3"/>
    <n v="7.61"/>
    <n v="7.71"/>
    <n v="0"/>
    <n v="0.3"/>
    <n v="0"/>
    <n v="-0.02"/>
    <n v="-0.08"/>
    <n v="0.86"/>
    <n v="0"/>
    <x v="10"/>
    <x v="7"/>
  </r>
  <r>
    <x v="0"/>
    <s v="E"/>
    <x v="3"/>
    <s v="NSPO    01/02/2007 "/>
    <n v="80"/>
    <n v="18.690000000000001"/>
    <n v="0.6"/>
    <n v="18.09"/>
    <n v="18.29"/>
    <n v="0"/>
    <n v="0.6"/>
    <n v="0"/>
    <n v="-0.04"/>
    <n v="-0.16"/>
    <n v="1.72"/>
    <n v="0"/>
    <x v="10"/>
    <x v="7"/>
  </r>
  <r>
    <x v="0"/>
    <s v="E"/>
    <x v="13"/>
    <s v="NSPU    01/02/2007 "/>
    <n v="41"/>
    <n v="11.33"/>
    <n v="0.31"/>
    <n v="11.02"/>
    <n v="11.13"/>
    <n v="0"/>
    <n v="0.31"/>
    <n v="0"/>
    <n v="-0.02"/>
    <n v="-0.09"/>
    <n v="0.89"/>
    <n v="0"/>
    <x v="10"/>
    <x v="7"/>
  </r>
  <r>
    <x v="0"/>
    <s v="E"/>
    <x v="9"/>
    <s v="NSPU    01/02/2007 "/>
    <n v="4265"/>
    <n v="1050.8699999999999"/>
    <n v="32.33"/>
    <n v="1018.54"/>
    <n v="1029.71"/>
    <n v="0"/>
    <n v="32.33"/>
    <n v="0"/>
    <n v="-1.96"/>
    <n v="-9.2100000000000009"/>
    <n v="92.29"/>
    <n v="0"/>
    <x v="10"/>
    <x v="7"/>
  </r>
  <r>
    <x v="0"/>
    <s v="E"/>
    <x v="2"/>
    <s v="NSPU    01/02/2007 "/>
    <n v="2630"/>
    <n v="547.36"/>
    <n v="19.989999999999998"/>
    <n v="527.37"/>
    <n v="534.08000000000004"/>
    <n v="0"/>
    <n v="19.989999999999998"/>
    <n v="0"/>
    <n v="-1.1299999999999999"/>
    <n v="-5.58"/>
    <n v="56.72"/>
    <n v="0"/>
    <x v="10"/>
    <x v="7"/>
  </r>
  <r>
    <x v="0"/>
    <s v="E"/>
    <x v="10"/>
    <s v="NSU1    01/31/2007N"/>
    <n v="786"/>
    <n v="88.03"/>
    <n v="5.96"/>
    <n v="82.07"/>
    <n v="84.12"/>
    <n v="0"/>
    <n v="5.96"/>
    <n v="0"/>
    <n v="-0.38"/>
    <n v="-1.67"/>
    <n v="16.989999999999998"/>
    <n v="0"/>
    <x v="10"/>
    <x v="7"/>
  </r>
  <r>
    <x v="0"/>
    <s v="E"/>
    <x v="10"/>
    <s v="NSU2    01/31/2007N"/>
    <n v="3138"/>
    <n v="675.22"/>
    <n v="23.79"/>
    <n v="651.42999999999995"/>
    <n v="659.61"/>
    <n v="0"/>
    <n v="23.79"/>
    <n v="0"/>
    <n v="-1.52"/>
    <n v="-6.66"/>
    <n v="67.84"/>
    <n v="0"/>
    <x v="10"/>
    <x v="7"/>
  </r>
  <r>
    <x v="0"/>
    <s v="E"/>
    <x v="10"/>
    <s v="NSU3    01/31/2007N"/>
    <n v="30162"/>
    <n v="4700.38"/>
    <n v="228.65"/>
    <n v="4471.7299999999996"/>
    <n v="4550.28"/>
    <n v="0"/>
    <n v="228.65"/>
    <n v="0"/>
    <n v="-14.59"/>
    <n v="-63.96"/>
    <n v="652.05999999999995"/>
    <n v="0"/>
    <x v="10"/>
    <x v="7"/>
  </r>
  <r>
    <x v="0"/>
    <s v="E"/>
    <x v="10"/>
    <s v="NSU5    01/31/2007N"/>
    <n v="328"/>
    <n v="35.479999999999997"/>
    <n v="2.4900000000000002"/>
    <n v="32.99"/>
    <n v="33.85"/>
    <n v="0"/>
    <n v="2.4900000000000002"/>
    <n v="0"/>
    <n v="-0.16"/>
    <n v="-0.7"/>
    <n v="7.09"/>
    <n v="0"/>
    <x v="10"/>
    <x v="7"/>
  </r>
  <r>
    <x v="0"/>
    <s v="E"/>
    <x v="13"/>
    <s v="OLF     01/02/2007 "/>
    <n v="6083"/>
    <n v="671.75"/>
    <n v="46.11"/>
    <n v="625.64"/>
    <n v="641.42999999999995"/>
    <n v="0"/>
    <n v="46.11"/>
    <n v="0"/>
    <n v="-2.92"/>
    <n v="-12.87"/>
    <n v="131.56"/>
    <n v="0"/>
    <x v="10"/>
    <x v="8"/>
  </r>
  <r>
    <x v="0"/>
    <s v="E"/>
    <x v="9"/>
    <s v="OLF     01/02/2007 "/>
    <n v="4502"/>
    <n v="473.92"/>
    <n v="34.119999999999997"/>
    <n v="439.8"/>
    <n v="451.46"/>
    <n v="0"/>
    <n v="34.119999999999997"/>
    <n v="0"/>
    <n v="-2.16"/>
    <n v="-9.5"/>
    <n v="97.38"/>
    <n v="0"/>
    <x v="10"/>
    <x v="8"/>
  </r>
  <r>
    <x v="0"/>
    <s v="E"/>
    <x v="2"/>
    <s v="OLF     01/02/2007 "/>
    <n v="140953"/>
    <n v="14254.33"/>
    <n v="1068.0999999999999"/>
    <n v="13186.23"/>
    <n v="13551.93"/>
    <n v="0"/>
    <n v="1068.0999999999999"/>
    <n v="0"/>
    <n v="-68.19"/>
    <n v="-297.51"/>
    <n v="3048.65"/>
    <n v="0"/>
    <x v="10"/>
    <x v="8"/>
  </r>
  <r>
    <x v="0"/>
    <s v="E"/>
    <x v="6"/>
    <s v="OLF     01/02/2007 "/>
    <n v="9458"/>
    <n v="911.95"/>
    <n v="71.78"/>
    <n v="840.17"/>
    <n v="864.68"/>
    <n v="0"/>
    <n v="71.78"/>
    <n v="0"/>
    <n v="-4.5599999999999996"/>
    <n v="-19.95"/>
    <n v="204.55"/>
    <n v="0"/>
    <x v="10"/>
    <x v="8"/>
  </r>
  <r>
    <x v="0"/>
    <s v="E"/>
    <x v="10"/>
    <s v="OLF     01/02/2007 "/>
    <n v="85"/>
    <n v="12.61"/>
    <n v="0.64"/>
    <n v="11.97"/>
    <n v="12.19"/>
    <n v="0"/>
    <n v="0.64"/>
    <n v="0"/>
    <n v="-0.04"/>
    <n v="-0.18"/>
    <n v="1.84"/>
    <n v="0"/>
    <x v="10"/>
    <x v="8"/>
  </r>
  <r>
    <x v="0"/>
    <s v="E"/>
    <x v="3"/>
    <s v="OLF     01/02/2007 "/>
    <n v="41829"/>
    <n v="4165.3999999999996"/>
    <n v="317.38"/>
    <n v="3848.02"/>
    <n v="3956.55"/>
    <n v="0"/>
    <n v="317.38"/>
    <n v="0"/>
    <n v="-20.2"/>
    <n v="-88.33"/>
    <n v="904.71"/>
    <n v="0"/>
    <x v="10"/>
    <x v="8"/>
  </r>
  <r>
    <x v="0"/>
    <s v="E"/>
    <x v="7"/>
    <s v="OLF     01/02/2007 "/>
    <n v="336"/>
    <n v="41.03"/>
    <n v="2.54"/>
    <n v="38.49"/>
    <n v="39.36"/>
    <n v="0"/>
    <n v="2.54"/>
    <n v="0"/>
    <n v="-0.16"/>
    <n v="-0.71"/>
    <n v="7.27"/>
    <n v="0"/>
    <x v="10"/>
    <x v="8"/>
  </r>
  <r>
    <x v="0"/>
    <s v="E"/>
    <x v="11"/>
    <s v="OLF     01/02/2007 "/>
    <n v="838"/>
    <n v="97.87"/>
    <n v="6.34"/>
    <n v="91.53"/>
    <n v="93.7"/>
    <n v="0"/>
    <n v="6.34"/>
    <n v="0"/>
    <n v="-0.4"/>
    <n v="-1.77"/>
    <n v="18.13"/>
    <n v="0"/>
    <x v="10"/>
    <x v="8"/>
  </r>
  <r>
    <x v="0"/>
    <s v="E"/>
    <x v="2"/>
    <s v="OLF     01/02/2007N"/>
    <n v="-636"/>
    <n v="-66.58"/>
    <n v="-2.66"/>
    <n v="-63.92"/>
    <n v="-65.599999999999994"/>
    <n v="0"/>
    <n v="-2.66"/>
    <n v="0"/>
    <n v="0.32"/>
    <n v="1.36"/>
    <n v="-13.76"/>
    <n v="0"/>
    <x v="10"/>
    <x v="8"/>
  </r>
  <r>
    <x v="0"/>
    <s v="E"/>
    <x v="13"/>
    <s v="OLO     01/02/2007 "/>
    <n v="68977"/>
    <n v="10846.36"/>
    <n v="522.94000000000005"/>
    <n v="10323.42"/>
    <n v="10502.99"/>
    <n v="0"/>
    <n v="522.94000000000005"/>
    <n v="0"/>
    <n v="-31.59"/>
    <n v="-147.97999999999999"/>
    <n v="1491.38"/>
    <n v="0"/>
    <x v="10"/>
    <x v="8"/>
  </r>
  <r>
    <x v="0"/>
    <s v="E"/>
    <x v="9"/>
    <s v="OLO     01/02/2007 "/>
    <n v="23507"/>
    <n v="4345.38"/>
    <n v="178.48"/>
    <n v="4166.8999999999996"/>
    <n v="4228.1899999999996"/>
    <n v="0"/>
    <n v="178.48"/>
    <n v="0"/>
    <n v="-11.26"/>
    <n v="-50.03"/>
    <n v="508.12"/>
    <n v="0"/>
    <x v="10"/>
    <x v="8"/>
  </r>
  <r>
    <x v="0"/>
    <s v="E"/>
    <x v="2"/>
    <s v="OLO     01/02/2007 "/>
    <n v="92855"/>
    <n v="11906.16"/>
    <n v="705.05"/>
    <n v="11201.11"/>
    <n v="11444.43"/>
    <n v="0"/>
    <n v="705.05"/>
    <n v="0"/>
    <n v="-45.34"/>
    <n v="-197.98"/>
    <n v="2007.2"/>
    <n v="0"/>
    <x v="10"/>
    <x v="8"/>
  </r>
  <r>
    <x v="0"/>
    <s v="E"/>
    <x v="6"/>
    <s v="OLO     01/02/2007 "/>
    <n v="11964"/>
    <n v="1378.83"/>
    <n v="91.02"/>
    <n v="1287.81"/>
    <n v="1319.33"/>
    <n v="0"/>
    <n v="91.02"/>
    <n v="0"/>
    <n v="-5.9"/>
    <n v="-25.62"/>
    <n v="258.5"/>
    <n v="0"/>
    <x v="10"/>
    <x v="8"/>
  </r>
  <r>
    <x v="0"/>
    <s v="E"/>
    <x v="10"/>
    <s v="OLO     01/02/2007 "/>
    <n v="123"/>
    <n v="63.63"/>
    <n v="0.93"/>
    <n v="62.7"/>
    <n v="63.03"/>
    <n v="0"/>
    <n v="0.93"/>
    <n v="0"/>
    <n v="-0.06"/>
    <n v="-0.27"/>
    <n v="2.67"/>
    <n v="0"/>
    <x v="10"/>
    <x v="8"/>
  </r>
  <r>
    <x v="0"/>
    <s v="E"/>
    <x v="3"/>
    <s v="OLO     01/02/2007 "/>
    <n v="16055"/>
    <n v="2411.75"/>
    <n v="121.93"/>
    <n v="2289.8200000000002"/>
    <n v="2332.13"/>
    <n v="0"/>
    <n v="121.93"/>
    <n v="0"/>
    <n v="-8.01"/>
    <n v="-34.299999999999997"/>
    <n v="347.28"/>
    <n v="0"/>
    <x v="10"/>
    <x v="8"/>
  </r>
  <r>
    <x v="0"/>
    <s v="E"/>
    <x v="7"/>
    <s v="OLO     01/02/2007 "/>
    <n v="123"/>
    <n v="23.3"/>
    <n v="0.86"/>
    <n v="22.44"/>
    <n v="22.77"/>
    <n v="0"/>
    <n v="0.86"/>
    <n v="0"/>
    <n v="-0.06"/>
    <n v="-0.27"/>
    <n v="2.67"/>
    <n v="0"/>
    <x v="10"/>
    <x v="8"/>
  </r>
  <r>
    <x v="0"/>
    <s v="E"/>
    <x v="11"/>
    <s v="OLO     01/02/2007 "/>
    <n v="142"/>
    <n v="21.11"/>
    <n v="1.08"/>
    <n v="20.03"/>
    <n v="20.399999999999999"/>
    <n v="0"/>
    <n v="1.08"/>
    <n v="0"/>
    <n v="-7.0000000000000007E-2"/>
    <n v="-0.3"/>
    <n v="3.07"/>
    <n v="0"/>
    <x v="10"/>
    <x v="8"/>
  </r>
  <r>
    <x v="0"/>
    <s v="E"/>
    <x v="13"/>
    <s v="OLO     01/02/2007N"/>
    <n v="0"/>
    <n v="-26.33"/>
    <n v="0"/>
    <n v="-26.33"/>
    <n v="0"/>
    <n v="0"/>
    <n v="0"/>
    <n v="0"/>
    <n v="0"/>
    <n v="0"/>
    <n v="0"/>
    <n v="0"/>
    <x v="10"/>
    <x v="8"/>
  </r>
  <r>
    <x v="0"/>
    <s v="E"/>
    <x v="9"/>
    <s v="OLU     01/02/2007 "/>
    <n v="568"/>
    <n v="108.72"/>
    <n v="4.32"/>
    <n v="104.4"/>
    <n v="105.84"/>
    <n v="0"/>
    <n v="4.32"/>
    <n v="0"/>
    <n v="-0.24"/>
    <n v="-1.2"/>
    <n v="12.24"/>
    <n v="0"/>
    <x v="10"/>
    <x v="8"/>
  </r>
  <r>
    <x v="0"/>
    <s v="E"/>
    <x v="2"/>
    <s v="OLU     01/02/2007 "/>
    <n v="1217"/>
    <n v="250.28"/>
    <n v="9.23"/>
    <n v="241.05"/>
    <n v="244.16"/>
    <n v="0"/>
    <n v="9.23"/>
    <n v="0"/>
    <n v="-0.56000000000000005"/>
    <n v="-2.5499999999999998"/>
    <n v="26.26"/>
    <n v="0"/>
    <x v="10"/>
    <x v="8"/>
  </r>
  <r>
    <x v="0"/>
    <s v="E"/>
    <x v="13"/>
    <s v="RS  S   01/02/2007N"/>
    <n v="142928242"/>
    <n v="11855677.789999999"/>
    <n v="1095188.49"/>
    <n v="10760489.300000001"/>
    <n v="11007696.810000001"/>
    <n v="203632.49"/>
    <n v="1095188.49"/>
    <n v="0"/>
    <n v="-141222.17000000001"/>
    <n v="-306519.78000000003"/>
    <n v="3089980.89"/>
    <n v="0"/>
    <x v="10"/>
    <x v="9"/>
  </r>
  <r>
    <x v="0"/>
    <s v="E"/>
    <x v="9"/>
    <s v="RS  S   01/02/2007N"/>
    <n v="1076228"/>
    <n v="93425.919999999998"/>
    <n v="8213.09"/>
    <n v="85212.83"/>
    <n v="87043.82"/>
    <n v="1528.02"/>
    <n v="8213.09"/>
    <n v="0"/>
    <n v="-1063.4000000000001"/>
    <n v="-2295.61"/>
    <n v="23266.85"/>
    <n v="0"/>
    <x v="10"/>
    <x v="9"/>
  </r>
  <r>
    <x v="0"/>
    <s v="E"/>
    <x v="2"/>
    <s v="RS  S   01/02/2007N"/>
    <n v="-761"/>
    <n v="-98.74"/>
    <n v="-0.22"/>
    <n v="-98.52"/>
    <n v="-97.93"/>
    <n v="-0.99"/>
    <n v="-0.22"/>
    <n v="0"/>
    <n v="0.17"/>
    <n v="0.23"/>
    <n v="-16.45"/>
    <n v="0"/>
    <x v="10"/>
    <x v="9"/>
  </r>
  <r>
    <x v="0"/>
    <s v="E"/>
    <x v="3"/>
    <s v="RS  S   01/02/2007N"/>
    <n v="153"/>
    <n v="16.62"/>
    <n v="1.1599999999999999"/>
    <n v="15.46"/>
    <n v="15.71"/>
    <n v="0.22"/>
    <n v="1.1599999999999999"/>
    <n v="0"/>
    <n v="-0.15"/>
    <n v="-0.32"/>
    <n v="3.31"/>
    <n v="0"/>
    <x v="10"/>
    <x v="9"/>
  </r>
  <r>
    <x v="0"/>
    <s v="E"/>
    <x v="14"/>
    <s v="RS  S   01/02/2007N"/>
    <n v="0"/>
    <n v="-1350.66"/>
    <n v="0"/>
    <n v="-1350.66"/>
    <n v="0"/>
    <n v="0"/>
    <n v="0"/>
    <n v="0"/>
    <n v="0"/>
    <n v="0"/>
    <n v="0"/>
    <n v="0"/>
    <x v="10"/>
    <x v="9"/>
  </r>
  <r>
    <x v="0"/>
    <s v="E"/>
    <x v="13"/>
    <s v="RS  W   01/02/2007 "/>
    <n v="77737"/>
    <n v="5991.31"/>
    <n v="0"/>
    <n v="5991.31"/>
    <n v="0"/>
    <n v="0"/>
    <n v="0"/>
    <n v="0"/>
    <n v="0"/>
    <n v="0"/>
    <n v="1680.57"/>
    <n v="0"/>
    <x v="10"/>
    <x v="9"/>
  </r>
  <r>
    <x v="0"/>
    <s v="E"/>
    <x v="13"/>
    <s v="RS  W   01/02/2007N"/>
    <n v="1084518"/>
    <n v="84303.42"/>
    <n v="-704.19"/>
    <n v="85007.61"/>
    <n v="85053.17"/>
    <n v="487.95"/>
    <n v="-704.19"/>
    <n v="0"/>
    <n v="-1071.33"/>
    <n v="537.82000000000005"/>
    <n v="23446.52"/>
    <n v="0"/>
    <x v="10"/>
    <x v="9"/>
  </r>
  <r>
    <x v="0"/>
    <s v="E"/>
    <x v="9"/>
    <s v="RS  W   01/02/2007N"/>
    <n v="4299"/>
    <n v="349.19"/>
    <n v="-6.65"/>
    <n v="355.84"/>
    <n v="355.36"/>
    <n v="1.93"/>
    <n v="-6.65"/>
    <n v="0"/>
    <n v="-4.26"/>
    <n v="2.81"/>
    <n v="92.94"/>
    <n v="0"/>
    <x v="10"/>
    <x v="9"/>
  </r>
  <r>
    <x v="0"/>
    <s v="E"/>
    <x v="10"/>
    <s v="SC01    01/31/2007N"/>
    <n v="1083"/>
    <n v="43.58"/>
    <n v="8.2100000000000009"/>
    <n v="35.369999999999997"/>
    <n v="38.19"/>
    <n v="0"/>
    <n v="8.2100000000000009"/>
    <n v="0"/>
    <n v="-0.53"/>
    <n v="-2.29"/>
    <n v="23.41"/>
    <n v="0"/>
    <x v="10"/>
    <x v="10"/>
  </r>
  <r>
    <x v="0"/>
    <s v="E"/>
    <x v="10"/>
    <s v="SC02    01/31/2007N"/>
    <n v="41"/>
    <n v="5.15"/>
    <n v="0.31"/>
    <n v="4.84"/>
    <n v="4.95"/>
    <n v="0"/>
    <n v="0.31"/>
    <n v="0"/>
    <n v="-0.02"/>
    <n v="-0.09"/>
    <n v="0.89"/>
    <n v="0"/>
    <x v="10"/>
    <x v="10"/>
  </r>
  <r>
    <x v="0"/>
    <s v="E"/>
    <x v="10"/>
    <s v="SC03    01/31/2007N"/>
    <n v="7903"/>
    <n v="318.04000000000002"/>
    <n v="59.92"/>
    <n v="258.12"/>
    <n v="278.70999999999998"/>
    <n v="0"/>
    <n v="59.92"/>
    <n v="0"/>
    <n v="-3.83"/>
    <n v="-16.760000000000002"/>
    <n v="170.87"/>
    <n v="0"/>
    <x v="10"/>
    <x v="10"/>
  </r>
  <r>
    <x v="0"/>
    <s v="E"/>
    <x v="2"/>
    <s v="SE      01/31/2007N"/>
    <n v="17823"/>
    <n v="2544.2199999999998"/>
    <n v="135.11000000000001"/>
    <n v="2409.11"/>
    <n v="2455.4899999999998"/>
    <n v="0"/>
    <n v="135.11000000000001"/>
    <n v="0"/>
    <n v="-8.6199999999999992"/>
    <n v="-37.76"/>
    <n v="385.25"/>
    <n v="0"/>
    <x v="10"/>
    <x v="11"/>
  </r>
  <r>
    <x v="0"/>
    <s v="E"/>
    <x v="10"/>
    <s v="SE      01/31/2007N"/>
    <n v="106283"/>
    <n v="13668.46"/>
    <n v="805.66"/>
    <n v="12862.8"/>
    <n v="13139.45"/>
    <n v="0"/>
    <n v="805.66"/>
    <n v="0"/>
    <n v="-51.35"/>
    <n v="-225.3"/>
    <n v="2297.65"/>
    <n v="0"/>
    <x v="10"/>
    <x v="11"/>
  </r>
  <r>
    <x v="0"/>
    <s v="E"/>
    <x v="10"/>
    <s v="SL01    01/31/2007N"/>
    <n v="2135"/>
    <n v="372.32"/>
    <n v="16.190000000000001"/>
    <n v="356.13"/>
    <n v="361.72"/>
    <n v="0"/>
    <n v="16.190000000000001"/>
    <n v="0"/>
    <n v="-1.04"/>
    <n v="-4.55"/>
    <n v="46.18"/>
    <n v="0"/>
    <x v="10"/>
    <x v="12"/>
  </r>
  <r>
    <x v="0"/>
    <s v="E"/>
    <x v="10"/>
    <s v="SL02    01/31/2007N"/>
    <n v="3405"/>
    <n v="438.69"/>
    <n v="25.84"/>
    <n v="412.85"/>
    <n v="421.73"/>
    <n v="0"/>
    <n v="25.84"/>
    <n v="0"/>
    <n v="-1.64"/>
    <n v="-7.24"/>
    <n v="73.61"/>
    <n v="0"/>
    <x v="10"/>
    <x v="12"/>
  </r>
  <r>
    <x v="0"/>
    <s v="E"/>
    <x v="2"/>
    <s v="SL03    01/31/2007N"/>
    <n v="163"/>
    <n v="19.8"/>
    <n v="1.24"/>
    <n v="18.559999999999999"/>
    <n v="18.989999999999998"/>
    <n v="0"/>
    <n v="1.24"/>
    <n v="0"/>
    <n v="-0.08"/>
    <n v="-0.35"/>
    <n v="3.52"/>
    <n v="0"/>
    <x v="10"/>
    <x v="12"/>
  </r>
  <r>
    <x v="0"/>
    <s v="E"/>
    <x v="10"/>
    <s v="SL03    01/31/2007N"/>
    <n v="14459"/>
    <n v="2277.4299999999998"/>
    <n v="109.69"/>
    <n v="2167.7399999999998"/>
    <n v="2205.42"/>
    <n v="0"/>
    <n v="109.69"/>
    <n v="0"/>
    <n v="-6.95"/>
    <n v="-30.73"/>
    <n v="312.60000000000002"/>
    <n v="0"/>
    <x v="10"/>
    <x v="12"/>
  </r>
  <r>
    <x v="0"/>
    <s v="E"/>
    <x v="2"/>
    <s v="SL04    01/31/2007N"/>
    <n v="353"/>
    <n v="46.64"/>
    <n v="2.68"/>
    <n v="43.96"/>
    <n v="44.89"/>
    <n v="0"/>
    <n v="2.68"/>
    <n v="0"/>
    <n v="-0.17"/>
    <n v="-0.76"/>
    <n v="7.64"/>
    <n v="0"/>
    <x v="10"/>
    <x v="12"/>
  </r>
  <r>
    <x v="0"/>
    <s v="E"/>
    <x v="10"/>
    <s v="SL04    01/31/2007N"/>
    <n v="754123"/>
    <n v="83281.509999999995"/>
    <n v="5717.2"/>
    <n v="77564.31"/>
    <n v="79528.17"/>
    <n v="0"/>
    <n v="5717.2"/>
    <n v="0"/>
    <n v="-364.23"/>
    <n v="-1599.63"/>
    <n v="16303.48"/>
    <n v="0"/>
    <x v="10"/>
    <x v="12"/>
  </r>
  <r>
    <x v="0"/>
    <s v="E"/>
    <x v="2"/>
    <s v="SL05    01/31/2007N"/>
    <n v="3354"/>
    <n v="1415.81"/>
    <n v="25.4"/>
    <n v="1390.41"/>
    <n v="1399.13"/>
    <n v="0"/>
    <n v="25.4"/>
    <n v="0"/>
    <n v="-1.61"/>
    <n v="-7.11"/>
    <n v="72.5"/>
    <n v="0"/>
    <x v="10"/>
    <x v="12"/>
  </r>
  <r>
    <x v="0"/>
    <s v="E"/>
    <x v="10"/>
    <s v="SL05    01/31/2007N"/>
    <n v="24295"/>
    <n v="6794.45"/>
    <n v="184.18"/>
    <n v="6610.27"/>
    <n v="6673.52"/>
    <n v="0"/>
    <n v="184.18"/>
    <n v="0"/>
    <n v="-11.77"/>
    <n v="-51.48"/>
    <n v="525.19000000000005"/>
    <n v="0"/>
    <x v="10"/>
    <x v="12"/>
  </r>
  <r>
    <x v="0"/>
    <s v="E"/>
    <x v="10"/>
    <s v="SL06    01/31/2007N"/>
    <n v="146"/>
    <n v="33.630000000000003"/>
    <n v="1.1100000000000001"/>
    <n v="32.520000000000003"/>
    <n v="32.9"/>
    <n v="0"/>
    <n v="1.1100000000000001"/>
    <n v="0"/>
    <n v="-7.0000000000000007E-2"/>
    <n v="-0.31"/>
    <n v="3.16"/>
    <n v="0"/>
    <x v="10"/>
    <x v="12"/>
  </r>
  <r>
    <x v="0"/>
    <s v="E"/>
    <x v="2"/>
    <s v="SL07    01/31/2007N"/>
    <n v="5652"/>
    <n v="1973.91"/>
    <n v="42.85"/>
    <n v="1931.06"/>
    <n v="1945.77"/>
    <n v="0"/>
    <n v="42.85"/>
    <n v="0"/>
    <n v="-2.73"/>
    <n v="-11.98"/>
    <n v="122.18"/>
    <n v="0"/>
    <x v="10"/>
    <x v="12"/>
  </r>
  <r>
    <x v="0"/>
    <s v="E"/>
    <x v="10"/>
    <s v="SL07    01/31/2007N"/>
    <n v="41327"/>
    <n v="8291.9"/>
    <n v="313.3"/>
    <n v="7978.6"/>
    <n v="8086.2"/>
    <n v="0"/>
    <n v="313.3"/>
    <n v="0"/>
    <n v="-19.989999999999998"/>
    <n v="-87.61"/>
    <n v="893.46"/>
    <n v="0"/>
    <x v="10"/>
    <x v="12"/>
  </r>
  <r>
    <x v="0"/>
    <s v="E"/>
    <x v="10"/>
    <s v="SL08    01/31/2007N"/>
    <n v="26276"/>
    <n v="3608.65"/>
    <n v="199.2"/>
    <n v="3409.45"/>
    <n v="3477.88"/>
    <n v="0"/>
    <n v="199.2"/>
    <n v="0"/>
    <n v="-12.71"/>
    <n v="-55.72"/>
    <n v="568.08000000000004"/>
    <n v="0"/>
    <x v="10"/>
    <x v="12"/>
  </r>
  <r>
    <x v="0"/>
    <s v="E"/>
    <x v="10"/>
    <s v="SL09    01/31/2007N"/>
    <n v="2218"/>
    <n v="116.83"/>
    <n v="16.809999999999999"/>
    <n v="100.02"/>
    <n v="105.8"/>
    <n v="0"/>
    <n v="16.809999999999999"/>
    <n v="0"/>
    <n v="-1.07"/>
    <n v="-4.71"/>
    <n v="47.95"/>
    <n v="0"/>
    <x v="10"/>
    <x v="12"/>
  </r>
  <r>
    <x v="0"/>
    <s v="E"/>
    <x v="13"/>
    <s v="SOLU    01/31/2007 "/>
    <n v="414"/>
    <n v="44"/>
    <n v="3.16"/>
    <n v="40.840000000000003"/>
    <n v="14.62"/>
    <n v="0"/>
    <n v="3.16"/>
    <n v="0"/>
    <n v="-0.19"/>
    <n v="-0.87"/>
    <n v="8.9499999999999993"/>
    <n v="0"/>
    <x v="10"/>
    <x v="13"/>
  </r>
  <r>
    <x v="0"/>
    <s v="E"/>
    <x v="2"/>
    <s v="SOLU    01/31/2007 "/>
    <n v="2782"/>
    <n v="194.1"/>
    <n v="21.01"/>
    <n v="173.09"/>
    <n v="98.1"/>
    <n v="0"/>
    <n v="21.01"/>
    <n v="0"/>
    <n v="-1.35"/>
    <n v="-5.9"/>
    <n v="60.15"/>
    <n v="0"/>
    <x v="10"/>
    <x v="13"/>
  </r>
  <r>
    <x v="0"/>
    <s v="E"/>
    <x v="3"/>
    <s v="SOLU    01/31/2007 "/>
    <n v="162"/>
    <n v="9.7200000000000006"/>
    <n v="1.23"/>
    <n v="8.49"/>
    <n v="5.71"/>
    <n v="0"/>
    <n v="1.23"/>
    <n v="0"/>
    <n v="-0.08"/>
    <n v="-0.34"/>
    <n v="3.5"/>
    <n v="0"/>
    <x v="10"/>
    <x v="13"/>
  </r>
  <r>
    <x v="0"/>
    <s v="E"/>
    <x v="2"/>
    <s v="SP      01/02/2007N"/>
    <n v="1056"/>
    <n v="118.4"/>
    <n v="8.01"/>
    <n v="110.39"/>
    <n v="111.39"/>
    <n v="1.48"/>
    <n v="8.01"/>
    <n v="0"/>
    <n v="-0.24"/>
    <n v="-2.2400000000000002"/>
    <n v="22.83"/>
    <n v="0"/>
    <x v="10"/>
    <x v="14"/>
  </r>
  <r>
    <x v="0"/>
    <s v="E"/>
    <x v="3"/>
    <s v="SP      01/02/2007N"/>
    <n v="30552"/>
    <n v="3366.18"/>
    <n v="231.64"/>
    <n v="3134.54"/>
    <n v="3163.22"/>
    <n v="42.94"/>
    <n v="231.64"/>
    <n v="0"/>
    <n v="-6.8"/>
    <n v="-64.819999999999993"/>
    <n v="660.49"/>
    <n v="0"/>
    <x v="10"/>
    <x v="14"/>
  </r>
  <r>
    <x v="0"/>
    <s v="E"/>
    <x v="13"/>
    <s v="SSLU    01/31/2007 "/>
    <n v="72"/>
    <n v="9.23"/>
    <n v="0.55000000000000004"/>
    <n v="8.68"/>
    <n v="2.54"/>
    <n v="0"/>
    <n v="0.55000000000000004"/>
    <n v="0"/>
    <n v="-0.03"/>
    <n v="-0.15"/>
    <n v="1.56"/>
    <n v="0"/>
    <x v="10"/>
    <x v="15"/>
  </r>
  <r>
    <x v="0"/>
    <s v="E"/>
    <x v="2"/>
    <s v="SSLU    01/31/2007 "/>
    <n v="115"/>
    <n v="14.08"/>
    <n v="0.88"/>
    <n v="13.2"/>
    <n v="4.0599999999999996"/>
    <n v="0"/>
    <n v="0.88"/>
    <n v="0"/>
    <n v="-0.05"/>
    <n v="-0.24"/>
    <n v="2.4900000000000002"/>
    <n v="0"/>
    <x v="10"/>
    <x v="15"/>
  </r>
  <r>
    <x v="0"/>
    <s v="E"/>
    <x v="10"/>
    <s v="SSLU    01/31/2007N"/>
    <n v="296"/>
    <n v="35.590000000000003"/>
    <n v="2.2599999999999998"/>
    <n v="33.33"/>
    <n v="10.45"/>
    <n v="0"/>
    <n v="2.2599999999999998"/>
    <n v="0"/>
    <n v="-0.13"/>
    <n v="-0.62"/>
    <n v="6.41"/>
    <n v="0"/>
    <x v="10"/>
    <x v="15"/>
  </r>
  <r>
    <x v="0"/>
    <s v="E"/>
    <x v="2"/>
    <s v="SXLU    01/31/2007 "/>
    <n v="200"/>
    <n v="21.55"/>
    <n v="1.53"/>
    <n v="20.02"/>
    <n v="7.06"/>
    <n v="0"/>
    <n v="1.53"/>
    <n v="0"/>
    <n v="-0.09"/>
    <n v="-0.43"/>
    <n v="4.32"/>
    <n v="0"/>
    <x v="10"/>
    <x v="16"/>
  </r>
  <r>
    <x v="0"/>
    <s v="E"/>
    <x v="10"/>
    <s v="SXLU    01/31/2007 "/>
    <n v="43"/>
    <n v="5.15"/>
    <n v="0.33"/>
    <n v="4.82"/>
    <n v="1.52"/>
    <n v="0"/>
    <n v="0.33"/>
    <n v="0"/>
    <n v="-0.02"/>
    <n v="-0.09"/>
    <n v="0.93"/>
    <n v="0"/>
    <x v="10"/>
    <x v="16"/>
  </r>
  <r>
    <x v="0"/>
    <s v="E"/>
    <x v="10"/>
    <s v="SXLU    01/31/2007N"/>
    <n v="259"/>
    <n v="33.86"/>
    <n v="1.98"/>
    <n v="31.88"/>
    <n v="9.14"/>
    <n v="0"/>
    <n v="1.98"/>
    <n v="0"/>
    <n v="-0.11"/>
    <n v="-0.54"/>
    <n v="5.61"/>
    <n v="0"/>
    <x v="10"/>
    <x v="16"/>
  </r>
  <r>
    <x v="0"/>
    <s v="E"/>
    <x v="10"/>
    <s v="TL01    01/31/2007N"/>
    <n v="63031"/>
    <n v="2586.9899999999998"/>
    <n v="478.27"/>
    <n v="2108.7199999999998"/>
    <n v="2254.54"/>
    <n v="0"/>
    <n v="478.27"/>
    <n v="0"/>
    <n v="-15.19"/>
    <n v="-130.63"/>
    <n v="1351.78"/>
    <n v="0"/>
    <x v="10"/>
    <x v="17"/>
  </r>
  <r>
    <x v="0"/>
    <s v="E"/>
    <x v="2"/>
    <s v="TL03    01/31/2007N"/>
    <n v="18"/>
    <n v="1.1200000000000001"/>
    <n v="0.14000000000000001"/>
    <n v="0.98"/>
    <n v="1.02"/>
    <n v="0"/>
    <n v="0.14000000000000001"/>
    <n v="0"/>
    <n v="0"/>
    <n v="-0.04"/>
    <n v="0.38"/>
    <n v="0"/>
    <x v="10"/>
    <x v="17"/>
  </r>
  <r>
    <x v="0"/>
    <s v="E"/>
    <x v="10"/>
    <s v="TL03    01/31/2007N"/>
    <n v="151024"/>
    <n v="9354.61"/>
    <n v="1143.33"/>
    <n v="8211.2800000000007"/>
    <n v="8593.8799999999992"/>
    <n v="0"/>
    <n v="1143.33"/>
    <n v="0"/>
    <n v="-66.84"/>
    <n v="-315.76"/>
    <n v="3266.07"/>
    <n v="0"/>
    <x v="10"/>
    <x v="17"/>
  </r>
  <r>
    <x v="0"/>
    <s v="E"/>
    <x v="4"/>
    <s v="TT03SOFF01/02/2007N"/>
    <n v="1349344"/>
    <n v="61222.06"/>
    <n v="10229.370000000001"/>
    <n v="50992.69"/>
    <n v="55362.09"/>
    <n v="0"/>
    <n v="10229.370000000001"/>
    <n v="0"/>
    <n v="0"/>
    <n v="0"/>
    <n v="29171.47"/>
    <n v="0"/>
    <x v="10"/>
    <x v="18"/>
  </r>
  <r>
    <x v="0"/>
    <s v="E"/>
    <x v="8"/>
    <s v="TT03SOFF01/02/2007N"/>
    <n v="6528556"/>
    <n v="288992.52"/>
    <n v="50088.73"/>
    <n v="238903.79"/>
    <n v="235802.23999999999"/>
    <n v="-241.48"/>
    <n v="50088.73"/>
    <n v="0"/>
    <n v="17.25"/>
    <n v="3325.78"/>
    <n v="141140.85999999999"/>
    <n v="0"/>
    <x v="10"/>
    <x v="18"/>
  </r>
  <r>
    <x v="0"/>
    <s v="E"/>
    <x v="5"/>
    <s v="TT03SOFF01/02/2007N"/>
    <n v="1043474"/>
    <n v="51118.27"/>
    <n v="7910.57"/>
    <n v="43207.7"/>
    <n v="43207.7"/>
    <n v="0"/>
    <n v="7910.57"/>
    <n v="0"/>
    <n v="0"/>
    <n v="0"/>
    <n v="22558.86"/>
    <n v="0"/>
    <x v="10"/>
    <x v="18"/>
  </r>
  <r>
    <x v="0"/>
    <s v="E"/>
    <x v="4"/>
    <s v="TT03SON 01/02/2007 "/>
    <n v="0"/>
    <n v="13.88"/>
    <n v="0"/>
    <n v="13.88"/>
    <n v="13.88"/>
    <n v="0"/>
    <n v="0"/>
    <n v="0"/>
    <n v="0"/>
    <n v="0"/>
    <n v="0"/>
    <n v="0"/>
    <x v="10"/>
    <x v="18"/>
  </r>
  <r>
    <x v="0"/>
    <s v="E"/>
    <x v="8"/>
    <s v="TT03SON 01/02/2007 "/>
    <n v="847631"/>
    <n v="49183.15"/>
    <n v="6425.89"/>
    <n v="49183.15"/>
    <n v="45358.12"/>
    <n v="130.54"/>
    <n v="6425.89"/>
    <n v="0"/>
    <n v="-14.09"/>
    <n v="-2717.31"/>
    <n v="18324.93"/>
    <n v="0"/>
    <x v="10"/>
    <x v="18"/>
  </r>
  <r>
    <x v="0"/>
    <s v="E"/>
    <x v="4"/>
    <s v="TT03SON 01/02/2007N"/>
    <n v="524154"/>
    <n v="65491.34"/>
    <n v="3973.61"/>
    <n v="61517.73"/>
    <n v="65223.51"/>
    <n v="288.52"/>
    <n v="3973.61"/>
    <n v="0"/>
    <n v="-20.61"/>
    <n v="-3973.69"/>
    <n v="11331.69"/>
    <n v="0"/>
    <x v="10"/>
    <x v="18"/>
  </r>
  <r>
    <x v="0"/>
    <s v="E"/>
    <x v="8"/>
    <s v="TT03SON 01/02/2007N"/>
    <n v="3508898"/>
    <n v="325559.49"/>
    <n v="25676.54"/>
    <n v="299882.95"/>
    <n v="322838.59000000003"/>
    <n v="1787.24"/>
    <n v="25676.54"/>
    <n v="0"/>
    <n v="-127.66"/>
    <n v="-24615.22"/>
    <n v="75858.86"/>
    <n v="0"/>
    <x v="10"/>
    <x v="18"/>
  </r>
  <r>
    <x v="0"/>
    <s v="E"/>
    <x v="5"/>
    <s v="TT03SON 01/02/2007N"/>
    <n v="300964"/>
    <n v="33617.32"/>
    <n v="2281.61"/>
    <n v="31335.71"/>
    <n v="33995.01"/>
    <n v="207.04"/>
    <n v="2281.61"/>
    <n v="0"/>
    <n v="-14.79"/>
    <n v="-2851.55"/>
    <n v="6506.54"/>
    <n v="0"/>
    <x v="10"/>
    <x v="18"/>
  </r>
  <r>
    <x v="0"/>
    <s v="E"/>
    <x v="8"/>
    <s v="TT04SOFF01/02/2007N"/>
    <n v="1675935"/>
    <n v="80463.31"/>
    <n v="12705.26"/>
    <n v="67758.05"/>
    <n v="67758.05"/>
    <n v="0"/>
    <n v="12705.26"/>
    <n v="0"/>
    <n v="0"/>
    <n v="0"/>
    <n v="36232.04"/>
    <n v="0"/>
    <x v="10"/>
    <x v="18"/>
  </r>
  <r>
    <x v="0"/>
    <s v="E"/>
    <x v="5"/>
    <s v="TT04SOFF01/02/2007N"/>
    <n v="1662256"/>
    <n v="80422.399999999994"/>
    <n v="12601.56"/>
    <n v="67820.84"/>
    <n v="67820.84"/>
    <n v="0"/>
    <n v="12601.56"/>
    <n v="0"/>
    <n v="0"/>
    <n v="0"/>
    <n v="35936.31"/>
    <n v="0"/>
    <x v="10"/>
    <x v="18"/>
  </r>
  <r>
    <x v="0"/>
    <s v="E"/>
    <x v="8"/>
    <s v="TT04SON 01/02/2007 "/>
    <n v="879285"/>
    <n v="59662.48"/>
    <n v="6665.86"/>
    <n v="59662.48"/>
    <n v="56531.49"/>
    <n v="135.41"/>
    <n v="6665.86"/>
    <n v="0"/>
    <n v="-18.940000000000001"/>
    <n v="-3651.34"/>
    <n v="19009.259999999998"/>
    <n v="0"/>
    <x v="10"/>
    <x v="18"/>
  </r>
  <r>
    <x v="0"/>
    <s v="E"/>
    <x v="8"/>
    <s v="TT04SON 01/02/2007N"/>
    <n v="792127"/>
    <n v="85655.01"/>
    <n v="6005.11"/>
    <n v="79649.899999999994"/>
    <n v="84531.73"/>
    <n v="380.08"/>
    <n v="6005.11"/>
    <n v="0"/>
    <n v="-27.15"/>
    <n v="-5234.76"/>
    <n v="17124.990000000002"/>
    <n v="0"/>
    <x v="10"/>
    <x v="18"/>
  </r>
  <r>
    <x v="0"/>
    <s v="E"/>
    <x v="5"/>
    <s v="TT04SON 01/02/2007N"/>
    <n v="595963"/>
    <n v="54526.86"/>
    <n v="4517.99"/>
    <n v="50008.87"/>
    <n v="54475.63"/>
    <n v="347.77"/>
    <n v="4517.99"/>
    <n v="0"/>
    <n v="-24.84"/>
    <n v="-4789.6899999999996"/>
    <n v="12884.12"/>
    <n v="0"/>
    <x v="10"/>
    <x v="18"/>
  </r>
  <r>
    <x v="0"/>
    <s v="E"/>
    <x v="8"/>
    <s v="TT05SON 01/02/2007 "/>
    <n v="433517"/>
    <n v="35576.629999999997"/>
    <n v="0"/>
    <n v="35576.629999999997"/>
    <n v="0"/>
    <n v="0"/>
    <n v="0"/>
    <n v="0"/>
    <n v="0"/>
    <n v="0"/>
    <n v="9372.2000000000007"/>
    <n v="0"/>
    <x v="10"/>
    <x v="18"/>
  </r>
  <r>
    <x v="0"/>
    <s v="E"/>
    <x v="8"/>
    <s v="TT06SON 01/02/2007 "/>
    <n v="842234"/>
    <n v="66634.789999999994"/>
    <n v="0"/>
    <n v="66634.789999999994"/>
    <n v="0"/>
    <n v="0"/>
    <n v="0"/>
    <n v="0"/>
    <n v="0"/>
    <n v="0"/>
    <n v="18208.259999999998"/>
    <n v="0"/>
    <x v="10"/>
    <x v="18"/>
  </r>
  <r>
    <x v="0"/>
    <s v="E"/>
    <x v="10"/>
    <s v="UOLC    01/31/2007N"/>
    <n v="1477"/>
    <n v="59.43"/>
    <n v="11.2"/>
    <n v="48.23"/>
    <n v="52.08"/>
    <n v="0"/>
    <n v="11.2"/>
    <n v="0"/>
    <n v="-0.71"/>
    <n v="-3.14"/>
    <n v="31.93"/>
    <n v="0"/>
    <x v="10"/>
    <x v="19"/>
  </r>
  <r>
    <x v="0"/>
    <s v="E"/>
    <x v="13"/>
    <s v="UOLP    01/31/2007 "/>
    <n v="201"/>
    <n v="8.1300000000000008"/>
    <n v="1.54"/>
    <n v="6.59"/>
    <n v="7.1"/>
    <n v="0"/>
    <n v="1.54"/>
    <n v="0"/>
    <n v="-0.09"/>
    <n v="-0.42"/>
    <n v="4.3499999999999996"/>
    <n v="0"/>
    <x v="10"/>
    <x v="19"/>
  </r>
  <r>
    <x v="0"/>
    <s v="E"/>
    <x v="2"/>
    <s v="UOLP    01/31/2007 "/>
    <n v="1620"/>
    <n v="65.22"/>
    <n v="12.32"/>
    <n v="52.9"/>
    <n v="57.12"/>
    <n v="0"/>
    <n v="12.32"/>
    <n v="0"/>
    <n v="-0.76"/>
    <n v="-3.46"/>
    <n v="34.96"/>
    <n v="0"/>
    <x v="10"/>
    <x v="19"/>
  </r>
  <r>
    <x v="0"/>
    <s v="E"/>
    <x v="2"/>
    <s v="UOLP    01/31/2007N"/>
    <n v="1319"/>
    <n v="52.87"/>
    <n v="9.7899999999999991"/>
    <n v="43.08"/>
    <n v="46.51"/>
    <n v="0"/>
    <n v="9.7899999999999991"/>
    <n v="0"/>
    <n v="-0.62"/>
    <n v="-2.81"/>
    <n v="28.52"/>
    <n v="0"/>
    <x v="10"/>
    <x v="19"/>
  </r>
  <r>
    <x v="0"/>
    <s v="E"/>
    <x v="10"/>
    <s v="UOLP    01/31/2007N"/>
    <n v="6067"/>
    <n v="242.64"/>
    <n v="44.47"/>
    <n v="198.17"/>
    <n v="213.95"/>
    <n v="0"/>
    <n v="44.47"/>
    <n v="0"/>
    <n v="-2.92"/>
    <n v="-12.86"/>
    <n v="131.15"/>
    <n v="0"/>
    <x v="10"/>
    <x v="19"/>
  </r>
  <r>
    <x v="0"/>
    <s v="E"/>
    <x v="3"/>
    <s v="WS01    06/02/1993N"/>
    <n v="8160"/>
    <n v="561.52"/>
    <n v="61.87"/>
    <n v="499.65"/>
    <n v="0"/>
    <n v="0"/>
    <n v="0"/>
    <n v="0"/>
    <n v="0"/>
    <n v="0"/>
    <n v="176.4"/>
    <n v="0"/>
    <x v="10"/>
    <x v="20"/>
  </r>
  <r>
    <x v="0"/>
    <s v="E"/>
    <x v="0"/>
    <s v="        01/01/2001 "/>
    <n v="99846"/>
    <n v="7843.6"/>
    <n v="0"/>
    <n v="7843.6"/>
    <n v="0"/>
    <n v="0"/>
    <n v="0"/>
    <n v="0"/>
    <n v="0"/>
    <n v="0"/>
    <n v="0"/>
    <n v="0"/>
    <x v="11"/>
    <x v="21"/>
  </r>
  <r>
    <x v="0"/>
    <s v="E"/>
    <x v="1"/>
    <s v="DP01    01/02/2007N"/>
    <n v="226327"/>
    <n v="16165.61"/>
    <n v="2977.78"/>
    <n v="13187.83"/>
    <n v="13721.51"/>
    <n v="317.99"/>
    <n v="2977.78"/>
    <n v="0"/>
    <n v="-50.47"/>
    <n v="-801.2"/>
    <n v="4892.96"/>
    <n v="0"/>
    <x v="11"/>
    <x v="1"/>
  </r>
  <r>
    <x v="0"/>
    <s v="E"/>
    <x v="2"/>
    <s v="DP02    01/02/2007N"/>
    <n v="119284"/>
    <n v="10074.48"/>
    <n v="1569.42"/>
    <n v="8505.06"/>
    <n v="8786.33"/>
    <n v="167.59"/>
    <n v="1569.42"/>
    <n v="0"/>
    <n v="-26.6"/>
    <n v="-422.26"/>
    <n v="2578.8000000000002"/>
    <n v="0"/>
    <x v="11"/>
    <x v="1"/>
  </r>
  <r>
    <x v="0"/>
    <s v="E"/>
    <x v="3"/>
    <s v="DP02    01/02/2007N"/>
    <n v="322272"/>
    <n v="23356.2"/>
    <n v="4240.13"/>
    <n v="19116.07"/>
    <n v="19875.98"/>
    <n v="452.79"/>
    <n v="4240.13"/>
    <n v="0"/>
    <n v="-71.87"/>
    <n v="-1140.83"/>
    <n v="6967.2"/>
    <n v="0"/>
    <x v="11"/>
    <x v="1"/>
  </r>
  <r>
    <x v="0"/>
    <s v="E"/>
    <x v="4"/>
    <s v="DP02    01/02/2007N"/>
    <n v="475630"/>
    <n v="32204.91"/>
    <n v="6257.86"/>
    <n v="25947.05"/>
    <n v="27068.59"/>
    <n v="668.26"/>
    <n v="6257.86"/>
    <n v="0"/>
    <n v="-106.07"/>
    <n v="-1683.73"/>
    <n v="10282.64"/>
    <n v="0"/>
    <x v="11"/>
    <x v="1"/>
  </r>
  <r>
    <x v="0"/>
    <s v="E"/>
    <x v="5"/>
    <s v="DP02    01/02/2007N"/>
    <n v="152327"/>
    <n v="11237.88"/>
    <n v="2004.17"/>
    <n v="9233.7099999999991"/>
    <n v="9592.9"/>
    <n v="214.02"/>
    <n v="2004.17"/>
    <n v="0"/>
    <n v="-33.97"/>
    <n v="-539.24"/>
    <n v="3293.16"/>
    <n v="0"/>
    <x v="11"/>
    <x v="1"/>
  </r>
  <r>
    <x v="0"/>
    <s v="E"/>
    <x v="6"/>
    <s v="DP10 ON 01/02/2007N"/>
    <n v="125292"/>
    <n v="9179.93"/>
    <n v="1648.47"/>
    <n v="7531.46"/>
    <n v="7826.89"/>
    <n v="176.04"/>
    <n v="1648.47"/>
    <n v="0"/>
    <n v="-27.94"/>
    <n v="-443.53"/>
    <n v="2708.69"/>
    <n v="0"/>
    <x v="11"/>
    <x v="1"/>
  </r>
  <r>
    <x v="0"/>
    <s v="E"/>
    <x v="7"/>
    <s v="DP10 ON 01/02/2007N"/>
    <n v="44916"/>
    <n v="4366"/>
    <n v="590.96"/>
    <n v="3775.04"/>
    <n v="3880.95"/>
    <n v="63.11"/>
    <n v="590.96"/>
    <n v="0"/>
    <n v="-10.02"/>
    <n v="-159"/>
    <n v="971.04"/>
    <n v="0"/>
    <x v="11"/>
    <x v="1"/>
  </r>
  <r>
    <x v="0"/>
    <s v="E"/>
    <x v="4"/>
    <s v="DS01    01/02/2007 "/>
    <n v="9434"/>
    <n v="905.15"/>
    <n v="124.12"/>
    <n v="905.15"/>
    <n v="880.8"/>
    <n v="13.25"/>
    <n v="124.12"/>
    <n v="0"/>
    <n v="-6.7"/>
    <n v="-106.32"/>
    <n v="203.95"/>
    <n v="0"/>
    <x v="11"/>
    <x v="2"/>
  </r>
  <r>
    <x v="0"/>
    <s v="E"/>
    <x v="8"/>
    <s v="DS01    01/02/2007 "/>
    <n v="93019"/>
    <n v="5839.45"/>
    <n v="1223.8499999999999"/>
    <n v="5839.45"/>
    <n v="4905.83"/>
    <n v="130.69"/>
    <n v="1223.8499999999999"/>
    <n v="0"/>
    <n v="-24.94"/>
    <n v="-395.98"/>
    <n v="2010.98"/>
    <n v="0"/>
    <x v="11"/>
    <x v="2"/>
  </r>
  <r>
    <x v="0"/>
    <s v="E"/>
    <x v="9"/>
    <s v="DS01    01/02/2007N"/>
    <n v="362597"/>
    <n v="31438.83"/>
    <n v="4786.96"/>
    <n v="26651.87"/>
    <n v="27511.27"/>
    <n v="509.44"/>
    <n v="4786.96"/>
    <n v="0"/>
    <n v="-80.8"/>
    <n v="-1288.04"/>
    <n v="7839.02"/>
    <n v="0"/>
    <x v="11"/>
    <x v="2"/>
  </r>
  <r>
    <x v="0"/>
    <s v="E"/>
    <x v="2"/>
    <s v="DS01    01/02/2007N"/>
    <n v="69441564"/>
    <n v="6003084.0599999996"/>
    <n v="912845.39"/>
    <n v="5090238.67"/>
    <n v="5253956.25"/>
    <n v="97573.86"/>
    <n v="912845.39"/>
    <n v="0"/>
    <n v="-15485.39"/>
    <n v="-245622.08"/>
    <n v="1501257.7"/>
    <n v="0"/>
    <x v="11"/>
    <x v="2"/>
  </r>
  <r>
    <x v="0"/>
    <s v="E"/>
    <x v="6"/>
    <s v="DS01    01/02/2007N"/>
    <n v="4464975"/>
    <n v="386710.01"/>
    <n v="58991.1"/>
    <n v="327718.90999999997"/>
    <n v="338318.77"/>
    <n v="6277.83"/>
    <n v="58991.1"/>
    <n v="0"/>
    <n v="-995.66"/>
    <n v="-15882.03"/>
    <n v="96528.24"/>
    <n v="0"/>
    <x v="11"/>
    <x v="2"/>
  </r>
  <r>
    <x v="0"/>
    <s v="E"/>
    <x v="10"/>
    <s v="DS01    01/02/2007N"/>
    <n v="82537"/>
    <n v="7710.25"/>
    <n v="1085.95"/>
    <n v="6624.3"/>
    <n v="6818.92"/>
    <n v="115.98"/>
    <n v="1085.95"/>
    <n v="0"/>
    <n v="-18.41"/>
    <n v="-292.19"/>
    <n v="1784.35"/>
    <n v="0"/>
    <x v="11"/>
    <x v="2"/>
  </r>
  <r>
    <x v="0"/>
    <s v="E"/>
    <x v="3"/>
    <s v="DS01    01/02/2007N"/>
    <n v="8938748"/>
    <n v="787265.83"/>
    <n v="117838.77"/>
    <n v="669427.06000000006"/>
    <n v="691971.24"/>
    <n v="12576.63"/>
    <n v="117838.77"/>
    <n v="0"/>
    <n v="-1996.18"/>
    <n v="-31709.119999999999"/>
    <n v="193257.68"/>
    <n v="0"/>
    <x v="11"/>
    <x v="2"/>
  </r>
  <r>
    <x v="0"/>
    <s v="E"/>
    <x v="7"/>
    <s v="DS01    01/02/2007N"/>
    <n v="463"/>
    <n v="79.290000000000006"/>
    <n v="6.1"/>
    <n v="73.19"/>
    <n v="74.28"/>
    <n v="0.65"/>
    <n v="6.1"/>
    <n v="0"/>
    <n v="-0.1"/>
    <n v="-1.64"/>
    <n v="10.01"/>
    <n v="0"/>
    <x v="11"/>
    <x v="2"/>
  </r>
  <r>
    <x v="0"/>
    <s v="E"/>
    <x v="11"/>
    <s v="DS01    01/02/2007N"/>
    <n v="545614"/>
    <n v="44655.79"/>
    <n v="7178.62"/>
    <n v="37477.17"/>
    <n v="38763.699999999997"/>
    <n v="766.59"/>
    <n v="7178.62"/>
    <n v="0"/>
    <n v="-121.66"/>
    <n v="-1931.46"/>
    <n v="11795.62"/>
    <n v="0"/>
    <x v="11"/>
    <x v="2"/>
  </r>
  <r>
    <x v="0"/>
    <s v="E"/>
    <x v="4"/>
    <s v="DS01    01/02/2007N"/>
    <n v="7735163"/>
    <n v="591582.85"/>
    <n v="101771.53"/>
    <n v="489811.32"/>
    <n v="508050.85"/>
    <n v="10867.89"/>
    <n v="101771.53"/>
    <n v="0"/>
    <n v="-1724.94"/>
    <n v="-27382.48"/>
    <n v="167226.48000000001"/>
    <n v="0"/>
    <x v="11"/>
    <x v="2"/>
  </r>
  <r>
    <x v="0"/>
    <s v="E"/>
    <x v="8"/>
    <s v="DS01    01/02/2007N"/>
    <n v="1552688"/>
    <n v="132148.95000000001"/>
    <n v="20053.830000000002"/>
    <n v="112095.12"/>
    <n v="115660.98"/>
    <n v="2181.5100000000002"/>
    <n v="20053.830000000002"/>
    <n v="0"/>
    <n v="-346.26"/>
    <n v="-5401.11"/>
    <n v="33567.550000000003"/>
    <n v="0"/>
    <x v="11"/>
    <x v="2"/>
  </r>
  <r>
    <x v="0"/>
    <s v="E"/>
    <x v="5"/>
    <s v="DS01    01/02/2007N"/>
    <n v="2134263"/>
    <n v="192169.64"/>
    <n v="28080.53"/>
    <n v="164089.10999999999"/>
    <n v="169121.73"/>
    <n v="2998.63"/>
    <n v="28080.53"/>
    <n v="0"/>
    <n v="-475.95"/>
    <n v="-7555.3"/>
    <n v="46140.62"/>
    <n v="0"/>
    <x v="11"/>
    <x v="2"/>
  </r>
  <r>
    <x v="0"/>
    <s v="E"/>
    <x v="9"/>
    <s v="DS01    01/02/2007Y"/>
    <n v="3273"/>
    <n v="286.44"/>
    <n v="0"/>
    <n v="286.44"/>
    <n v="0"/>
    <n v="0"/>
    <n v="0"/>
    <n v="0"/>
    <n v="0"/>
    <n v="0"/>
    <n v="70.760000000000005"/>
    <n v="0"/>
    <x v="11"/>
    <x v="2"/>
  </r>
  <r>
    <x v="0"/>
    <s v="E"/>
    <x v="2"/>
    <s v="DS01    01/02/2007Y"/>
    <n v="47562"/>
    <n v="10370.790000000001"/>
    <n v="441.96"/>
    <n v="9928.83"/>
    <n v="9551.2099999999991"/>
    <n v="54.96"/>
    <n v="441.96"/>
    <n v="0"/>
    <n v="-8.75"/>
    <n v="-119.7"/>
    <n v="1028.25"/>
    <n v="0"/>
    <x v="11"/>
    <x v="2"/>
  </r>
  <r>
    <x v="0"/>
    <s v="E"/>
    <x v="6"/>
    <s v="DS01    01/02/2007Y"/>
    <n v="4955"/>
    <n v="1267.58"/>
    <n v="60.74"/>
    <n v="1206.8399999999999"/>
    <n v="1217.4100000000001"/>
    <n v="6.96"/>
    <n v="60.74"/>
    <n v="0"/>
    <n v="-1.1200000000000001"/>
    <n v="-16.41"/>
    <n v="107.13"/>
    <n v="0"/>
    <x v="11"/>
    <x v="2"/>
  </r>
  <r>
    <x v="0"/>
    <s v="E"/>
    <x v="3"/>
    <s v="DS01    01/02/2007Y"/>
    <n v="15012"/>
    <n v="3832.99"/>
    <n v="197.53"/>
    <n v="3635.46"/>
    <n v="3670.89"/>
    <n v="21.08"/>
    <n v="197.53"/>
    <n v="0"/>
    <n v="-3.36"/>
    <n v="-53.15"/>
    <n v="324.52999999999997"/>
    <n v="0"/>
    <x v="11"/>
    <x v="2"/>
  </r>
  <r>
    <x v="0"/>
    <s v="E"/>
    <x v="4"/>
    <s v="DS01    01/02/2007Y"/>
    <n v="1644"/>
    <n v="412.92"/>
    <n v="21.63"/>
    <n v="391.29"/>
    <n v="395.17"/>
    <n v="2.31"/>
    <n v="21.63"/>
    <n v="0"/>
    <n v="-0.37"/>
    <n v="-5.82"/>
    <n v="35.54"/>
    <n v="0"/>
    <x v="11"/>
    <x v="2"/>
  </r>
  <r>
    <x v="0"/>
    <s v="E"/>
    <x v="8"/>
    <s v="DS01    01/02/2007Y"/>
    <n v="12065"/>
    <n v="2908.69"/>
    <n v="158.74"/>
    <n v="2749.95"/>
    <n v="2778.4"/>
    <n v="16.95"/>
    <n v="158.74"/>
    <n v="0"/>
    <n v="-2.69"/>
    <n v="-42.71"/>
    <n v="260.83"/>
    <n v="0"/>
    <x v="11"/>
    <x v="2"/>
  </r>
  <r>
    <x v="0"/>
    <s v="E"/>
    <x v="5"/>
    <s v="DS01    01/02/2007Y"/>
    <n v="5890"/>
    <n v="1427.67"/>
    <n v="77.489999999999995"/>
    <n v="1350.18"/>
    <n v="1364.06"/>
    <n v="8.2799999999999994"/>
    <n v="77.489999999999995"/>
    <n v="0"/>
    <n v="-1.31"/>
    <n v="-20.85"/>
    <n v="127.34"/>
    <n v="0"/>
    <x v="11"/>
    <x v="2"/>
  </r>
  <r>
    <x v="0"/>
    <s v="E"/>
    <x v="6"/>
    <s v="DS02    01/02/2007N"/>
    <n v="5319"/>
    <n v="1076.1500000000001"/>
    <n v="69.98"/>
    <n v="1006.17"/>
    <n v="1018.72"/>
    <n v="7.47"/>
    <n v="69.98"/>
    <n v="0"/>
    <n v="-1.19"/>
    <n v="-18.829999999999998"/>
    <n v="114.99"/>
    <n v="0"/>
    <x v="11"/>
    <x v="2"/>
  </r>
  <r>
    <x v="0"/>
    <s v="E"/>
    <x v="5"/>
    <s v="DS02    01/02/2007N"/>
    <n v="178930"/>
    <n v="13640.09"/>
    <n v="2354.1799999999998"/>
    <n v="11285.91"/>
    <n v="11707.82"/>
    <n v="251.4"/>
    <n v="2354.1799999999998"/>
    <n v="0"/>
    <n v="-39.9"/>
    <n v="-633.41"/>
    <n v="3868.29"/>
    <n v="0"/>
    <x v="11"/>
    <x v="2"/>
  </r>
  <r>
    <x v="0"/>
    <s v="E"/>
    <x v="5"/>
    <s v="DS03 ON 01/02/2007N"/>
    <n v="123176"/>
    <n v="9340.65"/>
    <n v="1620.63"/>
    <n v="7720.02"/>
    <n v="8010.47"/>
    <n v="173.06"/>
    <n v="1620.63"/>
    <n v="0"/>
    <n v="-27.47"/>
    <n v="-436.04"/>
    <n v="2662.94"/>
    <n v="0"/>
    <x v="11"/>
    <x v="2"/>
  </r>
  <r>
    <x v="0"/>
    <s v="E"/>
    <x v="2"/>
    <s v="DS07 ON 01/02/2007N"/>
    <n v="1808006"/>
    <n v="143684.12"/>
    <n v="22945.79"/>
    <n v="120738.33"/>
    <n v="124787.38"/>
    <n v="2540.21"/>
    <n v="22945.79"/>
    <n v="0"/>
    <n v="-403.2"/>
    <n v="-6186.06"/>
    <n v="39087.26"/>
    <n v="0"/>
    <x v="11"/>
    <x v="2"/>
  </r>
  <r>
    <x v="0"/>
    <s v="E"/>
    <x v="6"/>
    <s v="DS07 ON 01/02/2007N"/>
    <n v="158322"/>
    <n v="13715.46"/>
    <n v="2083.0500000000002"/>
    <n v="11632.41"/>
    <n v="12005.72"/>
    <n v="222.44"/>
    <n v="2083.0500000000002"/>
    <n v="0"/>
    <n v="-35.29"/>
    <n v="-560.46"/>
    <n v="3422.77"/>
    <n v="0"/>
    <x v="11"/>
    <x v="2"/>
  </r>
  <r>
    <x v="0"/>
    <s v="E"/>
    <x v="3"/>
    <s v="DS07 ON 01/02/2007N"/>
    <n v="209460"/>
    <n v="17355.189999999999"/>
    <n v="2712.16"/>
    <n v="14643.03"/>
    <n v="15125.77"/>
    <n v="294.3"/>
    <n v="2712.16"/>
    <n v="0"/>
    <n v="-46.69"/>
    <n v="-730.35"/>
    <n v="4528.3100000000004"/>
    <n v="0"/>
    <x v="11"/>
    <x v="2"/>
  </r>
  <r>
    <x v="0"/>
    <s v="E"/>
    <x v="7"/>
    <s v="DS07 ON 01/02/2007N"/>
    <n v="25920"/>
    <n v="2532.0100000000002"/>
    <n v="341.03"/>
    <n v="2190.98"/>
    <n v="2252.1"/>
    <n v="36.42"/>
    <n v="341.03"/>
    <n v="0"/>
    <n v="-5.78"/>
    <n v="-91.76"/>
    <n v="560.36"/>
    <n v="0"/>
    <x v="11"/>
    <x v="2"/>
  </r>
  <r>
    <x v="0"/>
    <s v="E"/>
    <x v="4"/>
    <s v="DS07 ON 01/02/2007N"/>
    <n v="161751"/>
    <n v="12954.93"/>
    <n v="2128.16"/>
    <n v="10826.77"/>
    <n v="11208.18"/>
    <n v="227.26"/>
    <n v="2128.16"/>
    <n v="0"/>
    <n v="-36.07"/>
    <n v="-572.6"/>
    <n v="3496.89"/>
    <n v="0"/>
    <x v="11"/>
    <x v="2"/>
  </r>
  <r>
    <x v="0"/>
    <s v="E"/>
    <x v="2"/>
    <s v="DS08 ON 01/02/2007N"/>
    <n v="769253"/>
    <n v="79962.98"/>
    <n v="9984.16"/>
    <n v="69978.820000000007"/>
    <n v="71757.89"/>
    <n v="1080.8"/>
    <n v="9984.16"/>
    <n v="0"/>
    <n v="-171.56"/>
    <n v="-2688.31"/>
    <n v="16630.509999999998"/>
    <n v="0"/>
    <x v="11"/>
    <x v="2"/>
  </r>
  <r>
    <x v="0"/>
    <s v="E"/>
    <x v="4"/>
    <s v="DS08 ON 01/02/2007N"/>
    <n v="88173"/>
    <n v="7664.96"/>
    <n v="1160.0899999999999"/>
    <n v="6504.87"/>
    <n v="6712.78"/>
    <n v="123.88"/>
    <n v="1160.0899999999999"/>
    <n v="0"/>
    <n v="-19.66"/>
    <n v="-312.13"/>
    <n v="1906.21"/>
    <n v="0"/>
    <x v="11"/>
    <x v="2"/>
  </r>
  <r>
    <x v="0"/>
    <s v="E"/>
    <x v="2"/>
    <s v="DS08 ON 01/02/2007Y"/>
    <n v="0"/>
    <n v="12.5"/>
    <n v="0"/>
    <n v="12.5"/>
    <n v="12.5"/>
    <n v="0"/>
    <n v="0"/>
    <n v="0"/>
    <n v="0"/>
    <n v="0"/>
    <n v="0"/>
    <n v="0"/>
    <x v="11"/>
    <x v="2"/>
  </r>
  <r>
    <x v="0"/>
    <s v="E"/>
    <x v="2"/>
    <s v="DS09    01/02/2007N"/>
    <n v="726507"/>
    <n v="77580.78"/>
    <n v="9465.15"/>
    <n v="68115.63"/>
    <n v="69805.56"/>
    <n v="1020"/>
    <n v="9465.15"/>
    <n v="0"/>
    <n v="-161.96"/>
    <n v="-2547.9699999999998"/>
    <n v="15706.33"/>
    <n v="0"/>
    <x v="11"/>
    <x v="2"/>
  </r>
  <r>
    <x v="0"/>
    <s v="E"/>
    <x v="2"/>
    <s v="DS09    01/02/2007Y"/>
    <n v="53907"/>
    <n v="7997.18"/>
    <n v="681.12"/>
    <n v="7316.06"/>
    <n v="7254.01"/>
    <n v="72.739999999999995"/>
    <n v="681.12"/>
    <n v="0"/>
    <n v="-11.54"/>
    <n v="-183.25"/>
    <n v="1165.4100000000001"/>
    <n v="0"/>
    <x v="11"/>
    <x v="2"/>
  </r>
  <r>
    <x v="0"/>
    <s v="E"/>
    <x v="4"/>
    <s v="DS12    01/02/2007 "/>
    <n v="20599"/>
    <n v="1537.99"/>
    <n v="0"/>
    <n v="1537.99"/>
    <n v="0"/>
    <n v="0"/>
    <n v="0"/>
    <n v="0"/>
    <n v="0"/>
    <n v="0"/>
    <n v="445.33"/>
    <n v="0"/>
    <x v="11"/>
    <x v="2"/>
  </r>
  <r>
    <x v="0"/>
    <s v="E"/>
    <x v="8"/>
    <s v="DS12    01/02/2007 "/>
    <n v="18841"/>
    <n v="2360.23"/>
    <n v="0"/>
    <n v="2360.23"/>
    <n v="0"/>
    <n v="0"/>
    <n v="0"/>
    <n v="0"/>
    <n v="0"/>
    <n v="0"/>
    <n v="407.32"/>
    <n v="0"/>
    <x v="11"/>
    <x v="2"/>
  </r>
  <r>
    <x v="0"/>
    <s v="E"/>
    <x v="4"/>
    <s v="DT01SOFF01/02/2007N"/>
    <n v="18157947"/>
    <n v="856767.84"/>
    <n v="238904.04"/>
    <n v="617863.80000000005"/>
    <n v="617863.80000000005"/>
    <n v="0"/>
    <n v="238904.04"/>
    <n v="0"/>
    <n v="0"/>
    <n v="0"/>
    <n v="392556.65"/>
    <n v="0"/>
    <x v="11"/>
    <x v="3"/>
  </r>
  <r>
    <x v="0"/>
    <s v="E"/>
    <x v="8"/>
    <s v="DT01SOFF01/02/2007N"/>
    <n v="21775535"/>
    <n v="1020571.09"/>
    <n v="286500.74"/>
    <n v="734070.35"/>
    <n v="740320.35"/>
    <n v="0"/>
    <n v="286500.74"/>
    <n v="0"/>
    <n v="0"/>
    <n v="0"/>
    <n v="470765.28"/>
    <n v="0"/>
    <x v="11"/>
    <x v="3"/>
  </r>
  <r>
    <x v="0"/>
    <s v="E"/>
    <x v="5"/>
    <s v="DT01SOFF01/02/2007N"/>
    <n v="2334913"/>
    <n v="106574.38"/>
    <n v="30720.44"/>
    <n v="75853.94"/>
    <n v="79504.929999999993"/>
    <n v="0"/>
    <n v="30720.44"/>
    <n v="0"/>
    <n v="0"/>
    <n v="0"/>
    <n v="50478.49"/>
    <n v="0"/>
    <x v="11"/>
    <x v="3"/>
  </r>
  <r>
    <x v="0"/>
    <s v="E"/>
    <x v="1"/>
    <s v="DT01SOFF01/02/2007N"/>
    <n v="125007"/>
    <n v="5892.08"/>
    <n v="1644.72"/>
    <n v="4247.3599999999997"/>
    <n v="4247.3599999999997"/>
    <n v="0"/>
    <n v="1644.72"/>
    <n v="0"/>
    <n v="0"/>
    <n v="0"/>
    <n v="2702.53"/>
    <n v="0"/>
    <x v="11"/>
    <x v="3"/>
  </r>
  <r>
    <x v="0"/>
    <s v="E"/>
    <x v="8"/>
    <s v="DT01SON 01/02/2007 "/>
    <n v="1122931"/>
    <n v="82943.5"/>
    <n v="14774.41"/>
    <n v="82943.5"/>
    <n v="73097.320000000007"/>
    <n v="1577.72"/>
    <n v="14774.41"/>
    <n v="0"/>
    <n v="-385.55"/>
    <n v="-6120.4"/>
    <n v="24276.65"/>
    <n v="0"/>
    <x v="11"/>
    <x v="3"/>
  </r>
  <r>
    <x v="0"/>
    <s v="E"/>
    <x v="3"/>
    <s v="DT01SON 01/02/2007N"/>
    <n v="0"/>
    <n v="15"/>
    <n v="0"/>
    <n v="15"/>
    <n v="15"/>
    <n v="0"/>
    <n v="0"/>
    <n v="0"/>
    <n v="0"/>
    <n v="0"/>
    <n v="0"/>
    <n v="0"/>
    <x v="11"/>
    <x v="3"/>
  </r>
  <r>
    <x v="0"/>
    <s v="E"/>
    <x v="4"/>
    <s v="DT01SON 01/02/2007N"/>
    <n v="8202941"/>
    <n v="1103463.17"/>
    <n v="107926.12"/>
    <n v="995537.05"/>
    <n v="1057696.03"/>
    <n v="37036.99"/>
    <n v="107926.12"/>
    <n v="0"/>
    <n v="-5878.45"/>
    <n v="-93317.52"/>
    <n v="177339.4"/>
    <n v="0"/>
    <x v="11"/>
    <x v="3"/>
  </r>
  <r>
    <x v="0"/>
    <s v="E"/>
    <x v="8"/>
    <s v="DT01SON 01/02/2007N"/>
    <n v="9932590"/>
    <n v="1379023.76"/>
    <n v="130683.07"/>
    <n v="1248340.69"/>
    <n v="1323108.3799999999"/>
    <n v="44549.97"/>
    <n v="130683.07"/>
    <n v="0"/>
    <n v="-7070.88"/>
    <n v="-112246.78"/>
    <n v="214732.66"/>
    <n v="0"/>
    <x v="11"/>
    <x v="3"/>
  </r>
  <r>
    <x v="0"/>
    <s v="E"/>
    <x v="5"/>
    <s v="DT01SON 01/02/2007N"/>
    <n v="1298743"/>
    <n v="205733.5"/>
    <n v="17087.560000000001"/>
    <n v="188645.94"/>
    <n v="197214.11"/>
    <n v="5105.29"/>
    <n v="17087.560000000001"/>
    <n v="0"/>
    <n v="-810.32"/>
    <n v="-12863.14"/>
    <n v="28077.54"/>
    <n v="0"/>
    <x v="11"/>
    <x v="3"/>
  </r>
  <r>
    <x v="0"/>
    <s v="E"/>
    <x v="1"/>
    <s v="DT01SON 01/02/2007N"/>
    <n v="46304"/>
    <n v="6407.17"/>
    <n v="609.22"/>
    <n v="5797.95"/>
    <n v="6201.9"/>
    <n v="240.69"/>
    <n v="609.22"/>
    <n v="0"/>
    <n v="-38.200000000000003"/>
    <n v="-606.44000000000005"/>
    <n v="1001.05"/>
    <n v="0"/>
    <x v="11"/>
    <x v="3"/>
  </r>
  <r>
    <x v="0"/>
    <s v="E"/>
    <x v="4"/>
    <s v="DT02SOFF01/02/2007N"/>
    <n v="388045"/>
    <n v="18290.11"/>
    <n v="5105.51"/>
    <n v="13184.6"/>
    <n v="13184.6"/>
    <n v="0"/>
    <n v="5105.51"/>
    <n v="0"/>
    <n v="0"/>
    <n v="0"/>
    <n v="8389.14"/>
    <n v="0"/>
    <x v="11"/>
    <x v="3"/>
  </r>
  <r>
    <x v="0"/>
    <s v="E"/>
    <x v="8"/>
    <s v="DT02SOFF01/02/2007N"/>
    <n v="675977"/>
    <n v="31962.23"/>
    <n v="8893.82"/>
    <n v="23068.41"/>
    <n v="23068.41"/>
    <n v="0"/>
    <n v="8893.82"/>
    <n v="0"/>
    <n v="0"/>
    <n v="0"/>
    <n v="14613.95"/>
    <n v="0"/>
    <x v="11"/>
    <x v="3"/>
  </r>
  <r>
    <x v="0"/>
    <s v="E"/>
    <x v="5"/>
    <s v="DT02SOFF01/02/2007N"/>
    <n v="160364"/>
    <n v="7558.6"/>
    <n v="2109.91"/>
    <n v="5448.69"/>
    <n v="5448.69"/>
    <n v="0"/>
    <n v="2109.91"/>
    <n v="0"/>
    <n v="0"/>
    <n v="0"/>
    <n v="3466.91"/>
    <n v="0"/>
    <x v="11"/>
    <x v="3"/>
  </r>
  <r>
    <x v="0"/>
    <s v="E"/>
    <x v="4"/>
    <s v="DT02SON 01/02/2007N"/>
    <n v="169781"/>
    <n v="23543.96"/>
    <n v="2233.81"/>
    <n v="21310.15"/>
    <n v="22625.5"/>
    <n v="783.75"/>
    <n v="2233.81"/>
    <n v="0"/>
    <n v="-124.4"/>
    <n v="-1974.7"/>
    <n v="3670.5"/>
    <n v="0"/>
    <x v="11"/>
    <x v="3"/>
  </r>
  <r>
    <x v="0"/>
    <s v="E"/>
    <x v="8"/>
    <s v="DT02SON 01/02/2007N"/>
    <n v="264302"/>
    <n v="33998.67"/>
    <n v="3477.43"/>
    <n v="30521.24"/>
    <n v="32738.41"/>
    <n v="1321.09"/>
    <n v="3477.43"/>
    <n v="0"/>
    <n v="-209.68"/>
    <n v="-3328.58"/>
    <n v="5713.95"/>
    <n v="0"/>
    <x v="11"/>
    <x v="3"/>
  </r>
  <r>
    <x v="0"/>
    <s v="E"/>
    <x v="5"/>
    <s v="DT02SON 01/02/2007N"/>
    <n v="90032"/>
    <n v="13751.99"/>
    <n v="1184.55"/>
    <n v="12567.44"/>
    <n v="13157.87"/>
    <n v="351.81"/>
    <n v="1184.55"/>
    <n v="0"/>
    <n v="-55.84"/>
    <n v="-886.4"/>
    <n v="1946.4"/>
    <n v="0"/>
    <x v="11"/>
    <x v="3"/>
  </r>
  <r>
    <x v="0"/>
    <s v="E"/>
    <x v="4"/>
    <s v="DT07SOFF01/02/2007N"/>
    <n v="40949"/>
    <n v="1930.09"/>
    <n v="538.77"/>
    <n v="1391.32"/>
    <n v="1391.32"/>
    <n v="0"/>
    <n v="538.77"/>
    <n v="0"/>
    <n v="0"/>
    <n v="0"/>
    <n v="885.28"/>
    <n v="0"/>
    <x v="11"/>
    <x v="3"/>
  </r>
  <r>
    <x v="0"/>
    <s v="E"/>
    <x v="5"/>
    <s v="DT07SOFF01/02/2007N"/>
    <n v="218029"/>
    <n v="10276.58"/>
    <n v="2868.61"/>
    <n v="7407.97"/>
    <n v="7407.97"/>
    <n v="0"/>
    <n v="2868.61"/>
    <n v="0"/>
    <n v="0"/>
    <n v="0"/>
    <n v="4713.57"/>
    <n v="0"/>
    <x v="11"/>
    <x v="3"/>
  </r>
  <r>
    <x v="0"/>
    <s v="E"/>
    <x v="4"/>
    <s v="DT07SON 01/02/2007N"/>
    <n v="17360"/>
    <n v="2844.75"/>
    <n v="228.41"/>
    <n v="2616.34"/>
    <n v="2753.83"/>
    <n v="81.92"/>
    <n v="228.41"/>
    <n v="0"/>
    <n v="-13"/>
    <n v="-206.41"/>
    <n v="375.31"/>
    <n v="0"/>
    <x v="11"/>
    <x v="3"/>
  </r>
  <r>
    <x v="0"/>
    <s v="E"/>
    <x v="5"/>
    <s v="DT07SON 01/02/2007N"/>
    <n v="108500"/>
    <n v="14794.84"/>
    <n v="1427.53"/>
    <n v="13367.31"/>
    <n v="14137.27"/>
    <n v="458.77"/>
    <n v="1427.53"/>
    <n v="0"/>
    <n v="-72.819999999999993"/>
    <n v="-1155.9100000000001"/>
    <n v="2345.66"/>
    <n v="0"/>
    <x v="11"/>
    <x v="3"/>
  </r>
  <r>
    <x v="0"/>
    <s v="E"/>
    <x v="4"/>
    <s v="DT08SOFF01/02/2007N"/>
    <n v="13834047"/>
    <n v="647275.47"/>
    <n v="182014.56"/>
    <n v="465260.91"/>
    <n v="470260.91"/>
    <n v="0"/>
    <n v="182014.56"/>
    <n v="0"/>
    <n v="0"/>
    <n v="0"/>
    <n v="299078.27"/>
    <n v="0"/>
    <x v="11"/>
    <x v="3"/>
  </r>
  <r>
    <x v="0"/>
    <s v="E"/>
    <x v="8"/>
    <s v="DT08SOFF01/02/2007N"/>
    <n v="12242594"/>
    <n v="577116.79"/>
    <n v="161075.78"/>
    <n v="416041.01"/>
    <n v="416041.01"/>
    <n v="0"/>
    <n v="161075.78"/>
    <n v="0"/>
    <n v="0"/>
    <n v="0"/>
    <n v="264672.64000000001"/>
    <n v="0"/>
    <x v="11"/>
    <x v="3"/>
  </r>
  <r>
    <x v="0"/>
    <s v="E"/>
    <x v="5"/>
    <s v="DT08SOFF01/02/2007N"/>
    <n v="5221440"/>
    <n v="243058.78"/>
    <n v="68698.48"/>
    <n v="174360.3"/>
    <n v="178785.3"/>
    <n v="0"/>
    <n v="68698.48"/>
    <n v="0"/>
    <n v="0"/>
    <n v="0"/>
    <n v="112882.31"/>
    <n v="0"/>
    <x v="11"/>
    <x v="3"/>
  </r>
  <r>
    <x v="0"/>
    <s v="E"/>
    <x v="12"/>
    <s v="DT08SOFF01/02/2007N"/>
    <n v="108077"/>
    <n v="5779.5"/>
    <n v="1421.97"/>
    <n v="4357.53"/>
    <n v="4357.53"/>
    <n v="0"/>
    <n v="1421.97"/>
    <n v="0"/>
    <n v="0"/>
    <n v="0"/>
    <n v="2336.52"/>
    <n v="0"/>
    <x v="11"/>
    <x v="3"/>
  </r>
  <r>
    <x v="0"/>
    <s v="E"/>
    <x v="1"/>
    <s v="DT08SOFF01/02/2007N"/>
    <n v="737543"/>
    <n v="34793.25"/>
    <n v="9703.85"/>
    <n v="25089.4"/>
    <n v="25089.4"/>
    <n v="0"/>
    <n v="9703.85"/>
    <n v="0"/>
    <n v="0"/>
    <n v="0"/>
    <n v="15944.94"/>
    <n v="0"/>
    <x v="11"/>
    <x v="3"/>
  </r>
  <r>
    <x v="0"/>
    <s v="E"/>
    <x v="4"/>
    <s v="DT08SON 01/02/2007N"/>
    <n v="5697669"/>
    <n v="747803.55"/>
    <n v="74964.240000000005"/>
    <n v="672839.31"/>
    <n v="718895.09"/>
    <n v="27442.06"/>
    <n v="74964.240000000005"/>
    <n v="0"/>
    <n v="-4355.57"/>
    <n v="-69142.27"/>
    <n v="123177.91"/>
    <n v="0"/>
    <x v="11"/>
    <x v="3"/>
  </r>
  <r>
    <x v="0"/>
    <s v="E"/>
    <x v="8"/>
    <s v="DT08SON 01/02/2007N"/>
    <n v="5090367"/>
    <n v="654020.56999999995"/>
    <n v="66973.95"/>
    <n v="587046.62"/>
    <n v="627917.73"/>
    <n v="24352.83"/>
    <n v="66973.95"/>
    <n v="0"/>
    <n v="-3865.25"/>
    <n v="-61358.69"/>
    <n v="110048.64"/>
    <n v="0"/>
    <x v="11"/>
    <x v="3"/>
  </r>
  <r>
    <x v="0"/>
    <s v="E"/>
    <x v="5"/>
    <s v="DT08SON 01/02/2007N"/>
    <n v="1842186"/>
    <n v="278134.49"/>
    <n v="24237.64"/>
    <n v="253896.85"/>
    <n v="270552.88"/>
    <n v="9924.4"/>
    <n v="24237.64"/>
    <n v="0"/>
    <n v="-1575.19"/>
    <n v="-25005.24"/>
    <n v="39826.22"/>
    <n v="0"/>
    <x v="11"/>
    <x v="3"/>
  </r>
  <r>
    <x v="0"/>
    <s v="E"/>
    <x v="12"/>
    <s v="DT08SON 01/02/2007N"/>
    <n v="1100"/>
    <n v="125.83"/>
    <n v="14.47"/>
    <n v="111.36"/>
    <n v="368.81"/>
    <n v="153.38999999999999"/>
    <n v="14.47"/>
    <n v="0"/>
    <n v="-24.35"/>
    <n v="-386.49"/>
    <n v="23.78"/>
    <n v="0"/>
    <x v="11"/>
    <x v="3"/>
  </r>
  <r>
    <x v="0"/>
    <s v="E"/>
    <x v="1"/>
    <s v="DT08SON 01/02/2007N"/>
    <n v="303745"/>
    <n v="37631.46"/>
    <n v="3996.37"/>
    <n v="33635.089999999997"/>
    <n v="36090.449999999997"/>
    <n v="1463.01"/>
    <n v="3996.37"/>
    <n v="0"/>
    <n v="-232.21"/>
    <n v="-3686.16"/>
    <n v="6566.66"/>
    <n v="0"/>
    <x v="11"/>
    <x v="3"/>
  </r>
  <r>
    <x v="0"/>
    <s v="E"/>
    <x v="8"/>
    <s v="DT09SON 01/02/2007 "/>
    <n v="605996"/>
    <n v="38622.75"/>
    <n v="0"/>
    <n v="38622.75"/>
    <n v="0"/>
    <n v="0"/>
    <n v="0"/>
    <n v="0"/>
    <n v="0"/>
    <n v="0"/>
    <n v="13101.03"/>
    <n v="0"/>
    <x v="11"/>
    <x v="3"/>
  </r>
  <r>
    <x v="0"/>
    <s v="E"/>
    <x v="6"/>
    <s v="GFL1    01/31/2007N"/>
    <n v="90"/>
    <n v="9.14"/>
    <n v="1.18"/>
    <n v="7.96"/>
    <n v="8.17"/>
    <n v="0.13"/>
    <n v="1.18"/>
    <n v="0"/>
    <n v="-0.02"/>
    <n v="-0.32"/>
    <n v="1.95"/>
    <n v="0"/>
    <x v="11"/>
    <x v="5"/>
  </r>
  <r>
    <x v="0"/>
    <s v="E"/>
    <x v="3"/>
    <s v="GFL1    01/31/2007N"/>
    <n v="513"/>
    <n v="62.1"/>
    <n v="6.79"/>
    <n v="55.31"/>
    <n v="46.91"/>
    <n v="0.73"/>
    <n v="6.79"/>
    <n v="0"/>
    <n v="-0.11"/>
    <n v="-1.82"/>
    <n v="11.09"/>
    <n v="0"/>
    <x v="11"/>
    <x v="5"/>
  </r>
  <r>
    <x v="0"/>
    <s v="E"/>
    <x v="2"/>
    <s v="GFL2    01/31/2007N"/>
    <n v="499731"/>
    <n v="44636.67"/>
    <n v="6574.76"/>
    <n v="38061.910000000003"/>
    <n v="39231.64"/>
    <n v="702.05"/>
    <n v="6574.76"/>
    <n v="0"/>
    <n v="-111.57"/>
    <n v="-1768.94"/>
    <n v="10803.61"/>
    <n v="0"/>
    <x v="11"/>
    <x v="5"/>
  </r>
  <r>
    <x v="0"/>
    <s v="E"/>
    <x v="10"/>
    <s v="GFL2    01/31/2007N"/>
    <n v="0"/>
    <n v="3"/>
    <n v="0.01"/>
    <n v="2.99"/>
    <n v="0.08"/>
    <n v="0"/>
    <n v="0.01"/>
    <n v="0"/>
    <n v="0"/>
    <n v="0"/>
    <n v="0"/>
    <n v="0"/>
    <x v="11"/>
    <x v="5"/>
  </r>
  <r>
    <x v="0"/>
    <s v="E"/>
    <x v="3"/>
    <s v="GFL2    01/31/2007N"/>
    <n v="15338"/>
    <n v="1468.71"/>
    <n v="202.12"/>
    <n v="1266.5899999999999"/>
    <n v="1206.49"/>
    <n v="21.58"/>
    <n v="202.12"/>
    <n v="0"/>
    <n v="-3.48"/>
    <n v="-54.3"/>
    <n v="331.58"/>
    <n v="0"/>
    <x v="11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11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11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11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11"/>
    <x v="6"/>
  </r>
  <r>
    <x v="0"/>
    <s v="E"/>
    <x v="2"/>
    <s v="MCMP    07/31/1998 "/>
    <n v="0"/>
    <n v="169"/>
    <n v="0"/>
    <n v="169"/>
    <n v="0"/>
    <n v="0"/>
    <n v="0"/>
    <n v="0"/>
    <n v="0"/>
    <n v="0"/>
    <n v="0"/>
    <n v="0"/>
    <x v="11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11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11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11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11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11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11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11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11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11"/>
    <x v="6"/>
  </r>
  <r>
    <x v="0"/>
    <s v="E"/>
    <x v="9"/>
    <s v="NSPF    01/02/2007 "/>
    <n v="163"/>
    <n v="20.91"/>
    <n v="2.14"/>
    <n v="18.77"/>
    <n v="19.43"/>
    <n v="0"/>
    <n v="2.14"/>
    <n v="0"/>
    <n v="-0.08"/>
    <n v="-0.57999999999999996"/>
    <n v="3.52"/>
    <n v="0"/>
    <x v="11"/>
    <x v="7"/>
  </r>
  <r>
    <x v="0"/>
    <s v="E"/>
    <x v="2"/>
    <s v="NSPF    01/02/2007 "/>
    <n v="2664"/>
    <n v="323.94"/>
    <n v="34.99"/>
    <n v="288.95"/>
    <n v="299.72000000000003"/>
    <n v="0"/>
    <n v="34.99"/>
    <n v="0"/>
    <n v="-1.3"/>
    <n v="-9.4700000000000006"/>
    <n v="57.54"/>
    <n v="0"/>
    <x v="11"/>
    <x v="7"/>
  </r>
  <r>
    <x v="0"/>
    <s v="E"/>
    <x v="3"/>
    <s v="NSPF    01/02/2007 "/>
    <n v="3586"/>
    <n v="460.02"/>
    <n v="47.08"/>
    <n v="412.94"/>
    <n v="427.46"/>
    <n v="0"/>
    <n v="47.08"/>
    <n v="0"/>
    <n v="-1.76"/>
    <n v="-12.76"/>
    <n v="77.44"/>
    <n v="0"/>
    <x v="11"/>
    <x v="7"/>
  </r>
  <r>
    <x v="0"/>
    <s v="E"/>
    <x v="13"/>
    <s v="NSPO    01/02/2007 "/>
    <n v="8071"/>
    <n v="1647.34"/>
    <n v="106.85"/>
    <n v="1540.49"/>
    <n v="1572.75"/>
    <n v="0"/>
    <n v="106.85"/>
    <n v="0"/>
    <n v="-4.03"/>
    <n v="-28.23"/>
    <n v="173.53"/>
    <n v="0"/>
    <x v="11"/>
    <x v="7"/>
  </r>
  <r>
    <x v="0"/>
    <s v="E"/>
    <x v="9"/>
    <s v="NSPO    01/02/2007 "/>
    <n v="480"/>
    <n v="111.31"/>
    <n v="6.36"/>
    <n v="104.95"/>
    <n v="106.87"/>
    <n v="0"/>
    <n v="6.36"/>
    <n v="0"/>
    <n v="-0.24"/>
    <n v="-1.68"/>
    <n v="10.32"/>
    <n v="0"/>
    <x v="11"/>
    <x v="7"/>
  </r>
  <r>
    <x v="0"/>
    <s v="E"/>
    <x v="2"/>
    <s v="NSPO    01/02/2007 "/>
    <n v="1600"/>
    <n v="343.29"/>
    <n v="21.2"/>
    <n v="322.08999999999997"/>
    <n v="328.49"/>
    <n v="0"/>
    <n v="21.2"/>
    <n v="0"/>
    <n v="-0.8"/>
    <n v="-5.6"/>
    <n v="34.4"/>
    <n v="0"/>
    <x v="11"/>
    <x v="7"/>
  </r>
  <r>
    <x v="0"/>
    <s v="E"/>
    <x v="6"/>
    <s v="NSPO    01/02/2007 "/>
    <n v="40"/>
    <n v="8.08"/>
    <n v="0.53"/>
    <n v="7.55"/>
    <n v="7.71"/>
    <n v="0"/>
    <n v="0.53"/>
    <n v="0"/>
    <n v="-0.02"/>
    <n v="-0.14000000000000001"/>
    <n v="0.86"/>
    <n v="0"/>
    <x v="11"/>
    <x v="7"/>
  </r>
  <r>
    <x v="0"/>
    <s v="E"/>
    <x v="3"/>
    <s v="NSPO    01/02/2007 "/>
    <n v="80"/>
    <n v="19.03"/>
    <n v="1.06"/>
    <n v="17.97"/>
    <n v="18.29"/>
    <n v="0"/>
    <n v="1.06"/>
    <n v="0"/>
    <n v="-0.04"/>
    <n v="-0.28000000000000003"/>
    <n v="1.72"/>
    <n v="0"/>
    <x v="11"/>
    <x v="7"/>
  </r>
  <r>
    <x v="0"/>
    <s v="E"/>
    <x v="13"/>
    <s v="NSPU    01/02/2007 "/>
    <n v="41"/>
    <n v="11.5"/>
    <n v="0.54"/>
    <n v="10.96"/>
    <n v="11.13"/>
    <n v="0"/>
    <n v="0.54"/>
    <n v="0"/>
    <n v="-0.02"/>
    <n v="-0.15"/>
    <n v="0.89"/>
    <n v="0"/>
    <x v="11"/>
    <x v="7"/>
  </r>
  <r>
    <x v="0"/>
    <s v="E"/>
    <x v="9"/>
    <s v="NSPU    01/02/2007 "/>
    <n v="3413"/>
    <n v="887.96"/>
    <n v="44.88"/>
    <n v="843.08"/>
    <n v="857.03"/>
    <n v="0"/>
    <n v="44.88"/>
    <n v="0"/>
    <n v="-1.6"/>
    <n v="-12.35"/>
    <n v="73.930000000000007"/>
    <n v="0"/>
    <x v="11"/>
    <x v="7"/>
  </r>
  <r>
    <x v="0"/>
    <s v="E"/>
    <x v="2"/>
    <s v="NSPU    01/02/2007 "/>
    <n v="2630"/>
    <n v="558.12"/>
    <n v="34.47"/>
    <n v="523.65"/>
    <n v="534.08000000000004"/>
    <n v="0"/>
    <n v="34.47"/>
    <n v="0"/>
    <n v="-1.1299999999999999"/>
    <n v="-9.3000000000000007"/>
    <n v="56.72"/>
    <n v="0"/>
    <x v="11"/>
    <x v="7"/>
  </r>
  <r>
    <x v="0"/>
    <s v="E"/>
    <x v="10"/>
    <s v="NSU1    01/31/2007N"/>
    <n v="786"/>
    <n v="91.3"/>
    <n v="10.34"/>
    <n v="80.959999999999994"/>
    <n v="84.12"/>
    <n v="0"/>
    <n v="10.34"/>
    <n v="0"/>
    <n v="-0.38"/>
    <n v="-2.78"/>
    <n v="16.989999999999998"/>
    <n v="0"/>
    <x v="11"/>
    <x v="7"/>
  </r>
  <r>
    <x v="0"/>
    <s v="E"/>
    <x v="10"/>
    <s v="NSU2    01/31/2007N"/>
    <n v="3138"/>
    <n v="688.27"/>
    <n v="41.29"/>
    <n v="646.98"/>
    <n v="659.61"/>
    <n v="0"/>
    <n v="41.29"/>
    <n v="0"/>
    <n v="-1.52"/>
    <n v="-11.11"/>
    <n v="67.84"/>
    <n v="0"/>
    <x v="11"/>
    <x v="7"/>
  </r>
  <r>
    <x v="0"/>
    <s v="E"/>
    <x v="10"/>
    <s v="NSU3    01/31/2007N"/>
    <n v="30162"/>
    <n v="4825.78"/>
    <n v="396.85"/>
    <n v="4428.93"/>
    <n v="4550.28"/>
    <n v="0"/>
    <n v="396.85"/>
    <n v="0"/>
    <n v="-14.59"/>
    <n v="-106.76"/>
    <n v="652.05999999999995"/>
    <n v="0"/>
    <x v="11"/>
    <x v="7"/>
  </r>
  <r>
    <x v="0"/>
    <s v="E"/>
    <x v="10"/>
    <s v="NSU5    01/31/2007N"/>
    <n v="328"/>
    <n v="36.85"/>
    <n v="4.32"/>
    <n v="32.53"/>
    <n v="33.85"/>
    <n v="0"/>
    <n v="4.32"/>
    <n v="0"/>
    <n v="-0.16"/>
    <n v="-1.1599999999999999"/>
    <n v="7.09"/>
    <n v="0"/>
    <x v="11"/>
    <x v="7"/>
  </r>
  <r>
    <x v="0"/>
    <s v="E"/>
    <x v="13"/>
    <s v="OLF     01/02/2007 "/>
    <n v="5949"/>
    <n v="680.89"/>
    <n v="78.19"/>
    <n v="602.70000000000005"/>
    <n v="626.64"/>
    <n v="0"/>
    <n v="78.19"/>
    <n v="0"/>
    <n v="-2.86"/>
    <n v="-21.08"/>
    <n v="128.66"/>
    <n v="0"/>
    <x v="11"/>
    <x v="8"/>
  </r>
  <r>
    <x v="0"/>
    <s v="E"/>
    <x v="9"/>
    <s v="OLF     01/02/2007 "/>
    <n v="4502"/>
    <n v="492.48"/>
    <n v="59.16"/>
    <n v="433.32"/>
    <n v="451.46"/>
    <n v="0"/>
    <n v="59.16"/>
    <n v="0"/>
    <n v="-2.16"/>
    <n v="-15.98"/>
    <n v="97.38"/>
    <n v="0"/>
    <x v="11"/>
    <x v="8"/>
  </r>
  <r>
    <x v="0"/>
    <s v="E"/>
    <x v="2"/>
    <s v="OLF     01/02/2007 "/>
    <n v="140881"/>
    <n v="14838.43"/>
    <n v="1848.02"/>
    <n v="12990.41"/>
    <n v="13557.81"/>
    <n v="0"/>
    <n v="1848.02"/>
    <n v="0"/>
    <n v="-68.12"/>
    <n v="-499.28"/>
    <n v="3047.09"/>
    <n v="0"/>
    <x v="11"/>
    <x v="8"/>
  </r>
  <r>
    <x v="0"/>
    <s v="E"/>
    <x v="6"/>
    <s v="OLF     01/02/2007 "/>
    <n v="9458"/>
    <n v="950.73"/>
    <n v="124.22"/>
    <n v="826.51"/>
    <n v="864.68"/>
    <n v="0"/>
    <n v="124.22"/>
    <n v="0"/>
    <n v="-4.5599999999999996"/>
    <n v="-33.61"/>
    <n v="204.55"/>
    <n v="0"/>
    <x v="11"/>
    <x v="8"/>
  </r>
  <r>
    <x v="0"/>
    <s v="E"/>
    <x v="10"/>
    <s v="OLF     01/02/2007 "/>
    <n v="85"/>
    <n v="12.97"/>
    <n v="1.1200000000000001"/>
    <n v="11.85"/>
    <n v="12.19"/>
    <n v="0"/>
    <n v="1.1200000000000001"/>
    <n v="0"/>
    <n v="-0.04"/>
    <n v="-0.3"/>
    <n v="1.84"/>
    <n v="0"/>
    <x v="11"/>
    <x v="8"/>
  </r>
  <r>
    <x v="0"/>
    <s v="E"/>
    <x v="3"/>
    <s v="OLF     01/02/2007 "/>
    <n v="41829"/>
    <n v="4337.32"/>
    <n v="549.5"/>
    <n v="3787.82"/>
    <n v="3956.55"/>
    <n v="0"/>
    <n v="549.5"/>
    <n v="0"/>
    <n v="-20.2"/>
    <n v="-148.53"/>
    <n v="904.71"/>
    <n v="0"/>
    <x v="11"/>
    <x v="8"/>
  </r>
  <r>
    <x v="0"/>
    <s v="E"/>
    <x v="7"/>
    <s v="OLF     01/02/2007 "/>
    <n v="336"/>
    <n v="42.43"/>
    <n v="4.42"/>
    <n v="38.01"/>
    <n v="39.36"/>
    <n v="0"/>
    <n v="4.42"/>
    <n v="0"/>
    <n v="-0.16"/>
    <n v="-1.19"/>
    <n v="7.27"/>
    <n v="0"/>
    <x v="11"/>
    <x v="8"/>
  </r>
  <r>
    <x v="0"/>
    <s v="E"/>
    <x v="11"/>
    <s v="OLF     01/02/2007 "/>
    <n v="838"/>
    <n v="101.35"/>
    <n v="11.02"/>
    <n v="90.33"/>
    <n v="93.7"/>
    <n v="0"/>
    <n v="11.02"/>
    <n v="0"/>
    <n v="-0.4"/>
    <n v="-2.97"/>
    <n v="18.13"/>
    <n v="0"/>
    <x v="11"/>
    <x v="8"/>
  </r>
  <r>
    <x v="0"/>
    <s v="E"/>
    <x v="2"/>
    <s v="OLF     01/02/2007N"/>
    <n v="-166"/>
    <n v="-16.489999999999998"/>
    <n v="-2.1800000000000002"/>
    <n v="-14.31"/>
    <n v="-14.98"/>
    <n v="0"/>
    <n v="-2.1800000000000002"/>
    <n v="0"/>
    <n v="0.08"/>
    <n v="0.59"/>
    <n v="-3.59"/>
    <n v="0"/>
    <x v="11"/>
    <x v="8"/>
  </r>
  <r>
    <x v="0"/>
    <s v="E"/>
    <x v="13"/>
    <s v="OLO     01/02/2007 "/>
    <n v="68863"/>
    <n v="11126.61"/>
    <n v="902.95"/>
    <n v="10223.66"/>
    <n v="10501.46"/>
    <n v="0"/>
    <n v="902.95"/>
    <n v="0"/>
    <n v="-31.54"/>
    <n v="-246.26"/>
    <n v="1488.93"/>
    <n v="0"/>
    <x v="11"/>
    <x v="8"/>
  </r>
  <r>
    <x v="0"/>
    <s v="E"/>
    <x v="9"/>
    <s v="OLO     01/02/2007 "/>
    <n v="23507"/>
    <n v="4442"/>
    <n v="308.91000000000003"/>
    <n v="4133.09"/>
    <n v="4228.1899999999996"/>
    <n v="0"/>
    <n v="308.91000000000003"/>
    <n v="0"/>
    <n v="-11.26"/>
    <n v="-83.84"/>
    <n v="508.12"/>
    <n v="0"/>
    <x v="11"/>
    <x v="8"/>
  </r>
  <r>
    <x v="0"/>
    <s v="E"/>
    <x v="2"/>
    <s v="OLO     01/02/2007 "/>
    <n v="93559"/>
    <n v="12344.43"/>
    <n v="1227.56"/>
    <n v="11116.87"/>
    <n v="11494.36"/>
    <n v="0"/>
    <n v="1227.56"/>
    <n v="0"/>
    <n v="-45.7"/>
    <n v="-331.79"/>
    <n v="2022.42"/>
    <n v="0"/>
    <x v="11"/>
    <x v="8"/>
  </r>
  <r>
    <x v="0"/>
    <s v="E"/>
    <x v="6"/>
    <s v="OLO     01/02/2007 "/>
    <n v="12363"/>
    <n v="1469.47"/>
    <n v="160.16999999999999"/>
    <n v="1309.3"/>
    <n v="1358.68"/>
    <n v="0"/>
    <n v="160.16999999999999"/>
    <n v="0"/>
    <n v="-6.1"/>
    <n v="-43.28"/>
    <n v="267.12"/>
    <n v="0"/>
    <x v="11"/>
    <x v="8"/>
  </r>
  <r>
    <x v="0"/>
    <s v="E"/>
    <x v="10"/>
    <s v="OLO     01/02/2007 "/>
    <n v="123"/>
    <n v="64.14"/>
    <n v="1.62"/>
    <n v="62.52"/>
    <n v="63.03"/>
    <n v="0"/>
    <n v="1.62"/>
    <n v="0"/>
    <n v="-0.06"/>
    <n v="-0.45"/>
    <n v="2.67"/>
    <n v="0"/>
    <x v="11"/>
    <x v="8"/>
  </r>
  <r>
    <x v="0"/>
    <s v="E"/>
    <x v="3"/>
    <s v="OLO     01/02/2007 "/>
    <n v="16213"/>
    <n v="2503.83"/>
    <n v="212.7"/>
    <n v="2291.13"/>
    <n v="2356.71"/>
    <n v="0"/>
    <n v="212.7"/>
    <n v="0"/>
    <n v="-8.09"/>
    <n v="-57.49"/>
    <n v="350.7"/>
    <n v="0"/>
    <x v="11"/>
    <x v="8"/>
  </r>
  <r>
    <x v="0"/>
    <s v="E"/>
    <x v="7"/>
    <s v="OLO     01/02/2007 "/>
    <n v="82"/>
    <n v="15.92"/>
    <n v="1.08"/>
    <n v="14.84"/>
    <n v="15.18"/>
    <n v="0"/>
    <n v="1.08"/>
    <n v="0"/>
    <n v="-0.04"/>
    <n v="-0.3"/>
    <n v="1.78"/>
    <n v="0"/>
    <x v="11"/>
    <x v="8"/>
  </r>
  <r>
    <x v="0"/>
    <s v="E"/>
    <x v="11"/>
    <s v="OLO     01/02/2007 "/>
    <n v="142"/>
    <n v="21.69"/>
    <n v="1.87"/>
    <n v="19.82"/>
    <n v="20.399999999999999"/>
    <n v="0"/>
    <n v="1.87"/>
    <n v="0"/>
    <n v="-7.0000000000000007E-2"/>
    <n v="-0.51"/>
    <n v="3.07"/>
    <n v="0"/>
    <x v="11"/>
    <x v="8"/>
  </r>
  <r>
    <x v="0"/>
    <s v="E"/>
    <x v="2"/>
    <s v="OLO     01/02/2007N"/>
    <n v="-79"/>
    <n v="-13.01"/>
    <n v="-1.04"/>
    <n v="-11.97"/>
    <n v="-12.29"/>
    <n v="0"/>
    <n v="-1.04"/>
    <n v="0"/>
    <n v="0.04"/>
    <n v="0.28000000000000003"/>
    <n v="-1.71"/>
    <n v="0"/>
    <x v="11"/>
    <x v="8"/>
  </r>
  <r>
    <x v="0"/>
    <s v="E"/>
    <x v="9"/>
    <s v="OLU     01/02/2007 "/>
    <n v="568"/>
    <n v="111.04"/>
    <n v="7.44"/>
    <n v="103.6"/>
    <n v="105.84"/>
    <n v="0"/>
    <n v="7.44"/>
    <n v="0"/>
    <n v="-0.24"/>
    <n v="-2"/>
    <n v="12.24"/>
    <n v="0"/>
    <x v="11"/>
    <x v="8"/>
  </r>
  <r>
    <x v="0"/>
    <s v="E"/>
    <x v="2"/>
    <s v="OLU     01/02/2007 "/>
    <n v="1217"/>
    <n v="255.26"/>
    <n v="15.96"/>
    <n v="239.3"/>
    <n v="244.16"/>
    <n v="0"/>
    <n v="15.96"/>
    <n v="0"/>
    <n v="-0.56000000000000005"/>
    <n v="-4.3"/>
    <n v="26.26"/>
    <n v="0"/>
    <x v="11"/>
    <x v="8"/>
  </r>
  <r>
    <x v="0"/>
    <s v="E"/>
    <x v="13"/>
    <s v="RS  S   01/02/2007N"/>
    <n v="134424783"/>
    <n v="11734228.23"/>
    <n v="1775742.2"/>
    <n v="9958486.0299999993"/>
    <n v="10385316.210000001"/>
    <n v="191018.46"/>
    <n v="1775742.2"/>
    <n v="0"/>
    <n v="-132817.59"/>
    <n v="-477918.28"/>
    <n v="2906137.93"/>
    <n v="0"/>
    <x v="11"/>
    <x v="9"/>
  </r>
  <r>
    <x v="0"/>
    <s v="E"/>
    <x v="9"/>
    <s v="RS  S   01/02/2007N"/>
    <n v="1066193"/>
    <n v="97101.83"/>
    <n v="14108.61"/>
    <n v="82993.22"/>
    <n v="86328.95"/>
    <n v="1512.82"/>
    <n v="14108.61"/>
    <n v="0"/>
    <n v="-1053.44"/>
    <n v="-3795.11"/>
    <n v="23050.02"/>
    <n v="0"/>
    <x v="11"/>
    <x v="9"/>
  </r>
  <r>
    <x v="0"/>
    <s v="E"/>
    <x v="3"/>
    <s v="RS  S   01/02/2007N"/>
    <n v="124"/>
    <n v="14.83"/>
    <n v="1.63"/>
    <n v="13.2"/>
    <n v="13.58"/>
    <n v="0.18"/>
    <n v="1.63"/>
    <n v="0"/>
    <n v="-0.12"/>
    <n v="-0.44"/>
    <n v="2.68"/>
    <n v="0"/>
    <x v="11"/>
    <x v="9"/>
  </r>
  <r>
    <x v="0"/>
    <s v="E"/>
    <x v="14"/>
    <s v="RS  S   01/02/2007N"/>
    <n v="0"/>
    <n v="-1912.48"/>
    <n v="0"/>
    <n v="-1912.48"/>
    <n v="0"/>
    <n v="0"/>
    <n v="0"/>
    <n v="0"/>
    <n v="0"/>
    <n v="0"/>
    <n v="0"/>
    <n v="0"/>
    <x v="11"/>
    <x v="9"/>
  </r>
  <r>
    <x v="0"/>
    <s v="E"/>
    <x v="13"/>
    <s v="RS  W   01/02/2007 "/>
    <n v="69827"/>
    <n v="5381.7"/>
    <n v="0"/>
    <n v="5381.7"/>
    <n v="0"/>
    <n v="0"/>
    <n v="0"/>
    <n v="0"/>
    <n v="0"/>
    <n v="0"/>
    <n v="1509.6"/>
    <n v="0"/>
    <x v="11"/>
    <x v="9"/>
  </r>
  <r>
    <x v="0"/>
    <s v="E"/>
    <x v="13"/>
    <s v="RS  W   01/02/2007N"/>
    <n v="837901"/>
    <n v="68470.87"/>
    <n v="2408.0500000000002"/>
    <n v="66062.820000000007"/>
    <n v="66772.070000000007"/>
    <n v="571.47"/>
    <n v="2408.0500000000002"/>
    <n v="0"/>
    <n v="-827.73"/>
    <n v="-452.99"/>
    <n v="18114.54"/>
    <n v="0"/>
    <x v="11"/>
    <x v="9"/>
  </r>
  <r>
    <x v="0"/>
    <s v="E"/>
    <x v="9"/>
    <s v="RS  W   01/02/2007N"/>
    <n v="3845"/>
    <n v="312.39999999999998"/>
    <n v="6.24"/>
    <n v="306.16000000000003"/>
    <n v="308.24"/>
    <n v="2.4900000000000002"/>
    <n v="6.24"/>
    <n v="0"/>
    <n v="-3.8"/>
    <n v="-0.77"/>
    <n v="83.13"/>
    <n v="0"/>
    <x v="11"/>
    <x v="9"/>
  </r>
  <r>
    <x v="0"/>
    <s v="E"/>
    <x v="10"/>
    <s v="SC01    01/31/2007N"/>
    <n v="1083"/>
    <n v="48.07"/>
    <n v="14.25"/>
    <n v="33.82"/>
    <n v="38.19"/>
    <n v="0"/>
    <n v="14.25"/>
    <n v="0"/>
    <n v="-0.53"/>
    <n v="-3.84"/>
    <n v="23.41"/>
    <n v="0"/>
    <x v="11"/>
    <x v="10"/>
  </r>
  <r>
    <x v="0"/>
    <s v="E"/>
    <x v="10"/>
    <s v="SC02    01/31/2007N"/>
    <n v="41"/>
    <n v="5.32"/>
    <n v="0.54"/>
    <n v="4.78"/>
    <n v="4.95"/>
    <n v="0"/>
    <n v="0.54"/>
    <n v="0"/>
    <n v="-0.02"/>
    <n v="-0.15"/>
    <n v="0.89"/>
    <n v="0"/>
    <x v="11"/>
    <x v="10"/>
  </r>
  <r>
    <x v="0"/>
    <s v="E"/>
    <x v="10"/>
    <s v="SC03    01/31/2007N"/>
    <n v="7903"/>
    <n v="350.89"/>
    <n v="103.99"/>
    <n v="246.9"/>
    <n v="278.70999999999998"/>
    <n v="0"/>
    <n v="103.99"/>
    <n v="0"/>
    <n v="-3.83"/>
    <n v="-27.98"/>
    <n v="170.87"/>
    <n v="0"/>
    <x v="11"/>
    <x v="10"/>
  </r>
  <r>
    <x v="0"/>
    <s v="E"/>
    <x v="2"/>
    <s v="SE      01/31/2007N"/>
    <n v="17823"/>
    <n v="2618.2399999999998"/>
    <n v="234.5"/>
    <n v="2383.7399999999998"/>
    <n v="2455.4899999999998"/>
    <n v="0"/>
    <n v="234.5"/>
    <n v="0"/>
    <n v="-8.6199999999999992"/>
    <n v="-63.13"/>
    <n v="385.25"/>
    <n v="0"/>
    <x v="11"/>
    <x v="11"/>
  </r>
  <r>
    <x v="0"/>
    <s v="E"/>
    <x v="10"/>
    <s v="SE      01/31/2007N"/>
    <n v="106283"/>
    <n v="14110"/>
    <n v="1398.25"/>
    <n v="12711.75"/>
    <n v="13139.45"/>
    <n v="0"/>
    <n v="1398.25"/>
    <n v="0"/>
    <n v="-51.35"/>
    <n v="-376.35"/>
    <n v="2297.65"/>
    <n v="0"/>
    <x v="11"/>
    <x v="11"/>
  </r>
  <r>
    <x v="0"/>
    <s v="E"/>
    <x v="10"/>
    <s v="SL01    01/31/2007N"/>
    <n v="2135"/>
    <n v="381.2"/>
    <n v="28.1"/>
    <n v="353.1"/>
    <n v="361.72"/>
    <n v="0"/>
    <n v="28.1"/>
    <n v="0"/>
    <n v="-1.04"/>
    <n v="-7.58"/>
    <n v="46.18"/>
    <n v="0"/>
    <x v="11"/>
    <x v="12"/>
  </r>
  <r>
    <x v="0"/>
    <s v="E"/>
    <x v="10"/>
    <s v="SL02    01/31/2007N"/>
    <n v="3405"/>
    <n v="452.78"/>
    <n v="44.78"/>
    <n v="408"/>
    <n v="421.73"/>
    <n v="0"/>
    <n v="44.78"/>
    <n v="0"/>
    <n v="-1.64"/>
    <n v="-12.09"/>
    <n v="73.61"/>
    <n v="0"/>
    <x v="11"/>
    <x v="12"/>
  </r>
  <r>
    <x v="0"/>
    <s v="E"/>
    <x v="2"/>
    <s v="SL03    01/31/2007N"/>
    <n v="163"/>
    <n v="20.47"/>
    <n v="2.14"/>
    <n v="18.329999999999998"/>
    <n v="18.989999999999998"/>
    <n v="0"/>
    <n v="2.14"/>
    <n v="0"/>
    <n v="-0.08"/>
    <n v="-0.57999999999999996"/>
    <n v="3.52"/>
    <n v="0"/>
    <x v="11"/>
    <x v="12"/>
  </r>
  <r>
    <x v="0"/>
    <s v="E"/>
    <x v="10"/>
    <s v="SL03    01/31/2007N"/>
    <n v="14459"/>
    <n v="2337.39"/>
    <n v="190.18"/>
    <n v="2147.21"/>
    <n v="2205.42"/>
    <n v="0"/>
    <n v="190.18"/>
    <n v="0"/>
    <n v="-6.95"/>
    <n v="-51.26"/>
    <n v="312.60000000000002"/>
    <n v="0"/>
    <x v="11"/>
    <x v="12"/>
  </r>
  <r>
    <x v="0"/>
    <s v="E"/>
    <x v="2"/>
    <s v="SL04    01/31/2007N"/>
    <n v="353"/>
    <n v="48.09"/>
    <n v="4.6399999999999997"/>
    <n v="43.45"/>
    <n v="44.89"/>
    <n v="0"/>
    <n v="4.6399999999999997"/>
    <n v="0"/>
    <n v="-0.17"/>
    <n v="-1.27"/>
    <n v="7.64"/>
    <n v="0"/>
    <x v="11"/>
    <x v="12"/>
  </r>
  <r>
    <x v="0"/>
    <s v="E"/>
    <x v="10"/>
    <s v="SL04    01/31/2007N"/>
    <n v="754123"/>
    <n v="86415.97"/>
    <n v="9921.8700000000008"/>
    <n v="76494.100000000006"/>
    <n v="79528.17"/>
    <n v="0"/>
    <n v="9921.8700000000008"/>
    <n v="0"/>
    <n v="-364.23"/>
    <n v="-2669.84"/>
    <n v="16303.48"/>
    <n v="0"/>
    <x v="11"/>
    <x v="12"/>
  </r>
  <r>
    <x v="0"/>
    <s v="E"/>
    <x v="2"/>
    <s v="SL05    01/31/2007N"/>
    <n v="3354"/>
    <n v="1429.76"/>
    <n v="44.13"/>
    <n v="1385.63"/>
    <n v="1399.13"/>
    <n v="0"/>
    <n v="44.13"/>
    <n v="0"/>
    <n v="-1.61"/>
    <n v="-11.89"/>
    <n v="72.5"/>
    <n v="0"/>
    <x v="11"/>
    <x v="12"/>
  </r>
  <r>
    <x v="0"/>
    <s v="E"/>
    <x v="10"/>
    <s v="SL05    01/31/2007N"/>
    <n v="24295"/>
    <n v="6895.34"/>
    <n v="319.61"/>
    <n v="6575.73"/>
    <n v="6673.52"/>
    <n v="0"/>
    <n v="319.61"/>
    <n v="0"/>
    <n v="-11.77"/>
    <n v="-86.02"/>
    <n v="525.19000000000005"/>
    <n v="0"/>
    <x v="11"/>
    <x v="12"/>
  </r>
  <r>
    <x v="0"/>
    <s v="E"/>
    <x v="10"/>
    <s v="SL06    01/31/2007N"/>
    <n v="146"/>
    <n v="34.229999999999997"/>
    <n v="1.92"/>
    <n v="32.31"/>
    <n v="32.9"/>
    <n v="0"/>
    <n v="1.92"/>
    <n v="0"/>
    <n v="-7.0000000000000007E-2"/>
    <n v="-0.52"/>
    <n v="3.16"/>
    <n v="0"/>
    <x v="11"/>
    <x v="12"/>
  </r>
  <r>
    <x v="0"/>
    <s v="E"/>
    <x v="2"/>
    <s v="SL07    01/31/2007N"/>
    <n v="5652"/>
    <n v="1997.37"/>
    <n v="74.36"/>
    <n v="1923.01"/>
    <n v="1945.77"/>
    <n v="0"/>
    <n v="74.36"/>
    <n v="0"/>
    <n v="-2.73"/>
    <n v="-20.03"/>
    <n v="122.18"/>
    <n v="0"/>
    <x v="11"/>
    <x v="12"/>
  </r>
  <r>
    <x v="0"/>
    <s v="E"/>
    <x v="10"/>
    <s v="SL07    01/31/2007N"/>
    <n v="41327"/>
    <n v="8463.59"/>
    <n v="543.74"/>
    <n v="7919.85"/>
    <n v="8086.2"/>
    <n v="0"/>
    <n v="543.74"/>
    <n v="0"/>
    <n v="-19.989999999999998"/>
    <n v="-146.36000000000001"/>
    <n v="893.46"/>
    <n v="0"/>
    <x v="11"/>
    <x v="12"/>
  </r>
  <r>
    <x v="0"/>
    <s v="E"/>
    <x v="10"/>
    <s v="SL08    01/31/2007N"/>
    <n v="26276"/>
    <n v="3717.83"/>
    <n v="345.73"/>
    <n v="3372.1"/>
    <n v="3477.88"/>
    <n v="0"/>
    <n v="345.73"/>
    <n v="0"/>
    <n v="-12.71"/>
    <n v="-93.07"/>
    <n v="568.08000000000004"/>
    <n v="0"/>
    <x v="11"/>
    <x v="12"/>
  </r>
  <r>
    <x v="0"/>
    <s v="E"/>
    <x v="10"/>
    <s v="SL09    01/31/2007N"/>
    <n v="2218"/>
    <n v="126.06"/>
    <n v="29.19"/>
    <n v="96.87"/>
    <n v="105.8"/>
    <n v="0"/>
    <n v="29.19"/>
    <n v="0"/>
    <n v="-1.07"/>
    <n v="-7.86"/>
    <n v="47.95"/>
    <n v="0"/>
    <x v="11"/>
    <x v="12"/>
  </r>
  <r>
    <x v="0"/>
    <s v="E"/>
    <x v="13"/>
    <s v="SOLU    01/31/2007 "/>
    <n v="414"/>
    <n v="45.71"/>
    <n v="5.46"/>
    <n v="40.25"/>
    <n v="14.62"/>
    <n v="0"/>
    <n v="5.46"/>
    <n v="0"/>
    <n v="-0.19"/>
    <n v="-1.46"/>
    <n v="8.9499999999999993"/>
    <n v="0"/>
    <x v="11"/>
    <x v="13"/>
  </r>
  <r>
    <x v="0"/>
    <s v="E"/>
    <x v="2"/>
    <s v="SOLU    01/31/2007 "/>
    <n v="2711"/>
    <n v="202.27"/>
    <n v="35.68"/>
    <n v="166.59"/>
    <n v="95.6"/>
    <n v="0"/>
    <n v="35.68"/>
    <n v="0"/>
    <n v="-1.32"/>
    <n v="-9.56"/>
    <n v="58.62"/>
    <n v="0"/>
    <x v="11"/>
    <x v="13"/>
  </r>
  <r>
    <x v="0"/>
    <s v="E"/>
    <x v="3"/>
    <s v="SOLU    01/31/2007 "/>
    <n v="162"/>
    <n v="10.39"/>
    <n v="2.13"/>
    <n v="8.26"/>
    <n v="5.71"/>
    <n v="0"/>
    <n v="2.13"/>
    <n v="0"/>
    <n v="-0.08"/>
    <n v="-0.56999999999999995"/>
    <n v="3.5"/>
    <n v="0"/>
    <x v="11"/>
    <x v="13"/>
  </r>
  <r>
    <x v="0"/>
    <s v="E"/>
    <x v="2"/>
    <s v="SP      01/02/2007N"/>
    <n v="782"/>
    <n v="92.88"/>
    <n v="10.29"/>
    <n v="82.59"/>
    <n v="84.43"/>
    <n v="1.1000000000000001"/>
    <n v="10.29"/>
    <n v="0"/>
    <n v="-0.17"/>
    <n v="-2.77"/>
    <n v="16.91"/>
    <n v="0"/>
    <x v="11"/>
    <x v="14"/>
  </r>
  <r>
    <x v="0"/>
    <s v="E"/>
    <x v="3"/>
    <s v="SP      01/02/2007N"/>
    <n v="28444"/>
    <n v="3263.02"/>
    <n v="374.24"/>
    <n v="2888.78"/>
    <n v="2955.84"/>
    <n v="39.950000000000003"/>
    <n v="374.24"/>
    <n v="0"/>
    <n v="-6.34"/>
    <n v="-100.67"/>
    <n v="614.92999999999995"/>
    <n v="0"/>
    <x v="11"/>
    <x v="14"/>
  </r>
  <r>
    <x v="0"/>
    <s v="E"/>
    <x v="13"/>
    <s v="SSLU    01/31/2007 "/>
    <n v="72"/>
    <n v="9.5299999999999994"/>
    <n v="0.95"/>
    <n v="8.58"/>
    <n v="2.54"/>
    <n v="0"/>
    <n v="0.95"/>
    <n v="0"/>
    <n v="-0.03"/>
    <n v="-0.25"/>
    <n v="1.56"/>
    <n v="0"/>
    <x v="11"/>
    <x v="15"/>
  </r>
  <r>
    <x v="0"/>
    <s v="E"/>
    <x v="2"/>
    <s v="SSLU    01/31/2007 "/>
    <n v="115"/>
    <n v="14.56"/>
    <n v="1.52"/>
    <n v="13.04"/>
    <n v="4.0599999999999996"/>
    <n v="0"/>
    <n v="1.52"/>
    <n v="0"/>
    <n v="-0.05"/>
    <n v="-0.4"/>
    <n v="2.4900000000000002"/>
    <n v="0"/>
    <x v="11"/>
    <x v="15"/>
  </r>
  <r>
    <x v="0"/>
    <s v="E"/>
    <x v="10"/>
    <s v="SSLU    01/31/2007N"/>
    <n v="316"/>
    <n v="39.18"/>
    <n v="4.18"/>
    <n v="35"/>
    <n v="11.16"/>
    <n v="0"/>
    <n v="4.18"/>
    <n v="0"/>
    <n v="-0.14000000000000001"/>
    <n v="-1.1000000000000001"/>
    <n v="6.84"/>
    <n v="0"/>
    <x v="11"/>
    <x v="15"/>
  </r>
  <r>
    <x v="0"/>
    <s v="E"/>
    <x v="2"/>
    <s v="SXLU    01/31/2007 "/>
    <n v="200"/>
    <n v="22.37"/>
    <n v="2.63"/>
    <n v="19.739999999999998"/>
    <n v="7.06"/>
    <n v="0"/>
    <n v="2.63"/>
    <n v="0"/>
    <n v="-0.09"/>
    <n v="-0.71"/>
    <n v="4.32"/>
    <n v="0"/>
    <x v="11"/>
    <x v="16"/>
  </r>
  <r>
    <x v="0"/>
    <s v="E"/>
    <x v="10"/>
    <s v="SXLU    01/31/2007 "/>
    <n v="43"/>
    <n v="5.33"/>
    <n v="0.56999999999999995"/>
    <n v="4.76"/>
    <n v="1.52"/>
    <n v="0"/>
    <n v="0.56999999999999995"/>
    <n v="0"/>
    <n v="-0.02"/>
    <n v="-0.15"/>
    <n v="0.93"/>
    <n v="0"/>
    <x v="11"/>
    <x v="16"/>
  </r>
  <r>
    <x v="0"/>
    <s v="E"/>
    <x v="10"/>
    <s v="SXLU    01/31/2007N"/>
    <n v="259"/>
    <n v="34.94"/>
    <n v="3.42"/>
    <n v="31.52"/>
    <n v="9.14"/>
    <n v="0"/>
    <n v="3.42"/>
    <n v="0"/>
    <n v="-0.11"/>
    <n v="-0.9"/>
    <n v="5.61"/>
    <n v="0"/>
    <x v="11"/>
    <x v="16"/>
  </r>
  <r>
    <x v="0"/>
    <s v="E"/>
    <x v="10"/>
    <s v="TL01    01/31/2007N"/>
    <n v="63136"/>
    <n v="2864.39"/>
    <n v="833.38"/>
    <n v="2031.01"/>
    <n v="2258.2600000000002"/>
    <n v="0"/>
    <n v="833.38"/>
    <n v="0"/>
    <n v="-15.19"/>
    <n v="-212.06"/>
    <n v="1354.04"/>
    <n v="0"/>
    <x v="11"/>
    <x v="17"/>
  </r>
  <r>
    <x v="0"/>
    <s v="E"/>
    <x v="2"/>
    <s v="TL03    01/31/2007N"/>
    <n v="18"/>
    <n v="1.2"/>
    <n v="0.24"/>
    <n v="0.96"/>
    <n v="1.02"/>
    <n v="0"/>
    <n v="0.24"/>
    <n v="0"/>
    <n v="0"/>
    <n v="-0.06"/>
    <n v="0.38"/>
    <n v="0"/>
    <x v="11"/>
    <x v="17"/>
  </r>
  <r>
    <x v="0"/>
    <s v="E"/>
    <x v="10"/>
    <s v="TL03    01/31/2007N"/>
    <n v="151024"/>
    <n v="9982.93"/>
    <n v="1990.93"/>
    <n v="7992"/>
    <n v="8593.8799999999992"/>
    <n v="0"/>
    <n v="1990.93"/>
    <n v="0"/>
    <n v="-66.84"/>
    <n v="-535.04"/>
    <n v="3266.07"/>
    <n v="0"/>
    <x v="11"/>
    <x v="17"/>
  </r>
  <r>
    <x v="0"/>
    <s v="E"/>
    <x v="4"/>
    <s v="TT03SOFF01/02/2007N"/>
    <n v="1391198"/>
    <n v="70719.520000000004"/>
    <n v="18303.990000000002"/>
    <n v="52415.53"/>
    <n v="56971.55"/>
    <n v="0"/>
    <n v="18303.990000000002"/>
    <n v="0"/>
    <n v="0"/>
    <n v="0"/>
    <n v="30076.31"/>
    <n v="0"/>
    <x v="11"/>
    <x v="18"/>
  </r>
  <r>
    <x v="0"/>
    <s v="E"/>
    <x v="8"/>
    <s v="TT03SOFF01/02/2007N"/>
    <n v="6638244"/>
    <n v="355723.57"/>
    <n v="87339.38"/>
    <n v="268384.19"/>
    <n v="268384.19"/>
    <n v="0"/>
    <n v="87339.38"/>
    <n v="0"/>
    <n v="0"/>
    <n v="0"/>
    <n v="143512.20000000001"/>
    <n v="0"/>
    <x v="11"/>
    <x v="18"/>
  </r>
  <r>
    <x v="0"/>
    <s v="E"/>
    <x v="5"/>
    <s v="TT03SOFF01/02/2007N"/>
    <n v="1011064"/>
    <n v="54249.46"/>
    <n v="13302.57"/>
    <n v="40946.89"/>
    <n v="40946.89"/>
    <n v="0"/>
    <n v="13302.57"/>
    <n v="0"/>
    <n v="0"/>
    <n v="0"/>
    <n v="21858.19"/>
    <n v="0"/>
    <x v="11"/>
    <x v="18"/>
  </r>
  <r>
    <x v="0"/>
    <s v="E"/>
    <x v="4"/>
    <s v="TT03SON 01/02/2007 "/>
    <n v="0"/>
    <n v="5.97"/>
    <n v="0"/>
    <n v="5.97"/>
    <n v="5.97"/>
    <n v="0"/>
    <n v="0"/>
    <n v="0"/>
    <n v="0"/>
    <n v="0"/>
    <n v="0"/>
    <n v="0"/>
    <x v="11"/>
    <x v="18"/>
  </r>
  <r>
    <x v="0"/>
    <s v="E"/>
    <x v="8"/>
    <s v="TT03SON 01/02/2007 "/>
    <n v="819832"/>
    <n v="51595.24"/>
    <n v="10786.53"/>
    <n v="51595.24"/>
    <n v="44774.01"/>
    <n v="126.25"/>
    <n v="10786.53"/>
    <n v="0"/>
    <n v="-12.67"/>
    <n v="-4078.88"/>
    <n v="17723.95"/>
    <n v="0"/>
    <x v="11"/>
    <x v="18"/>
  </r>
  <r>
    <x v="0"/>
    <s v="E"/>
    <x v="4"/>
    <s v="TT03SON 01/02/2007N"/>
    <n v="567242"/>
    <n v="70226.929999999993"/>
    <n v="7463.2"/>
    <n v="62763.73"/>
    <n v="69416.56"/>
    <n v="301.60000000000002"/>
    <n v="7463.2"/>
    <n v="0"/>
    <n v="-21.55"/>
    <n v="-6932.88"/>
    <n v="12263.21"/>
    <n v="0"/>
    <x v="11"/>
    <x v="18"/>
  </r>
  <r>
    <x v="0"/>
    <s v="E"/>
    <x v="8"/>
    <s v="TT03SON 01/02/2007N"/>
    <n v="2721693"/>
    <n v="265614.31"/>
    <n v="35809.31"/>
    <n v="229805"/>
    <n v="261600.72"/>
    <n v="1441.43"/>
    <n v="35809.31"/>
    <n v="0"/>
    <n v="-102.97"/>
    <n v="-33134.18"/>
    <n v="58840.28"/>
    <n v="0"/>
    <x v="11"/>
    <x v="18"/>
  </r>
  <r>
    <x v="0"/>
    <s v="E"/>
    <x v="5"/>
    <s v="TT03SON 01/02/2007N"/>
    <n v="288641"/>
    <n v="35508.959999999999"/>
    <n v="3797.65"/>
    <n v="31711.31"/>
    <n v="36126.400000000001"/>
    <n v="200.16"/>
    <n v="3797.65"/>
    <n v="0"/>
    <n v="-14.3"/>
    <n v="-4600.95"/>
    <n v="6240.13"/>
    <n v="0"/>
    <x v="11"/>
    <x v="18"/>
  </r>
  <r>
    <x v="0"/>
    <s v="E"/>
    <x v="8"/>
    <s v="TT04SOFF01/02/2007N"/>
    <n v="1536730"/>
    <n v="82348.75"/>
    <n v="20218.759999999998"/>
    <n v="62129.99"/>
    <n v="62129.99"/>
    <n v="0"/>
    <n v="20218.759999999998"/>
    <n v="0"/>
    <n v="0"/>
    <n v="0"/>
    <n v="33222.57"/>
    <n v="0"/>
    <x v="11"/>
    <x v="18"/>
  </r>
  <r>
    <x v="0"/>
    <s v="E"/>
    <x v="5"/>
    <s v="TT04SOFF01/02/2007N"/>
    <n v="1729690"/>
    <n v="93206.75"/>
    <n v="22757.53"/>
    <n v="70449.22"/>
    <n v="70449.22"/>
    <n v="0"/>
    <n v="22757.53"/>
    <n v="0"/>
    <n v="0"/>
    <n v="0"/>
    <n v="37394.17"/>
    <n v="0"/>
    <x v="11"/>
    <x v="18"/>
  </r>
  <r>
    <x v="0"/>
    <s v="E"/>
    <x v="8"/>
    <s v="TT04SON 01/02/2007 "/>
    <n v="1457230"/>
    <n v="116961.52"/>
    <n v="19172.78"/>
    <n v="116961.52"/>
    <n v="109345.7"/>
    <n v="224.42"/>
    <n v="19172.78"/>
    <n v="0"/>
    <n v="-36.5"/>
    <n v="-11744.88"/>
    <n v="31503.86"/>
    <n v="0"/>
    <x v="11"/>
    <x v="18"/>
  </r>
  <r>
    <x v="0"/>
    <s v="E"/>
    <x v="8"/>
    <s v="TT04SON 01/02/2007N"/>
    <n v="714724"/>
    <n v="82136.31"/>
    <n v="9403.6200000000008"/>
    <n v="72732.69"/>
    <n v="80380.89"/>
    <n v="346.72"/>
    <n v="9403.6200000000008"/>
    <n v="0"/>
    <n v="-24.77"/>
    <n v="-7970.15"/>
    <n v="15451.62"/>
    <n v="0"/>
    <x v="11"/>
    <x v="18"/>
  </r>
  <r>
    <x v="0"/>
    <s v="E"/>
    <x v="5"/>
    <s v="TT04SON 01/02/2007N"/>
    <n v="576095"/>
    <n v="53446.66"/>
    <n v="7579.69"/>
    <n v="45866.97"/>
    <n v="53699.72"/>
    <n v="355.09"/>
    <n v="7579.69"/>
    <n v="0"/>
    <n v="-25.36"/>
    <n v="-8162.48"/>
    <n v="12454.6"/>
    <n v="0"/>
    <x v="11"/>
    <x v="18"/>
  </r>
  <r>
    <x v="0"/>
    <s v="E"/>
    <x v="8"/>
    <s v="TT05SON 01/02/2007 "/>
    <n v="332394"/>
    <n v="20664.05"/>
    <n v="0"/>
    <n v="20664.05"/>
    <n v="0"/>
    <n v="0"/>
    <n v="0"/>
    <n v="0"/>
    <n v="0"/>
    <n v="0"/>
    <n v="7186.03"/>
    <n v="0"/>
    <x v="11"/>
    <x v="18"/>
  </r>
  <r>
    <x v="0"/>
    <s v="E"/>
    <x v="8"/>
    <s v="TT06SON 01/02/2007 "/>
    <n v="201651"/>
    <n v="-3625.56"/>
    <n v="-9586.39"/>
    <n v="-3625.56"/>
    <n v="-54672.85"/>
    <n v="-112.21"/>
    <n v="-9586.39"/>
    <n v="0"/>
    <n v="18.25"/>
    <n v="5872.44"/>
    <n v="4359.49"/>
    <n v="0"/>
    <x v="11"/>
    <x v="18"/>
  </r>
  <r>
    <x v="0"/>
    <s v="E"/>
    <x v="10"/>
    <s v="UOLC    01/31/2007N"/>
    <n v="1477"/>
    <n v="65.569999999999993"/>
    <n v="19.43"/>
    <n v="46.14"/>
    <n v="52.08"/>
    <n v="0"/>
    <n v="19.43"/>
    <n v="0"/>
    <n v="-0.71"/>
    <n v="-5.23"/>
    <n v="31.93"/>
    <n v="0"/>
    <x v="11"/>
    <x v="19"/>
  </r>
  <r>
    <x v="0"/>
    <s v="E"/>
    <x v="13"/>
    <s v="UOLP    01/31/2007 "/>
    <n v="201"/>
    <n v="8.9700000000000006"/>
    <n v="2.66"/>
    <n v="6.31"/>
    <n v="7.1"/>
    <n v="0"/>
    <n v="2.66"/>
    <n v="0"/>
    <n v="-0.09"/>
    <n v="-0.7"/>
    <n v="4.3499999999999996"/>
    <n v="0"/>
    <x v="11"/>
    <x v="19"/>
  </r>
  <r>
    <x v="0"/>
    <s v="E"/>
    <x v="2"/>
    <s v="UOLP    01/31/2007 "/>
    <n v="1836"/>
    <n v="81.540000000000006"/>
    <n v="24.14"/>
    <n v="57.4"/>
    <n v="64.739999999999995"/>
    <n v="0"/>
    <n v="24.14"/>
    <n v="0"/>
    <n v="-0.88"/>
    <n v="-6.46"/>
    <n v="39.64"/>
    <n v="0"/>
    <x v="11"/>
    <x v="19"/>
  </r>
  <r>
    <x v="0"/>
    <s v="E"/>
    <x v="2"/>
    <s v="UOLP    01/31/2007N"/>
    <n v="1204"/>
    <n v="53.46"/>
    <n v="15.84"/>
    <n v="37.619999999999997"/>
    <n v="42.45"/>
    <n v="0"/>
    <n v="15.84"/>
    <n v="0"/>
    <n v="-0.56999999999999995"/>
    <n v="-4.26"/>
    <n v="26.03"/>
    <n v="0"/>
    <x v="11"/>
    <x v="19"/>
  </r>
  <r>
    <x v="0"/>
    <s v="E"/>
    <x v="10"/>
    <s v="UOLP    01/31/2007N"/>
    <n v="5532"/>
    <n v="245.52"/>
    <n v="72.66"/>
    <n v="172.86"/>
    <n v="195.08"/>
    <n v="0"/>
    <n v="72.66"/>
    <n v="0"/>
    <n v="-2.66"/>
    <n v="-19.559999999999999"/>
    <n v="119.58"/>
    <n v="0"/>
    <x v="11"/>
    <x v="19"/>
  </r>
  <r>
    <x v="0"/>
    <s v="E"/>
    <x v="3"/>
    <s v="WS01    06/02/1993N"/>
    <n v="6960"/>
    <n v="542"/>
    <n v="91.57"/>
    <n v="450.43"/>
    <n v="0"/>
    <n v="0"/>
    <n v="0"/>
    <n v="0"/>
    <n v="0"/>
    <n v="0"/>
    <n v="150.44999999999999"/>
    <n v="0"/>
    <x v="11"/>
    <x v="20"/>
  </r>
  <r>
    <x v="0"/>
    <s v="E"/>
    <x v="0"/>
    <s v="ID       01/01/2001 "/>
    <n v="44412"/>
    <n v="3478.66"/>
    <n v="0"/>
    <n v="3478.66"/>
    <n v="0"/>
    <n v="0"/>
    <n v="0"/>
    <n v="0"/>
    <n v="0"/>
    <n v="0"/>
    <n v="0"/>
    <n v="0"/>
    <x v="8"/>
    <x v="0"/>
  </r>
  <r>
    <x v="0"/>
    <s v="E"/>
    <x v="1"/>
    <s v="DP01    01/02/2007N"/>
    <n v="184715"/>
    <n v="13922.24"/>
    <n v="2387.81"/>
    <n v="11534.43"/>
    <n v="11969.99"/>
    <n v="259.52"/>
    <n v="2387.81"/>
    <n v="0"/>
    <n v="-41.19"/>
    <n v="-653.89"/>
    <n v="3993.35"/>
    <n v="0"/>
    <x v="8"/>
    <x v="1"/>
  </r>
  <r>
    <x v="0"/>
    <s v="E"/>
    <x v="2"/>
    <s v="DP02    01/02/2007N"/>
    <n v="91585"/>
    <n v="8630.76"/>
    <n v="1183.92"/>
    <n v="7446.84"/>
    <n v="7662.81"/>
    <n v="128.66999999999999"/>
    <n v="1183.92"/>
    <n v="0"/>
    <n v="-20.43"/>
    <n v="-324.20999999999998"/>
    <n v="1979.98"/>
    <n v="0"/>
    <x v="8"/>
    <x v="1"/>
  </r>
  <r>
    <x v="0"/>
    <s v="E"/>
    <x v="3"/>
    <s v="DP02    01/02/2007N"/>
    <n v="726161"/>
    <n v="53062.27"/>
    <n v="9452.08"/>
    <n v="43610.19"/>
    <n v="45322.51"/>
    <n v="1020.24"/>
    <n v="9452.08"/>
    <n v="0"/>
    <n v="-161.94"/>
    <n v="-2570.62"/>
    <n v="15698.87"/>
    <n v="0"/>
    <x v="8"/>
    <x v="1"/>
  </r>
  <r>
    <x v="0"/>
    <s v="E"/>
    <x v="4"/>
    <s v="DP02    01/02/2007N"/>
    <n v="383299"/>
    <n v="26522.53"/>
    <n v="4954.91"/>
    <n v="21567.62"/>
    <n v="22471.439999999999"/>
    <n v="538.54"/>
    <n v="4954.91"/>
    <n v="0"/>
    <n v="-85.48"/>
    <n v="-1356.88"/>
    <n v="8286.5400000000009"/>
    <n v="0"/>
    <x v="8"/>
    <x v="1"/>
  </r>
  <r>
    <x v="0"/>
    <s v="E"/>
    <x v="5"/>
    <s v="DP02    01/02/2007N"/>
    <n v="140842"/>
    <n v="10889.3"/>
    <n v="1820.66"/>
    <n v="9068.64"/>
    <n v="9400.75"/>
    <n v="197.88"/>
    <n v="1820.66"/>
    <n v="0"/>
    <n v="-31.41"/>
    <n v="-498.58"/>
    <n v="3044.86"/>
    <n v="0"/>
    <x v="8"/>
    <x v="1"/>
  </r>
  <r>
    <x v="0"/>
    <s v="E"/>
    <x v="6"/>
    <s v="DP10 ON 01/02/2007N"/>
    <n v="111108"/>
    <n v="8419.93"/>
    <n v="1436.29"/>
    <n v="6983.64"/>
    <n v="7245.63"/>
    <n v="156.11000000000001"/>
    <n v="1436.29"/>
    <n v="0"/>
    <n v="-24.78"/>
    <n v="-393.32"/>
    <n v="2402.04"/>
    <n v="0"/>
    <x v="8"/>
    <x v="1"/>
  </r>
  <r>
    <x v="0"/>
    <s v="E"/>
    <x v="7"/>
    <s v="DP10 ON 01/02/2007N"/>
    <n v="34278"/>
    <n v="3553.65"/>
    <n v="443.11"/>
    <n v="3110.54"/>
    <n v="3191.36"/>
    <n v="48.16"/>
    <n v="443.11"/>
    <n v="0"/>
    <n v="-7.64"/>
    <n v="-121.34"/>
    <n v="741.06"/>
    <n v="0"/>
    <x v="8"/>
    <x v="1"/>
  </r>
  <r>
    <x v="0"/>
    <s v="E"/>
    <x v="4"/>
    <s v="DS01    01/02/2007 "/>
    <n v="7464"/>
    <n v="810.01"/>
    <n v="96.49"/>
    <n v="810.01"/>
    <n v="801.94"/>
    <n v="10.49"/>
    <n v="96.49"/>
    <n v="0"/>
    <n v="-5.86"/>
    <n v="-93.05"/>
    <n v="161.36000000000001"/>
    <n v="0"/>
    <x v="8"/>
    <x v="2"/>
  </r>
  <r>
    <x v="0"/>
    <s v="E"/>
    <x v="8"/>
    <s v="DS01    01/02/2007 "/>
    <n v="78592"/>
    <n v="5105.41"/>
    <n v="1015.96"/>
    <n v="5105.41"/>
    <n v="4345.7"/>
    <n v="110.42"/>
    <n v="1015.96"/>
    <n v="0"/>
    <n v="-21.73"/>
    <n v="-344.94"/>
    <n v="1699.08"/>
    <n v="0"/>
    <x v="8"/>
    <x v="2"/>
  </r>
  <r>
    <x v="0"/>
    <s v="E"/>
    <x v="9"/>
    <s v="DS01    01/02/2007N"/>
    <n v="313356"/>
    <n v="28333.8"/>
    <n v="4043.05"/>
    <n v="24290.75"/>
    <n v="25027.96"/>
    <n v="440.29"/>
    <n v="4043.05"/>
    <n v="0"/>
    <n v="-69.86"/>
    <n v="-1107.6400000000001"/>
    <n v="6774.47"/>
    <n v="0"/>
    <x v="8"/>
    <x v="2"/>
  </r>
  <r>
    <x v="0"/>
    <s v="E"/>
    <x v="2"/>
    <s v="DS01    01/02/2007N"/>
    <n v="58398309"/>
    <n v="5242647.16"/>
    <n v="758155.68"/>
    <n v="4484491.4800000004"/>
    <n v="4622926.87"/>
    <n v="82068.62"/>
    <n v="758155.68"/>
    <n v="0"/>
    <n v="-13021.99"/>
    <n v="-207482.02"/>
    <n v="1262513.3700000001"/>
    <n v="0"/>
    <x v="8"/>
    <x v="2"/>
  </r>
  <r>
    <x v="0"/>
    <s v="E"/>
    <x v="6"/>
    <s v="DS01    01/02/2007N"/>
    <n v="3703222"/>
    <n v="334714.42"/>
    <n v="48203.5"/>
    <n v="286510.92"/>
    <n v="295322.40999999997"/>
    <n v="5204.2"/>
    <n v="48203.5"/>
    <n v="0"/>
    <n v="-825.84"/>
    <n v="-13189.85"/>
    <n v="80059.929999999993"/>
    <n v="0"/>
    <x v="8"/>
    <x v="2"/>
  </r>
  <r>
    <x v="0"/>
    <s v="E"/>
    <x v="10"/>
    <s v="DS01    01/02/2007N"/>
    <n v="89653"/>
    <n v="8185.93"/>
    <n v="1158.95"/>
    <n v="7026.98"/>
    <n v="7238.36"/>
    <n v="125.97"/>
    <n v="1158.95"/>
    <n v="0"/>
    <n v="-19.98"/>
    <n v="-317.37"/>
    <n v="1938.2"/>
    <n v="0"/>
    <x v="8"/>
    <x v="2"/>
  </r>
  <r>
    <x v="0"/>
    <s v="E"/>
    <x v="3"/>
    <s v="DS01    01/02/2007N"/>
    <n v="6596417"/>
    <n v="618224.98"/>
    <n v="85303.97"/>
    <n v="532921.01"/>
    <n v="548495.63"/>
    <n v="9265.36"/>
    <n v="85303.97"/>
    <n v="0"/>
    <n v="-1470.93"/>
    <n v="-23369.05"/>
    <n v="142608.06"/>
    <n v="0"/>
    <x v="8"/>
    <x v="2"/>
  </r>
  <r>
    <x v="0"/>
    <s v="E"/>
    <x v="7"/>
    <s v="DS01    01/02/2007N"/>
    <n v="426"/>
    <n v="75.83"/>
    <n v="5.5"/>
    <n v="70.33"/>
    <n v="71.34"/>
    <n v="0.59"/>
    <n v="5.5"/>
    <n v="0"/>
    <n v="-0.09"/>
    <n v="-1.51"/>
    <n v="9.2100000000000009"/>
    <n v="0"/>
    <x v="8"/>
    <x v="2"/>
  </r>
  <r>
    <x v="0"/>
    <s v="E"/>
    <x v="11"/>
    <s v="DS01    01/02/2007N"/>
    <n v="483349"/>
    <n v="42489.21"/>
    <n v="6252.25"/>
    <n v="36236.959999999999"/>
    <n v="37377.06"/>
    <n v="679.1"/>
    <n v="6252.25"/>
    <n v="0"/>
    <n v="-107.8"/>
    <n v="-1711.4"/>
    <n v="10449.52"/>
    <n v="0"/>
    <x v="8"/>
    <x v="2"/>
  </r>
  <r>
    <x v="0"/>
    <s v="E"/>
    <x v="4"/>
    <s v="DS01    01/02/2007N"/>
    <n v="7019400"/>
    <n v="548363.96"/>
    <n v="90739.79"/>
    <n v="457624.17"/>
    <n v="474175.97"/>
    <n v="9862.2199999999993"/>
    <n v="90739.79"/>
    <n v="0"/>
    <n v="-1565.34"/>
    <n v="-24848.68"/>
    <n v="151752.41"/>
    <n v="0"/>
    <x v="8"/>
    <x v="2"/>
  </r>
  <r>
    <x v="0"/>
    <s v="E"/>
    <x v="8"/>
    <s v="DS01    01/02/2007N"/>
    <n v="1398109"/>
    <n v="116850.34"/>
    <n v="18073.34"/>
    <n v="98777"/>
    <n v="102073.73"/>
    <n v="1964.36"/>
    <n v="18073.34"/>
    <n v="0"/>
    <n v="-311.77999999999997"/>
    <n v="-4949.3100000000004"/>
    <n v="30225.72"/>
    <n v="0"/>
    <x v="8"/>
    <x v="2"/>
  </r>
  <r>
    <x v="0"/>
    <s v="E"/>
    <x v="5"/>
    <s v="DS01    01/02/2007N"/>
    <n v="1693088"/>
    <n v="155187.76"/>
    <n v="21893.63"/>
    <n v="133294.13"/>
    <n v="137286.41"/>
    <n v="2378.79"/>
    <n v="21893.63"/>
    <n v="0"/>
    <n v="-377.55"/>
    <n v="-5993.52"/>
    <n v="36602.870000000003"/>
    <n v="0"/>
    <x v="8"/>
    <x v="2"/>
  </r>
  <r>
    <x v="0"/>
    <s v="E"/>
    <x v="2"/>
    <s v="DS01    01/02/2007Y"/>
    <n v="45292"/>
    <n v="11572.84"/>
    <n v="580.45000000000005"/>
    <n v="10992.39"/>
    <n v="11097.76"/>
    <n v="63.57"/>
    <n v="580.45000000000005"/>
    <n v="0"/>
    <n v="-10.1"/>
    <n v="-158.84"/>
    <n v="979.2"/>
    <n v="0"/>
    <x v="8"/>
    <x v="2"/>
  </r>
  <r>
    <x v="0"/>
    <s v="E"/>
    <x v="6"/>
    <s v="DS01    01/02/2007Y"/>
    <n v="3460"/>
    <n v="927.84"/>
    <n v="26.84"/>
    <n v="901"/>
    <n v="904.98"/>
    <n v="4.76"/>
    <n v="26.84"/>
    <n v="0"/>
    <n v="-0.76"/>
    <n v="-7.98"/>
    <n v="74.81"/>
    <n v="0"/>
    <x v="8"/>
    <x v="2"/>
  </r>
  <r>
    <x v="0"/>
    <s v="E"/>
    <x v="3"/>
    <s v="DS01    01/02/2007Y"/>
    <n v="13882"/>
    <n v="3760.31"/>
    <n v="178.07"/>
    <n v="3582.24"/>
    <n v="3614.58"/>
    <n v="19.489999999999998"/>
    <n v="178.07"/>
    <n v="0"/>
    <n v="-3.08"/>
    <n v="-48.75"/>
    <n v="300.08"/>
    <n v="0"/>
    <x v="8"/>
    <x v="2"/>
  </r>
  <r>
    <x v="0"/>
    <s v="E"/>
    <x v="11"/>
    <s v="DS01    01/02/2007Y"/>
    <n v="6448"/>
    <n v="1583.2"/>
    <n v="84.03"/>
    <n v="1499.17"/>
    <n v="1514.38"/>
    <n v="9.06"/>
    <n v="84.03"/>
    <n v="0"/>
    <n v="-1.44"/>
    <n v="-22.83"/>
    <n v="139.4"/>
    <n v="0"/>
    <x v="8"/>
    <x v="2"/>
  </r>
  <r>
    <x v="0"/>
    <s v="E"/>
    <x v="4"/>
    <s v="DS01    01/02/2007Y"/>
    <n v="1361"/>
    <n v="341.11"/>
    <n v="17.59"/>
    <n v="323.52"/>
    <n v="326.73"/>
    <n v="1.91"/>
    <n v="17.59"/>
    <n v="0"/>
    <n v="-0.3"/>
    <n v="-4.82"/>
    <n v="29.42"/>
    <n v="0"/>
    <x v="8"/>
    <x v="2"/>
  </r>
  <r>
    <x v="0"/>
    <s v="E"/>
    <x v="8"/>
    <s v="DS01    01/02/2007Y"/>
    <n v="2172"/>
    <n v="535.44000000000005"/>
    <n v="28.08"/>
    <n v="507.36"/>
    <n v="512.48"/>
    <n v="3.05"/>
    <n v="28.08"/>
    <n v="0"/>
    <n v="-0.48"/>
    <n v="-7.69"/>
    <n v="46.96"/>
    <n v="0"/>
    <x v="8"/>
    <x v="2"/>
  </r>
  <r>
    <x v="0"/>
    <s v="E"/>
    <x v="5"/>
    <s v="DS01    01/02/2007Y"/>
    <n v="6526"/>
    <n v="1578.7"/>
    <n v="84.36"/>
    <n v="1494.34"/>
    <n v="1509.73"/>
    <n v="9.17"/>
    <n v="84.36"/>
    <n v="0"/>
    <n v="-1.46"/>
    <n v="-23.1"/>
    <n v="141.09"/>
    <n v="0"/>
    <x v="8"/>
    <x v="2"/>
  </r>
  <r>
    <x v="0"/>
    <s v="E"/>
    <x v="5"/>
    <s v="DS02    01/02/2007N"/>
    <n v="152216"/>
    <n v="11842.72"/>
    <n v="1967.7"/>
    <n v="9875.02"/>
    <n v="10233.94"/>
    <n v="213.86"/>
    <n v="1967.7"/>
    <n v="0"/>
    <n v="-33.94"/>
    <n v="-538.84"/>
    <n v="3290.76"/>
    <n v="0"/>
    <x v="8"/>
    <x v="2"/>
  </r>
  <r>
    <x v="0"/>
    <s v="E"/>
    <x v="6"/>
    <s v="DS02    01/02/2007Y"/>
    <n v="2364"/>
    <n v="581.44000000000005"/>
    <n v="30.56"/>
    <n v="550.88"/>
    <n v="556.46"/>
    <n v="3.32"/>
    <n v="30.56"/>
    <n v="0"/>
    <n v="-0.53"/>
    <n v="-8.3699999999999992"/>
    <n v="51.11"/>
    <n v="0"/>
    <x v="8"/>
    <x v="2"/>
  </r>
  <r>
    <x v="0"/>
    <s v="E"/>
    <x v="5"/>
    <s v="DS03 ON 01/02/2007N"/>
    <n v="110795"/>
    <n v="8678.77"/>
    <n v="1432.25"/>
    <n v="7246.52"/>
    <n v="7507.77"/>
    <n v="155.66999999999999"/>
    <n v="1432.25"/>
    <n v="0"/>
    <n v="-24.71"/>
    <n v="-392.21"/>
    <n v="2395.2800000000002"/>
    <n v="0"/>
    <x v="8"/>
    <x v="2"/>
  </r>
  <r>
    <x v="0"/>
    <s v="E"/>
    <x v="2"/>
    <s v="DS07 ON 01/02/2007N"/>
    <n v="1572514"/>
    <n v="132436"/>
    <n v="20339.23"/>
    <n v="112096.77"/>
    <n v="115802.03"/>
    <n v="2209.37"/>
    <n v="20339.23"/>
    <n v="0"/>
    <n v="-350.65"/>
    <n v="-5563.98"/>
    <n v="33996.18"/>
    <n v="0"/>
    <x v="8"/>
    <x v="2"/>
  </r>
  <r>
    <x v="0"/>
    <s v="E"/>
    <x v="6"/>
    <s v="DS07 ON 01/02/2007N"/>
    <n v="108502"/>
    <n v="10511.43"/>
    <n v="1402.59"/>
    <n v="9108.84"/>
    <n v="9364.66"/>
    <n v="152.44999999999999"/>
    <n v="1402.59"/>
    <n v="0"/>
    <n v="-24.18"/>
    <n v="-384.09"/>
    <n v="2345.6999999999998"/>
    <n v="0"/>
    <x v="8"/>
    <x v="2"/>
  </r>
  <r>
    <x v="0"/>
    <s v="E"/>
    <x v="3"/>
    <s v="DS07 ON 01/02/2007N"/>
    <n v="152080"/>
    <n v="13775.73"/>
    <n v="1965.94"/>
    <n v="11809.79"/>
    <n v="12168.39"/>
    <n v="213.67"/>
    <n v="1965.94"/>
    <n v="0"/>
    <n v="-33.909999999999997"/>
    <n v="-538.36"/>
    <n v="3287.81"/>
    <n v="0"/>
    <x v="8"/>
    <x v="2"/>
  </r>
  <r>
    <x v="0"/>
    <s v="E"/>
    <x v="7"/>
    <s v="DS07 ON 01/02/2007N"/>
    <n v="22400"/>
    <n v="2345.02"/>
    <n v="289.56"/>
    <n v="2055.46"/>
    <n v="2108.29"/>
    <n v="31.47"/>
    <n v="289.56"/>
    <n v="0"/>
    <n v="-5"/>
    <n v="-79.3"/>
    <n v="484.27"/>
    <n v="0"/>
    <x v="8"/>
    <x v="2"/>
  </r>
  <r>
    <x v="0"/>
    <s v="E"/>
    <x v="4"/>
    <s v="DS07 ON 01/02/2007N"/>
    <n v="183773"/>
    <n v="13980.34"/>
    <n v="2375.63"/>
    <n v="11604.71"/>
    <n v="12038.05"/>
    <n v="258.2"/>
    <n v="2375.63"/>
    <n v="0"/>
    <n v="-40.98"/>
    <n v="-650.55999999999995"/>
    <n v="3972.99"/>
    <n v="0"/>
    <x v="8"/>
    <x v="2"/>
  </r>
  <r>
    <x v="0"/>
    <s v="E"/>
    <x v="2"/>
    <s v="DS07 ON 01/02/2007Y"/>
    <n v="560"/>
    <n v="154.19"/>
    <n v="7.24"/>
    <n v="146.94999999999999"/>
    <n v="148.26"/>
    <n v="0.79"/>
    <n v="7.24"/>
    <n v="0"/>
    <n v="-0.12"/>
    <n v="-1.98"/>
    <n v="12.11"/>
    <n v="0"/>
    <x v="8"/>
    <x v="2"/>
  </r>
  <r>
    <x v="0"/>
    <s v="E"/>
    <x v="2"/>
    <s v="DS08 ON 01/02/2007N"/>
    <n v="731807"/>
    <n v="78765.19"/>
    <n v="9489.3799999999992"/>
    <n v="69275.81"/>
    <n v="71001.37"/>
    <n v="1028.22"/>
    <n v="9489.3799999999992"/>
    <n v="0"/>
    <n v="-163.21"/>
    <n v="-2590.5700000000002"/>
    <n v="15820.91"/>
    <n v="0"/>
    <x v="8"/>
    <x v="2"/>
  </r>
  <r>
    <x v="0"/>
    <s v="E"/>
    <x v="4"/>
    <s v="DS08 ON 01/02/2007N"/>
    <n v="67256"/>
    <n v="6221.7"/>
    <n v="869.42"/>
    <n v="5352.28"/>
    <n v="5510.88"/>
    <n v="94.49"/>
    <n v="869.42"/>
    <n v="0"/>
    <n v="-15"/>
    <n v="-238.09"/>
    <n v="1454.01"/>
    <n v="0"/>
    <x v="8"/>
    <x v="2"/>
  </r>
  <r>
    <x v="0"/>
    <s v="E"/>
    <x v="2"/>
    <s v="DS08 ON 01/02/2007Y"/>
    <n v="1244"/>
    <n v="348.08"/>
    <n v="16.079999999999998"/>
    <n v="332"/>
    <n v="334.93"/>
    <n v="1.75"/>
    <n v="16.079999999999998"/>
    <n v="0"/>
    <n v="-0.28000000000000003"/>
    <n v="-4.4000000000000004"/>
    <n v="26.89"/>
    <n v="0"/>
    <x v="8"/>
    <x v="2"/>
  </r>
  <r>
    <x v="0"/>
    <s v="E"/>
    <x v="2"/>
    <s v="DS09    01/02/2007N"/>
    <n v="527229"/>
    <n v="56400.51"/>
    <n v="6751.46"/>
    <n v="49649.05"/>
    <n v="50873.599999999999"/>
    <n v="740.75"/>
    <n v="6751.46"/>
    <n v="0"/>
    <n v="-117.56"/>
    <n v="-1847.74"/>
    <n v="11398.2"/>
    <n v="0"/>
    <x v="8"/>
    <x v="2"/>
  </r>
  <r>
    <x v="0"/>
    <s v="E"/>
    <x v="2"/>
    <s v="DS09    01/02/2007Y"/>
    <n v="85169"/>
    <n v="12934.14"/>
    <n v="1100.97"/>
    <n v="11833.17"/>
    <n v="12033.98"/>
    <n v="119.66"/>
    <n v="1100.97"/>
    <n v="0"/>
    <n v="-18.98"/>
    <n v="-301.49"/>
    <n v="1841.31"/>
    <n v="0"/>
    <x v="8"/>
    <x v="2"/>
  </r>
  <r>
    <x v="0"/>
    <s v="E"/>
    <x v="4"/>
    <s v="DS12    01/02/2007 "/>
    <n v="18821"/>
    <n v="1206.32"/>
    <n v="0"/>
    <n v="1206.32"/>
    <n v="0"/>
    <n v="0"/>
    <n v="0"/>
    <n v="0"/>
    <n v="0"/>
    <n v="0"/>
    <n v="406.89"/>
    <n v="0"/>
    <x v="8"/>
    <x v="2"/>
  </r>
  <r>
    <x v="0"/>
    <s v="E"/>
    <x v="8"/>
    <s v="DS12    01/02/2007 "/>
    <n v="18850"/>
    <n v="1901.54"/>
    <n v="0"/>
    <n v="1901.54"/>
    <n v="0"/>
    <n v="0"/>
    <n v="0"/>
    <n v="0"/>
    <n v="0"/>
    <n v="0"/>
    <n v="407.52"/>
    <n v="0"/>
    <x v="8"/>
    <x v="2"/>
  </r>
  <r>
    <x v="0"/>
    <s v="E"/>
    <x v="8"/>
    <s v="DT01SOFF01/02/2007N"/>
    <n v="0"/>
    <n v="-6250"/>
    <n v="0"/>
    <n v="-6250"/>
    <n v="0"/>
    <n v="0"/>
    <n v="0"/>
    <n v="0"/>
    <n v="0"/>
    <n v="0"/>
    <n v="0"/>
    <n v="0"/>
    <x v="8"/>
    <x v="3"/>
  </r>
  <r>
    <x v="0"/>
    <s v="E"/>
    <x v="5"/>
    <s v="DT01SOFF01/02/2007N"/>
    <n v="0"/>
    <n v="-1250"/>
    <n v="0"/>
    <n v="-1250"/>
    <n v="0"/>
    <n v="0"/>
    <n v="0"/>
    <n v="0"/>
    <n v="0"/>
    <n v="0"/>
    <n v="0"/>
    <n v="0"/>
    <x v="8"/>
    <x v="3"/>
  </r>
  <r>
    <x v="0"/>
    <s v="E"/>
    <x v="4"/>
    <s v="DT01WOFF01/02/2007N"/>
    <n v="16326204"/>
    <n v="767500.43"/>
    <n v="210802.63"/>
    <n v="556697.80000000005"/>
    <n v="556697.80000000005"/>
    <n v="0"/>
    <n v="210802.63"/>
    <n v="0"/>
    <n v="0"/>
    <n v="0"/>
    <n v="352956.2"/>
    <n v="0"/>
    <x v="8"/>
    <x v="3"/>
  </r>
  <r>
    <x v="0"/>
    <s v="E"/>
    <x v="8"/>
    <s v="DT01WOFF01/02/2007N"/>
    <n v="20254766"/>
    <n v="950856.2"/>
    <n v="261833.34"/>
    <n v="689022.86"/>
    <n v="689022.86"/>
    <n v="0"/>
    <n v="261833.34"/>
    <n v="0"/>
    <n v="0"/>
    <n v="0"/>
    <n v="437887.76"/>
    <n v="0"/>
    <x v="8"/>
    <x v="3"/>
  </r>
  <r>
    <x v="0"/>
    <s v="E"/>
    <x v="5"/>
    <s v="DT01WOFF01/02/2007N"/>
    <n v="2243359"/>
    <n v="105616.64"/>
    <n v="28999.91"/>
    <n v="76616.73"/>
    <n v="76616.73"/>
    <n v="0"/>
    <n v="28999.91"/>
    <n v="0"/>
    <n v="0"/>
    <n v="0"/>
    <n v="48499.18"/>
    <n v="0"/>
    <x v="8"/>
    <x v="3"/>
  </r>
  <r>
    <x v="0"/>
    <s v="E"/>
    <x v="1"/>
    <s v="DT01WOFF01/02/2007N"/>
    <n v="117414"/>
    <n v="5507.19"/>
    <n v="1517.81"/>
    <n v="3989.38"/>
    <n v="3989.38"/>
    <n v="0"/>
    <n v="1517.81"/>
    <n v="0"/>
    <n v="0"/>
    <n v="0"/>
    <n v="2538.37"/>
    <n v="0"/>
    <x v="8"/>
    <x v="3"/>
  </r>
  <r>
    <x v="0"/>
    <s v="E"/>
    <x v="8"/>
    <s v="DT01WON 01/02/2007 "/>
    <n v="847222"/>
    <n v="65351.19"/>
    <n v="10952.04"/>
    <n v="65351.19"/>
    <n v="59068.28"/>
    <n v="1190.3499999999999"/>
    <n v="10952.04"/>
    <n v="0"/>
    <n v="-347.24"/>
    <n v="-5512.24"/>
    <n v="18316.09"/>
    <n v="0"/>
    <x v="8"/>
    <x v="3"/>
  </r>
  <r>
    <x v="0"/>
    <s v="E"/>
    <x v="3"/>
    <s v="DT01WON 01/02/2007N"/>
    <n v="0"/>
    <n v="15"/>
    <n v="0"/>
    <n v="15"/>
    <n v="15"/>
    <n v="0"/>
    <n v="0"/>
    <n v="0"/>
    <n v="0"/>
    <n v="0"/>
    <n v="0"/>
    <n v="0"/>
    <x v="8"/>
    <x v="3"/>
  </r>
  <r>
    <x v="0"/>
    <s v="E"/>
    <x v="4"/>
    <s v="DT01WON 01/02/2007N"/>
    <n v="7155446"/>
    <n v="952375.61"/>
    <n v="92303.64"/>
    <n v="860071.97"/>
    <n v="915441.64"/>
    <n v="32991.730000000003"/>
    <n v="92303.64"/>
    <n v="0"/>
    <n v="-5236.41"/>
    <n v="-83124.990000000005"/>
    <n v="154693.54"/>
    <n v="0"/>
    <x v="8"/>
    <x v="3"/>
  </r>
  <r>
    <x v="0"/>
    <s v="E"/>
    <x v="8"/>
    <s v="DT01WON 01/02/2007N"/>
    <n v="8908398"/>
    <n v="1222076.58"/>
    <n v="115158.89"/>
    <n v="1106917.69"/>
    <n v="1175684.45"/>
    <n v="40974.239999999998"/>
    <n v="115158.89"/>
    <n v="0"/>
    <n v="-6503.4"/>
    <n v="-103237.6"/>
    <n v="192590.62"/>
    <n v="0"/>
    <x v="8"/>
    <x v="3"/>
  </r>
  <r>
    <x v="0"/>
    <s v="E"/>
    <x v="5"/>
    <s v="DT01WON 01/02/2007N"/>
    <n v="1209119"/>
    <n v="187652.76"/>
    <n v="15630.28"/>
    <n v="172022.48"/>
    <n v="180163.41"/>
    <n v="4850.72"/>
    <n v="15630.28"/>
    <n v="0"/>
    <n v="-769.9"/>
    <n v="-12221.75"/>
    <n v="26139.93"/>
    <n v="0"/>
    <x v="8"/>
    <x v="3"/>
  </r>
  <r>
    <x v="0"/>
    <s v="E"/>
    <x v="1"/>
    <s v="DT01WON 01/02/2007N"/>
    <n v="40315"/>
    <n v="5673.3"/>
    <n v="521.15"/>
    <n v="5152.1499999999996"/>
    <n v="5524.07"/>
    <n v="221.61"/>
    <n v="521.15"/>
    <n v="0"/>
    <n v="-35.17"/>
    <n v="-558.36"/>
    <n v="871.57"/>
    <n v="0"/>
    <x v="8"/>
    <x v="3"/>
  </r>
  <r>
    <x v="0"/>
    <s v="E"/>
    <x v="4"/>
    <s v="DT02WOFF01/02/2007N"/>
    <n v="356723"/>
    <n v="16735.650000000001"/>
    <n v="4611.3599999999997"/>
    <n v="12124.29"/>
    <n v="12124.29"/>
    <n v="0"/>
    <n v="4611.3599999999997"/>
    <n v="0"/>
    <n v="0"/>
    <n v="0"/>
    <n v="7711.99"/>
    <n v="0"/>
    <x v="8"/>
    <x v="3"/>
  </r>
  <r>
    <x v="0"/>
    <s v="E"/>
    <x v="8"/>
    <s v="DT02WOFF01/02/2007N"/>
    <n v="614551"/>
    <n v="28824.9"/>
    <n v="7944.3"/>
    <n v="20880.599999999999"/>
    <n v="20880.599999999999"/>
    <n v="0"/>
    <n v="7944.3"/>
    <n v="0"/>
    <n v="0"/>
    <n v="0"/>
    <n v="13285.98"/>
    <n v="0"/>
    <x v="8"/>
    <x v="3"/>
  </r>
  <r>
    <x v="0"/>
    <s v="E"/>
    <x v="5"/>
    <s v="DT02WOFF01/02/2007N"/>
    <n v="129178"/>
    <n v="6058.96"/>
    <n v="1669.88"/>
    <n v="4389.08"/>
    <n v="4389.08"/>
    <n v="0"/>
    <n v="1669.88"/>
    <n v="0"/>
    <n v="0"/>
    <n v="0"/>
    <n v="2792.7"/>
    <n v="0"/>
    <x v="8"/>
    <x v="3"/>
  </r>
  <r>
    <x v="0"/>
    <s v="E"/>
    <x v="4"/>
    <s v="DT02WON 01/02/2007N"/>
    <n v="135947"/>
    <n v="18269.919999999998"/>
    <n v="1757.39"/>
    <n v="16512.53"/>
    <n v="17674.25"/>
    <n v="692.2"/>
    <n v="1757.39"/>
    <n v="0"/>
    <n v="-109.87"/>
    <n v="-1744.05"/>
    <n v="2939.04"/>
    <n v="0"/>
    <x v="8"/>
    <x v="3"/>
  </r>
  <r>
    <x v="0"/>
    <s v="E"/>
    <x v="8"/>
    <s v="DT02WON 01/02/2007N"/>
    <n v="244695"/>
    <n v="33427.199999999997"/>
    <n v="3163.17"/>
    <n v="30264.03"/>
    <n v="32290.13"/>
    <n v="1207.24"/>
    <n v="3163.17"/>
    <n v="0"/>
    <n v="-191.61"/>
    <n v="-3041.73"/>
    <n v="5290.06"/>
    <n v="0"/>
    <x v="8"/>
    <x v="3"/>
  </r>
  <r>
    <x v="0"/>
    <s v="E"/>
    <x v="5"/>
    <s v="DT02WON 01/02/2007N"/>
    <n v="69018"/>
    <n v="11483.84"/>
    <n v="892.2"/>
    <n v="10591.64"/>
    <n v="11058.98"/>
    <n v="278.47000000000003"/>
    <n v="892.2"/>
    <n v="0"/>
    <n v="-44.2"/>
    <n v="-701.61"/>
    <n v="1492.1"/>
    <n v="0"/>
    <x v="8"/>
    <x v="3"/>
  </r>
  <r>
    <x v="0"/>
    <s v="E"/>
    <x v="4"/>
    <s v="DT07WOFF01/02/2007N"/>
    <n v="13357"/>
    <n v="629.72"/>
    <n v="172.67"/>
    <n v="457.05"/>
    <n v="457.05"/>
    <n v="0"/>
    <n v="172.67"/>
    <n v="0"/>
    <n v="0"/>
    <n v="0"/>
    <n v="288.76"/>
    <n v="0"/>
    <x v="8"/>
    <x v="3"/>
  </r>
  <r>
    <x v="0"/>
    <s v="E"/>
    <x v="5"/>
    <s v="DT07WOFF01/02/2007N"/>
    <n v="177194"/>
    <n v="8312.9500000000007"/>
    <n v="2290.59"/>
    <n v="6022.36"/>
    <n v="6022.36"/>
    <n v="0"/>
    <n v="2290.59"/>
    <n v="0"/>
    <n v="0"/>
    <n v="0"/>
    <n v="3830.76"/>
    <n v="0"/>
    <x v="8"/>
    <x v="3"/>
  </r>
  <r>
    <x v="0"/>
    <s v="E"/>
    <x v="4"/>
    <s v="DT07WON 01/02/2007N"/>
    <n v="6184"/>
    <n v="1764.04"/>
    <n v="79.94"/>
    <n v="1684.1"/>
    <n v="1730.18"/>
    <n v="27.46"/>
    <n v="79.94"/>
    <n v="0"/>
    <n v="-4.3600000000000003"/>
    <n v="-69.180000000000007"/>
    <n v="133.69"/>
    <n v="0"/>
    <x v="8"/>
    <x v="3"/>
  </r>
  <r>
    <x v="0"/>
    <s v="E"/>
    <x v="5"/>
    <s v="DT07WON 01/02/2007N"/>
    <n v="80008"/>
    <n v="11395.92"/>
    <n v="1034.26"/>
    <n v="10361.66"/>
    <n v="10968.15"/>
    <n v="361.37"/>
    <n v="1034.26"/>
    <n v="0"/>
    <n v="-57.36"/>
    <n v="-910.5"/>
    <n v="1729.69"/>
    <n v="0"/>
    <x v="8"/>
    <x v="3"/>
  </r>
  <r>
    <x v="0"/>
    <s v="E"/>
    <x v="5"/>
    <s v="DT08SOFF01/02/2007N"/>
    <n v="-1213253"/>
    <n v="-167398.51999999999"/>
    <n v="-15591.56"/>
    <n v="-151806.96"/>
    <n v="-159207.54"/>
    <n v="-6127.09"/>
    <n v="-15591.56"/>
    <n v="0"/>
    <n v="972.49"/>
    <n v="12555.18"/>
    <n v="-26229.31"/>
    <n v="0"/>
    <x v="8"/>
    <x v="3"/>
  </r>
  <r>
    <x v="0"/>
    <s v="E"/>
    <x v="5"/>
    <s v="DT08SON 01/02/2007N"/>
    <n v="27782"/>
    <n v="1198.6600000000001"/>
    <n v="241.62"/>
    <n v="957.04"/>
    <n v="5557.22"/>
    <n v="4461.5"/>
    <n v="241.62"/>
    <n v="0"/>
    <n v="-708.12"/>
    <n v="-8353.56"/>
    <n v="600.62"/>
    <n v="0"/>
    <x v="8"/>
    <x v="3"/>
  </r>
  <r>
    <x v="0"/>
    <s v="E"/>
    <x v="4"/>
    <s v="DT08WOFF01/02/2007N"/>
    <n v="12809903"/>
    <n v="601582.64"/>
    <n v="165593.62"/>
    <n v="435989.02"/>
    <n v="435989.02"/>
    <n v="0"/>
    <n v="165593.62"/>
    <n v="0"/>
    <n v="0"/>
    <n v="0"/>
    <n v="276937.28999999998"/>
    <n v="0"/>
    <x v="8"/>
    <x v="3"/>
  </r>
  <r>
    <x v="0"/>
    <s v="E"/>
    <x v="8"/>
    <s v="DT08WOFF01/02/2007N"/>
    <n v="11622423"/>
    <n v="545454.14"/>
    <n v="150243.04999999999"/>
    <n v="395211.09"/>
    <n v="395211.09"/>
    <n v="0"/>
    <n v="150243.04999999999"/>
    <n v="0"/>
    <n v="0"/>
    <n v="0"/>
    <n v="251265.15"/>
    <n v="0"/>
    <x v="8"/>
    <x v="3"/>
  </r>
  <r>
    <x v="0"/>
    <s v="E"/>
    <x v="5"/>
    <s v="DT08WOFF01/02/2007N"/>
    <n v="6575797"/>
    <n v="309304.84000000003"/>
    <n v="85005.32"/>
    <n v="224299.51999999999"/>
    <n v="224299.51999999999"/>
    <n v="0"/>
    <n v="85005.32"/>
    <n v="0"/>
    <n v="0"/>
    <n v="0"/>
    <n v="142162.16"/>
    <n v="0"/>
    <x v="8"/>
    <x v="3"/>
  </r>
  <r>
    <x v="0"/>
    <s v="E"/>
    <x v="12"/>
    <s v="DT08WOFF01/02/2007N"/>
    <n v="97064"/>
    <n v="5245.22"/>
    <n v="1254.75"/>
    <n v="3990.47"/>
    <n v="3990.47"/>
    <n v="0"/>
    <n v="1254.75"/>
    <n v="0"/>
    <n v="0"/>
    <n v="0"/>
    <n v="2098.4299999999998"/>
    <n v="0"/>
    <x v="8"/>
    <x v="3"/>
  </r>
  <r>
    <x v="0"/>
    <s v="E"/>
    <x v="1"/>
    <s v="DT08WOFF01/02/2007N"/>
    <n v="620938"/>
    <n v="29124.48"/>
    <n v="8026.87"/>
    <n v="21097.61"/>
    <n v="21097.61"/>
    <n v="0"/>
    <n v="8026.87"/>
    <n v="0"/>
    <n v="0"/>
    <n v="0"/>
    <n v="13424.06"/>
    <n v="0"/>
    <x v="8"/>
    <x v="3"/>
  </r>
  <r>
    <x v="0"/>
    <s v="E"/>
    <x v="4"/>
    <s v="DT08WON 01/02/2007N"/>
    <n v="5061366"/>
    <n v="641983.22"/>
    <n v="65428.27"/>
    <n v="576554.94999999995"/>
    <n v="618695.41"/>
    <n v="25109.14"/>
    <n v="65428.27"/>
    <n v="0"/>
    <n v="-3985.29"/>
    <n v="-63264.31"/>
    <n v="109421.67"/>
    <n v="0"/>
    <x v="8"/>
    <x v="3"/>
  </r>
  <r>
    <x v="0"/>
    <s v="E"/>
    <x v="8"/>
    <s v="DT08WON 01/02/2007N"/>
    <n v="4681802"/>
    <n v="583949.55000000005"/>
    <n v="60521.66"/>
    <n v="523427.89"/>
    <n v="561873.28"/>
    <n v="22907.43"/>
    <n v="60521.66"/>
    <n v="0"/>
    <n v="-3635.87"/>
    <n v="-57716.95"/>
    <n v="101215.87"/>
    <n v="0"/>
    <x v="8"/>
    <x v="3"/>
  </r>
  <r>
    <x v="0"/>
    <s v="E"/>
    <x v="5"/>
    <s v="DT08WON 01/02/2007N"/>
    <n v="1884872"/>
    <n v="308786.13"/>
    <n v="24365.75"/>
    <n v="284420.38"/>
    <n v="304370.64"/>
    <n v="11887.24"/>
    <n v="24365.75"/>
    <n v="0"/>
    <n v="-1886.73"/>
    <n v="-29950.77"/>
    <n v="40749.040000000001"/>
    <n v="0"/>
    <x v="8"/>
    <x v="3"/>
  </r>
  <r>
    <x v="0"/>
    <s v="E"/>
    <x v="12"/>
    <s v="DT08WON 01/02/2007N"/>
    <n v="976"/>
    <n v="59.79"/>
    <n v="12.62"/>
    <n v="47.17"/>
    <n v="278.33999999999997"/>
    <n v="137.75"/>
    <n v="12.62"/>
    <n v="0"/>
    <n v="-21.86"/>
    <n v="-347.06"/>
    <n v="21.1"/>
    <n v="0"/>
    <x v="8"/>
    <x v="3"/>
  </r>
  <r>
    <x v="0"/>
    <s v="E"/>
    <x v="1"/>
    <s v="DT08WON 01/02/2007N"/>
    <n v="257337"/>
    <n v="32685.96"/>
    <n v="3326.6"/>
    <n v="29359.360000000001"/>
    <n v="31430.33"/>
    <n v="1233.98"/>
    <n v="3326.6"/>
    <n v="0"/>
    <n v="-195.86"/>
    <n v="-3109.09"/>
    <n v="5563.37"/>
    <n v="0"/>
    <x v="8"/>
    <x v="3"/>
  </r>
  <r>
    <x v="0"/>
    <s v="E"/>
    <x v="8"/>
    <s v="DT09WON 01/02/2007 "/>
    <n v="709906"/>
    <n v="36523.69"/>
    <n v="0"/>
    <n v="36523.69"/>
    <n v="0"/>
    <n v="0"/>
    <n v="0"/>
    <n v="0"/>
    <n v="0"/>
    <n v="0"/>
    <n v="15347.46"/>
    <n v="0"/>
    <x v="8"/>
    <x v="3"/>
  </r>
  <r>
    <x v="0"/>
    <s v="E"/>
    <x v="2"/>
    <s v="EH      01/02/2007N"/>
    <n v="423424"/>
    <n v="30540.9"/>
    <n v="5475.31"/>
    <n v="25065.59"/>
    <n v="26064.080000000002"/>
    <n v="594.88"/>
    <n v="5475.31"/>
    <n v="0"/>
    <n v="-94.45"/>
    <n v="-1498.92"/>
    <n v="9154.0300000000007"/>
    <n v="0"/>
    <x v="8"/>
    <x v="4"/>
  </r>
  <r>
    <x v="0"/>
    <s v="E"/>
    <x v="6"/>
    <s v="EH      01/02/2007N"/>
    <n v="15760"/>
    <n v="1116.23"/>
    <n v="203.73"/>
    <n v="912.5"/>
    <n v="949.66"/>
    <n v="22.14"/>
    <n v="203.73"/>
    <n v="0"/>
    <n v="-3.51"/>
    <n v="-55.79"/>
    <n v="340.72"/>
    <n v="0"/>
    <x v="8"/>
    <x v="4"/>
  </r>
  <r>
    <x v="0"/>
    <s v="E"/>
    <x v="3"/>
    <s v="EH      01/02/2007N"/>
    <n v="581901"/>
    <n v="40924.78"/>
    <n v="7531.68"/>
    <n v="33393.1"/>
    <n v="34765.230000000003"/>
    <n v="817.57"/>
    <n v="7531.68"/>
    <n v="0"/>
    <n v="-129.78"/>
    <n v="-2059.92"/>
    <n v="12580.12"/>
    <n v="0"/>
    <x v="8"/>
    <x v="4"/>
  </r>
  <r>
    <x v="0"/>
    <s v="E"/>
    <x v="5"/>
    <s v="EH      01/02/2007N"/>
    <n v="196646"/>
    <n v="13785.62"/>
    <n v="2542.04"/>
    <n v="11243.58"/>
    <n v="11707.29"/>
    <n v="276.27999999999997"/>
    <n v="2542.04"/>
    <n v="0"/>
    <n v="-43.86"/>
    <n v="-696.13"/>
    <n v="4251.29"/>
    <n v="0"/>
    <x v="8"/>
    <x v="4"/>
  </r>
  <r>
    <x v="0"/>
    <s v="E"/>
    <x v="6"/>
    <s v="GFL1    01/31/2007N"/>
    <n v="90"/>
    <n v="9.1199999999999992"/>
    <n v="1.1599999999999999"/>
    <n v="7.96"/>
    <n v="8.17"/>
    <n v="0.13"/>
    <n v="1.1599999999999999"/>
    <n v="0"/>
    <n v="-0.02"/>
    <n v="-0.32"/>
    <n v="1.95"/>
    <n v="0"/>
    <x v="8"/>
    <x v="5"/>
  </r>
  <r>
    <x v="0"/>
    <s v="E"/>
    <x v="3"/>
    <s v="GFL1    01/31/2007N"/>
    <n v="513"/>
    <n v="61.98"/>
    <n v="6.67"/>
    <n v="55.31"/>
    <n v="46.91"/>
    <n v="0.73"/>
    <n v="6.67"/>
    <n v="0"/>
    <n v="-0.11"/>
    <n v="-1.82"/>
    <n v="11.09"/>
    <n v="0"/>
    <x v="8"/>
    <x v="5"/>
  </r>
  <r>
    <x v="0"/>
    <s v="E"/>
    <x v="2"/>
    <s v="GFL2    01/31/2007N"/>
    <n v="499731"/>
    <n v="44522.15"/>
    <n v="6460.24"/>
    <n v="38061.910000000003"/>
    <n v="39231.64"/>
    <n v="702.05"/>
    <n v="6460.24"/>
    <n v="0"/>
    <n v="-111.57"/>
    <n v="-1768.94"/>
    <n v="10803.61"/>
    <n v="0"/>
    <x v="8"/>
    <x v="5"/>
  </r>
  <r>
    <x v="0"/>
    <s v="E"/>
    <x v="10"/>
    <s v="GFL2    01/31/2007N"/>
    <n v="0"/>
    <n v="3"/>
    <n v="0.01"/>
    <n v="2.99"/>
    <n v="0.08"/>
    <n v="0"/>
    <n v="0.01"/>
    <n v="0"/>
    <n v="0"/>
    <n v="0"/>
    <n v="0"/>
    <n v="0"/>
    <x v="8"/>
    <x v="5"/>
  </r>
  <r>
    <x v="0"/>
    <s v="E"/>
    <x v="3"/>
    <s v="GFL2    01/31/2007N"/>
    <n v="15338"/>
    <n v="1465.08"/>
    <n v="198.49"/>
    <n v="1266.5899999999999"/>
    <n v="1206.49"/>
    <n v="21.58"/>
    <n v="198.49"/>
    <n v="0"/>
    <n v="-3.48"/>
    <n v="-54.3"/>
    <n v="331.58"/>
    <n v="0"/>
    <x v="8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8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8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8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8"/>
    <x v="6"/>
  </r>
  <r>
    <x v="0"/>
    <s v="E"/>
    <x v="2"/>
    <s v="MCMP    07/31/1998 "/>
    <n v="0"/>
    <n v="169"/>
    <n v="0"/>
    <n v="169"/>
    <n v="0"/>
    <n v="0"/>
    <n v="0"/>
    <n v="0"/>
    <n v="0"/>
    <n v="0"/>
    <n v="0"/>
    <n v="0"/>
    <x v="8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8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8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8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8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8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8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8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8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8"/>
    <x v="6"/>
  </r>
  <r>
    <x v="0"/>
    <s v="E"/>
    <x v="9"/>
    <s v="NSPF    01/02/2007 "/>
    <n v="163"/>
    <n v="20.88"/>
    <n v="2.11"/>
    <n v="18.77"/>
    <n v="19.43"/>
    <n v="0"/>
    <n v="2.11"/>
    <n v="0"/>
    <n v="-0.08"/>
    <n v="-0.57999999999999996"/>
    <n v="3.52"/>
    <n v="0"/>
    <x v="8"/>
    <x v="7"/>
  </r>
  <r>
    <x v="0"/>
    <s v="E"/>
    <x v="2"/>
    <s v="NSPF    01/02/2007 "/>
    <n v="2282"/>
    <n v="292.32"/>
    <n v="29.54"/>
    <n v="262.77999999999997"/>
    <n v="272.02"/>
    <n v="0"/>
    <n v="29.54"/>
    <n v="0"/>
    <n v="-1.1200000000000001"/>
    <n v="-8.1199999999999992"/>
    <n v="49.28"/>
    <n v="0"/>
    <x v="8"/>
    <x v="7"/>
  </r>
  <r>
    <x v="0"/>
    <s v="E"/>
    <x v="3"/>
    <s v="NSPF    01/02/2007 "/>
    <n v="3586"/>
    <n v="459.36"/>
    <n v="46.42"/>
    <n v="412.94"/>
    <n v="427.46"/>
    <n v="0"/>
    <n v="46.42"/>
    <n v="0"/>
    <n v="-1.76"/>
    <n v="-12.76"/>
    <n v="77.44"/>
    <n v="0"/>
    <x v="8"/>
    <x v="7"/>
  </r>
  <r>
    <x v="0"/>
    <s v="E"/>
    <x v="13"/>
    <s v="NSPO    01/02/2007 "/>
    <n v="8106"/>
    <n v="1652.59"/>
    <n v="105.15"/>
    <n v="1547.44"/>
    <n v="1579.82"/>
    <n v="0"/>
    <n v="105.15"/>
    <n v="0"/>
    <n v="-4.05"/>
    <n v="-28.33"/>
    <n v="174.3"/>
    <n v="0"/>
    <x v="8"/>
    <x v="7"/>
  </r>
  <r>
    <x v="0"/>
    <s v="E"/>
    <x v="9"/>
    <s v="NSPO    01/02/2007 "/>
    <n v="480"/>
    <n v="111.19"/>
    <n v="6.24"/>
    <n v="104.95"/>
    <n v="106.87"/>
    <n v="0"/>
    <n v="6.24"/>
    <n v="0"/>
    <n v="-0.24"/>
    <n v="-1.68"/>
    <n v="10.32"/>
    <n v="0"/>
    <x v="8"/>
    <x v="7"/>
  </r>
  <r>
    <x v="0"/>
    <s v="E"/>
    <x v="2"/>
    <s v="NSPO    01/02/2007 "/>
    <n v="1600"/>
    <n v="342.89"/>
    <n v="20.8"/>
    <n v="322.08999999999997"/>
    <n v="328.49"/>
    <n v="0"/>
    <n v="20.8"/>
    <n v="0"/>
    <n v="-0.8"/>
    <n v="-5.6"/>
    <n v="34.4"/>
    <n v="0"/>
    <x v="8"/>
    <x v="7"/>
  </r>
  <r>
    <x v="0"/>
    <s v="E"/>
    <x v="6"/>
    <s v="NSPO    01/02/2007 "/>
    <n v="40"/>
    <n v="8.07"/>
    <n v="0.52"/>
    <n v="7.55"/>
    <n v="7.71"/>
    <n v="0"/>
    <n v="0.52"/>
    <n v="0"/>
    <n v="-0.02"/>
    <n v="-0.14000000000000001"/>
    <n v="0.86"/>
    <n v="0"/>
    <x v="8"/>
    <x v="7"/>
  </r>
  <r>
    <x v="0"/>
    <s v="E"/>
    <x v="3"/>
    <s v="NSPO    01/02/2007 "/>
    <n v="80"/>
    <n v="19.010000000000002"/>
    <n v="1.04"/>
    <n v="17.97"/>
    <n v="18.29"/>
    <n v="0"/>
    <n v="1.04"/>
    <n v="0"/>
    <n v="-0.04"/>
    <n v="-0.28000000000000003"/>
    <n v="1.72"/>
    <n v="0"/>
    <x v="8"/>
    <x v="7"/>
  </r>
  <r>
    <x v="0"/>
    <s v="E"/>
    <x v="13"/>
    <s v="NSPO    01/02/2007N"/>
    <n v="0"/>
    <n v="-8.08"/>
    <n v="0"/>
    <n v="-8.08"/>
    <n v="0"/>
    <n v="0"/>
    <n v="0"/>
    <n v="0"/>
    <n v="0"/>
    <n v="0"/>
    <n v="0"/>
    <n v="0"/>
    <x v="8"/>
    <x v="7"/>
  </r>
  <r>
    <x v="0"/>
    <s v="E"/>
    <x v="13"/>
    <s v="NSPU    01/02/2007 "/>
    <n v="41"/>
    <n v="11.49"/>
    <n v="0.53"/>
    <n v="10.96"/>
    <n v="11.13"/>
    <n v="0"/>
    <n v="0.53"/>
    <n v="0"/>
    <n v="-0.02"/>
    <n v="-0.15"/>
    <n v="0.89"/>
    <n v="0"/>
    <x v="8"/>
    <x v="7"/>
  </r>
  <r>
    <x v="0"/>
    <s v="E"/>
    <x v="9"/>
    <s v="NSPU    01/02/2007 "/>
    <n v="2419"/>
    <n v="677.91"/>
    <n v="31.27"/>
    <n v="646.64"/>
    <n v="656.67"/>
    <n v="0"/>
    <n v="31.27"/>
    <n v="0"/>
    <n v="-1.18"/>
    <n v="-8.85"/>
    <n v="52.51"/>
    <n v="0"/>
    <x v="8"/>
    <x v="7"/>
  </r>
  <r>
    <x v="0"/>
    <s v="E"/>
    <x v="2"/>
    <s v="NSPU    01/02/2007 "/>
    <n v="287"/>
    <n v="80.430000000000007"/>
    <n v="3.71"/>
    <n v="76.72"/>
    <n v="77.91"/>
    <n v="0"/>
    <n v="3.71"/>
    <n v="0"/>
    <n v="-0.14000000000000001"/>
    <n v="-1.05"/>
    <n v="6.23"/>
    <n v="0"/>
    <x v="8"/>
    <x v="7"/>
  </r>
  <r>
    <x v="0"/>
    <s v="E"/>
    <x v="10"/>
    <s v="NSU1    01/31/2007N"/>
    <n v="786"/>
    <n v="91.12"/>
    <n v="10.16"/>
    <n v="80.959999999999994"/>
    <n v="84.12"/>
    <n v="0"/>
    <n v="10.16"/>
    <n v="0"/>
    <n v="-0.38"/>
    <n v="-2.78"/>
    <n v="16.989999999999998"/>
    <n v="0"/>
    <x v="8"/>
    <x v="7"/>
  </r>
  <r>
    <x v="0"/>
    <s v="E"/>
    <x v="10"/>
    <s v="NSU2    01/31/2007N"/>
    <n v="3138"/>
    <n v="687.54"/>
    <n v="40.56"/>
    <n v="646.98"/>
    <n v="659.61"/>
    <n v="0"/>
    <n v="40.56"/>
    <n v="0"/>
    <n v="-1.52"/>
    <n v="-11.11"/>
    <n v="67.84"/>
    <n v="0"/>
    <x v="8"/>
    <x v="7"/>
  </r>
  <r>
    <x v="0"/>
    <s v="E"/>
    <x v="10"/>
    <s v="NSU3    01/31/2007N"/>
    <n v="30162"/>
    <n v="4818.82"/>
    <n v="389.89"/>
    <n v="4428.93"/>
    <n v="4550.28"/>
    <n v="0"/>
    <n v="389.89"/>
    <n v="0"/>
    <n v="-14.59"/>
    <n v="-106.76"/>
    <n v="652.05999999999995"/>
    <n v="0"/>
    <x v="8"/>
    <x v="7"/>
  </r>
  <r>
    <x v="0"/>
    <s v="E"/>
    <x v="10"/>
    <s v="NSU5    01/31/2007N"/>
    <n v="328"/>
    <n v="36.770000000000003"/>
    <n v="4.24"/>
    <n v="32.53"/>
    <n v="33.85"/>
    <n v="0"/>
    <n v="4.24"/>
    <n v="0"/>
    <n v="-0.16"/>
    <n v="-1.1599999999999999"/>
    <n v="7.09"/>
    <n v="0"/>
    <x v="8"/>
    <x v="7"/>
  </r>
  <r>
    <x v="0"/>
    <s v="E"/>
    <x v="13"/>
    <s v="OLF     01/02/2007 "/>
    <n v="5949"/>
    <n v="679.74"/>
    <n v="77.040000000000006"/>
    <n v="602.70000000000005"/>
    <n v="626.64"/>
    <n v="0"/>
    <n v="77.040000000000006"/>
    <n v="0"/>
    <n v="-2.86"/>
    <n v="-21.08"/>
    <n v="128.66"/>
    <n v="0"/>
    <x v="8"/>
    <x v="8"/>
  </r>
  <r>
    <x v="0"/>
    <s v="E"/>
    <x v="9"/>
    <s v="OLF     01/02/2007 "/>
    <n v="4502"/>
    <n v="491.62"/>
    <n v="58.3"/>
    <n v="433.32"/>
    <n v="451.46"/>
    <n v="0"/>
    <n v="58.3"/>
    <n v="0"/>
    <n v="-2.16"/>
    <n v="-15.98"/>
    <n v="97.38"/>
    <n v="0"/>
    <x v="8"/>
    <x v="8"/>
  </r>
  <r>
    <x v="0"/>
    <s v="E"/>
    <x v="2"/>
    <s v="OLF     01/02/2007 "/>
    <n v="141608"/>
    <n v="14886.01"/>
    <n v="1833.21"/>
    <n v="13052.8"/>
    <n v="13623.72"/>
    <n v="0"/>
    <n v="1833.21"/>
    <n v="0"/>
    <n v="-68.48"/>
    <n v="-502.44"/>
    <n v="3062.81"/>
    <n v="0"/>
    <x v="8"/>
    <x v="8"/>
  </r>
  <r>
    <x v="0"/>
    <s v="E"/>
    <x v="6"/>
    <s v="OLF     01/02/2007 "/>
    <n v="9458"/>
    <n v="949"/>
    <n v="122.49"/>
    <n v="826.51"/>
    <n v="864.68"/>
    <n v="0"/>
    <n v="122.49"/>
    <n v="0"/>
    <n v="-4.5599999999999996"/>
    <n v="-33.61"/>
    <n v="204.55"/>
    <n v="0"/>
    <x v="8"/>
    <x v="8"/>
  </r>
  <r>
    <x v="0"/>
    <s v="E"/>
    <x v="10"/>
    <s v="OLF     01/02/2007 "/>
    <n v="85"/>
    <n v="12.95"/>
    <n v="1.1000000000000001"/>
    <n v="11.85"/>
    <n v="12.19"/>
    <n v="0"/>
    <n v="1.1000000000000001"/>
    <n v="0"/>
    <n v="-0.04"/>
    <n v="-0.3"/>
    <n v="1.84"/>
    <n v="0"/>
    <x v="8"/>
    <x v="8"/>
  </r>
  <r>
    <x v="0"/>
    <s v="E"/>
    <x v="3"/>
    <s v="OLF     01/02/2007 "/>
    <n v="41829"/>
    <n v="4329.51"/>
    <n v="541.69000000000005"/>
    <n v="3787.82"/>
    <n v="3956.55"/>
    <n v="0"/>
    <n v="541.69000000000005"/>
    <n v="0"/>
    <n v="-20.2"/>
    <n v="-148.53"/>
    <n v="904.71"/>
    <n v="0"/>
    <x v="8"/>
    <x v="8"/>
  </r>
  <r>
    <x v="0"/>
    <s v="E"/>
    <x v="7"/>
    <s v="OLF     01/02/2007 "/>
    <n v="336"/>
    <n v="42.36"/>
    <n v="4.3499999999999996"/>
    <n v="38.01"/>
    <n v="39.36"/>
    <n v="0"/>
    <n v="4.3499999999999996"/>
    <n v="0"/>
    <n v="-0.16"/>
    <n v="-1.19"/>
    <n v="7.27"/>
    <n v="0"/>
    <x v="8"/>
    <x v="8"/>
  </r>
  <r>
    <x v="0"/>
    <s v="E"/>
    <x v="11"/>
    <s v="OLF     01/02/2007 "/>
    <n v="838"/>
    <n v="101.18"/>
    <n v="10.85"/>
    <n v="90.33"/>
    <n v="93.7"/>
    <n v="0"/>
    <n v="10.85"/>
    <n v="0"/>
    <n v="-0.4"/>
    <n v="-2.97"/>
    <n v="18.13"/>
    <n v="0"/>
    <x v="8"/>
    <x v="8"/>
  </r>
  <r>
    <x v="0"/>
    <s v="E"/>
    <x v="13"/>
    <s v="OLO     01/02/2007 "/>
    <n v="67927"/>
    <n v="10884.98"/>
    <n v="878.69"/>
    <n v="10006.290000000001"/>
    <n v="10280.459999999999"/>
    <n v="0"/>
    <n v="878.69"/>
    <n v="0"/>
    <n v="-31.04"/>
    <n v="-243.13"/>
    <n v="1468.67"/>
    <n v="0"/>
    <x v="8"/>
    <x v="8"/>
  </r>
  <r>
    <x v="0"/>
    <s v="E"/>
    <x v="9"/>
    <s v="OLO     01/02/2007 "/>
    <n v="23507"/>
    <n v="4437.3100000000004"/>
    <n v="304.22000000000003"/>
    <n v="4133.09"/>
    <n v="4228.1899999999996"/>
    <n v="0"/>
    <n v="304.22000000000003"/>
    <n v="0"/>
    <n v="-11.26"/>
    <n v="-83.84"/>
    <n v="508.12"/>
    <n v="0"/>
    <x v="8"/>
    <x v="8"/>
  </r>
  <r>
    <x v="0"/>
    <s v="E"/>
    <x v="2"/>
    <s v="OLO     01/02/2007 "/>
    <n v="92477"/>
    <n v="12214.43"/>
    <n v="1196.42"/>
    <n v="11018.01"/>
    <n v="11391.56"/>
    <n v="0"/>
    <n v="1196.42"/>
    <n v="0"/>
    <n v="-45.18"/>
    <n v="-328.37"/>
    <n v="1999.03"/>
    <n v="0"/>
    <x v="8"/>
    <x v="8"/>
  </r>
  <r>
    <x v="0"/>
    <s v="E"/>
    <x v="6"/>
    <s v="OLO     01/02/2007 "/>
    <n v="12762"/>
    <n v="1511.77"/>
    <n v="165.31"/>
    <n v="1346.46"/>
    <n v="1398.03"/>
    <n v="0"/>
    <n v="165.31"/>
    <n v="0"/>
    <n v="-6.3"/>
    <n v="-45.27"/>
    <n v="275.74"/>
    <n v="0"/>
    <x v="8"/>
    <x v="8"/>
  </r>
  <r>
    <x v="0"/>
    <s v="E"/>
    <x v="10"/>
    <s v="OLO     01/02/2007 "/>
    <n v="123"/>
    <n v="64.11"/>
    <n v="1.59"/>
    <n v="62.52"/>
    <n v="63.03"/>
    <n v="0"/>
    <n v="1.59"/>
    <n v="0"/>
    <n v="-0.06"/>
    <n v="-0.45"/>
    <n v="2.67"/>
    <n v="0"/>
    <x v="8"/>
    <x v="8"/>
  </r>
  <r>
    <x v="0"/>
    <s v="E"/>
    <x v="3"/>
    <s v="OLO     01/02/2007 "/>
    <n v="16134"/>
    <n v="2487.7600000000002"/>
    <n v="208.71"/>
    <n v="2279.0500000000002"/>
    <n v="2344.42"/>
    <n v="0"/>
    <n v="208.71"/>
    <n v="0"/>
    <n v="-8.0500000000000007"/>
    <n v="-57.32"/>
    <n v="348.99"/>
    <n v="0"/>
    <x v="8"/>
    <x v="8"/>
  </r>
  <r>
    <x v="0"/>
    <s v="E"/>
    <x v="7"/>
    <s v="OLO     01/02/2007 "/>
    <n v="82"/>
    <n v="15.9"/>
    <n v="1.06"/>
    <n v="14.84"/>
    <n v="15.18"/>
    <n v="0"/>
    <n v="1.06"/>
    <n v="0"/>
    <n v="-0.04"/>
    <n v="-0.3"/>
    <n v="1.78"/>
    <n v="0"/>
    <x v="8"/>
    <x v="8"/>
  </r>
  <r>
    <x v="0"/>
    <s v="E"/>
    <x v="11"/>
    <s v="OLO     01/02/2007 "/>
    <n v="142"/>
    <n v="21.66"/>
    <n v="1.84"/>
    <n v="19.82"/>
    <n v="20.399999999999999"/>
    <n v="0"/>
    <n v="1.84"/>
    <n v="0"/>
    <n v="-7.0000000000000007E-2"/>
    <n v="-0.51"/>
    <n v="3.07"/>
    <n v="0"/>
    <x v="8"/>
    <x v="8"/>
  </r>
  <r>
    <x v="0"/>
    <s v="E"/>
    <x v="13"/>
    <s v="OLO     01/02/2007N"/>
    <n v="-22"/>
    <n v="-39.85"/>
    <n v="-0.28999999999999998"/>
    <n v="-39.56"/>
    <n v="-4.05"/>
    <n v="0"/>
    <n v="-0.28999999999999998"/>
    <n v="0"/>
    <n v="0.01"/>
    <n v="0.08"/>
    <n v="-0.48"/>
    <n v="0"/>
    <x v="8"/>
    <x v="8"/>
  </r>
  <r>
    <x v="0"/>
    <s v="E"/>
    <x v="9"/>
    <s v="OLU     01/02/2007 "/>
    <n v="568"/>
    <n v="110.96"/>
    <n v="7.36"/>
    <n v="103.6"/>
    <n v="105.84"/>
    <n v="0"/>
    <n v="7.36"/>
    <n v="0"/>
    <n v="-0.24"/>
    <n v="-2"/>
    <n v="12.24"/>
    <n v="0"/>
    <x v="8"/>
    <x v="8"/>
  </r>
  <r>
    <x v="0"/>
    <s v="E"/>
    <x v="2"/>
    <s v="OLU     01/02/2007 "/>
    <n v="1217"/>
    <n v="255.04"/>
    <n v="15.74"/>
    <n v="239.3"/>
    <n v="244.16"/>
    <n v="0"/>
    <n v="15.74"/>
    <n v="0"/>
    <n v="-0.56000000000000005"/>
    <n v="-4.3"/>
    <n v="26.26"/>
    <n v="0"/>
    <x v="8"/>
    <x v="8"/>
  </r>
  <r>
    <x v="0"/>
    <s v="E"/>
    <x v="13"/>
    <s v="RS  S   01/02/2007N"/>
    <n v="-1104712"/>
    <n v="-113148.2"/>
    <n v="-7567.83"/>
    <n v="-105580.37"/>
    <n v="-83940.77"/>
    <n v="-1085.27"/>
    <n v="-7567.83"/>
    <n v="0"/>
    <n v="1089.8800000000001"/>
    <n v="1881.58"/>
    <n v="-23883.03"/>
    <n v="0"/>
    <x v="8"/>
    <x v="9"/>
  </r>
  <r>
    <x v="0"/>
    <s v="E"/>
    <x v="9"/>
    <s v="RS  S   01/02/2007N"/>
    <n v="-30348"/>
    <n v="-2399.6999999999998"/>
    <n v="-178.55"/>
    <n v="-2221.15"/>
    <n v="-2272.12"/>
    <n v="-36.119999999999997"/>
    <n v="-178.55"/>
    <n v="0"/>
    <n v="30.01"/>
    <n v="57.08"/>
    <n v="-656.06"/>
    <n v="0"/>
    <x v="8"/>
    <x v="9"/>
  </r>
  <r>
    <x v="0"/>
    <s v="E"/>
    <x v="2"/>
    <s v="RS  S   01/02/2007N"/>
    <n v="-1182"/>
    <n v="-111.65"/>
    <n v="-15.55"/>
    <n v="-96.1"/>
    <n v="-98.88"/>
    <n v="-1.66"/>
    <n v="-15.55"/>
    <n v="0"/>
    <n v="0.26"/>
    <n v="4.18"/>
    <n v="-25.55"/>
    <n v="0"/>
    <x v="8"/>
    <x v="9"/>
  </r>
  <r>
    <x v="0"/>
    <s v="E"/>
    <x v="14"/>
    <s v="RS  S   01/02/2007N"/>
    <n v="0"/>
    <n v="-42276.21"/>
    <n v="0"/>
    <n v="-42276.21"/>
    <n v="0"/>
    <n v="0"/>
    <n v="0"/>
    <n v="0"/>
    <n v="0"/>
    <n v="0"/>
    <n v="0"/>
    <n v="0"/>
    <x v="8"/>
    <x v="9"/>
  </r>
  <r>
    <x v="0"/>
    <s v="E"/>
    <x v="13"/>
    <s v="RS  W   01/02/2007 "/>
    <n v="30403"/>
    <n v="3044.45"/>
    <n v="967.71"/>
    <n v="2076.7399999999998"/>
    <n v="0"/>
    <n v="0"/>
    <n v="0"/>
    <n v="0"/>
    <n v="0"/>
    <n v="0"/>
    <n v="657.28"/>
    <n v="0"/>
    <x v="8"/>
    <x v="9"/>
  </r>
  <r>
    <x v="0"/>
    <s v="E"/>
    <x v="13"/>
    <s v="RS  W   01/02/2007N"/>
    <n v="94684124"/>
    <n v="8408403.9700000007"/>
    <n v="1217035.51"/>
    <n v="7191368.46"/>
    <n v="7483595.5800000001"/>
    <n v="133590.07"/>
    <n v="1217035.51"/>
    <n v="0"/>
    <n v="-93547.31"/>
    <n v="-333119.88"/>
    <n v="2046977.75"/>
    <n v="0"/>
    <x v="8"/>
    <x v="9"/>
  </r>
  <r>
    <x v="0"/>
    <s v="E"/>
    <x v="9"/>
    <s v="RS  W   01/02/2007N"/>
    <n v="999166"/>
    <n v="91250.83"/>
    <n v="12889.35"/>
    <n v="78361.48"/>
    <n v="81465.17"/>
    <n v="1412.84"/>
    <n v="12889.35"/>
    <n v="0"/>
    <n v="-987.06"/>
    <n v="-3529.47"/>
    <n v="21600.99"/>
    <n v="0"/>
    <x v="8"/>
    <x v="9"/>
  </r>
  <r>
    <x v="0"/>
    <s v="E"/>
    <x v="3"/>
    <s v="RS  W   01/02/2007N"/>
    <n v="90"/>
    <n v="11.97"/>
    <n v="1.1599999999999999"/>
    <n v="10.81"/>
    <n v="11.09"/>
    <n v="0.13"/>
    <n v="1.1599999999999999"/>
    <n v="0"/>
    <n v="-0.09"/>
    <n v="-0.32"/>
    <n v="1.95"/>
    <n v="0"/>
    <x v="8"/>
    <x v="9"/>
  </r>
  <r>
    <x v="0"/>
    <s v="E"/>
    <x v="13"/>
    <s v="RS  W   10/28/2008N"/>
    <n v="20920"/>
    <n v="1810.55"/>
    <n v="233.24"/>
    <n v="1577.31"/>
    <n v="1642.41"/>
    <n v="29.62"/>
    <n v="233.24"/>
    <n v="0"/>
    <n v="-20.67"/>
    <n v="-74.05"/>
    <n v="452.27"/>
    <n v="0"/>
    <x v="8"/>
    <x v="9"/>
  </r>
  <r>
    <x v="0"/>
    <s v="E"/>
    <x v="10"/>
    <s v="SC01    01/31/2007N"/>
    <n v="1083"/>
    <n v="47.82"/>
    <n v="14"/>
    <n v="33.82"/>
    <n v="38.19"/>
    <n v="0"/>
    <n v="14"/>
    <n v="0"/>
    <n v="-0.53"/>
    <n v="-3.84"/>
    <n v="23.41"/>
    <n v="0"/>
    <x v="8"/>
    <x v="10"/>
  </r>
  <r>
    <x v="0"/>
    <s v="E"/>
    <x v="10"/>
    <s v="SC02    01/31/2007N"/>
    <n v="41"/>
    <n v="5.31"/>
    <n v="0.53"/>
    <n v="4.78"/>
    <n v="4.95"/>
    <n v="0"/>
    <n v="0.53"/>
    <n v="0"/>
    <n v="-0.02"/>
    <n v="-0.15"/>
    <n v="0.89"/>
    <n v="0"/>
    <x v="8"/>
    <x v="10"/>
  </r>
  <r>
    <x v="0"/>
    <s v="E"/>
    <x v="10"/>
    <s v="SC03    01/31/2007N"/>
    <n v="7903"/>
    <n v="349.07"/>
    <n v="102.17"/>
    <n v="246.9"/>
    <n v="278.70999999999998"/>
    <n v="0"/>
    <n v="102.17"/>
    <n v="0"/>
    <n v="-3.83"/>
    <n v="-27.98"/>
    <n v="170.87"/>
    <n v="0"/>
    <x v="8"/>
    <x v="10"/>
  </r>
  <r>
    <x v="0"/>
    <s v="E"/>
    <x v="2"/>
    <s v="SE      01/31/2007N"/>
    <n v="17823"/>
    <n v="2614.16"/>
    <n v="230.42"/>
    <n v="2383.7399999999998"/>
    <n v="2455.4899999999998"/>
    <n v="0"/>
    <n v="230.42"/>
    <n v="0"/>
    <n v="-8.6199999999999992"/>
    <n v="-63.13"/>
    <n v="385.25"/>
    <n v="0"/>
    <x v="8"/>
    <x v="11"/>
  </r>
  <r>
    <x v="0"/>
    <s v="E"/>
    <x v="10"/>
    <s v="SE      01/31/2007N"/>
    <n v="106283"/>
    <n v="14085.68"/>
    <n v="1373.93"/>
    <n v="12711.75"/>
    <n v="13139.45"/>
    <n v="0"/>
    <n v="1373.93"/>
    <n v="0"/>
    <n v="-51.35"/>
    <n v="-376.35"/>
    <n v="2297.65"/>
    <n v="0"/>
    <x v="8"/>
    <x v="11"/>
  </r>
  <r>
    <x v="0"/>
    <s v="E"/>
    <x v="10"/>
    <s v="SL01    01/31/2007N"/>
    <n v="2135"/>
    <n v="380.7"/>
    <n v="27.6"/>
    <n v="353.1"/>
    <n v="361.72"/>
    <n v="0"/>
    <n v="27.6"/>
    <n v="0"/>
    <n v="-1.04"/>
    <n v="-7.58"/>
    <n v="46.18"/>
    <n v="0"/>
    <x v="8"/>
    <x v="12"/>
  </r>
  <r>
    <x v="0"/>
    <s v="E"/>
    <x v="10"/>
    <s v="SL02    01/31/2007N"/>
    <n v="3405"/>
    <n v="452.04"/>
    <n v="44.04"/>
    <n v="408"/>
    <n v="421.73"/>
    <n v="0"/>
    <n v="44.04"/>
    <n v="0"/>
    <n v="-1.64"/>
    <n v="-12.09"/>
    <n v="73.61"/>
    <n v="0"/>
    <x v="8"/>
    <x v="12"/>
  </r>
  <r>
    <x v="0"/>
    <s v="E"/>
    <x v="2"/>
    <s v="SL03    01/31/2007N"/>
    <n v="163"/>
    <n v="20.440000000000001"/>
    <n v="2.11"/>
    <n v="18.329999999999998"/>
    <n v="18.989999999999998"/>
    <n v="0"/>
    <n v="2.11"/>
    <n v="0"/>
    <n v="-0.08"/>
    <n v="-0.57999999999999996"/>
    <n v="3.52"/>
    <n v="0"/>
    <x v="8"/>
    <x v="12"/>
  </r>
  <r>
    <x v="0"/>
    <s v="E"/>
    <x v="10"/>
    <s v="SL03    01/31/2007N"/>
    <n v="14459"/>
    <n v="2334.1799999999998"/>
    <n v="186.97"/>
    <n v="2147.21"/>
    <n v="2205.42"/>
    <n v="0"/>
    <n v="186.97"/>
    <n v="0"/>
    <n v="-6.95"/>
    <n v="-51.26"/>
    <n v="312.60000000000002"/>
    <n v="0"/>
    <x v="8"/>
    <x v="12"/>
  </r>
  <r>
    <x v="0"/>
    <s v="E"/>
    <x v="2"/>
    <s v="SL04    01/31/2007N"/>
    <n v="353"/>
    <n v="48.02"/>
    <n v="4.57"/>
    <n v="43.45"/>
    <n v="44.89"/>
    <n v="0"/>
    <n v="4.57"/>
    <n v="0"/>
    <n v="-0.17"/>
    <n v="-1.27"/>
    <n v="7.64"/>
    <n v="0"/>
    <x v="8"/>
    <x v="12"/>
  </r>
  <r>
    <x v="0"/>
    <s v="E"/>
    <x v="10"/>
    <s v="SL04    01/31/2007N"/>
    <n v="754123"/>
    <n v="86242.79"/>
    <n v="9748.69"/>
    <n v="76494.100000000006"/>
    <n v="79528.17"/>
    <n v="0"/>
    <n v="9748.69"/>
    <n v="0"/>
    <n v="-364.23"/>
    <n v="-2669.84"/>
    <n v="16303.48"/>
    <n v="0"/>
    <x v="8"/>
    <x v="12"/>
  </r>
  <r>
    <x v="0"/>
    <s v="E"/>
    <x v="2"/>
    <s v="SL05    01/31/2007N"/>
    <n v="3354"/>
    <n v="1429"/>
    <n v="43.37"/>
    <n v="1385.63"/>
    <n v="1399.13"/>
    <n v="0"/>
    <n v="43.37"/>
    <n v="0"/>
    <n v="-1.61"/>
    <n v="-11.89"/>
    <n v="72.5"/>
    <n v="0"/>
    <x v="8"/>
    <x v="12"/>
  </r>
  <r>
    <x v="0"/>
    <s v="E"/>
    <x v="10"/>
    <s v="SL05    01/31/2007N"/>
    <n v="24295"/>
    <n v="6889.8"/>
    <n v="314.07"/>
    <n v="6575.73"/>
    <n v="6673.52"/>
    <n v="0"/>
    <n v="314.07"/>
    <n v="0"/>
    <n v="-11.77"/>
    <n v="-86.02"/>
    <n v="525.19000000000005"/>
    <n v="0"/>
    <x v="8"/>
    <x v="12"/>
  </r>
  <r>
    <x v="0"/>
    <s v="E"/>
    <x v="10"/>
    <s v="SL06    01/31/2007N"/>
    <n v="146"/>
    <n v="34.200000000000003"/>
    <n v="1.89"/>
    <n v="32.31"/>
    <n v="32.9"/>
    <n v="0"/>
    <n v="1.89"/>
    <n v="0"/>
    <n v="-7.0000000000000007E-2"/>
    <n v="-0.52"/>
    <n v="3.16"/>
    <n v="0"/>
    <x v="8"/>
    <x v="12"/>
  </r>
  <r>
    <x v="0"/>
    <s v="E"/>
    <x v="2"/>
    <s v="SL07    01/31/2007N"/>
    <n v="5652"/>
    <n v="1996.07"/>
    <n v="73.06"/>
    <n v="1923.01"/>
    <n v="1945.77"/>
    <n v="0"/>
    <n v="73.06"/>
    <n v="0"/>
    <n v="-2.73"/>
    <n v="-20.03"/>
    <n v="122.18"/>
    <n v="0"/>
    <x v="8"/>
    <x v="12"/>
  </r>
  <r>
    <x v="0"/>
    <s v="E"/>
    <x v="10"/>
    <s v="SL07    01/31/2007N"/>
    <n v="41327"/>
    <n v="8454.1299999999992"/>
    <n v="534.28"/>
    <n v="7919.85"/>
    <n v="8086.2"/>
    <n v="0"/>
    <n v="534.28"/>
    <n v="0"/>
    <n v="-19.989999999999998"/>
    <n v="-146.36000000000001"/>
    <n v="893.46"/>
    <n v="0"/>
    <x v="8"/>
    <x v="12"/>
  </r>
  <r>
    <x v="0"/>
    <s v="E"/>
    <x v="10"/>
    <s v="SL08    01/31/2007N"/>
    <n v="26276"/>
    <n v="3711.78"/>
    <n v="339.68"/>
    <n v="3372.1"/>
    <n v="3477.88"/>
    <n v="0"/>
    <n v="339.68"/>
    <n v="0"/>
    <n v="-12.71"/>
    <n v="-93.07"/>
    <n v="568.08000000000004"/>
    <n v="0"/>
    <x v="8"/>
    <x v="12"/>
  </r>
  <r>
    <x v="0"/>
    <s v="E"/>
    <x v="10"/>
    <s v="SL09    01/31/2007N"/>
    <n v="2218"/>
    <n v="125.54"/>
    <n v="28.67"/>
    <n v="96.87"/>
    <n v="105.8"/>
    <n v="0"/>
    <n v="28.67"/>
    <n v="0"/>
    <n v="-1.07"/>
    <n v="-7.86"/>
    <n v="47.95"/>
    <n v="0"/>
    <x v="8"/>
    <x v="12"/>
  </r>
  <r>
    <x v="0"/>
    <s v="E"/>
    <x v="13"/>
    <s v="SOLU    01/31/2007 "/>
    <n v="414"/>
    <n v="45.62"/>
    <n v="5.37"/>
    <n v="40.25"/>
    <n v="14.62"/>
    <n v="0"/>
    <n v="5.37"/>
    <n v="0"/>
    <n v="-0.19"/>
    <n v="-1.46"/>
    <n v="8.9499999999999993"/>
    <n v="0"/>
    <x v="8"/>
    <x v="13"/>
  </r>
  <r>
    <x v="0"/>
    <s v="E"/>
    <x v="2"/>
    <s v="SOLU    01/31/2007 "/>
    <n v="2711"/>
    <n v="201.62"/>
    <n v="35.03"/>
    <n v="166.59"/>
    <n v="95.6"/>
    <n v="0"/>
    <n v="35.03"/>
    <n v="0"/>
    <n v="-1.32"/>
    <n v="-9.56"/>
    <n v="58.62"/>
    <n v="0"/>
    <x v="8"/>
    <x v="13"/>
  </r>
  <r>
    <x v="0"/>
    <s v="E"/>
    <x v="3"/>
    <s v="SOLU    01/31/2007 "/>
    <n v="162"/>
    <n v="10.35"/>
    <n v="2.09"/>
    <n v="8.26"/>
    <n v="5.71"/>
    <n v="0"/>
    <n v="2.09"/>
    <n v="0"/>
    <n v="-0.08"/>
    <n v="-0.56999999999999995"/>
    <n v="3.5"/>
    <n v="0"/>
    <x v="8"/>
    <x v="13"/>
  </r>
  <r>
    <x v="0"/>
    <s v="E"/>
    <x v="2"/>
    <s v="SP      01/02/2007N"/>
    <n v="673"/>
    <n v="80.83"/>
    <n v="8.6999999999999993"/>
    <n v="72.13"/>
    <n v="73.709999999999994"/>
    <n v="0.95"/>
    <n v="8.6999999999999993"/>
    <n v="0"/>
    <n v="-0.15"/>
    <n v="-2.38"/>
    <n v="14.55"/>
    <n v="0"/>
    <x v="8"/>
    <x v="14"/>
  </r>
  <r>
    <x v="0"/>
    <s v="E"/>
    <x v="3"/>
    <s v="SP      01/02/2007N"/>
    <n v="31723"/>
    <n v="3613.74"/>
    <n v="410.09"/>
    <n v="3203.65"/>
    <n v="3278.42"/>
    <n v="44.58"/>
    <n v="410.09"/>
    <n v="0"/>
    <n v="-7.07"/>
    <n v="-112.28"/>
    <n v="685.83"/>
    <n v="0"/>
    <x v="8"/>
    <x v="14"/>
  </r>
  <r>
    <x v="0"/>
    <s v="E"/>
    <x v="13"/>
    <s v="SSLU    01/31/2007 "/>
    <n v="72"/>
    <n v="9.51"/>
    <n v="0.93"/>
    <n v="8.58"/>
    <n v="2.54"/>
    <n v="0"/>
    <n v="0.93"/>
    <n v="0"/>
    <n v="-0.03"/>
    <n v="-0.25"/>
    <n v="1.56"/>
    <n v="0"/>
    <x v="8"/>
    <x v="15"/>
  </r>
  <r>
    <x v="0"/>
    <s v="E"/>
    <x v="2"/>
    <s v="SSLU    01/31/2007 "/>
    <n v="115"/>
    <n v="14.53"/>
    <n v="1.49"/>
    <n v="13.04"/>
    <n v="4.0599999999999996"/>
    <n v="0"/>
    <n v="1.49"/>
    <n v="0"/>
    <n v="-0.05"/>
    <n v="-0.4"/>
    <n v="2.4900000000000002"/>
    <n v="0"/>
    <x v="8"/>
    <x v="15"/>
  </r>
  <r>
    <x v="0"/>
    <s v="E"/>
    <x v="10"/>
    <s v="SSLU    01/31/2007N"/>
    <n v="316"/>
    <n v="39.1"/>
    <n v="4.0999999999999996"/>
    <n v="35"/>
    <n v="11.16"/>
    <n v="0"/>
    <n v="4.0999999999999996"/>
    <n v="0"/>
    <n v="-0.14000000000000001"/>
    <n v="-1.1000000000000001"/>
    <n v="6.84"/>
    <n v="0"/>
    <x v="8"/>
    <x v="15"/>
  </r>
  <r>
    <x v="0"/>
    <s v="E"/>
    <x v="2"/>
    <s v="SXLU    01/31/2007 "/>
    <n v="200"/>
    <n v="22.33"/>
    <n v="2.59"/>
    <n v="19.739999999999998"/>
    <n v="7.06"/>
    <n v="0"/>
    <n v="2.59"/>
    <n v="0"/>
    <n v="-0.09"/>
    <n v="-0.71"/>
    <n v="4.32"/>
    <n v="0"/>
    <x v="8"/>
    <x v="16"/>
  </r>
  <r>
    <x v="0"/>
    <s v="E"/>
    <x v="10"/>
    <s v="SXLU    01/31/2007 "/>
    <n v="43"/>
    <n v="5.32"/>
    <n v="0.56000000000000005"/>
    <n v="4.76"/>
    <n v="1.52"/>
    <n v="0"/>
    <n v="0.56000000000000005"/>
    <n v="0"/>
    <n v="-0.02"/>
    <n v="-0.15"/>
    <n v="0.93"/>
    <n v="0"/>
    <x v="8"/>
    <x v="16"/>
  </r>
  <r>
    <x v="0"/>
    <s v="E"/>
    <x v="10"/>
    <s v="SXLU    01/31/2007N"/>
    <n v="259"/>
    <n v="34.869999999999997"/>
    <n v="3.35"/>
    <n v="31.52"/>
    <n v="9.14"/>
    <n v="0"/>
    <n v="3.35"/>
    <n v="0"/>
    <n v="-0.11"/>
    <n v="-0.9"/>
    <n v="5.61"/>
    <n v="0"/>
    <x v="8"/>
    <x v="16"/>
  </r>
  <r>
    <x v="0"/>
    <s v="E"/>
    <x v="10"/>
    <s v="TL01    01/31/2007N"/>
    <n v="63136"/>
    <n v="2854.08"/>
    <n v="823.07"/>
    <n v="2031.01"/>
    <n v="2258.2600000000002"/>
    <n v="0"/>
    <n v="823.07"/>
    <n v="0"/>
    <n v="-15.19"/>
    <n v="-212.06"/>
    <n v="1354.04"/>
    <n v="0"/>
    <x v="8"/>
    <x v="17"/>
  </r>
  <r>
    <x v="0"/>
    <s v="E"/>
    <x v="2"/>
    <s v="TL03    01/31/2007N"/>
    <n v="18"/>
    <n v="1.2"/>
    <n v="0.24"/>
    <n v="0.96"/>
    <n v="1.02"/>
    <n v="0"/>
    <n v="0.24"/>
    <n v="0"/>
    <n v="0"/>
    <n v="-0.06"/>
    <n v="0.38"/>
    <n v="0"/>
    <x v="8"/>
    <x v="17"/>
  </r>
  <r>
    <x v="0"/>
    <s v="E"/>
    <x v="10"/>
    <s v="TL03    01/31/2007N"/>
    <n v="151024"/>
    <n v="9944.75"/>
    <n v="1952.75"/>
    <n v="7992"/>
    <n v="8593.8799999999992"/>
    <n v="0"/>
    <n v="1952.75"/>
    <n v="0"/>
    <n v="-66.84"/>
    <n v="-535.04"/>
    <n v="3266.07"/>
    <n v="0"/>
    <x v="8"/>
    <x v="17"/>
  </r>
  <r>
    <x v="0"/>
    <s v="E"/>
    <x v="5"/>
    <s v="TT03SOFF01/02/2007N"/>
    <n v="-136745"/>
    <n v="-17279.28"/>
    <n v="-1799.15"/>
    <n v="-15480.13"/>
    <n v="-18147.830000000002"/>
    <n v="-120.94"/>
    <n v="-1799.15"/>
    <n v="0"/>
    <n v="8.64"/>
    <n v="2780"/>
    <n v="-2956.29"/>
    <n v="0"/>
    <x v="8"/>
    <x v="18"/>
  </r>
  <r>
    <x v="0"/>
    <s v="E"/>
    <x v="5"/>
    <s v="TT03SON 01/02/2007N"/>
    <n v="136745"/>
    <n v="12208.29"/>
    <n v="1799.15"/>
    <n v="10409.14"/>
    <n v="13076.84"/>
    <n v="120.94"/>
    <n v="1799.15"/>
    <n v="0"/>
    <n v="-8.64"/>
    <n v="-2780"/>
    <n v="2956.29"/>
    <n v="0"/>
    <x v="8"/>
    <x v="18"/>
  </r>
  <r>
    <x v="0"/>
    <s v="E"/>
    <x v="4"/>
    <s v="TT03WOFF01/02/2007N"/>
    <n v="1258485"/>
    <n v="65922.460000000006"/>
    <n v="14349.38"/>
    <n v="51573.08"/>
    <n v="51573.08"/>
    <n v="0"/>
    <n v="14349.38"/>
    <n v="0"/>
    <n v="0"/>
    <n v="0"/>
    <n v="27207.19"/>
    <n v="0"/>
    <x v="8"/>
    <x v="18"/>
  </r>
  <r>
    <x v="0"/>
    <s v="E"/>
    <x v="8"/>
    <s v="TT03WOFF01/02/2007N"/>
    <n v="6938539"/>
    <n v="370844.54"/>
    <n v="89694.49"/>
    <n v="281150.05"/>
    <n v="281150.05"/>
    <n v="0"/>
    <n v="89694.49"/>
    <n v="0"/>
    <n v="0"/>
    <n v="0"/>
    <n v="150004.26999999999"/>
    <n v="0"/>
    <x v="8"/>
    <x v="18"/>
  </r>
  <r>
    <x v="0"/>
    <s v="E"/>
    <x v="5"/>
    <s v="TT03WOFF01/02/2007N"/>
    <n v="804747"/>
    <n v="42842.68"/>
    <n v="9588"/>
    <n v="33254.68"/>
    <n v="33254.68"/>
    <n v="0"/>
    <n v="9588"/>
    <n v="0"/>
    <n v="0"/>
    <n v="0"/>
    <n v="17397.82"/>
    <n v="0"/>
    <x v="8"/>
    <x v="18"/>
  </r>
  <r>
    <x v="0"/>
    <s v="E"/>
    <x v="8"/>
    <s v="TT03WON 01/02/2007 "/>
    <n v="804051"/>
    <n v="49646.89"/>
    <n v="10393.969999999999"/>
    <n v="49646.89"/>
    <n v="42760.51"/>
    <n v="123.82"/>
    <n v="10393.969999999999"/>
    <n v="0"/>
    <n v="-11.25"/>
    <n v="-3620.16"/>
    <n v="17382.78"/>
    <n v="0"/>
    <x v="8"/>
    <x v="18"/>
  </r>
  <r>
    <x v="0"/>
    <s v="E"/>
    <x v="4"/>
    <s v="TT03WON 01/02/2007N"/>
    <n v="491334"/>
    <n v="57638.01"/>
    <n v="5788.54"/>
    <n v="51849.47"/>
    <n v="57793.58"/>
    <n v="269.48"/>
    <n v="5788.54"/>
    <n v="0"/>
    <n v="-19.239999999999998"/>
    <n v="-6194.35"/>
    <n v="10622.15"/>
    <n v="0"/>
    <x v="8"/>
    <x v="18"/>
  </r>
  <r>
    <x v="0"/>
    <s v="E"/>
    <x v="8"/>
    <s v="TT03WON 01/02/2007N"/>
    <n v="2743140"/>
    <n v="233970.92"/>
    <n v="35460.57"/>
    <n v="198510.35"/>
    <n v="231399"/>
    <n v="1490.99"/>
    <n v="35460.57"/>
    <n v="0"/>
    <n v="-106.5"/>
    <n v="-34273.14"/>
    <n v="59303.94"/>
    <n v="0"/>
    <x v="8"/>
    <x v="18"/>
  </r>
  <r>
    <x v="0"/>
    <s v="E"/>
    <x v="5"/>
    <s v="TT03WON 01/02/2007N"/>
    <n v="265639"/>
    <n v="27867.61"/>
    <n v="3217.33"/>
    <n v="24650.28"/>
    <n v="28286.39"/>
    <n v="164.84"/>
    <n v="3217.33"/>
    <n v="0"/>
    <n v="-11.78"/>
    <n v="-3789.17"/>
    <n v="5742.85"/>
    <n v="0"/>
    <x v="8"/>
    <x v="18"/>
  </r>
  <r>
    <x v="0"/>
    <s v="E"/>
    <x v="8"/>
    <s v="TT04WOFF01/02/2007N"/>
    <n v="1997928"/>
    <n v="103053.13"/>
    <n v="22276.9"/>
    <n v="80776.23"/>
    <n v="80776.23"/>
    <n v="0"/>
    <n v="22276.9"/>
    <n v="0"/>
    <n v="0"/>
    <n v="0"/>
    <n v="43193.21"/>
    <n v="0"/>
    <x v="8"/>
    <x v="18"/>
  </r>
  <r>
    <x v="0"/>
    <s v="E"/>
    <x v="5"/>
    <s v="TT04WOFF01/02/2007N"/>
    <n v="1697857"/>
    <n v="90959.41"/>
    <n v="21948.2"/>
    <n v="69011.210000000006"/>
    <n v="69011.210000000006"/>
    <n v="0"/>
    <n v="21948.2"/>
    <n v="0"/>
    <n v="0"/>
    <n v="0"/>
    <n v="36705.97"/>
    <n v="0"/>
    <x v="8"/>
    <x v="18"/>
  </r>
  <r>
    <x v="0"/>
    <s v="E"/>
    <x v="8"/>
    <s v="TT04WON 01/02/2007 "/>
    <n v="724894"/>
    <n v="50875.21"/>
    <n v="9370.7000000000007"/>
    <n v="50875.21"/>
    <n v="47229.09"/>
    <n v="111.63"/>
    <n v="9370.7000000000007"/>
    <n v="0"/>
    <n v="-18.079999999999998"/>
    <n v="-5818.13"/>
    <n v="15671.48"/>
    <n v="0"/>
    <x v="8"/>
    <x v="18"/>
  </r>
  <r>
    <x v="0"/>
    <s v="E"/>
    <x v="8"/>
    <s v="TT04WON 01/02/2007N"/>
    <n v="768456"/>
    <n v="76055.679999999993"/>
    <n v="8568.2800000000007"/>
    <n v="67487.399999999994"/>
    <n v="76884.81"/>
    <n v="426.02"/>
    <n v="8568.2800000000007"/>
    <n v="0"/>
    <n v="-30.43"/>
    <n v="-9793"/>
    <n v="16613.25"/>
    <n v="0"/>
    <x v="8"/>
    <x v="18"/>
  </r>
  <r>
    <x v="0"/>
    <s v="E"/>
    <x v="5"/>
    <s v="TT04WON 01/02/2007N"/>
    <n v="540858"/>
    <n v="45677.36"/>
    <n v="6991.67"/>
    <n v="38685.69"/>
    <n v="46290.6"/>
    <n v="344.76"/>
    <n v="6991.67"/>
    <n v="0"/>
    <n v="-24.62"/>
    <n v="-7925.05"/>
    <n v="11692.8"/>
    <n v="0"/>
    <x v="8"/>
    <x v="18"/>
  </r>
  <r>
    <x v="0"/>
    <s v="E"/>
    <x v="8"/>
    <s v="TT05WON 01/02/2007 "/>
    <n v="218593"/>
    <n v="10439.530000000001"/>
    <n v="0"/>
    <n v="10439.530000000001"/>
    <n v="0"/>
    <n v="0"/>
    <n v="0"/>
    <n v="0"/>
    <n v="0"/>
    <n v="0"/>
    <n v="4725.76"/>
    <n v="0"/>
    <x v="8"/>
    <x v="18"/>
  </r>
  <r>
    <x v="0"/>
    <s v="E"/>
    <x v="8"/>
    <s v="TT06WON 01/02/2007 "/>
    <n v="918646"/>
    <n v="37901.160000000003"/>
    <n v="0"/>
    <n v="37901.160000000003"/>
    <n v="0"/>
    <n v="0"/>
    <n v="0"/>
    <n v="0"/>
    <n v="0"/>
    <n v="0"/>
    <n v="19860.21"/>
    <n v="0"/>
    <x v="8"/>
    <x v="18"/>
  </r>
  <r>
    <x v="0"/>
    <s v="E"/>
    <x v="10"/>
    <s v="UOLC    01/31/2007N"/>
    <n v="1477"/>
    <n v="65.23"/>
    <n v="19.09"/>
    <n v="46.14"/>
    <n v="52.08"/>
    <n v="0"/>
    <n v="19.09"/>
    <n v="0"/>
    <n v="-0.71"/>
    <n v="-5.23"/>
    <n v="31.93"/>
    <n v="0"/>
    <x v="8"/>
    <x v="19"/>
  </r>
  <r>
    <x v="0"/>
    <s v="E"/>
    <x v="13"/>
    <s v="UOLP    01/31/2007 "/>
    <n v="201"/>
    <n v="8.92"/>
    <n v="2.61"/>
    <n v="6.31"/>
    <n v="7.1"/>
    <n v="0"/>
    <n v="2.61"/>
    <n v="0"/>
    <n v="-0.09"/>
    <n v="-0.7"/>
    <n v="4.3499999999999996"/>
    <n v="0"/>
    <x v="8"/>
    <x v="19"/>
  </r>
  <r>
    <x v="0"/>
    <s v="E"/>
    <x v="2"/>
    <s v="UOLP    01/31/2007 "/>
    <n v="1836"/>
    <n v="81.14"/>
    <n v="23.74"/>
    <n v="57.4"/>
    <n v="64.739999999999995"/>
    <n v="0"/>
    <n v="23.74"/>
    <n v="0"/>
    <n v="-0.88"/>
    <n v="-6.46"/>
    <n v="39.64"/>
    <n v="0"/>
    <x v="8"/>
    <x v="19"/>
  </r>
  <r>
    <x v="0"/>
    <s v="E"/>
    <x v="2"/>
    <s v="UOLP    01/31/2007N"/>
    <n v="1486"/>
    <n v="65.56"/>
    <n v="19.09"/>
    <n v="46.47"/>
    <n v="52.39"/>
    <n v="0"/>
    <n v="19.09"/>
    <n v="0"/>
    <n v="-0.7"/>
    <n v="-5.22"/>
    <n v="32.130000000000003"/>
    <n v="0"/>
    <x v="8"/>
    <x v="19"/>
  </r>
  <r>
    <x v="0"/>
    <s v="E"/>
    <x v="10"/>
    <s v="UOLP    01/31/2007N"/>
    <n v="11895"/>
    <n v="489.46"/>
    <n v="106.42"/>
    <n v="383.04"/>
    <n v="419.4"/>
    <n v="0"/>
    <n v="106.42"/>
    <n v="0"/>
    <n v="-5.72"/>
    <n v="-30.64"/>
    <n v="257.14999999999998"/>
    <n v="0"/>
    <x v="8"/>
    <x v="19"/>
  </r>
  <r>
    <x v="0"/>
    <s v="E"/>
    <x v="3"/>
    <s v="WS01    06/02/1993N"/>
    <n v="12600"/>
    <n v="844.6"/>
    <n v="162.87"/>
    <n v="681.73"/>
    <n v="0"/>
    <n v="0"/>
    <n v="0"/>
    <n v="0"/>
    <n v="0"/>
    <n v="0"/>
    <n v="272.39"/>
    <n v="0"/>
    <x v="8"/>
    <x v="20"/>
  </r>
  <r>
    <x v="0"/>
    <s v="E"/>
    <x v="0"/>
    <s v="ID        01/01/2001 "/>
    <n v="59625"/>
    <n v="4564.29"/>
    <n v="0"/>
    <n v="4564.29"/>
    <n v="0"/>
    <n v="0"/>
    <n v="0"/>
    <n v="0"/>
    <n v="0"/>
    <n v="0"/>
    <n v="0"/>
    <n v="0"/>
    <x v="12"/>
    <x v="0"/>
  </r>
  <r>
    <x v="0"/>
    <s v="E"/>
    <x v="1"/>
    <s v="DP01    01/02/2007N"/>
    <n v="153278"/>
    <n v="11423.61"/>
    <n v="1709.05"/>
    <n v="9714.56"/>
    <n v="10075.98"/>
    <n v="215.36"/>
    <n v="1709.05"/>
    <n v="0"/>
    <n v="-34.18"/>
    <n v="-542.6"/>
    <n v="3313.72"/>
    <n v="0"/>
    <x v="12"/>
    <x v="1"/>
  </r>
  <r>
    <x v="0"/>
    <s v="E"/>
    <x v="2"/>
    <s v="DP02    01/02/2007N"/>
    <n v="97455"/>
    <n v="8232.5300000000007"/>
    <n v="1086.6199999999999"/>
    <n v="7145.91"/>
    <n v="7375.7"/>
    <n v="136.93"/>
    <n v="1086.6199999999999"/>
    <n v="0"/>
    <n v="-21.73"/>
    <n v="-344.99"/>
    <n v="2106.88"/>
    <n v="0"/>
    <x v="12"/>
    <x v="1"/>
  </r>
  <r>
    <x v="0"/>
    <s v="E"/>
    <x v="3"/>
    <s v="DP02    01/02/2007N"/>
    <n v="452647"/>
    <n v="33252.300000000003"/>
    <n v="5047.0200000000004"/>
    <n v="28205.279999999999"/>
    <n v="29272.639999999999"/>
    <n v="635.96"/>
    <n v="5047.0200000000004"/>
    <n v="0"/>
    <n v="-100.95"/>
    <n v="-1602.37"/>
    <n v="9785.77"/>
    <n v="0"/>
    <x v="12"/>
    <x v="1"/>
  </r>
  <r>
    <x v="0"/>
    <s v="E"/>
    <x v="4"/>
    <s v="DP02    01/02/2007N"/>
    <n v="359452"/>
    <n v="24654.49"/>
    <n v="4007.89"/>
    <n v="20646.599999999999"/>
    <n v="21494.19"/>
    <n v="505.03"/>
    <n v="4007.89"/>
    <n v="0"/>
    <n v="-80.16"/>
    <n v="-1272.46"/>
    <n v="7770.99"/>
    <n v="0"/>
    <x v="12"/>
    <x v="1"/>
  </r>
  <r>
    <x v="0"/>
    <s v="E"/>
    <x v="5"/>
    <s v="DP02    01/02/2007N"/>
    <n v="83917"/>
    <n v="7699.47"/>
    <n v="935.68"/>
    <n v="6763.79"/>
    <n v="6961.67"/>
    <n v="117.9"/>
    <n v="935.68"/>
    <n v="0"/>
    <n v="-18.71"/>
    <n v="-297.07"/>
    <n v="1814.2"/>
    <n v="0"/>
    <x v="12"/>
    <x v="1"/>
  </r>
  <r>
    <x v="0"/>
    <s v="E"/>
    <x v="6"/>
    <s v="DP10 ON 01/02/2007N"/>
    <n v="94560"/>
    <n v="7121.3"/>
    <n v="1054.3399999999999"/>
    <n v="6066.96"/>
    <n v="6289.93"/>
    <n v="132.86000000000001"/>
    <n v="1054.3399999999999"/>
    <n v="0"/>
    <n v="-21.09"/>
    <n v="-334.74"/>
    <n v="2044.29"/>
    <n v="0"/>
    <x v="12"/>
    <x v="1"/>
  </r>
  <r>
    <x v="0"/>
    <s v="E"/>
    <x v="7"/>
    <s v="DP10 ON 01/02/2007N"/>
    <n v="40188"/>
    <n v="3790.91"/>
    <n v="448.1"/>
    <n v="3342.81"/>
    <n v="3437.58"/>
    <n v="56.46"/>
    <n v="448.1"/>
    <n v="0"/>
    <n v="-8.9600000000000009"/>
    <n v="-142.27000000000001"/>
    <n v="868.82"/>
    <n v="0"/>
    <x v="12"/>
    <x v="1"/>
  </r>
  <r>
    <x v="0"/>
    <s v="E"/>
    <x v="4"/>
    <s v="DS01    01/02/2007 "/>
    <n v="8953"/>
    <n v="953.94"/>
    <n v="99.83"/>
    <n v="953.94"/>
    <n v="935.26"/>
    <n v="12.58"/>
    <n v="99.83"/>
    <n v="0"/>
    <n v="-5.55"/>
    <n v="-88.18"/>
    <n v="193.55"/>
    <n v="0"/>
    <x v="12"/>
    <x v="2"/>
  </r>
  <r>
    <x v="0"/>
    <s v="E"/>
    <x v="8"/>
    <s v="DS01    01/02/2007 "/>
    <n v="47765"/>
    <n v="3499.42"/>
    <n v="532.58000000000004"/>
    <n v="3499.42"/>
    <n v="3148.84"/>
    <n v="67.11"/>
    <n v="532.58000000000004"/>
    <n v="0"/>
    <n v="-14.76"/>
    <n v="-234.35"/>
    <n v="1032.6300000000001"/>
    <n v="0"/>
    <x v="12"/>
    <x v="2"/>
  </r>
  <r>
    <x v="0"/>
    <s v="E"/>
    <x v="9"/>
    <s v="DS01    01/02/2007N"/>
    <n v="293318"/>
    <n v="26403.89"/>
    <n v="3270.55"/>
    <n v="23133.34"/>
    <n v="23824.94"/>
    <n v="412.13"/>
    <n v="3270.55"/>
    <n v="0"/>
    <n v="-65.41"/>
    <n v="-1038.32"/>
    <n v="6341.24"/>
    <n v="0"/>
    <x v="12"/>
    <x v="2"/>
  </r>
  <r>
    <x v="0"/>
    <s v="E"/>
    <x v="2"/>
    <s v="DS01    01/02/2007N"/>
    <n v="54858771"/>
    <n v="4906609.8099999996"/>
    <n v="612172.94999999995"/>
    <n v="4294436.8600000003"/>
    <n v="4423889.5"/>
    <n v="77072.740000000005"/>
    <n v="612172.94999999995"/>
    <n v="0"/>
    <n v="-12232.9"/>
    <n v="-194292.48000000001"/>
    <n v="1185991.8899999999"/>
    <n v="0"/>
    <x v="12"/>
    <x v="2"/>
  </r>
  <r>
    <x v="0"/>
    <s v="E"/>
    <x v="6"/>
    <s v="DS01    01/02/2007N"/>
    <n v="3645734"/>
    <n v="324595.44"/>
    <n v="40656.120000000003"/>
    <n v="283939.32"/>
    <n v="292541.37"/>
    <n v="5122.22"/>
    <n v="40656.120000000003"/>
    <n v="0"/>
    <n v="-813.02"/>
    <n v="-12911.25"/>
    <n v="78817.149999999994"/>
    <n v="0"/>
    <x v="12"/>
    <x v="2"/>
  </r>
  <r>
    <x v="0"/>
    <s v="E"/>
    <x v="10"/>
    <s v="DS01    01/02/2007N"/>
    <n v="114031"/>
    <n v="9579.7099999999991"/>
    <n v="1271.44"/>
    <n v="8308.27"/>
    <n v="8577.16"/>
    <n v="160.22999999999999"/>
    <n v="1271.44"/>
    <n v="0"/>
    <n v="-25.43"/>
    <n v="-403.69"/>
    <n v="2465.2399999999998"/>
    <n v="0"/>
    <x v="12"/>
    <x v="2"/>
  </r>
  <r>
    <x v="0"/>
    <s v="E"/>
    <x v="3"/>
    <s v="DS01    01/02/2007N"/>
    <n v="6436922"/>
    <n v="592440.9"/>
    <n v="71760.850000000006"/>
    <n v="520680.05"/>
    <n v="535861.18000000005"/>
    <n v="9043.9699999999993"/>
    <n v="71760.850000000006"/>
    <n v="0"/>
    <n v="-1435.48"/>
    <n v="-22789.62"/>
    <n v="139159.75"/>
    <n v="0"/>
    <x v="12"/>
    <x v="2"/>
  </r>
  <r>
    <x v="0"/>
    <s v="E"/>
    <x v="7"/>
    <s v="DS01    01/02/2007N"/>
    <n v="495"/>
    <n v="81.180000000000007"/>
    <n v="5.53"/>
    <n v="75.650000000000006"/>
    <n v="76.83"/>
    <n v="0.69"/>
    <n v="5.53"/>
    <n v="0"/>
    <n v="-0.11"/>
    <n v="-1.76"/>
    <n v="10.7"/>
    <n v="0"/>
    <x v="12"/>
    <x v="2"/>
  </r>
  <r>
    <x v="0"/>
    <s v="E"/>
    <x v="11"/>
    <s v="DS01    01/02/2007N"/>
    <n v="446645"/>
    <n v="38191.18"/>
    <n v="4980.09"/>
    <n v="33211.089999999997"/>
    <n v="34264.28"/>
    <n v="627.53"/>
    <n v="4980.09"/>
    <n v="0"/>
    <n v="-99.6"/>
    <n v="-1581.12"/>
    <n v="9656.0300000000007"/>
    <n v="0"/>
    <x v="12"/>
    <x v="2"/>
  </r>
  <r>
    <x v="0"/>
    <s v="E"/>
    <x v="4"/>
    <s v="DS01    01/02/2007N"/>
    <n v="7107435"/>
    <n v="535302.1"/>
    <n v="79247.87"/>
    <n v="456054.23"/>
    <n v="472813.54"/>
    <n v="9985.9500000000007"/>
    <n v="79247.87"/>
    <n v="0"/>
    <n v="-1584.96"/>
    <n v="-25160.3"/>
    <n v="153655.66"/>
    <n v="0"/>
    <x v="12"/>
    <x v="2"/>
  </r>
  <r>
    <x v="0"/>
    <s v="E"/>
    <x v="8"/>
    <s v="DS01    01/02/2007N"/>
    <n v="1419510"/>
    <n v="118504.14"/>
    <n v="15910.37"/>
    <n v="102593.77"/>
    <n v="105940.99"/>
    <n v="1994.41"/>
    <n v="15910.37"/>
    <n v="0"/>
    <n v="-316.56"/>
    <n v="-5025.07"/>
    <n v="30688.38"/>
    <n v="0"/>
    <x v="12"/>
    <x v="2"/>
  </r>
  <r>
    <x v="0"/>
    <s v="E"/>
    <x v="5"/>
    <s v="DS01    01/02/2007N"/>
    <n v="1484520"/>
    <n v="136866.19"/>
    <n v="16552.38"/>
    <n v="120313.81"/>
    <n v="123814.32"/>
    <n v="2085.75"/>
    <n v="16552.38"/>
    <n v="0"/>
    <n v="-331.04"/>
    <n v="-5255.22"/>
    <n v="32093.86"/>
    <n v="0"/>
    <x v="12"/>
    <x v="2"/>
  </r>
  <r>
    <x v="0"/>
    <s v="E"/>
    <x v="14"/>
    <s v="DS01    01/02/2007N"/>
    <n v="0"/>
    <n v="-0.73"/>
    <n v="0"/>
    <n v="-0.73"/>
    <n v="0"/>
    <n v="0"/>
    <n v="0"/>
    <n v="0"/>
    <n v="0"/>
    <n v="0"/>
    <n v="0"/>
    <n v="0"/>
    <x v="12"/>
    <x v="2"/>
  </r>
  <r>
    <x v="0"/>
    <s v="E"/>
    <x v="9"/>
    <s v="DS01    01/02/2007Y"/>
    <n v="111"/>
    <n v="41.41"/>
    <n v="1.24"/>
    <n v="40.17"/>
    <n v="40.42"/>
    <n v="0.16"/>
    <n v="1.24"/>
    <n v="0"/>
    <n v="-0.02"/>
    <n v="-0.39"/>
    <n v="2.4"/>
    <n v="0"/>
    <x v="12"/>
    <x v="2"/>
  </r>
  <r>
    <x v="0"/>
    <s v="E"/>
    <x v="2"/>
    <s v="DS01    01/02/2007Y"/>
    <n v="66675"/>
    <n v="15352.69"/>
    <n v="631.55999999999995"/>
    <n v="14721.13"/>
    <n v="13951.88"/>
    <n v="79.69"/>
    <n v="631.55999999999995"/>
    <n v="0"/>
    <n v="-12.66"/>
    <n v="-197.58"/>
    <n v="1441.45"/>
    <n v="0"/>
    <x v="12"/>
    <x v="2"/>
  </r>
  <r>
    <x v="0"/>
    <s v="E"/>
    <x v="6"/>
    <s v="DS01    01/02/2007Y"/>
    <n v="7878"/>
    <n v="2000.58"/>
    <n v="75.33"/>
    <n v="1925.25"/>
    <n v="1939.39"/>
    <n v="11.05"/>
    <n v="75.33"/>
    <n v="0"/>
    <n v="-1.78"/>
    <n v="-23.41"/>
    <n v="170.32"/>
    <n v="0"/>
    <x v="12"/>
    <x v="2"/>
  </r>
  <r>
    <x v="0"/>
    <s v="E"/>
    <x v="3"/>
    <s v="DS01    01/02/2007Y"/>
    <n v="16891"/>
    <n v="4006.63"/>
    <n v="163.52000000000001"/>
    <n v="3843.11"/>
    <n v="3681.42"/>
    <n v="20.6"/>
    <n v="163.52000000000001"/>
    <n v="0"/>
    <n v="-3.28"/>
    <n v="-51.93"/>
    <n v="365.17"/>
    <n v="0"/>
    <x v="12"/>
    <x v="2"/>
  </r>
  <r>
    <x v="0"/>
    <s v="E"/>
    <x v="11"/>
    <s v="DS01    01/02/2007Y"/>
    <n v="3496"/>
    <n v="853.97"/>
    <n v="38.979999999999997"/>
    <n v="814.99"/>
    <n v="823.23"/>
    <n v="4.91"/>
    <n v="38.979999999999997"/>
    <n v="0"/>
    <n v="-0.78"/>
    <n v="-12.37"/>
    <n v="75.58"/>
    <n v="0"/>
    <x v="12"/>
    <x v="2"/>
  </r>
  <r>
    <x v="0"/>
    <s v="E"/>
    <x v="4"/>
    <s v="DS01    01/02/2007Y"/>
    <n v="1800"/>
    <n v="443.11"/>
    <n v="20.07"/>
    <n v="423.04"/>
    <n v="427.28"/>
    <n v="2.5299999999999998"/>
    <n v="20.07"/>
    <n v="0"/>
    <n v="-0.4"/>
    <n v="-6.37"/>
    <n v="38.909999999999997"/>
    <n v="0"/>
    <x v="12"/>
    <x v="2"/>
  </r>
  <r>
    <x v="0"/>
    <s v="E"/>
    <x v="8"/>
    <s v="DS01    01/02/2007Y"/>
    <n v="2007"/>
    <n v="492.34"/>
    <n v="22.38"/>
    <n v="469.96"/>
    <n v="474.69"/>
    <n v="2.82"/>
    <n v="22.38"/>
    <n v="0"/>
    <n v="-0.45"/>
    <n v="-7.1"/>
    <n v="43.39"/>
    <n v="0"/>
    <x v="12"/>
    <x v="2"/>
  </r>
  <r>
    <x v="0"/>
    <s v="E"/>
    <x v="5"/>
    <s v="DS01    01/02/2007Y"/>
    <n v="13591"/>
    <n v="3262.42"/>
    <n v="151.54"/>
    <n v="3110.88"/>
    <n v="3142.93"/>
    <n v="19.100000000000001"/>
    <n v="151.54"/>
    <n v="0"/>
    <n v="-3.03"/>
    <n v="-48.12"/>
    <n v="293.83"/>
    <n v="0"/>
    <x v="12"/>
    <x v="2"/>
  </r>
  <r>
    <x v="0"/>
    <s v="E"/>
    <x v="5"/>
    <s v="DS02    01/02/2007N"/>
    <n v="133321"/>
    <n v="10416.44"/>
    <n v="1486.53"/>
    <n v="8929.91"/>
    <n v="9244.2800000000007"/>
    <n v="187.32"/>
    <n v="1486.53"/>
    <n v="0"/>
    <n v="-29.73"/>
    <n v="-471.96"/>
    <n v="2882.27"/>
    <n v="0"/>
    <x v="12"/>
    <x v="2"/>
  </r>
  <r>
    <x v="0"/>
    <s v="E"/>
    <x v="6"/>
    <s v="DS02    01/02/2007Y"/>
    <n v="3546"/>
    <n v="858.37"/>
    <n v="39.54"/>
    <n v="818.83"/>
    <n v="827.19"/>
    <n v="4.9800000000000004"/>
    <n v="39.54"/>
    <n v="0"/>
    <n v="-0.79"/>
    <n v="-12.55"/>
    <n v="76.66"/>
    <n v="0"/>
    <x v="12"/>
    <x v="2"/>
  </r>
  <r>
    <x v="0"/>
    <s v="E"/>
    <x v="5"/>
    <s v="DS03 ON 01/02/2007N"/>
    <n v="114182"/>
    <n v="8429.2199999999993"/>
    <n v="1273.1300000000001"/>
    <n v="7156.09"/>
    <n v="7425.32"/>
    <n v="160.43"/>
    <n v="1273.1300000000001"/>
    <n v="0"/>
    <n v="-25.46"/>
    <n v="-404.2"/>
    <n v="2468.5"/>
    <n v="0"/>
    <x v="12"/>
    <x v="2"/>
  </r>
  <r>
    <x v="0"/>
    <s v="E"/>
    <x v="2"/>
    <s v="DS07 ON 01/02/2007N"/>
    <n v="1293946"/>
    <n v="105288.98"/>
    <n v="14438.74"/>
    <n v="90850.240000000005"/>
    <n v="93901.32"/>
    <n v="1817.98"/>
    <n v="14438.74"/>
    <n v="0"/>
    <n v="-288.52"/>
    <n v="-4580.54"/>
    <n v="27973.84"/>
    <n v="0"/>
    <x v="12"/>
    <x v="2"/>
  </r>
  <r>
    <x v="0"/>
    <s v="E"/>
    <x v="6"/>
    <s v="DS07 ON 01/02/2007N"/>
    <n v="100483"/>
    <n v="9762.92"/>
    <n v="1120.3699999999999"/>
    <n v="8642.5499999999993"/>
    <n v="8879.48"/>
    <n v="141.18"/>
    <n v="1120.3699999999999"/>
    <n v="0"/>
    <n v="-22.41"/>
    <n v="-355.7"/>
    <n v="2172.34"/>
    <n v="0"/>
    <x v="12"/>
    <x v="2"/>
  </r>
  <r>
    <x v="0"/>
    <s v="E"/>
    <x v="3"/>
    <s v="DS07 ON 01/02/2007N"/>
    <n v="149360"/>
    <n v="13481.54"/>
    <n v="1665.36"/>
    <n v="11816.18"/>
    <n v="12168.36"/>
    <n v="209.85"/>
    <n v="1665.36"/>
    <n v="0"/>
    <n v="-33.299999999999997"/>
    <n v="-528.73"/>
    <n v="3229.02"/>
    <n v="0"/>
    <x v="12"/>
    <x v="2"/>
  </r>
  <r>
    <x v="0"/>
    <s v="E"/>
    <x v="7"/>
    <s v="DS07 ON 01/02/2007N"/>
    <n v="22400"/>
    <n v="2280.42"/>
    <n v="249.76"/>
    <n v="2030.66"/>
    <n v="2083.4899999999998"/>
    <n v="31.47"/>
    <n v="249.76"/>
    <n v="0"/>
    <n v="-5"/>
    <n v="-79.3"/>
    <n v="484.27"/>
    <n v="0"/>
    <x v="12"/>
    <x v="2"/>
  </r>
  <r>
    <x v="0"/>
    <s v="E"/>
    <x v="4"/>
    <s v="DS07 ON 01/02/2007N"/>
    <n v="144375"/>
    <n v="11085.82"/>
    <n v="1609.78"/>
    <n v="9476.0400000000009"/>
    <n v="9816.48"/>
    <n v="202.85"/>
    <n v="1609.78"/>
    <n v="0"/>
    <n v="-32.200000000000003"/>
    <n v="-511.09"/>
    <n v="3121.24"/>
    <n v="0"/>
    <x v="12"/>
    <x v="2"/>
  </r>
  <r>
    <x v="0"/>
    <s v="E"/>
    <x v="2"/>
    <s v="DS07 ON 01/02/2007Y"/>
    <n v="80"/>
    <n v="39.020000000000003"/>
    <n v="0.89"/>
    <n v="38.130000000000003"/>
    <n v="38.32"/>
    <n v="0.11"/>
    <n v="0.89"/>
    <n v="0"/>
    <n v="-0.02"/>
    <n v="-0.28000000000000003"/>
    <n v="1.73"/>
    <n v="0"/>
    <x v="12"/>
    <x v="2"/>
  </r>
  <r>
    <x v="0"/>
    <s v="E"/>
    <x v="2"/>
    <s v="DS08 ON 01/02/2007N"/>
    <n v="598758"/>
    <n v="68897.58"/>
    <n v="6777.24"/>
    <n v="62120.34"/>
    <n v="63540.1"/>
    <n v="841.26"/>
    <n v="6777.24"/>
    <n v="0"/>
    <n v="-133.49"/>
    <n v="-2127.5300000000002"/>
    <n v="12944.55"/>
    <n v="0"/>
    <x v="12"/>
    <x v="2"/>
  </r>
  <r>
    <x v="0"/>
    <s v="E"/>
    <x v="4"/>
    <s v="DS08 ON 01/02/2007N"/>
    <n v="62195"/>
    <n v="5779.62"/>
    <n v="693.47"/>
    <n v="5086.1499999999996"/>
    <n v="5232.8100000000004"/>
    <n v="87.38"/>
    <n v="693.47"/>
    <n v="0"/>
    <n v="-13.87"/>
    <n v="-220.17"/>
    <n v="1344.59"/>
    <n v="0"/>
    <x v="12"/>
    <x v="2"/>
  </r>
  <r>
    <x v="0"/>
    <s v="E"/>
    <x v="2"/>
    <s v="DS08 ON 01/02/2007Y"/>
    <n v="1963"/>
    <n v="536.89"/>
    <n v="21.9"/>
    <n v="514.99"/>
    <n v="519.61"/>
    <n v="2.77"/>
    <n v="21.9"/>
    <n v="0"/>
    <n v="-0.44"/>
    <n v="-6.95"/>
    <n v="42.44"/>
    <n v="0"/>
    <x v="12"/>
    <x v="2"/>
  </r>
  <r>
    <x v="0"/>
    <s v="E"/>
    <x v="2"/>
    <s v="DS09    01/02/2007N"/>
    <n v="259807"/>
    <n v="32533.3"/>
    <n v="2875.24"/>
    <n v="29658.06"/>
    <n v="30299.439999999999"/>
    <n v="364.97"/>
    <n v="2875.24"/>
    <n v="0"/>
    <n v="-57.94"/>
    <n v="-948.41"/>
    <n v="5616.8"/>
    <n v="0"/>
    <x v="12"/>
    <x v="2"/>
  </r>
  <r>
    <x v="0"/>
    <s v="E"/>
    <x v="14"/>
    <s v="DS09    01/02/2007N"/>
    <n v="0"/>
    <n v="-50"/>
    <n v="0"/>
    <n v="-50"/>
    <n v="0"/>
    <n v="0"/>
    <n v="0"/>
    <n v="0"/>
    <n v="0"/>
    <n v="0"/>
    <n v="0"/>
    <n v="0"/>
    <x v="12"/>
    <x v="2"/>
  </r>
  <r>
    <x v="0"/>
    <s v="E"/>
    <x v="2"/>
    <s v="DS09    01/02/2007Y"/>
    <n v="103551"/>
    <n v="15546.75"/>
    <n v="1170.57"/>
    <n v="14376.18"/>
    <n v="14620.37"/>
    <n v="145.49"/>
    <n v="1170.57"/>
    <n v="0"/>
    <n v="-23.12"/>
    <n v="-366.56"/>
    <n v="2238.67"/>
    <n v="0"/>
    <x v="12"/>
    <x v="2"/>
  </r>
  <r>
    <x v="0"/>
    <s v="E"/>
    <x v="4"/>
    <s v="DS12    01/02/2007 "/>
    <n v="15957"/>
    <n v="977.02"/>
    <n v="0"/>
    <n v="977.02"/>
    <n v="0"/>
    <n v="0"/>
    <n v="0"/>
    <n v="0"/>
    <n v="0"/>
    <n v="0"/>
    <n v="344.97"/>
    <n v="0"/>
    <x v="12"/>
    <x v="2"/>
  </r>
  <r>
    <x v="0"/>
    <s v="E"/>
    <x v="8"/>
    <s v="DS12    01/02/2007 "/>
    <n v="18436"/>
    <n v="1414.38"/>
    <n v="0"/>
    <n v="1414.38"/>
    <n v="0"/>
    <n v="0"/>
    <n v="0"/>
    <n v="0"/>
    <n v="0"/>
    <n v="0"/>
    <n v="398.57"/>
    <n v="0"/>
    <x v="12"/>
    <x v="2"/>
  </r>
  <r>
    <x v="0"/>
    <s v="E"/>
    <x v="4"/>
    <s v="DT01SOFF01/02/2007N"/>
    <n v="-248164"/>
    <n v="-22059.41"/>
    <n v="-2767.02"/>
    <n v="-19292.39"/>
    <n v="-19877.560000000001"/>
    <n v="-348.67"/>
    <n v="-2767.02"/>
    <n v="0"/>
    <n v="55.34"/>
    <n v="878.5"/>
    <n v="-5365.06"/>
    <n v="0"/>
    <x v="12"/>
    <x v="3"/>
  </r>
  <r>
    <x v="0"/>
    <s v="E"/>
    <x v="5"/>
    <s v="DT01SOFF01/02/2007N"/>
    <n v="0"/>
    <n v="-1321"/>
    <n v="0"/>
    <n v="-1321"/>
    <n v="0"/>
    <n v="0"/>
    <n v="0"/>
    <n v="0"/>
    <n v="0"/>
    <n v="0"/>
    <n v="0"/>
    <n v="0"/>
    <x v="12"/>
    <x v="3"/>
  </r>
  <r>
    <x v="0"/>
    <s v="E"/>
    <x v="4"/>
    <s v="DT01WOFF01/02/2007N"/>
    <n v="15790792"/>
    <n v="713677.85"/>
    <n v="176067.38"/>
    <n v="537610.47"/>
    <n v="537610.47"/>
    <n v="0"/>
    <n v="176067.38"/>
    <n v="0"/>
    <n v="0"/>
    <n v="0"/>
    <n v="341381.17"/>
    <n v="0"/>
    <x v="12"/>
    <x v="3"/>
  </r>
  <r>
    <x v="0"/>
    <s v="E"/>
    <x v="8"/>
    <s v="DT01WOFF01/02/2007N"/>
    <n v="19981209"/>
    <n v="903241.3"/>
    <n v="222790.48"/>
    <n v="680450.82"/>
    <n v="680450.82"/>
    <n v="0"/>
    <n v="222790.48"/>
    <n v="0"/>
    <n v="0"/>
    <n v="0"/>
    <n v="431973.75"/>
    <n v="0"/>
    <x v="12"/>
    <x v="3"/>
  </r>
  <r>
    <x v="0"/>
    <s v="E"/>
    <x v="5"/>
    <s v="DT01WOFF01/02/2007N"/>
    <n v="1954153"/>
    <n v="88294.34"/>
    <n v="21788.81"/>
    <n v="66505.53"/>
    <n v="66505.53"/>
    <n v="0"/>
    <n v="21788.81"/>
    <n v="0"/>
    <n v="0"/>
    <n v="0"/>
    <n v="42246.84"/>
    <n v="0"/>
    <x v="12"/>
    <x v="3"/>
  </r>
  <r>
    <x v="0"/>
    <s v="E"/>
    <x v="1"/>
    <s v="DT01WOFF01/02/2007N"/>
    <n v="132376"/>
    <n v="5973.73"/>
    <n v="1475.99"/>
    <n v="4497.74"/>
    <n v="4497.74"/>
    <n v="0"/>
    <n v="1475.99"/>
    <n v="0"/>
    <n v="0"/>
    <n v="0"/>
    <n v="2861.84"/>
    <n v="0"/>
    <x v="12"/>
    <x v="3"/>
  </r>
  <r>
    <x v="0"/>
    <s v="E"/>
    <x v="8"/>
    <s v="DT01WON 01/02/2007 "/>
    <n v="798970"/>
    <n v="60281.29"/>
    <n v="8908.52"/>
    <n v="60281.29"/>
    <n v="56426.52"/>
    <n v="1122.55"/>
    <n v="8908.52"/>
    <n v="0"/>
    <n v="-366.01"/>
    <n v="-5810.29"/>
    <n v="17272.939999999999"/>
    <n v="0"/>
    <x v="12"/>
    <x v="3"/>
  </r>
  <r>
    <x v="0"/>
    <s v="E"/>
    <x v="3"/>
    <s v="DT01WON 01/02/2007N"/>
    <n v="0"/>
    <n v="15"/>
    <n v="0"/>
    <n v="15"/>
    <n v="15"/>
    <n v="0"/>
    <n v="0"/>
    <n v="0"/>
    <n v="0"/>
    <n v="0"/>
    <n v="0"/>
    <n v="0"/>
    <x v="12"/>
    <x v="3"/>
  </r>
  <r>
    <x v="0"/>
    <s v="E"/>
    <x v="4"/>
    <s v="DT01WON 01/02/2007N"/>
    <n v="6681457"/>
    <n v="885723.94"/>
    <n v="74498.3"/>
    <n v="811225.64"/>
    <n v="864215.23"/>
    <n v="31573.51"/>
    <n v="74498.3"/>
    <n v="0"/>
    <n v="-5011.37"/>
    <n v="-79551.73"/>
    <n v="144446.41"/>
    <n v="0"/>
    <x v="12"/>
    <x v="3"/>
  </r>
  <r>
    <x v="0"/>
    <s v="E"/>
    <x v="8"/>
    <s v="DT01WON 01/02/2007N"/>
    <n v="8354690"/>
    <n v="1167675.96"/>
    <n v="93154.8"/>
    <n v="1074521.1599999999"/>
    <n v="1141337.18"/>
    <n v="39811.96"/>
    <n v="93154.8"/>
    <n v="0"/>
    <n v="-6318.9"/>
    <n v="-100309.08"/>
    <n v="180620.03"/>
    <n v="0"/>
    <x v="12"/>
    <x v="3"/>
  </r>
  <r>
    <x v="0"/>
    <s v="E"/>
    <x v="5"/>
    <s v="DT01WON 01/02/2007N"/>
    <n v="1036252"/>
    <n v="166693.43"/>
    <n v="11554.21"/>
    <n v="155139.22"/>
    <n v="162190.57999999999"/>
    <n v="4201.53"/>
    <n v="11554.21"/>
    <n v="0"/>
    <n v="-666.85"/>
    <n v="-10586.04"/>
    <n v="22402.73"/>
    <n v="0"/>
    <x v="12"/>
    <x v="3"/>
  </r>
  <r>
    <x v="0"/>
    <s v="E"/>
    <x v="1"/>
    <s v="DT01WON 01/02/2007N"/>
    <n v="43993"/>
    <n v="5229.16"/>
    <n v="490.52"/>
    <n v="4738.6400000000003"/>
    <n v="5154.5200000000004"/>
    <n v="247.8"/>
    <n v="490.52"/>
    <n v="0"/>
    <n v="-39.33"/>
    <n v="-624.35"/>
    <n v="951.08"/>
    <n v="0"/>
    <x v="12"/>
    <x v="3"/>
  </r>
  <r>
    <x v="0"/>
    <s v="E"/>
    <x v="4"/>
    <s v="DT02WOFF01/02/2007N"/>
    <n v="293776"/>
    <n v="13263.9"/>
    <n v="3275.6"/>
    <n v="9988.2999999999993"/>
    <n v="9988.2999999999993"/>
    <n v="0"/>
    <n v="3275.6"/>
    <n v="0"/>
    <n v="0"/>
    <n v="0"/>
    <n v="6351.14"/>
    <n v="0"/>
    <x v="12"/>
    <x v="3"/>
  </r>
  <r>
    <x v="0"/>
    <s v="E"/>
    <x v="8"/>
    <s v="DT02WOFF01/02/2007N"/>
    <n v="648848"/>
    <n v="29280.57"/>
    <n v="7234.66"/>
    <n v="22045.91"/>
    <n v="22045.91"/>
    <n v="0"/>
    <n v="7234.66"/>
    <n v="0"/>
    <n v="0"/>
    <n v="0"/>
    <n v="14027.45"/>
    <n v="0"/>
    <x v="12"/>
    <x v="3"/>
  </r>
  <r>
    <x v="0"/>
    <s v="E"/>
    <x v="5"/>
    <s v="DT02WOFF01/02/2007N"/>
    <n v="134014"/>
    <n v="6047.65"/>
    <n v="1494.26"/>
    <n v="4553.3900000000003"/>
    <n v="4553.3900000000003"/>
    <n v="0"/>
    <n v="1494.26"/>
    <n v="0"/>
    <n v="0"/>
    <n v="0"/>
    <n v="2897.25"/>
    <n v="0"/>
    <x v="12"/>
    <x v="3"/>
  </r>
  <r>
    <x v="0"/>
    <s v="E"/>
    <x v="4"/>
    <s v="DT02WON 01/02/2007N"/>
    <n v="126787"/>
    <n v="17382.43"/>
    <n v="1413.68"/>
    <n v="15968.75"/>
    <n v="16960.439999999999"/>
    <n v="590.89"/>
    <n v="1413.68"/>
    <n v="0"/>
    <n v="-93.79"/>
    <n v="-1488.79"/>
    <n v="2741.01"/>
    <n v="0"/>
    <x v="12"/>
    <x v="3"/>
  </r>
  <r>
    <x v="0"/>
    <s v="E"/>
    <x v="8"/>
    <s v="DT02WON 01/02/2007N"/>
    <n v="240507"/>
    <n v="32298.07"/>
    <n v="2681.65"/>
    <n v="29616.42"/>
    <n v="31713.52"/>
    <n v="1249.55"/>
    <n v="2681.65"/>
    <n v="0"/>
    <n v="-198.33"/>
    <n v="-3148.32"/>
    <n v="5199.53"/>
    <n v="0"/>
    <x v="12"/>
    <x v="3"/>
  </r>
  <r>
    <x v="0"/>
    <s v="E"/>
    <x v="5"/>
    <s v="DT02WON 01/02/2007N"/>
    <n v="69791"/>
    <n v="9997.01"/>
    <n v="778.17"/>
    <n v="9218.84"/>
    <n v="9699.41"/>
    <n v="286.35000000000002"/>
    <n v="778.17"/>
    <n v="0"/>
    <n v="-45.45"/>
    <n v="-721.47"/>
    <n v="1508.81"/>
    <n v="0"/>
    <x v="12"/>
    <x v="3"/>
  </r>
  <r>
    <x v="0"/>
    <s v="E"/>
    <x v="4"/>
    <s v="DT07WOFF01/02/2007N"/>
    <n v="22948"/>
    <n v="1043.6199999999999"/>
    <n v="255.87"/>
    <n v="787.75"/>
    <n v="787.75"/>
    <n v="0"/>
    <n v="255.87"/>
    <n v="0"/>
    <n v="0"/>
    <n v="0"/>
    <n v="496.11"/>
    <n v="0"/>
    <x v="12"/>
    <x v="3"/>
  </r>
  <r>
    <x v="0"/>
    <s v="E"/>
    <x v="5"/>
    <s v="DT07WOFF01/02/2007N"/>
    <n v="144981"/>
    <n v="6542.56"/>
    <n v="1616.54"/>
    <n v="4926.0200000000004"/>
    <n v="4926.0200000000004"/>
    <n v="0"/>
    <n v="1616.54"/>
    <n v="0"/>
    <n v="0"/>
    <n v="0"/>
    <n v="3134.34"/>
    <n v="0"/>
    <x v="12"/>
    <x v="3"/>
  </r>
  <r>
    <x v="0"/>
    <s v="E"/>
    <x v="4"/>
    <s v="DT07WON 01/02/2007N"/>
    <n v="7915"/>
    <n v="1412.87"/>
    <n v="88.25"/>
    <n v="1324.62"/>
    <n v="1397.4"/>
    <n v="43.36"/>
    <n v="88.25"/>
    <n v="0"/>
    <n v="-6.88"/>
    <n v="-109.26"/>
    <n v="171.11"/>
    <n v="0"/>
    <x v="12"/>
    <x v="3"/>
  </r>
  <r>
    <x v="0"/>
    <s v="E"/>
    <x v="5"/>
    <s v="DT07WON 01/02/2007N"/>
    <n v="65882"/>
    <n v="9419.99"/>
    <n v="734.58"/>
    <n v="8685.41"/>
    <n v="9182.6299999999992"/>
    <n v="296.26"/>
    <n v="734.58"/>
    <n v="0"/>
    <n v="-47.02"/>
    <n v="-746.46"/>
    <n v="1424.3"/>
    <n v="0"/>
    <x v="12"/>
    <x v="3"/>
  </r>
  <r>
    <x v="0"/>
    <s v="E"/>
    <x v="4"/>
    <s v="DT08SOFF01/02/2007N"/>
    <n v="0"/>
    <n v="-5000"/>
    <n v="0"/>
    <n v="-5000"/>
    <n v="0"/>
    <n v="0"/>
    <n v="0"/>
    <n v="0"/>
    <n v="0"/>
    <n v="0"/>
    <n v="0"/>
    <n v="0"/>
    <x v="12"/>
    <x v="3"/>
  </r>
  <r>
    <x v="0"/>
    <s v="E"/>
    <x v="5"/>
    <s v="DT08SOFF01/02/2007N"/>
    <n v="0"/>
    <n v="-5580"/>
    <n v="0"/>
    <n v="-5580"/>
    <n v="0"/>
    <n v="0"/>
    <n v="0"/>
    <n v="0"/>
    <n v="0"/>
    <n v="0"/>
    <n v="0"/>
    <n v="0"/>
    <x v="12"/>
    <x v="3"/>
  </r>
  <r>
    <x v="0"/>
    <s v="E"/>
    <x v="4"/>
    <s v="DT08WOFF01/02/2007N"/>
    <n v="13245643"/>
    <n v="597890.92000000004"/>
    <n v="147688.92000000001"/>
    <n v="450202"/>
    <n v="450202"/>
    <n v="0"/>
    <n v="147688.92000000001"/>
    <n v="0"/>
    <n v="0"/>
    <n v="0"/>
    <n v="286357.56"/>
    <n v="0"/>
    <x v="12"/>
    <x v="3"/>
  </r>
  <r>
    <x v="0"/>
    <s v="E"/>
    <x v="8"/>
    <s v="DT08WOFF01/02/2007N"/>
    <n v="11129774"/>
    <n v="502597.4"/>
    <n v="124096.97"/>
    <n v="378500.43"/>
    <n v="378500.43"/>
    <n v="0"/>
    <n v="124096.97"/>
    <n v="0"/>
    <n v="0"/>
    <n v="0"/>
    <n v="240614.58"/>
    <n v="0"/>
    <x v="12"/>
    <x v="3"/>
  </r>
  <r>
    <x v="0"/>
    <s v="E"/>
    <x v="5"/>
    <s v="DT08WOFF01/02/2007N"/>
    <n v="4598831"/>
    <n v="209770.52"/>
    <n v="51276.97"/>
    <n v="158493.54999999999"/>
    <n v="158493.54999999999"/>
    <n v="0"/>
    <n v="51276.97"/>
    <n v="0"/>
    <n v="0"/>
    <n v="0"/>
    <n v="99422.12"/>
    <n v="0"/>
    <x v="12"/>
    <x v="3"/>
  </r>
  <r>
    <x v="0"/>
    <s v="E"/>
    <x v="12"/>
    <s v="DT08WOFF01/02/2007N"/>
    <n v="90383"/>
    <n v="4762.96"/>
    <n v="1007.77"/>
    <n v="3755.19"/>
    <n v="3755.19"/>
    <n v="0"/>
    <n v="1007.77"/>
    <n v="0"/>
    <n v="0"/>
    <n v="0"/>
    <n v="1953.99"/>
    <n v="0"/>
    <x v="12"/>
    <x v="3"/>
  </r>
  <r>
    <x v="0"/>
    <s v="E"/>
    <x v="1"/>
    <s v="DT08WOFF01/02/2007N"/>
    <n v="655093"/>
    <n v="29562.38"/>
    <n v="7304.29"/>
    <n v="22258.09"/>
    <n v="22258.09"/>
    <n v="0"/>
    <n v="7304.29"/>
    <n v="0"/>
    <n v="0"/>
    <n v="0"/>
    <n v="14162.46"/>
    <n v="0"/>
    <x v="12"/>
    <x v="3"/>
  </r>
  <r>
    <x v="0"/>
    <s v="E"/>
    <x v="4"/>
    <s v="DT08WON 01/02/2007N"/>
    <n v="4942675"/>
    <n v="609669.75"/>
    <n v="55110.82"/>
    <n v="554558.93000000005"/>
    <n v="597446.93999999994"/>
    <n v="25554.61"/>
    <n v="55110.82"/>
    <n v="0"/>
    <n v="-4055.98"/>
    <n v="-64386.64"/>
    <n v="106855.72"/>
    <n v="0"/>
    <x v="12"/>
    <x v="3"/>
  </r>
  <r>
    <x v="0"/>
    <s v="E"/>
    <x v="8"/>
    <s v="DT08WON 01/02/2007N"/>
    <n v="4248961"/>
    <n v="535780.97"/>
    <n v="47375.92"/>
    <n v="488405.05"/>
    <n v="524668.1"/>
    <n v="21607.11"/>
    <n v="47375.92"/>
    <n v="0"/>
    <n v="-3429.45"/>
    <n v="-54440.71"/>
    <n v="91858.29"/>
    <n v="0"/>
    <x v="12"/>
    <x v="3"/>
  </r>
  <r>
    <x v="0"/>
    <s v="E"/>
    <x v="5"/>
    <s v="DT08WON 01/02/2007N"/>
    <n v="1523438"/>
    <n v="234696.3"/>
    <n v="16986.330000000002"/>
    <n v="217709.97"/>
    <n v="232146.3"/>
    <n v="8601.7800000000007"/>
    <n v="16986.330000000002"/>
    <n v="0"/>
    <n v="-1365.28"/>
    <n v="-21672.83"/>
    <n v="32935.21"/>
    <n v="0"/>
    <x v="12"/>
    <x v="3"/>
  </r>
  <r>
    <x v="0"/>
    <s v="E"/>
    <x v="12"/>
    <s v="DT08WON 01/02/2007N"/>
    <n v="1005"/>
    <n v="157.44999999999999"/>
    <n v="11.21"/>
    <n v="146.24"/>
    <n v="361.73"/>
    <n v="128.4"/>
    <n v="11.21"/>
    <n v="0"/>
    <n v="-20.38"/>
    <n v="-323.51"/>
    <n v="21.73"/>
    <n v="0"/>
    <x v="12"/>
    <x v="3"/>
  </r>
  <r>
    <x v="0"/>
    <s v="E"/>
    <x v="1"/>
    <s v="DT08WON 01/02/2007N"/>
    <n v="250052"/>
    <n v="29293.73"/>
    <n v="2788.08"/>
    <n v="26505.65"/>
    <n v="28639.98"/>
    <n v="1271.73"/>
    <n v="2788.08"/>
    <n v="0"/>
    <n v="-201.85"/>
    <n v="-3204.21"/>
    <n v="5405.87"/>
    <n v="0"/>
    <x v="12"/>
    <x v="3"/>
  </r>
  <r>
    <x v="0"/>
    <s v="E"/>
    <x v="8"/>
    <s v="DT09WON 01/02/2007 "/>
    <n v="842355"/>
    <n v="41840.18"/>
    <n v="0"/>
    <n v="41840.18"/>
    <n v="0"/>
    <n v="0"/>
    <n v="0"/>
    <n v="0"/>
    <n v="0"/>
    <n v="0"/>
    <n v="18210.87"/>
    <n v="0"/>
    <x v="12"/>
    <x v="3"/>
  </r>
  <r>
    <x v="0"/>
    <s v="E"/>
    <x v="2"/>
    <s v="EH      01/02/2007N"/>
    <n v="425194"/>
    <n v="29891.98"/>
    <n v="4740.6000000000004"/>
    <n v="25151.38"/>
    <n v="26154.07"/>
    <n v="597.37"/>
    <n v="4740.6000000000004"/>
    <n v="0"/>
    <n v="-94.85"/>
    <n v="-1505.21"/>
    <n v="9192.2199999999993"/>
    <n v="0"/>
    <x v="12"/>
    <x v="4"/>
  </r>
  <r>
    <x v="0"/>
    <s v="E"/>
    <x v="6"/>
    <s v="EH      01/02/2007N"/>
    <n v="16880"/>
    <n v="1164.5"/>
    <n v="188.21"/>
    <n v="976.29"/>
    <n v="1016.09"/>
    <n v="23.72"/>
    <n v="188.21"/>
    <n v="0"/>
    <n v="-3.76"/>
    <n v="-59.76"/>
    <n v="364.93"/>
    <n v="0"/>
    <x v="12"/>
    <x v="4"/>
  </r>
  <r>
    <x v="0"/>
    <s v="E"/>
    <x v="3"/>
    <s v="EH      01/02/2007N"/>
    <n v="593648"/>
    <n v="40681.22"/>
    <n v="6619.18"/>
    <n v="34062.04"/>
    <n v="35461.879999999997"/>
    <n v="834.06"/>
    <n v="6619.18"/>
    <n v="0"/>
    <n v="-132.38"/>
    <n v="-2101.52"/>
    <n v="12834.1"/>
    <n v="0"/>
    <x v="12"/>
    <x v="4"/>
  </r>
  <r>
    <x v="0"/>
    <s v="E"/>
    <x v="5"/>
    <s v="EH      01/02/2007N"/>
    <n v="208958"/>
    <n v="14274.62"/>
    <n v="2329.88"/>
    <n v="11944.74"/>
    <n v="12437.46"/>
    <n v="293.58999999999997"/>
    <n v="2329.88"/>
    <n v="0"/>
    <n v="-46.6"/>
    <n v="-739.71"/>
    <n v="4517.46"/>
    <n v="0"/>
    <x v="12"/>
    <x v="4"/>
  </r>
  <r>
    <x v="0"/>
    <s v="E"/>
    <x v="6"/>
    <s v="GFL1    01/31/2007N"/>
    <n v="90"/>
    <n v="8.9600000000000009"/>
    <n v="1"/>
    <n v="7.96"/>
    <n v="8.17"/>
    <n v="0.13"/>
    <n v="1"/>
    <n v="0"/>
    <n v="-0.02"/>
    <n v="-0.32"/>
    <n v="1.95"/>
    <n v="0"/>
    <x v="12"/>
    <x v="5"/>
  </r>
  <r>
    <x v="0"/>
    <s v="E"/>
    <x v="3"/>
    <s v="GFL1    01/31/2007N"/>
    <n v="513"/>
    <n v="61.07"/>
    <n v="5.76"/>
    <n v="55.31"/>
    <n v="46.91"/>
    <n v="0.73"/>
    <n v="5.76"/>
    <n v="0"/>
    <n v="-0.11"/>
    <n v="-1.82"/>
    <n v="11.09"/>
    <n v="0"/>
    <x v="12"/>
    <x v="5"/>
  </r>
  <r>
    <x v="0"/>
    <s v="E"/>
    <x v="2"/>
    <s v="GFL2    01/31/2007N"/>
    <n v="501243"/>
    <n v="43766.17"/>
    <n v="5589.13"/>
    <n v="38177.040000000001"/>
    <n v="39350.33"/>
    <n v="704.18"/>
    <n v="5589.13"/>
    <n v="0"/>
    <n v="-111.89"/>
    <n v="-1774.31"/>
    <n v="10836.3"/>
    <n v="0"/>
    <x v="12"/>
    <x v="5"/>
  </r>
  <r>
    <x v="0"/>
    <s v="E"/>
    <x v="10"/>
    <s v="GFL2    01/31/2007N"/>
    <n v="0"/>
    <n v="3"/>
    <n v="0.01"/>
    <n v="2.99"/>
    <n v="0.08"/>
    <n v="0"/>
    <n v="0.01"/>
    <n v="0"/>
    <n v="0"/>
    <n v="0"/>
    <n v="0"/>
    <n v="0"/>
    <x v="12"/>
    <x v="5"/>
  </r>
  <r>
    <x v="0"/>
    <s v="E"/>
    <x v="3"/>
    <s v="GFL2    01/31/2007N"/>
    <n v="15338"/>
    <n v="1437.91"/>
    <n v="171.32"/>
    <n v="1266.5899999999999"/>
    <n v="1206.49"/>
    <n v="21.58"/>
    <n v="171.32"/>
    <n v="0"/>
    <n v="-3.48"/>
    <n v="-54.3"/>
    <n v="331.58"/>
    <n v="0"/>
    <x v="12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12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12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12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12"/>
    <x v="6"/>
  </r>
  <r>
    <x v="0"/>
    <s v="E"/>
    <x v="2"/>
    <s v="MCMP    07/31/1998 "/>
    <n v="0"/>
    <n v="169"/>
    <n v="0"/>
    <n v="169"/>
    <n v="0"/>
    <n v="0"/>
    <n v="0"/>
    <n v="0"/>
    <n v="0"/>
    <n v="0"/>
    <n v="0"/>
    <n v="0"/>
    <x v="12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12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12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12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12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12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12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12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12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12"/>
    <x v="6"/>
  </r>
  <r>
    <x v="0"/>
    <s v="E"/>
    <x v="9"/>
    <s v="NSPF    01/02/2007 "/>
    <n v="163"/>
    <n v="20.59"/>
    <n v="1.82"/>
    <n v="18.77"/>
    <n v="19.43"/>
    <n v="0"/>
    <n v="1.82"/>
    <n v="0"/>
    <n v="-0.08"/>
    <n v="-0.57999999999999996"/>
    <n v="3.52"/>
    <n v="0"/>
    <x v="12"/>
    <x v="7"/>
  </r>
  <r>
    <x v="0"/>
    <s v="E"/>
    <x v="2"/>
    <s v="NSPF    01/02/2007 "/>
    <n v="3046"/>
    <n v="349.8"/>
    <n v="34.68"/>
    <n v="315.12"/>
    <n v="327.42"/>
    <n v="0"/>
    <n v="34.68"/>
    <n v="0"/>
    <n v="-1.48"/>
    <n v="-10.82"/>
    <n v="65.8"/>
    <n v="0"/>
    <x v="12"/>
    <x v="7"/>
  </r>
  <r>
    <x v="0"/>
    <s v="E"/>
    <x v="3"/>
    <s v="NSPF    01/02/2007 "/>
    <n v="3586"/>
    <n v="452.98"/>
    <n v="40.04"/>
    <n v="412.94"/>
    <n v="427.46"/>
    <n v="0"/>
    <n v="40.04"/>
    <n v="0"/>
    <n v="-1.76"/>
    <n v="-12.76"/>
    <n v="77.44"/>
    <n v="0"/>
    <x v="12"/>
    <x v="7"/>
  </r>
  <r>
    <x v="0"/>
    <s v="E"/>
    <x v="13"/>
    <s v="NSPO    01/02/2007 "/>
    <n v="7981"/>
    <n v="1613.5"/>
    <n v="89.82"/>
    <n v="1523.68"/>
    <n v="1555.6"/>
    <n v="0"/>
    <n v="89.82"/>
    <n v="0"/>
    <n v="-3.99"/>
    <n v="-27.93"/>
    <n v="171.59"/>
    <n v="0"/>
    <x v="12"/>
    <x v="7"/>
  </r>
  <r>
    <x v="0"/>
    <s v="E"/>
    <x v="9"/>
    <s v="NSPO    01/02/2007 "/>
    <n v="480"/>
    <n v="110.35"/>
    <n v="5.4"/>
    <n v="104.95"/>
    <n v="106.87"/>
    <n v="0"/>
    <n v="5.4"/>
    <n v="0"/>
    <n v="-0.24"/>
    <n v="-1.68"/>
    <n v="10.32"/>
    <n v="0"/>
    <x v="12"/>
    <x v="7"/>
  </r>
  <r>
    <x v="0"/>
    <s v="E"/>
    <x v="2"/>
    <s v="NSPO    01/02/2007 "/>
    <n v="1600"/>
    <n v="340.09"/>
    <n v="18"/>
    <n v="322.08999999999997"/>
    <n v="328.49"/>
    <n v="0"/>
    <n v="18"/>
    <n v="0"/>
    <n v="-0.8"/>
    <n v="-5.6"/>
    <n v="34.4"/>
    <n v="0"/>
    <x v="12"/>
    <x v="7"/>
  </r>
  <r>
    <x v="0"/>
    <s v="E"/>
    <x v="6"/>
    <s v="NSPO    01/02/2007 "/>
    <n v="40"/>
    <n v="8"/>
    <n v="0.45"/>
    <n v="7.55"/>
    <n v="7.71"/>
    <n v="0"/>
    <n v="0.45"/>
    <n v="0"/>
    <n v="-0.02"/>
    <n v="-0.14000000000000001"/>
    <n v="0.86"/>
    <n v="0"/>
    <x v="12"/>
    <x v="7"/>
  </r>
  <r>
    <x v="0"/>
    <s v="E"/>
    <x v="3"/>
    <s v="NSPO    01/02/2007 "/>
    <n v="80"/>
    <n v="18.87"/>
    <n v="0.9"/>
    <n v="17.97"/>
    <n v="18.29"/>
    <n v="0"/>
    <n v="0.9"/>
    <n v="0"/>
    <n v="-0.04"/>
    <n v="-0.28000000000000003"/>
    <n v="1.72"/>
    <n v="0"/>
    <x v="12"/>
    <x v="7"/>
  </r>
  <r>
    <x v="0"/>
    <s v="E"/>
    <x v="13"/>
    <s v="NSPU    01/02/2007 "/>
    <n v="41"/>
    <n v="11.42"/>
    <n v="0.46"/>
    <n v="10.96"/>
    <n v="11.13"/>
    <n v="0"/>
    <n v="0.46"/>
    <n v="0"/>
    <n v="-0.02"/>
    <n v="-0.15"/>
    <n v="0.89"/>
    <n v="0"/>
    <x v="12"/>
    <x v="7"/>
  </r>
  <r>
    <x v="0"/>
    <s v="E"/>
    <x v="9"/>
    <s v="NSPU    01/02/2007 "/>
    <n v="6111"/>
    <n v="1450.66"/>
    <n v="72.5"/>
    <n v="1378.16"/>
    <n v="1402.75"/>
    <n v="0"/>
    <n v="72.5"/>
    <n v="0"/>
    <n v="-2.74"/>
    <n v="-21.85"/>
    <n v="132.07"/>
    <n v="0"/>
    <x v="12"/>
    <x v="7"/>
  </r>
  <r>
    <x v="0"/>
    <s v="E"/>
    <x v="2"/>
    <s v="NSPU    01/02/2007 "/>
    <n v="429"/>
    <n v="109.87"/>
    <n v="4.93"/>
    <n v="104.94"/>
    <n v="106.69"/>
    <n v="0"/>
    <n v="4.93"/>
    <n v="0"/>
    <n v="-0.2"/>
    <n v="-1.55"/>
    <n v="9.2899999999999991"/>
    <n v="0"/>
    <x v="12"/>
    <x v="7"/>
  </r>
  <r>
    <x v="0"/>
    <s v="E"/>
    <x v="10"/>
    <s v="NSU1    01/31/2007N"/>
    <n v="786"/>
    <n v="89.72"/>
    <n v="8.76"/>
    <n v="80.959999999999994"/>
    <n v="84.12"/>
    <n v="0"/>
    <n v="8.76"/>
    <n v="0"/>
    <n v="-0.38"/>
    <n v="-2.78"/>
    <n v="16.989999999999998"/>
    <n v="0"/>
    <x v="12"/>
    <x v="7"/>
  </r>
  <r>
    <x v="0"/>
    <s v="E"/>
    <x v="10"/>
    <s v="NSU2    01/31/2007N"/>
    <n v="3138"/>
    <n v="681.97"/>
    <n v="34.99"/>
    <n v="646.98"/>
    <n v="659.61"/>
    <n v="0"/>
    <n v="34.99"/>
    <n v="0"/>
    <n v="-1.52"/>
    <n v="-11.11"/>
    <n v="67.84"/>
    <n v="0"/>
    <x v="12"/>
    <x v="7"/>
  </r>
  <r>
    <x v="0"/>
    <s v="E"/>
    <x v="10"/>
    <s v="NSU3    01/31/2007N"/>
    <n v="30162"/>
    <n v="4765.2299999999996"/>
    <n v="336.3"/>
    <n v="4428.93"/>
    <n v="4550.28"/>
    <n v="0"/>
    <n v="336.3"/>
    <n v="0"/>
    <n v="-14.59"/>
    <n v="-106.76"/>
    <n v="652.05999999999995"/>
    <n v="0"/>
    <x v="12"/>
    <x v="7"/>
  </r>
  <r>
    <x v="0"/>
    <s v="E"/>
    <x v="10"/>
    <s v="NSU5    01/31/2007N"/>
    <n v="328"/>
    <n v="36.19"/>
    <n v="3.66"/>
    <n v="32.53"/>
    <n v="33.85"/>
    <n v="0"/>
    <n v="3.66"/>
    <n v="0"/>
    <n v="-0.16"/>
    <n v="-1.1599999999999999"/>
    <n v="7.09"/>
    <n v="0"/>
    <x v="12"/>
    <x v="7"/>
  </r>
  <r>
    <x v="0"/>
    <s v="E"/>
    <x v="13"/>
    <s v="OLF     01/02/2007 "/>
    <n v="5938"/>
    <n v="667.61"/>
    <n v="66.19"/>
    <n v="601.41999999999996"/>
    <n v="625.32000000000005"/>
    <n v="0"/>
    <n v="66.19"/>
    <n v="0"/>
    <n v="-2.86"/>
    <n v="-21.04"/>
    <n v="128.41999999999999"/>
    <n v="0"/>
    <x v="12"/>
    <x v="8"/>
  </r>
  <r>
    <x v="0"/>
    <s v="E"/>
    <x v="9"/>
    <s v="OLF     01/02/2007 "/>
    <n v="4502"/>
    <n v="483.52"/>
    <n v="50.2"/>
    <n v="433.32"/>
    <n v="451.46"/>
    <n v="0"/>
    <n v="50.2"/>
    <n v="0"/>
    <n v="-2.16"/>
    <n v="-15.98"/>
    <n v="97.38"/>
    <n v="0"/>
    <x v="12"/>
    <x v="8"/>
  </r>
  <r>
    <x v="0"/>
    <s v="E"/>
    <x v="2"/>
    <s v="OLF     01/02/2007 "/>
    <n v="141293"/>
    <n v="14595.5"/>
    <n v="1575.62"/>
    <n v="13019.88"/>
    <n v="13589.71"/>
    <n v="0"/>
    <n v="1575.62"/>
    <n v="0"/>
    <n v="-68.34"/>
    <n v="-501.49"/>
    <n v="3055.98"/>
    <n v="0"/>
    <x v="12"/>
    <x v="8"/>
  </r>
  <r>
    <x v="0"/>
    <s v="E"/>
    <x v="6"/>
    <s v="OLF     01/02/2007 "/>
    <n v="9458"/>
    <n v="931.92"/>
    <n v="105.41"/>
    <n v="826.51"/>
    <n v="864.68"/>
    <n v="0"/>
    <n v="105.41"/>
    <n v="0"/>
    <n v="-4.5599999999999996"/>
    <n v="-33.61"/>
    <n v="204.55"/>
    <n v="0"/>
    <x v="12"/>
    <x v="8"/>
  </r>
  <r>
    <x v="0"/>
    <s v="E"/>
    <x v="10"/>
    <s v="OLF     01/02/2007 "/>
    <n v="85"/>
    <n v="12.8"/>
    <n v="0.95"/>
    <n v="11.85"/>
    <n v="12.19"/>
    <n v="0"/>
    <n v="0.95"/>
    <n v="0"/>
    <n v="-0.04"/>
    <n v="-0.3"/>
    <n v="1.84"/>
    <n v="0"/>
    <x v="12"/>
    <x v="8"/>
  </r>
  <r>
    <x v="0"/>
    <s v="E"/>
    <x v="3"/>
    <s v="OLF     01/02/2007 "/>
    <n v="41829"/>
    <n v="4254.04"/>
    <n v="466.22"/>
    <n v="3787.82"/>
    <n v="3956.55"/>
    <n v="0"/>
    <n v="466.22"/>
    <n v="0"/>
    <n v="-20.2"/>
    <n v="-148.53"/>
    <n v="904.71"/>
    <n v="0"/>
    <x v="12"/>
    <x v="8"/>
  </r>
  <r>
    <x v="0"/>
    <s v="E"/>
    <x v="7"/>
    <s v="OLF     01/02/2007 "/>
    <n v="336"/>
    <n v="41.76"/>
    <n v="3.75"/>
    <n v="38.01"/>
    <n v="39.36"/>
    <n v="0"/>
    <n v="3.75"/>
    <n v="0"/>
    <n v="-0.16"/>
    <n v="-1.19"/>
    <n v="7.27"/>
    <n v="0"/>
    <x v="12"/>
    <x v="8"/>
  </r>
  <r>
    <x v="0"/>
    <s v="E"/>
    <x v="11"/>
    <s v="OLF     01/02/2007 "/>
    <n v="838"/>
    <n v="99.68"/>
    <n v="9.35"/>
    <n v="90.33"/>
    <n v="93.7"/>
    <n v="0"/>
    <n v="9.35"/>
    <n v="0"/>
    <n v="-0.4"/>
    <n v="-2.97"/>
    <n v="18.13"/>
    <n v="0"/>
    <x v="12"/>
    <x v="8"/>
  </r>
  <r>
    <x v="0"/>
    <s v="E"/>
    <x v="13"/>
    <s v="OLO     01/02/2007 "/>
    <n v="67477"/>
    <n v="10703.7"/>
    <n v="753.8"/>
    <n v="9949.9"/>
    <n v="10222.39"/>
    <n v="0"/>
    <n v="753.8"/>
    <n v="0"/>
    <n v="-30.84"/>
    <n v="-241.65"/>
    <n v="1458.96"/>
    <n v="0"/>
    <x v="12"/>
    <x v="8"/>
  </r>
  <r>
    <x v="0"/>
    <s v="E"/>
    <x v="9"/>
    <s v="OLO     01/02/2007 "/>
    <n v="23463"/>
    <n v="4389.8100000000004"/>
    <n v="261.88"/>
    <n v="4127.93"/>
    <n v="4222.8599999999997"/>
    <n v="0"/>
    <n v="261.88"/>
    <n v="0"/>
    <n v="-11.24"/>
    <n v="-83.69"/>
    <n v="507.17"/>
    <n v="0"/>
    <x v="12"/>
    <x v="8"/>
  </r>
  <r>
    <x v="0"/>
    <s v="E"/>
    <x v="2"/>
    <s v="OLO     01/02/2007 "/>
    <n v="92468"/>
    <n v="12033.25"/>
    <n v="1031.8699999999999"/>
    <n v="11001.38"/>
    <n v="11374.98"/>
    <n v="0"/>
    <n v="1031.8699999999999"/>
    <n v="0"/>
    <n v="-45.19"/>
    <n v="-328.41"/>
    <n v="1998.84"/>
    <n v="0"/>
    <x v="12"/>
    <x v="8"/>
  </r>
  <r>
    <x v="0"/>
    <s v="E"/>
    <x v="6"/>
    <s v="OLO     01/02/2007 "/>
    <n v="11964"/>
    <n v="1404.45"/>
    <n v="133.44999999999999"/>
    <n v="1271"/>
    <n v="1319.33"/>
    <n v="0"/>
    <n v="133.44999999999999"/>
    <n v="0"/>
    <n v="-5.9"/>
    <n v="-42.43"/>
    <n v="258.5"/>
    <n v="0"/>
    <x v="12"/>
    <x v="8"/>
  </r>
  <r>
    <x v="0"/>
    <s v="E"/>
    <x v="10"/>
    <s v="OLO     01/02/2007 "/>
    <n v="123"/>
    <n v="63.9"/>
    <n v="1.38"/>
    <n v="62.52"/>
    <n v="63.03"/>
    <n v="0"/>
    <n v="1.38"/>
    <n v="0"/>
    <n v="-0.06"/>
    <n v="-0.45"/>
    <n v="2.67"/>
    <n v="0"/>
    <x v="12"/>
    <x v="8"/>
  </r>
  <r>
    <x v="0"/>
    <s v="E"/>
    <x v="3"/>
    <s v="OLO     01/02/2007 "/>
    <n v="16134"/>
    <n v="2458.9"/>
    <n v="179.85"/>
    <n v="2279.0500000000002"/>
    <n v="2344.42"/>
    <n v="0"/>
    <n v="179.85"/>
    <n v="0"/>
    <n v="-8.0500000000000007"/>
    <n v="-57.32"/>
    <n v="348.99"/>
    <n v="0"/>
    <x v="12"/>
    <x v="8"/>
  </r>
  <r>
    <x v="0"/>
    <s v="E"/>
    <x v="7"/>
    <s v="OLO     01/02/2007 "/>
    <n v="82"/>
    <n v="15.76"/>
    <n v="0.92"/>
    <n v="14.84"/>
    <n v="15.18"/>
    <n v="0"/>
    <n v="0.92"/>
    <n v="0"/>
    <n v="-0.04"/>
    <n v="-0.3"/>
    <n v="1.78"/>
    <n v="0"/>
    <x v="12"/>
    <x v="8"/>
  </r>
  <r>
    <x v="0"/>
    <s v="E"/>
    <x v="11"/>
    <s v="OLO     01/02/2007 "/>
    <n v="142"/>
    <n v="21.41"/>
    <n v="1.59"/>
    <n v="19.82"/>
    <n v="20.399999999999999"/>
    <n v="0"/>
    <n v="1.59"/>
    <n v="0"/>
    <n v="-7.0000000000000007E-2"/>
    <n v="-0.51"/>
    <n v="3.07"/>
    <n v="0"/>
    <x v="12"/>
    <x v="8"/>
  </r>
  <r>
    <x v="0"/>
    <s v="E"/>
    <x v="13"/>
    <s v="OLO     01/02/2007N"/>
    <n v="-41"/>
    <n v="-96.18"/>
    <n v="-0.53"/>
    <n v="-95.65"/>
    <n v="-7.59"/>
    <n v="0"/>
    <n v="-0.53"/>
    <n v="0"/>
    <n v="0.02"/>
    <n v="0.15"/>
    <n v="-0.89"/>
    <n v="0"/>
    <x v="12"/>
    <x v="8"/>
  </r>
  <r>
    <x v="0"/>
    <s v="E"/>
    <x v="6"/>
    <s v="OLO     01/02/2007N"/>
    <n v="0"/>
    <n v="-1439.86"/>
    <n v="0"/>
    <n v="-1439.86"/>
    <n v="0"/>
    <n v="0"/>
    <n v="0"/>
    <n v="0"/>
    <n v="0"/>
    <n v="0"/>
    <n v="0"/>
    <n v="0"/>
    <x v="12"/>
    <x v="8"/>
  </r>
  <r>
    <x v="0"/>
    <s v="E"/>
    <x v="9"/>
    <s v="OLU     01/02/2007 "/>
    <n v="568"/>
    <n v="109.92"/>
    <n v="6.32"/>
    <n v="103.6"/>
    <n v="105.84"/>
    <n v="0"/>
    <n v="6.32"/>
    <n v="0"/>
    <n v="-0.24"/>
    <n v="-2"/>
    <n v="12.24"/>
    <n v="0"/>
    <x v="12"/>
    <x v="8"/>
  </r>
  <r>
    <x v="0"/>
    <s v="E"/>
    <x v="2"/>
    <s v="OLU     01/02/2007 "/>
    <n v="1217"/>
    <n v="252.83"/>
    <n v="13.53"/>
    <n v="239.3"/>
    <n v="244.16"/>
    <n v="0"/>
    <n v="13.53"/>
    <n v="0"/>
    <n v="-0.56000000000000005"/>
    <n v="-4.3"/>
    <n v="26.26"/>
    <n v="0"/>
    <x v="12"/>
    <x v="8"/>
  </r>
  <r>
    <x v="0"/>
    <s v="E"/>
    <x v="13"/>
    <s v="RS  S   01/02/2007N"/>
    <n v="-1992735"/>
    <n v="-168140.07"/>
    <n v="-17882.2"/>
    <n v="-150257.87"/>
    <n v="-154458.51999999999"/>
    <n v="-2289.67"/>
    <n v="-17882.2"/>
    <n v="0"/>
    <n v="1968.64"/>
    <n v="4731.68"/>
    <n v="-43081.03"/>
    <n v="0"/>
    <x v="12"/>
    <x v="9"/>
  </r>
  <r>
    <x v="0"/>
    <s v="E"/>
    <x v="9"/>
    <s v="RS  S   01/02/2007N"/>
    <n v="-11077"/>
    <n v="-1009.52"/>
    <n v="-56.73"/>
    <n v="-952.79"/>
    <n v="-967.03"/>
    <n v="-10.74"/>
    <n v="-56.73"/>
    <n v="0"/>
    <n v="10.97"/>
    <n v="14.01"/>
    <n v="-239.49"/>
    <n v="0"/>
    <x v="12"/>
    <x v="9"/>
  </r>
  <r>
    <x v="0"/>
    <s v="E"/>
    <x v="2"/>
    <s v="RS  S   01/02/2007N"/>
    <n v="-335"/>
    <n v="-37.65"/>
    <n v="-4.33"/>
    <n v="-33.32"/>
    <n v="-34.11"/>
    <n v="-0.47"/>
    <n v="-4.33"/>
    <n v="0"/>
    <n v="7.0000000000000007E-2"/>
    <n v="1.19"/>
    <n v="-7.24"/>
    <n v="0"/>
    <x v="12"/>
    <x v="9"/>
  </r>
  <r>
    <x v="0"/>
    <s v="E"/>
    <x v="14"/>
    <s v="RS  S   01/02/2007N"/>
    <n v="0"/>
    <n v="-695"/>
    <n v="0"/>
    <n v="-695"/>
    <n v="0"/>
    <n v="0"/>
    <n v="0"/>
    <n v="0"/>
    <n v="0"/>
    <n v="0"/>
    <n v="0"/>
    <n v="0"/>
    <x v="12"/>
    <x v="9"/>
  </r>
  <r>
    <x v="0"/>
    <s v="E"/>
    <x v="13"/>
    <s v="RS  S   10/28/2008N"/>
    <n v="-243712"/>
    <n v="-22497.08"/>
    <n v="-2830.67"/>
    <n v="-19666.41"/>
    <n v="-20036.259999999998"/>
    <n v="-357.07"/>
    <n v="-2830.67"/>
    <n v="0"/>
    <n v="249.17"/>
    <n v="892.67"/>
    <n v="-5268.81"/>
    <n v="0"/>
    <x v="12"/>
    <x v="9"/>
  </r>
  <r>
    <x v="0"/>
    <s v="E"/>
    <x v="9"/>
    <s v="RS  S   10/28/2008N"/>
    <n v="-471"/>
    <n v="-42.88"/>
    <n v="-5.25"/>
    <n v="-37.630000000000003"/>
    <n v="-39.1"/>
    <n v="-0.67"/>
    <n v="-5.25"/>
    <n v="0"/>
    <n v="0.47"/>
    <n v="1.67"/>
    <n v="-10.18"/>
    <n v="0"/>
    <x v="12"/>
    <x v="9"/>
  </r>
  <r>
    <x v="0"/>
    <s v="E"/>
    <x v="14"/>
    <s v="RS  S   10/28/2008N"/>
    <n v="0"/>
    <n v="-10796.22"/>
    <n v="0"/>
    <n v="-10796.22"/>
    <n v="0"/>
    <n v="0"/>
    <n v="0"/>
    <n v="0"/>
    <n v="0"/>
    <n v="0"/>
    <n v="0"/>
    <n v="0"/>
    <x v="12"/>
    <x v="9"/>
  </r>
  <r>
    <x v="0"/>
    <s v="E"/>
    <x v="13"/>
    <s v="RS  W   01/02/2007 "/>
    <n v="64768"/>
    <n v="5086.28"/>
    <n v="0"/>
    <n v="5086.28"/>
    <n v="0"/>
    <n v="0"/>
    <n v="0"/>
    <n v="0"/>
    <n v="0"/>
    <n v="0"/>
    <n v="1400.19"/>
    <n v="0"/>
    <x v="12"/>
    <x v="9"/>
  </r>
  <r>
    <x v="0"/>
    <s v="E"/>
    <x v="13"/>
    <s v="RS  W   01/02/2007N"/>
    <n v="1696667"/>
    <n v="145945.87"/>
    <n v="14589.35"/>
    <n v="131356.51999999999"/>
    <n v="134965.04"/>
    <n v="1878.43"/>
    <n v="14589.35"/>
    <n v="0"/>
    <n v="-1676.3"/>
    <n v="-3810.65"/>
    <n v="36679.86"/>
    <n v="0"/>
    <x v="12"/>
    <x v="9"/>
  </r>
  <r>
    <x v="0"/>
    <s v="E"/>
    <x v="9"/>
    <s v="RS  W   01/02/2007N"/>
    <n v="6605"/>
    <n v="693.08"/>
    <n v="30.73"/>
    <n v="662.35"/>
    <n v="670.01"/>
    <n v="5.37"/>
    <n v="30.73"/>
    <n v="0"/>
    <n v="-6.53"/>
    <n v="-6.5"/>
    <n v="142.75"/>
    <n v="0"/>
    <x v="12"/>
    <x v="9"/>
  </r>
  <r>
    <x v="0"/>
    <s v="E"/>
    <x v="13"/>
    <s v="RS  W   10/28/2008 "/>
    <n v="-2541"/>
    <n v="-210.43"/>
    <n v="0"/>
    <n v="-210.43"/>
    <n v="0"/>
    <n v="0"/>
    <n v="0"/>
    <n v="0"/>
    <n v="0"/>
    <n v="0"/>
    <n v="-54.93"/>
    <n v="0"/>
    <x v="12"/>
    <x v="9"/>
  </r>
  <r>
    <x v="0"/>
    <s v="E"/>
    <x v="13"/>
    <s v="RS  W   10/28/2008N"/>
    <n v="94564425"/>
    <n v="8244544.7400000002"/>
    <n v="1054453.72"/>
    <n v="7190091.0199999996"/>
    <n v="7484330.8700000001"/>
    <n v="133904.82"/>
    <n v="1054453.72"/>
    <n v="0"/>
    <n v="-93429.31"/>
    <n v="-334715.36"/>
    <n v="2044389.99"/>
    <n v="0"/>
    <x v="12"/>
    <x v="9"/>
  </r>
  <r>
    <x v="0"/>
    <s v="E"/>
    <x v="9"/>
    <s v="RS  W   10/28/2008N"/>
    <n v="1128240"/>
    <n v="100155.77"/>
    <n v="12579.95"/>
    <n v="87575.82"/>
    <n v="91086.7"/>
    <n v="1597.72"/>
    <n v="12579.95"/>
    <n v="0"/>
    <n v="-1114.6099999999999"/>
    <n v="-3993.99"/>
    <n v="24391.43"/>
    <n v="0"/>
    <x v="12"/>
    <x v="9"/>
  </r>
  <r>
    <x v="0"/>
    <s v="E"/>
    <x v="3"/>
    <s v="RS  W   10/28/2008N"/>
    <n v="65"/>
    <n v="9.8800000000000008"/>
    <n v="0.72"/>
    <n v="9.16"/>
    <n v="9.36"/>
    <n v="0.09"/>
    <n v="0.72"/>
    <n v="0"/>
    <n v="-0.06"/>
    <n v="-0.23"/>
    <n v="1.41"/>
    <n v="0"/>
    <x v="12"/>
    <x v="9"/>
  </r>
  <r>
    <x v="0"/>
    <s v="E"/>
    <x v="10"/>
    <s v="SC01    01/31/2007N"/>
    <n v="1083"/>
    <n v="45.89"/>
    <n v="12.07"/>
    <n v="33.82"/>
    <n v="38.19"/>
    <n v="0"/>
    <n v="12.07"/>
    <n v="0"/>
    <n v="-0.53"/>
    <n v="-3.84"/>
    <n v="23.41"/>
    <n v="0"/>
    <x v="12"/>
    <x v="10"/>
  </r>
  <r>
    <x v="0"/>
    <s v="E"/>
    <x v="10"/>
    <s v="SC02    01/31/2007N"/>
    <n v="41"/>
    <n v="5.24"/>
    <n v="0.46"/>
    <n v="4.78"/>
    <n v="4.95"/>
    <n v="0"/>
    <n v="0.46"/>
    <n v="0"/>
    <n v="-0.02"/>
    <n v="-0.15"/>
    <n v="0.89"/>
    <n v="0"/>
    <x v="12"/>
    <x v="10"/>
  </r>
  <r>
    <x v="0"/>
    <s v="E"/>
    <x v="10"/>
    <s v="SC03    01/31/2007N"/>
    <n v="7903"/>
    <n v="335.01"/>
    <n v="88.11"/>
    <n v="246.9"/>
    <n v="278.70999999999998"/>
    <n v="0"/>
    <n v="88.11"/>
    <n v="0"/>
    <n v="-3.83"/>
    <n v="-27.98"/>
    <n v="170.87"/>
    <n v="0"/>
    <x v="12"/>
    <x v="10"/>
  </r>
  <r>
    <x v="0"/>
    <s v="E"/>
    <x v="2"/>
    <s v="SE      01/31/2007N"/>
    <n v="17823"/>
    <n v="2582.87"/>
    <n v="199.12"/>
    <n v="2383.75"/>
    <n v="2455.4899999999998"/>
    <n v="0"/>
    <n v="199.12"/>
    <n v="0"/>
    <n v="-8.61"/>
    <n v="-63.13"/>
    <n v="385.25"/>
    <n v="0"/>
    <x v="12"/>
    <x v="11"/>
  </r>
  <r>
    <x v="0"/>
    <s v="E"/>
    <x v="10"/>
    <s v="SE      01/31/2007N"/>
    <n v="106283"/>
    <n v="13896.83"/>
    <n v="1185.08"/>
    <n v="12711.75"/>
    <n v="13139.45"/>
    <n v="0"/>
    <n v="1185.08"/>
    <n v="0"/>
    <n v="-51.35"/>
    <n v="-376.35"/>
    <n v="2297.65"/>
    <n v="0"/>
    <x v="12"/>
    <x v="11"/>
  </r>
  <r>
    <x v="0"/>
    <s v="E"/>
    <x v="10"/>
    <s v="SL01    01/31/2007N"/>
    <n v="2135"/>
    <n v="376.91"/>
    <n v="23.81"/>
    <n v="353.1"/>
    <n v="361.72"/>
    <n v="0"/>
    <n v="23.81"/>
    <n v="0"/>
    <n v="-1.04"/>
    <n v="-7.58"/>
    <n v="46.18"/>
    <n v="0"/>
    <x v="12"/>
    <x v="12"/>
  </r>
  <r>
    <x v="0"/>
    <s v="E"/>
    <x v="10"/>
    <s v="SL02    01/31/2007N"/>
    <n v="3405"/>
    <n v="445.98"/>
    <n v="37.979999999999997"/>
    <n v="408"/>
    <n v="421.73"/>
    <n v="0"/>
    <n v="37.979999999999997"/>
    <n v="0"/>
    <n v="-1.64"/>
    <n v="-12.09"/>
    <n v="73.61"/>
    <n v="0"/>
    <x v="12"/>
    <x v="12"/>
  </r>
  <r>
    <x v="0"/>
    <s v="E"/>
    <x v="2"/>
    <s v="SL03    01/31/2007N"/>
    <n v="163"/>
    <n v="20.149999999999999"/>
    <n v="1.82"/>
    <n v="18.329999999999998"/>
    <n v="18.989999999999998"/>
    <n v="0"/>
    <n v="1.82"/>
    <n v="0"/>
    <n v="-0.08"/>
    <n v="-0.57999999999999996"/>
    <n v="3.52"/>
    <n v="0"/>
    <x v="12"/>
    <x v="12"/>
  </r>
  <r>
    <x v="0"/>
    <s v="E"/>
    <x v="10"/>
    <s v="SL03    01/31/2007N"/>
    <n v="14459"/>
    <n v="2308.4299999999998"/>
    <n v="161.22"/>
    <n v="2147.21"/>
    <n v="2205.42"/>
    <n v="0"/>
    <n v="161.22"/>
    <n v="0"/>
    <n v="-6.95"/>
    <n v="-51.26"/>
    <n v="312.60000000000002"/>
    <n v="0"/>
    <x v="12"/>
    <x v="12"/>
  </r>
  <r>
    <x v="0"/>
    <s v="E"/>
    <x v="2"/>
    <s v="SL04    01/31/2007N"/>
    <n v="353"/>
    <n v="47.4"/>
    <n v="3.95"/>
    <n v="43.45"/>
    <n v="44.89"/>
    <n v="0"/>
    <n v="3.95"/>
    <n v="0"/>
    <n v="-0.17"/>
    <n v="-1.27"/>
    <n v="7.64"/>
    <n v="0"/>
    <x v="12"/>
    <x v="12"/>
  </r>
  <r>
    <x v="0"/>
    <s v="E"/>
    <x v="10"/>
    <s v="SL04    01/31/2007N"/>
    <n v="754123"/>
    <n v="84902.69"/>
    <n v="8408.59"/>
    <n v="76494.100000000006"/>
    <n v="79528.17"/>
    <n v="0"/>
    <n v="8408.59"/>
    <n v="0"/>
    <n v="-364.23"/>
    <n v="-2669.84"/>
    <n v="16303.48"/>
    <n v="0"/>
    <x v="12"/>
    <x v="12"/>
  </r>
  <r>
    <x v="0"/>
    <s v="E"/>
    <x v="2"/>
    <s v="SL05    01/31/2007N"/>
    <n v="3354"/>
    <n v="1423.02"/>
    <n v="37.39"/>
    <n v="1385.63"/>
    <n v="1399.13"/>
    <n v="0"/>
    <n v="37.39"/>
    <n v="0"/>
    <n v="-1.61"/>
    <n v="-11.89"/>
    <n v="72.5"/>
    <n v="0"/>
    <x v="12"/>
    <x v="12"/>
  </r>
  <r>
    <x v="0"/>
    <s v="E"/>
    <x v="10"/>
    <s v="SL05    01/31/2007N"/>
    <n v="16310"/>
    <n v="1908.33"/>
    <n v="190.07"/>
    <n v="1718.26"/>
    <n v="1788.47"/>
    <n v="0"/>
    <n v="190.07"/>
    <n v="0"/>
    <n v="-7.92"/>
    <n v="-62.29"/>
    <n v="352.54"/>
    <n v="0"/>
    <x v="12"/>
    <x v="12"/>
  </r>
  <r>
    <x v="0"/>
    <s v="E"/>
    <x v="10"/>
    <s v="SL06    01/31/2007N"/>
    <n v="146"/>
    <n v="33.94"/>
    <n v="1.63"/>
    <n v="32.31"/>
    <n v="32.9"/>
    <n v="0"/>
    <n v="1.63"/>
    <n v="0"/>
    <n v="-7.0000000000000007E-2"/>
    <n v="-0.52"/>
    <n v="3.16"/>
    <n v="0"/>
    <x v="12"/>
    <x v="12"/>
  </r>
  <r>
    <x v="0"/>
    <s v="E"/>
    <x v="2"/>
    <s v="SL07    01/31/2007N"/>
    <n v="5652"/>
    <n v="1986.04"/>
    <n v="63.03"/>
    <n v="1923.01"/>
    <n v="1945.77"/>
    <n v="0"/>
    <n v="63.03"/>
    <n v="0"/>
    <n v="-2.73"/>
    <n v="-20.03"/>
    <n v="122.18"/>
    <n v="0"/>
    <x v="12"/>
    <x v="12"/>
  </r>
  <r>
    <x v="0"/>
    <s v="E"/>
    <x v="10"/>
    <s v="SL07    01/31/2007N"/>
    <n v="41327"/>
    <n v="8380.65"/>
    <n v="460.8"/>
    <n v="7919.85"/>
    <n v="8086.2"/>
    <n v="0"/>
    <n v="460.8"/>
    <n v="0"/>
    <n v="-19.989999999999998"/>
    <n v="-146.36000000000001"/>
    <n v="893.46"/>
    <n v="0"/>
    <x v="12"/>
    <x v="12"/>
  </r>
  <r>
    <x v="0"/>
    <s v="E"/>
    <x v="10"/>
    <s v="SL08    01/31/2007N"/>
    <n v="26276"/>
    <n v="3665.05"/>
    <n v="292.95"/>
    <n v="3372.1"/>
    <n v="3477.88"/>
    <n v="0"/>
    <n v="292.95"/>
    <n v="0"/>
    <n v="-12.71"/>
    <n v="-93.07"/>
    <n v="568.08000000000004"/>
    <n v="0"/>
    <x v="12"/>
    <x v="12"/>
  </r>
  <r>
    <x v="0"/>
    <s v="E"/>
    <x v="10"/>
    <s v="SL09    01/31/2007N"/>
    <n v="2218"/>
    <n v="121.6"/>
    <n v="24.73"/>
    <n v="96.87"/>
    <n v="105.8"/>
    <n v="0"/>
    <n v="24.73"/>
    <n v="0"/>
    <n v="-1.07"/>
    <n v="-7.86"/>
    <n v="47.95"/>
    <n v="0"/>
    <x v="12"/>
    <x v="12"/>
  </r>
  <r>
    <x v="0"/>
    <s v="E"/>
    <x v="13"/>
    <s v="SOLU    01/31/2007 "/>
    <n v="793"/>
    <n v="91.39"/>
    <n v="9.16"/>
    <n v="82.23"/>
    <n v="28"/>
    <n v="0"/>
    <n v="9.16"/>
    <n v="0"/>
    <n v="-0.36"/>
    <n v="-2.74"/>
    <n v="17.16"/>
    <n v="0"/>
    <x v="12"/>
    <x v="13"/>
  </r>
  <r>
    <x v="0"/>
    <s v="E"/>
    <x v="2"/>
    <s v="SOLU    01/31/2007 "/>
    <n v="2612"/>
    <n v="188.55"/>
    <n v="29.8"/>
    <n v="158.75"/>
    <n v="92.12"/>
    <n v="0"/>
    <n v="29.8"/>
    <n v="0"/>
    <n v="-1.26"/>
    <n v="-9.1999999999999993"/>
    <n v="56.46"/>
    <n v="0"/>
    <x v="12"/>
    <x v="13"/>
  </r>
  <r>
    <x v="0"/>
    <s v="E"/>
    <x v="3"/>
    <s v="SOLU    01/31/2007 "/>
    <n v="162"/>
    <n v="10.07"/>
    <n v="1.81"/>
    <n v="8.26"/>
    <n v="5.71"/>
    <n v="0"/>
    <n v="1.81"/>
    <n v="0"/>
    <n v="-0.08"/>
    <n v="-0.56999999999999995"/>
    <n v="3.5"/>
    <n v="0"/>
    <x v="12"/>
    <x v="13"/>
  </r>
  <r>
    <x v="0"/>
    <s v="E"/>
    <x v="2"/>
    <s v="SP      01/02/2007N"/>
    <n v="526"/>
    <n v="63.87"/>
    <n v="5.86"/>
    <n v="58.01"/>
    <n v="59.25"/>
    <n v="0.74"/>
    <n v="5.86"/>
    <n v="0"/>
    <n v="-0.12"/>
    <n v="-1.86"/>
    <n v="11.37"/>
    <n v="0"/>
    <x v="12"/>
    <x v="14"/>
  </r>
  <r>
    <x v="0"/>
    <s v="E"/>
    <x v="3"/>
    <s v="SP      01/02/2007N"/>
    <n v="32576"/>
    <n v="3641.21"/>
    <n v="363.24"/>
    <n v="3277.97"/>
    <n v="3354.81"/>
    <n v="45.77"/>
    <n v="363.24"/>
    <n v="0"/>
    <n v="-7.28"/>
    <n v="-115.33"/>
    <n v="704.27"/>
    <n v="0"/>
    <x v="12"/>
    <x v="14"/>
  </r>
  <r>
    <x v="0"/>
    <s v="E"/>
    <x v="13"/>
    <s v="SSLU    01/31/2007 "/>
    <n v="72"/>
    <n v="9.3800000000000008"/>
    <n v="0.8"/>
    <n v="8.58"/>
    <n v="2.54"/>
    <n v="0"/>
    <n v="0.8"/>
    <n v="0"/>
    <n v="-0.03"/>
    <n v="-0.25"/>
    <n v="1.56"/>
    <n v="0"/>
    <x v="12"/>
    <x v="15"/>
  </r>
  <r>
    <x v="0"/>
    <s v="E"/>
    <x v="2"/>
    <s v="SSLU    01/31/2007 "/>
    <n v="115"/>
    <n v="14.32"/>
    <n v="1.28"/>
    <n v="13.04"/>
    <n v="4.0599999999999996"/>
    <n v="0"/>
    <n v="1.28"/>
    <n v="0"/>
    <n v="-0.05"/>
    <n v="-0.4"/>
    <n v="2.4900000000000002"/>
    <n v="0"/>
    <x v="12"/>
    <x v="15"/>
  </r>
  <r>
    <x v="0"/>
    <s v="E"/>
    <x v="10"/>
    <s v="SSLU    01/31/2007N"/>
    <n v="316"/>
    <n v="38.520000000000003"/>
    <n v="3.52"/>
    <n v="35"/>
    <n v="11.16"/>
    <n v="0"/>
    <n v="3.52"/>
    <n v="0"/>
    <n v="-0.14000000000000001"/>
    <n v="-1.1000000000000001"/>
    <n v="6.84"/>
    <n v="0"/>
    <x v="12"/>
    <x v="15"/>
  </r>
  <r>
    <x v="0"/>
    <s v="E"/>
    <x v="13"/>
    <s v="SXLU    01/31/2007 "/>
    <n v="87"/>
    <n v="11.76"/>
    <n v="0.99"/>
    <n v="10.77"/>
    <n v="3.07"/>
    <n v="0"/>
    <n v="0.99"/>
    <n v="0"/>
    <n v="-0.04"/>
    <n v="-0.3"/>
    <n v="1.88"/>
    <n v="0"/>
    <x v="12"/>
    <x v="16"/>
  </r>
  <r>
    <x v="0"/>
    <s v="E"/>
    <x v="2"/>
    <s v="SXLU    01/31/2007 "/>
    <n v="407"/>
    <n v="35.409999999999997"/>
    <n v="4.6100000000000003"/>
    <n v="30.8"/>
    <n v="14.36"/>
    <n v="0"/>
    <n v="4.6100000000000003"/>
    <n v="0"/>
    <n v="-0.19"/>
    <n v="-1.44"/>
    <n v="8.7899999999999991"/>
    <n v="0"/>
    <x v="12"/>
    <x v="16"/>
  </r>
  <r>
    <x v="0"/>
    <s v="E"/>
    <x v="10"/>
    <s v="SXLU    01/31/2007 "/>
    <n v="43"/>
    <n v="5.24"/>
    <n v="0.48"/>
    <n v="4.76"/>
    <n v="1.52"/>
    <n v="0"/>
    <n v="0.48"/>
    <n v="0"/>
    <n v="-0.02"/>
    <n v="-0.15"/>
    <n v="0.93"/>
    <n v="0"/>
    <x v="12"/>
    <x v="16"/>
  </r>
  <r>
    <x v="0"/>
    <s v="E"/>
    <x v="2"/>
    <s v="SXLU    01/31/2007N"/>
    <n v="108"/>
    <n v="6.98"/>
    <n v="1.2"/>
    <n v="5.78"/>
    <n v="3.81"/>
    <n v="0"/>
    <n v="1.2"/>
    <n v="0"/>
    <n v="-0.05"/>
    <n v="-0.38"/>
    <n v="2.33"/>
    <n v="0"/>
    <x v="12"/>
    <x v="16"/>
  </r>
  <r>
    <x v="0"/>
    <s v="E"/>
    <x v="10"/>
    <s v="SXLU    01/31/2007N"/>
    <n v="259"/>
    <n v="34.4"/>
    <n v="2.88"/>
    <n v="31.52"/>
    <n v="9.14"/>
    <n v="0"/>
    <n v="2.88"/>
    <n v="0"/>
    <n v="-0.11"/>
    <n v="-0.9"/>
    <n v="5.61"/>
    <n v="0"/>
    <x v="12"/>
    <x v="16"/>
  </r>
  <r>
    <x v="0"/>
    <s v="E"/>
    <x v="10"/>
    <s v="TL01    01/31/2007N"/>
    <n v="63364"/>
    <n v="2746.05"/>
    <n v="707.7"/>
    <n v="2038.35"/>
    <n v="2266.36"/>
    <n v="0"/>
    <n v="707.7"/>
    <n v="0"/>
    <n v="-15.21"/>
    <n v="-212.8"/>
    <n v="1358.9"/>
    <n v="0"/>
    <x v="12"/>
    <x v="17"/>
  </r>
  <r>
    <x v="0"/>
    <s v="E"/>
    <x v="2"/>
    <s v="TL03    01/31/2007N"/>
    <n v="18"/>
    <n v="1.1599999999999999"/>
    <n v="0.2"/>
    <n v="0.96"/>
    <n v="1.02"/>
    <n v="0"/>
    <n v="0.2"/>
    <n v="0"/>
    <n v="0"/>
    <n v="-0.06"/>
    <n v="0.38"/>
    <n v="0"/>
    <x v="12"/>
    <x v="17"/>
  </r>
  <r>
    <x v="0"/>
    <s v="E"/>
    <x v="10"/>
    <s v="TL03    01/31/2007N"/>
    <n v="151024"/>
    <n v="9681.7900000000009"/>
    <n v="1689.79"/>
    <n v="7992"/>
    <n v="8593.8799999999992"/>
    <n v="0"/>
    <n v="1689.79"/>
    <n v="0"/>
    <n v="-66.84"/>
    <n v="-535.04"/>
    <n v="3266.07"/>
    <n v="0"/>
    <x v="12"/>
    <x v="17"/>
  </r>
  <r>
    <x v="0"/>
    <s v="E"/>
    <x v="4"/>
    <s v="TT03SOFF01/02/2007N"/>
    <n v="-1396730"/>
    <n v="-100561.35"/>
    <n v="-15573.54"/>
    <n v="-84987.81"/>
    <n v="-76575.240000000005"/>
    <n v="-215.1"/>
    <n v="-15573.54"/>
    <n v="0"/>
    <n v="15.36"/>
    <n v="4944.42"/>
    <n v="-30195.91"/>
    <n v="0"/>
    <x v="12"/>
    <x v="18"/>
  </r>
  <r>
    <x v="0"/>
    <s v="E"/>
    <x v="4"/>
    <s v="TT03WOFF01/02/2007N"/>
    <n v="1875782"/>
    <n v="96789.64"/>
    <n v="20914.97"/>
    <n v="75874.67"/>
    <n v="75874.67"/>
    <n v="0"/>
    <n v="20914.97"/>
    <n v="0"/>
    <n v="0"/>
    <n v="0"/>
    <n v="40552.53"/>
    <n v="0"/>
    <x v="12"/>
    <x v="18"/>
  </r>
  <r>
    <x v="0"/>
    <s v="E"/>
    <x v="8"/>
    <s v="TT03WOFF01/02/2007N"/>
    <n v="6661701"/>
    <n v="343872.73"/>
    <n v="74277.960000000006"/>
    <n v="269594.77"/>
    <n v="269594.77"/>
    <n v="0"/>
    <n v="74277.960000000006"/>
    <n v="0"/>
    <n v="0"/>
    <n v="0"/>
    <n v="144019.32"/>
    <n v="0"/>
    <x v="12"/>
    <x v="18"/>
  </r>
  <r>
    <x v="0"/>
    <s v="E"/>
    <x v="5"/>
    <s v="TT03WOFF01/02/2007N"/>
    <n v="754236"/>
    <n v="40139.86"/>
    <n v="8409.73"/>
    <n v="31730.13"/>
    <n v="31730.13"/>
    <n v="0"/>
    <n v="8409.73"/>
    <n v="0"/>
    <n v="0"/>
    <n v="0"/>
    <n v="16305.83"/>
    <n v="0"/>
    <x v="12"/>
    <x v="18"/>
  </r>
  <r>
    <x v="0"/>
    <s v="E"/>
    <x v="8"/>
    <s v="TT03WON 01/02/2007 "/>
    <n v="758798"/>
    <n v="46879.32"/>
    <n v="9808.98"/>
    <n v="37070.339999999997"/>
    <n v="50174.62"/>
    <n v="116.85"/>
    <n v="0"/>
    <n v="0"/>
    <n v="-10.57"/>
    <n v="-3401.58"/>
    <n v="16404.45"/>
    <n v="0"/>
    <x v="12"/>
    <x v="18"/>
  </r>
  <r>
    <x v="0"/>
    <s v="E"/>
    <x v="4"/>
    <s v="TT03WON 01/02/2007N"/>
    <n v="642647"/>
    <n v="80431.8"/>
    <n v="7165.51"/>
    <n v="73266.289999999994"/>
    <n v="81821.39"/>
    <n v="387.84"/>
    <n v="7165.51"/>
    <n v="0"/>
    <n v="-27.7"/>
    <n v="-8915.24"/>
    <n v="13893.39"/>
    <n v="0"/>
    <x v="12"/>
    <x v="18"/>
  </r>
  <r>
    <x v="0"/>
    <s v="E"/>
    <x v="8"/>
    <s v="TT03WON 01/02/2007N"/>
    <n v="2652868"/>
    <n v="227267.79"/>
    <n v="29579.48"/>
    <n v="197688.31"/>
    <n v="229329.9"/>
    <n v="1434.45"/>
    <n v="29579.48"/>
    <n v="0"/>
    <n v="-102.46"/>
    <n v="-32973.58"/>
    <n v="57352.35"/>
    <n v="0"/>
    <x v="12"/>
    <x v="18"/>
  </r>
  <r>
    <x v="0"/>
    <s v="E"/>
    <x v="5"/>
    <s v="TT03WON 01/02/2007N"/>
    <n v="243867"/>
    <n v="24084.58"/>
    <n v="2719.12"/>
    <n v="21365.46"/>
    <n v="24756.02"/>
    <n v="153.71"/>
    <n v="2719.12"/>
    <n v="0"/>
    <n v="-10.98"/>
    <n v="-3533.29"/>
    <n v="5272.16"/>
    <n v="0"/>
    <x v="12"/>
    <x v="18"/>
  </r>
  <r>
    <x v="0"/>
    <s v="E"/>
    <x v="8"/>
    <s v="TT04WOFF01/02/2007N"/>
    <n v="2131560"/>
    <n v="110018.54"/>
    <n v="23766.89"/>
    <n v="86251.65"/>
    <n v="86251.65"/>
    <n v="0"/>
    <n v="23766.89"/>
    <n v="0"/>
    <n v="0"/>
    <n v="0"/>
    <n v="46082.2"/>
    <n v="0"/>
    <x v="12"/>
    <x v="18"/>
  </r>
  <r>
    <x v="0"/>
    <s v="E"/>
    <x v="5"/>
    <s v="TT04WOFF01/02/2007N"/>
    <n v="1490088"/>
    <n v="77217.2"/>
    <n v="16614.48"/>
    <n v="60602.720000000001"/>
    <n v="60602.720000000001"/>
    <n v="0"/>
    <n v="16614.48"/>
    <n v="0"/>
    <n v="0"/>
    <n v="0"/>
    <n v="32214.21"/>
    <n v="0"/>
    <x v="12"/>
    <x v="18"/>
  </r>
  <r>
    <x v="0"/>
    <s v="E"/>
    <x v="8"/>
    <s v="TT04WON 01/02/2007 "/>
    <n v="708620"/>
    <n v="49387.72"/>
    <n v="7901.11"/>
    <n v="49387.72"/>
    <n v="46223.17"/>
    <n v="109.13"/>
    <n v="7901.11"/>
    <n v="0"/>
    <n v="-15.01"/>
    <n v="-4830.68"/>
    <n v="15319.66"/>
    <n v="0"/>
    <x v="12"/>
    <x v="18"/>
  </r>
  <r>
    <x v="0"/>
    <s v="E"/>
    <x v="8"/>
    <s v="TT04WON 01/02/2007N"/>
    <n v="758088"/>
    <n v="76045.039999999994"/>
    <n v="8452.68"/>
    <n v="67592.36"/>
    <n v="77408.490000000005"/>
    <n v="445.01"/>
    <n v="8452.68"/>
    <n v="0"/>
    <n v="-31.79"/>
    <n v="-10229.35"/>
    <n v="16389.099999999999"/>
    <n v="0"/>
    <x v="12"/>
    <x v="18"/>
  </r>
  <r>
    <x v="0"/>
    <s v="E"/>
    <x v="5"/>
    <s v="TT04WON 01/02/2007N"/>
    <n v="529494"/>
    <n v="44935.02"/>
    <n v="5903.86"/>
    <n v="39031.160000000003"/>
    <n v="45891.68"/>
    <n v="311.01"/>
    <n v="5903.86"/>
    <n v="0"/>
    <n v="-22.21"/>
    <n v="-7149.32"/>
    <n v="11447.13"/>
    <n v="0"/>
    <x v="12"/>
    <x v="18"/>
  </r>
  <r>
    <x v="0"/>
    <s v="E"/>
    <x v="8"/>
    <s v="TT05WON 01/02/2007 "/>
    <n v="202100"/>
    <n v="9432.56"/>
    <n v="0"/>
    <n v="9432.56"/>
    <n v="9432.56"/>
    <n v="0"/>
    <n v="0"/>
    <n v="0"/>
    <n v="0"/>
    <n v="0"/>
    <n v="4369.2"/>
    <n v="0"/>
    <x v="12"/>
    <x v="18"/>
  </r>
  <r>
    <x v="0"/>
    <s v="E"/>
    <x v="8"/>
    <s v="TT06WON 01/02/2007 "/>
    <n v="655978"/>
    <n v="27665.81"/>
    <n v="0"/>
    <n v="27665.81"/>
    <n v="0"/>
    <n v="0"/>
    <n v="0"/>
    <n v="0"/>
    <n v="0"/>
    <n v="0"/>
    <n v="14181.59"/>
    <n v="0"/>
    <x v="12"/>
    <x v="18"/>
  </r>
  <r>
    <x v="0"/>
    <s v="E"/>
    <x v="10"/>
    <s v="UOLC    01/31/2007N"/>
    <n v="1477"/>
    <n v="62.61"/>
    <n v="16.47"/>
    <n v="46.14"/>
    <n v="52.08"/>
    <n v="0"/>
    <n v="16.47"/>
    <n v="0"/>
    <n v="-0.71"/>
    <n v="-5.23"/>
    <n v="31.93"/>
    <n v="0"/>
    <x v="12"/>
    <x v="19"/>
  </r>
  <r>
    <x v="0"/>
    <s v="E"/>
    <x v="13"/>
    <s v="UOLP    01/31/2007 "/>
    <n v="201"/>
    <n v="8.5500000000000007"/>
    <n v="2.2400000000000002"/>
    <n v="6.31"/>
    <n v="7.1"/>
    <n v="0"/>
    <n v="2.2400000000000002"/>
    <n v="0"/>
    <n v="-0.09"/>
    <n v="-0.7"/>
    <n v="4.3499999999999996"/>
    <n v="0"/>
    <x v="12"/>
    <x v="19"/>
  </r>
  <r>
    <x v="0"/>
    <s v="E"/>
    <x v="2"/>
    <s v="UOLP    01/31/2007 "/>
    <n v="1836"/>
    <n v="77.86"/>
    <n v="20.46"/>
    <n v="57.4"/>
    <n v="64.739999999999995"/>
    <n v="0"/>
    <n v="20.46"/>
    <n v="0"/>
    <n v="-0.88"/>
    <n v="-6.46"/>
    <n v="39.64"/>
    <n v="0"/>
    <x v="12"/>
    <x v="19"/>
  </r>
  <r>
    <x v="0"/>
    <s v="E"/>
    <x v="3"/>
    <s v="UOLP    01/31/2007 "/>
    <n v="169"/>
    <n v="7.27"/>
    <n v="1.99"/>
    <n v="5.28"/>
    <n v="5.96"/>
    <n v="0"/>
    <n v="1.99"/>
    <n v="0"/>
    <n v="-0.08"/>
    <n v="-0.6"/>
    <n v="3.65"/>
    <n v="0"/>
    <x v="12"/>
    <x v="19"/>
  </r>
  <r>
    <x v="0"/>
    <s v="E"/>
    <x v="2"/>
    <s v="UOLP    01/31/2007N"/>
    <n v="1350"/>
    <n v="57.24"/>
    <n v="15.06"/>
    <n v="42.18"/>
    <n v="47.59"/>
    <n v="0"/>
    <n v="15.06"/>
    <n v="0"/>
    <n v="-0.64"/>
    <n v="-4.7699999999999996"/>
    <n v="29.19"/>
    <n v="0"/>
    <x v="12"/>
    <x v="19"/>
  </r>
  <r>
    <x v="0"/>
    <s v="E"/>
    <x v="10"/>
    <s v="UOLP    01/31/2007N"/>
    <n v="7026"/>
    <n v="298.02999999999997"/>
    <n v="78.55"/>
    <n v="219.48"/>
    <n v="247.75"/>
    <n v="0"/>
    <n v="78.55"/>
    <n v="0"/>
    <n v="-3.39"/>
    <n v="-24.88"/>
    <n v="151.88"/>
    <n v="0"/>
    <x v="12"/>
    <x v="19"/>
  </r>
  <r>
    <x v="0"/>
    <s v="E"/>
    <x v="3"/>
    <s v="WS01    06/02/1993N"/>
    <n v="13040"/>
    <n v="845.19"/>
    <n v="145.38999999999999"/>
    <n v="699.8"/>
    <n v="0"/>
    <n v="0"/>
    <n v="0"/>
    <n v="0"/>
    <n v="0"/>
    <n v="0"/>
    <n v="281.89999999999998"/>
    <n v="0"/>
    <x v="12"/>
    <x v="20"/>
  </r>
  <r>
    <x v="0"/>
    <s v="E"/>
    <x v="0"/>
    <s v="ID        01/01/2001 "/>
    <n v="93377"/>
    <n v="7473.43"/>
    <n v="0"/>
    <n v="7473.43"/>
    <n v="0"/>
    <n v="0"/>
    <n v="0"/>
    <n v="0"/>
    <n v="0"/>
    <n v="0"/>
    <n v="0"/>
    <n v="0"/>
    <x v="13"/>
    <x v="0"/>
  </r>
  <r>
    <x v="0"/>
    <s v="E"/>
    <x v="1"/>
    <s v="DP01    01/02/2007N"/>
    <n v="156508"/>
    <n v="12538.58"/>
    <n v="2290.4899999999998"/>
    <n v="10248.09"/>
    <n v="10208.34"/>
    <n v="219.89"/>
    <n v="2290.4899999999998"/>
    <n v="0"/>
    <n v="-34.9"/>
    <n v="-145.24"/>
    <n v="3383.55"/>
    <n v="0"/>
    <x v="13"/>
    <x v="1"/>
  </r>
  <r>
    <x v="0"/>
    <s v="E"/>
    <x v="2"/>
    <s v="DP02    01/02/2007N"/>
    <n v="120367"/>
    <n v="10434.81"/>
    <n v="1761.57"/>
    <n v="8673.24"/>
    <n v="8642.66"/>
    <n v="169.12"/>
    <n v="1761.57"/>
    <n v="0"/>
    <n v="-26.84"/>
    <n v="-111.7"/>
    <n v="2602.2199999999998"/>
    <n v="0"/>
    <x v="13"/>
    <x v="1"/>
  </r>
  <r>
    <x v="0"/>
    <s v="E"/>
    <x v="3"/>
    <s v="DP02    01/02/2007N"/>
    <n v="514229"/>
    <n v="39506.43"/>
    <n v="7525.74"/>
    <n v="31980.69"/>
    <n v="31850.09"/>
    <n v="722.49"/>
    <n v="7525.74"/>
    <n v="0"/>
    <n v="-114.68"/>
    <n v="-477.21"/>
    <n v="11117.11"/>
    <n v="0"/>
    <x v="13"/>
    <x v="1"/>
  </r>
  <r>
    <x v="0"/>
    <s v="E"/>
    <x v="4"/>
    <s v="DP02    01/02/2007N"/>
    <n v="398871"/>
    <n v="29048.37"/>
    <n v="5837.48"/>
    <n v="23210.89"/>
    <n v="23109.58"/>
    <n v="560.41"/>
    <n v="5837.48"/>
    <n v="0"/>
    <n v="-88.95"/>
    <n v="-370.15"/>
    <n v="8623.19"/>
    <n v="0"/>
    <x v="13"/>
    <x v="1"/>
  </r>
  <r>
    <x v="0"/>
    <s v="E"/>
    <x v="6"/>
    <s v="DP10 ON 01/02/2007N"/>
    <n v="115836"/>
    <n v="8886.5"/>
    <n v="1695.26"/>
    <n v="7191.24"/>
    <n v="7161.82"/>
    <n v="162.75"/>
    <n v="1695.26"/>
    <n v="0"/>
    <n v="-25.83"/>
    <n v="-107.5"/>
    <n v="2504.2600000000002"/>
    <n v="0"/>
    <x v="13"/>
    <x v="1"/>
  </r>
  <r>
    <x v="0"/>
    <s v="E"/>
    <x v="7"/>
    <s v="DP10 ON 01/02/2007N"/>
    <n v="60873"/>
    <n v="5524.32"/>
    <n v="890.88"/>
    <n v="4633.4399999999996"/>
    <n v="4617.97"/>
    <n v="85.53"/>
    <n v="890.88"/>
    <n v="0"/>
    <n v="-13.57"/>
    <n v="-56.49"/>
    <n v="1316.01"/>
    <n v="0"/>
    <x v="13"/>
    <x v="1"/>
  </r>
  <r>
    <x v="0"/>
    <s v="E"/>
    <x v="4"/>
    <s v="DS01    01/02/2007 "/>
    <n v="11674"/>
    <n v="1262.45"/>
    <n v="170.85"/>
    <n v="1262.45"/>
    <n v="1119.8499999999999"/>
    <n v="16.399999999999999"/>
    <n v="170.85"/>
    <n v="0"/>
    <n v="-8.65"/>
    <n v="-36"/>
    <n v="252.38"/>
    <n v="0"/>
    <x v="13"/>
    <x v="2"/>
  </r>
  <r>
    <x v="0"/>
    <s v="E"/>
    <x v="8"/>
    <s v="DS01    01/02/2007 "/>
    <n v="55020"/>
    <n v="4254.7"/>
    <n v="805.22"/>
    <n v="4254.7"/>
    <n v="3430.52"/>
    <n v="77.3"/>
    <n v="805.22"/>
    <n v="0"/>
    <n v="-11.3"/>
    <n v="-47.04"/>
    <n v="1189.48"/>
    <n v="0"/>
    <x v="13"/>
    <x v="2"/>
  </r>
  <r>
    <x v="0"/>
    <s v="E"/>
    <x v="9"/>
    <s v="DS01    01/02/2007N"/>
    <n v="396123"/>
    <n v="36410.07"/>
    <n v="5797.23"/>
    <n v="30612.84"/>
    <n v="30512.12"/>
    <n v="556.59"/>
    <n v="5797.23"/>
    <n v="0"/>
    <n v="-88.28"/>
    <n v="-367.59"/>
    <n v="8563.77"/>
    <n v="0"/>
    <x v="13"/>
    <x v="2"/>
  </r>
  <r>
    <x v="0"/>
    <s v="E"/>
    <x v="2"/>
    <s v="DS01    01/02/2007N"/>
    <n v="64021998"/>
    <n v="5910628.4400000004"/>
    <n v="937695.55"/>
    <n v="4972932.8899999997"/>
    <n v="4957892.0599999996"/>
    <n v="89967.19"/>
    <n v="937695.55"/>
    <n v="0"/>
    <n v="-14278.89"/>
    <n v="-59541.11"/>
    <n v="1384100"/>
    <n v="0"/>
    <x v="13"/>
    <x v="2"/>
  </r>
  <r>
    <x v="0"/>
    <s v="E"/>
    <x v="6"/>
    <s v="DS01    01/02/2007N"/>
    <n v="3895723"/>
    <n v="359743.88"/>
    <n v="57301.93"/>
    <n v="302441.95"/>
    <n v="301460.76"/>
    <n v="5476.94"/>
    <n v="57301.93"/>
    <n v="0"/>
    <n v="-868.63"/>
    <n v="-3627.12"/>
    <n v="84221.73"/>
    <n v="0"/>
    <x v="13"/>
    <x v="2"/>
  </r>
  <r>
    <x v="0"/>
    <s v="E"/>
    <x v="10"/>
    <s v="DS01    01/02/2007N"/>
    <n v="132764"/>
    <n v="11607.82"/>
    <n v="1943"/>
    <n v="9664.82"/>
    <n v="9631.1299999999992"/>
    <n v="186.54"/>
    <n v="1943"/>
    <n v="0"/>
    <n v="-29.62"/>
    <n v="-123.23"/>
    <n v="2870.24"/>
    <n v="0"/>
    <x v="13"/>
    <x v="2"/>
  </r>
  <r>
    <x v="0"/>
    <s v="E"/>
    <x v="3"/>
    <s v="DS01    01/02/2007N"/>
    <n v="7570946"/>
    <n v="708052.98"/>
    <n v="110633.87"/>
    <n v="597419.11"/>
    <n v="595626.21"/>
    <n v="10637.23"/>
    <n v="110633.87"/>
    <n v="0"/>
    <n v="-1688.27"/>
    <n v="-7156.06"/>
    <n v="163676.24"/>
    <n v="0"/>
    <x v="13"/>
    <x v="2"/>
  </r>
  <r>
    <x v="0"/>
    <s v="E"/>
    <x v="7"/>
    <s v="DS01    01/02/2007N"/>
    <n v="465"/>
    <n v="81.36"/>
    <n v="6.81"/>
    <n v="74.55"/>
    <n v="74.44"/>
    <n v="0.65"/>
    <n v="6.81"/>
    <n v="0"/>
    <n v="-0.1"/>
    <n v="-0.44"/>
    <n v="10.06"/>
    <n v="0"/>
    <x v="13"/>
    <x v="2"/>
  </r>
  <r>
    <x v="0"/>
    <s v="E"/>
    <x v="11"/>
    <s v="DS01    01/02/2007N"/>
    <n v="495505"/>
    <n v="45514.239999999998"/>
    <n v="7251.7"/>
    <n v="38262.54"/>
    <n v="38136.74"/>
    <n v="696.19"/>
    <n v="7251.7"/>
    <n v="0"/>
    <n v="-110.52"/>
    <n v="-459.87"/>
    <n v="10712.33"/>
    <n v="0"/>
    <x v="13"/>
    <x v="2"/>
  </r>
  <r>
    <x v="0"/>
    <s v="E"/>
    <x v="4"/>
    <s v="DS01    01/02/2007N"/>
    <n v="7305238"/>
    <n v="585063.68999999994"/>
    <n v="106912.14"/>
    <n v="478151.55"/>
    <n v="476295.99"/>
    <n v="10263.86"/>
    <n v="106912.14"/>
    <n v="0"/>
    <n v="-1629.04"/>
    <n v="-6779.26"/>
    <n v="157931.94"/>
    <n v="0"/>
    <x v="13"/>
    <x v="2"/>
  </r>
  <r>
    <x v="0"/>
    <s v="E"/>
    <x v="8"/>
    <s v="DS01    01/02/2007N"/>
    <n v="1505240"/>
    <n v="132627.85"/>
    <n v="22029.19"/>
    <n v="110598.66"/>
    <n v="110216.35"/>
    <n v="2114.85"/>
    <n v="22029.19"/>
    <n v="0"/>
    <n v="-335.67"/>
    <n v="-1396.87"/>
    <n v="32541.79"/>
    <n v="0"/>
    <x v="13"/>
    <x v="2"/>
  </r>
  <r>
    <x v="0"/>
    <s v="E"/>
    <x v="5"/>
    <s v="DS01    01/02/2007N"/>
    <n v="1662666"/>
    <n v="158067.48000000001"/>
    <n v="24333.1"/>
    <n v="133734.38"/>
    <n v="133312.07999999999"/>
    <n v="2336.0500000000002"/>
    <n v="24333.1"/>
    <n v="0"/>
    <n v="-370.77"/>
    <n v="-1542.98"/>
    <n v="35945.199999999997"/>
    <n v="0"/>
    <x v="13"/>
    <x v="2"/>
  </r>
  <r>
    <x v="0"/>
    <s v="E"/>
    <x v="2"/>
    <s v="DS01    01/02/2007Y"/>
    <n v="79314"/>
    <n v="12493.97"/>
    <n v="471.63"/>
    <n v="12022.34"/>
    <n v="8246.67"/>
    <n v="45.76"/>
    <n v="471.63"/>
    <n v="0"/>
    <n v="-7.23"/>
    <n v="-33.979999999999997"/>
    <n v="1714.68"/>
    <n v="0"/>
    <x v="13"/>
    <x v="2"/>
  </r>
  <r>
    <x v="0"/>
    <s v="E"/>
    <x v="6"/>
    <s v="DS01    01/02/2007Y"/>
    <n v="14292"/>
    <n v="3635.55"/>
    <n v="176.88"/>
    <n v="3458.67"/>
    <n v="3468.48"/>
    <n v="19.97"/>
    <n v="176.88"/>
    <n v="0"/>
    <n v="-3.19"/>
    <n v="-26.59"/>
    <n v="309"/>
    <n v="0"/>
    <x v="13"/>
    <x v="2"/>
  </r>
  <r>
    <x v="0"/>
    <s v="E"/>
    <x v="3"/>
    <s v="DS01    01/02/2007Y"/>
    <n v="19523"/>
    <n v="4888.72"/>
    <n v="270.66000000000003"/>
    <n v="4618.0600000000004"/>
    <n v="4520.8999999999996"/>
    <n v="25.99"/>
    <n v="270.66000000000003"/>
    <n v="0"/>
    <n v="-4.1100000000000003"/>
    <n v="-17.170000000000002"/>
    <n v="422.07"/>
    <n v="0"/>
    <x v="13"/>
    <x v="2"/>
  </r>
  <r>
    <x v="0"/>
    <s v="E"/>
    <x v="4"/>
    <s v="DS01    01/02/2007Y"/>
    <n v="2614"/>
    <n v="652.64"/>
    <n v="38.26"/>
    <n v="614.38"/>
    <n v="613.72"/>
    <n v="3.67"/>
    <n v="38.26"/>
    <n v="0"/>
    <n v="-0.57999999999999996"/>
    <n v="-2.4300000000000002"/>
    <n v="56.51"/>
    <n v="0"/>
    <x v="13"/>
    <x v="2"/>
  </r>
  <r>
    <x v="0"/>
    <s v="E"/>
    <x v="8"/>
    <s v="DS01    01/02/2007Y"/>
    <n v="3120"/>
    <n v="776.05"/>
    <n v="45.66"/>
    <n v="730.39"/>
    <n v="729.61"/>
    <n v="4.38"/>
    <n v="45.66"/>
    <n v="0"/>
    <n v="-0.7"/>
    <n v="-2.9"/>
    <n v="67.45"/>
    <n v="0"/>
    <x v="13"/>
    <x v="2"/>
  </r>
  <r>
    <x v="0"/>
    <s v="E"/>
    <x v="5"/>
    <s v="DS01    01/02/2007Y"/>
    <n v="10977"/>
    <n v="2707.66"/>
    <n v="160.65"/>
    <n v="2547.0100000000002"/>
    <n v="2544.1999999999998"/>
    <n v="15.43"/>
    <n v="160.65"/>
    <n v="0"/>
    <n v="-2.44"/>
    <n v="-10.18"/>
    <n v="237.31"/>
    <n v="0"/>
    <x v="13"/>
    <x v="2"/>
  </r>
  <r>
    <x v="0"/>
    <s v="E"/>
    <x v="6"/>
    <s v="DS02    01/02/2007N"/>
    <n v="3546"/>
    <n v="837.7"/>
    <n v="51.9"/>
    <n v="785.8"/>
    <n v="784.9"/>
    <n v="4.9800000000000004"/>
    <n v="51.9"/>
    <n v="0"/>
    <n v="-0.79"/>
    <n v="-3.29"/>
    <n v="76.66"/>
    <n v="0"/>
    <x v="13"/>
    <x v="2"/>
  </r>
  <r>
    <x v="0"/>
    <s v="E"/>
    <x v="5"/>
    <s v="DS02    01/02/2007N"/>
    <n v="93519"/>
    <n v="8865.0499999999993"/>
    <n v="1368.65"/>
    <n v="7496.4"/>
    <n v="7472.65"/>
    <n v="131.38999999999999"/>
    <n v="1368.65"/>
    <n v="0"/>
    <n v="-20.85"/>
    <n v="-86.79"/>
    <n v="2021.79"/>
    <n v="0"/>
    <x v="13"/>
    <x v="2"/>
  </r>
  <r>
    <x v="0"/>
    <s v="E"/>
    <x v="5"/>
    <s v="DS03 ON 01/02/2007N"/>
    <n v="171291"/>
    <n v="13039.43"/>
    <n v="2506.84"/>
    <n v="10532.59"/>
    <n v="10489.09"/>
    <n v="240.66"/>
    <n v="2506.84"/>
    <n v="0"/>
    <n v="-38.200000000000003"/>
    <n v="-158.96"/>
    <n v="3703.14"/>
    <n v="0"/>
    <x v="13"/>
    <x v="2"/>
  </r>
  <r>
    <x v="0"/>
    <s v="E"/>
    <x v="2"/>
    <s v="DS07 ON 01/02/2007N"/>
    <n v="1821192"/>
    <n v="155297.66"/>
    <n v="26031.67"/>
    <n v="129265.99"/>
    <n v="129269.25"/>
    <n v="2558.77"/>
    <n v="26031.67"/>
    <n v="0"/>
    <n v="-406.15"/>
    <n v="-2155.88"/>
    <n v="39372.36"/>
    <n v="0"/>
    <x v="13"/>
    <x v="2"/>
  </r>
  <r>
    <x v="0"/>
    <s v="E"/>
    <x v="6"/>
    <s v="DS07 ON 01/02/2007N"/>
    <n v="82323"/>
    <n v="8254.94"/>
    <n v="1204.8"/>
    <n v="7050.14"/>
    <n v="7029.22"/>
    <n v="115.67"/>
    <n v="1204.8"/>
    <n v="0"/>
    <n v="-18.350000000000001"/>
    <n v="-76.400000000000006"/>
    <n v="1779.74"/>
    <n v="0"/>
    <x v="13"/>
    <x v="2"/>
  </r>
  <r>
    <x v="0"/>
    <s v="E"/>
    <x v="3"/>
    <s v="DS07 ON 01/02/2007N"/>
    <n v="176540"/>
    <n v="15542.87"/>
    <n v="2583.67"/>
    <n v="12959.2"/>
    <n v="12914.34"/>
    <n v="248.04"/>
    <n v="2583.67"/>
    <n v="0"/>
    <n v="-39.36"/>
    <n v="-163.82"/>
    <n v="3816.62"/>
    <n v="0"/>
    <x v="13"/>
    <x v="2"/>
  </r>
  <r>
    <x v="0"/>
    <s v="E"/>
    <x v="7"/>
    <s v="DS07 ON 01/02/2007N"/>
    <n v="27520"/>
    <n v="2738.49"/>
    <n v="402.76"/>
    <n v="2335.73"/>
    <n v="2328.7399999999998"/>
    <n v="38.67"/>
    <n v="402.76"/>
    <n v="0"/>
    <n v="-6.14"/>
    <n v="-25.54"/>
    <n v="594.95000000000005"/>
    <n v="0"/>
    <x v="13"/>
    <x v="2"/>
  </r>
  <r>
    <x v="0"/>
    <s v="E"/>
    <x v="4"/>
    <s v="DS07 ON 01/02/2007N"/>
    <n v="145513"/>
    <n v="12753.71"/>
    <n v="2129.58"/>
    <n v="10624.13"/>
    <n v="10587.17"/>
    <n v="204.45"/>
    <n v="2129.58"/>
    <n v="0"/>
    <n v="-32.450000000000003"/>
    <n v="-135.04"/>
    <n v="3145.85"/>
    <n v="0"/>
    <x v="13"/>
    <x v="2"/>
  </r>
  <r>
    <x v="0"/>
    <s v="E"/>
    <x v="2"/>
    <s v="DS07 ON 01/02/2007Y"/>
    <n v="0"/>
    <n v="20"/>
    <n v="0"/>
    <n v="20"/>
    <n v="20"/>
    <n v="0"/>
    <n v="0"/>
    <n v="0"/>
    <n v="0"/>
    <n v="0"/>
    <n v="0"/>
    <n v="0"/>
    <x v="13"/>
    <x v="2"/>
  </r>
  <r>
    <x v="0"/>
    <s v="E"/>
    <x v="2"/>
    <s v="DS08 ON 01/02/2007N"/>
    <n v="673370"/>
    <n v="73774.259999999995"/>
    <n v="9444.8700000000008"/>
    <n v="64329.39"/>
    <n v="64219.22"/>
    <n v="946.07"/>
    <n v="9444.8700000000008"/>
    <n v="0"/>
    <n v="-150.15"/>
    <n v="-685.75"/>
    <n v="14557.62"/>
    <n v="0"/>
    <x v="13"/>
    <x v="2"/>
  </r>
  <r>
    <x v="0"/>
    <s v="E"/>
    <x v="4"/>
    <s v="DS08 ON 01/02/2007N"/>
    <n v="60938"/>
    <n v="6079.91"/>
    <n v="891.83"/>
    <n v="5188.08"/>
    <n v="5172.6000000000004"/>
    <n v="85.62"/>
    <n v="891.83"/>
    <n v="0"/>
    <n v="-13.59"/>
    <n v="-56.55"/>
    <n v="1317.42"/>
    <n v="0"/>
    <x v="13"/>
    <x v="2"/>
  </r>
  <r>
    <x v="0"/>
    <s v="E"/>
    <x v="2"/>
    <s v="DS08 ON 01/02/2007Y"/>
    <n v="1789"/>
    <n v="492.64"/>
    <n v="26.18"/>
    <n v="466.46"/>
    <n v="466.01"/>
    <n v="2.5099999999999998"/>
    <n v="26.18"/>
    <n v="0"/>
    <n v="-0.4"/>
    <n v="-1.66"/>
    <n v="38.67"/>
    <n v="0"/>
    <x v="13"/>
    <x v="2"/>
  </r>
  <r>
    <x v="0"/>
    <s v="E"/>
    <x v="2"/>
    <s v="DS09    01/02/2007N"/>
    <n v="528114"/>
    <n v="60083.31"/>
    <n v="7652.48"/>
    <n v="52430.83"/>
    <n v="52355.42"/>
    <n v="742"/>
    <n v="7652.48"/>
    <n v="0"/>
    <n v="-117.77"/>
    <n v="-548.82000000000005"/>
    <n v="11417.27"/>
    <n v="0"/>
    <x v="13"/>
    <x v="2"/>
  </r>
  <r>
    <x v="0"/>
    <s v="E"/>
    <x v="2"/>
    <s v="DS09    01/02/2007Y"/>
    <n v="71269"/>
    <n v="11109.11"/>
    <n v="1026.3499999999999"/>
    <n v="10082.76"/>
    <n v="10077.200000000001"/>
    <n v="100.15"/>
    <n v="1026.3499999999999"/>
    <n v="0"/>
    <n v="-15.92"/>
    <n v="-78.67"/>
    <n v="1540.82"/>
    <n v="0"/>
    <x v="13"/>
    <x v="2"/>
  </r>
  <r>
    <x v="0"/>
    <s v="E"/>
    <x v="4"/>
    <s v="DS12    01/02/2007 "/>
    <n v="27122"/>
    <n v="1733.09"/>
    <n v="0"/>
    <n v="1733.09"/>
    <n v="0"/>
    <n v="0"/>
    <n v="0"/>
    <n v="0"/>
    <n v="0"/>
    <n v="0"/>
    <n v="586.35"/>
    <n v="0"/>
    <x v="13"/>
    <x v="2"/>
  </r>
  <r>
    <x v="0"/>
    <s v="E"/>
    <x v="8"/>
    <s v="DS12    01/02/2007 "/>
    <n v="-4329"/>
    <n v="422.37"/>
    <n v="0"/>
    <n v="422.37"/>
    <n v="0"/>
    <n v="0"/>
    <n v="0"/>
    <n v="0"/>
    <n v="0"/>
    <n v="0"/>
    <n v="-93.59"/>
    <n v="0"/>
    <x v="13"/>
    <x v="2"/>
  </r>
  <r>
    <x v="0"/>
    <s v="E"/>
    <x v="4"/>
    <s v="DT01WOFF01/02/2007N"/>
    <n v="18560214"/>
    <n v="903157.69"/>
    <n v="271628.73"/>
    <n v="631528.95999999996"/>
    <n v="631528.95999999996"/>
    <n v="0"/>
    <n v="271628.73"/>
    <n v="0"/>
    <n v="0"/>
    <n v="0"/>
    <n v="401253.3"/>
    <n v="0"/>
    <x v="13"/>
    <x v="3"/>
  </r>
  <r>
    <x v="0"/>
    <s v="E"/>
    <x v="8"/>
    <s v="DT01WOFF01/02/2007N"/>
    <n v="20486557"/>
    <n v="996884.61"/>
    <n v="299782.14"/>
    <n v="697102.47"/>
    <n v="697102.47"/>
    <n v="0"/>
    <n v="299782.14"/>
    <n v="0"/>
    <n v="0"/>
    <n v="0"/>
    <n v="442898.92"/>
    <n v="0"/>
    <x v="13"/>
    <x v="3"/>
  </r>
  <r>
    <x v="0"/>
    <s v="E"/>
    <x v="5"/>
    <s v="DT01WOFF01/02/2007N"/>
    <n v="2213217"/>
    <n v="107714.04"/>
    <n v="32390.44"/>
    <n v="75323.600000000006"/>
    <n v="75323.600000000006"/>
    <n v="0"/>
    <n v="32390.44"/>
    <n v="0"/>
    <n v="0"/>
    <n v="0"/>
    <n v="47847.53"/>
    <n v="0"/>
    <x v="13"/>
    <x v="3"/>
  </r>
  <r>
    <x v="0"/>
    <s v="E"/>
    <x v="1"/>
    <s v="DT01WOFF01/02/2007N"/>
    <n v="154251"/>
    <n v="7509.61"/>
    <n v="2257.46"/>
    <n v="5252.15"/>
    <n v="5252.15"/>
    <n v="0"/>
    <n v="2257.46"/>
    <n v="0"/>
    <n v="0"/>
    <n v="0"/>
    <n v="3334.75"/>
    <n v="0"/>
    <x v="13"/>
    <x v="3"/>
  </r>
  <r>
    <x v="0"/>
    <s v="E"/>
    <x v="8"/>
    <s v="DT01WON 01/02/2007 "/>
    <n v="997843"/>
    <n v="78607.03"/>
    <n v="14603.43"/>
    <n v="78607.03"/>
    <n v="64375.16"/>
    <n v="1401.97"/>
    <n v="14603.43"/>
    <n v="0"/>
    <n v="-343.61"/>
    <n v="-1429.92"/>
    <n v="21572.37"/>
    <n v="0"/>
    <x v="13"/>
    <x v="3"/>
  </r>
  <r>
    <x v="0"/>
    <s v="E"/>
    <x v="3"/>
    <s v="DT01WON 01/02/2007N"/>
    <n v="0"/>
    <n v="15"/>
    <n v="0"/>
    <n v="15"/>
    <n v="15"/>
    <n v="0"/>
    <n v="0"/>
    <n v="0"/>
    <n v="0"/>
    <n v="0"/>
    <n v="0"/>
    <n v="0"/>
    <x v="13"/>
    <x v="3"/>
  </r>
  <r>
    <x v="0"/>
    <s v="E"/>
    <x v="4"/>
    <s v="DT01WON 01/02/2007N"/>
    <n v="7253134"/>
    <n v="983450.2"/>
    <n v="106149.65"/>
    <n v="877300.55"/>
    <n v="870744"/>
    <n v="36267.769999999997"/>
    <n v="106149.65"/>
    <n v="0"/>
    <n v="-5756.45"/>
    <n v="-23954.77"/>
    <n v="156805.51999999999"/>
    <n v="0"/>
    <x v="13"/>
    <x v="3"/>
  </r>
  <r>
    <x v="0"/>
    <s v="E"/>
    <x v="8"/>
    <s v="DT01WON 01/02/2007N"/>
    <n v="8475528"/>
    <n v="1202669.67"/>
    <n v="124013.45"/>
    <n v="1078656.22"/>
    <n v="1071348.18"/>
    <n v="40691.74"/>
    <n v="124013.45"/>
    <n v="0"/>
    <n v="-6458.54"/>
    <n v="-26925.16"/>
    <n v="183232.42"/>
    <n v="0"/>
    <x v="13"/>
    <x v="3"/>
  </r>
  <r>
    <x v="0"/>
    <s v="E"/>
    <x v="5"/>
    <s v="DT01WON 01/02/2007N"/>
    <n v="1047329"/>
    <n v="171209.26"/>
    <n v="15327.65"/>
    <n v="155881.60999999999"/>
    <n v="155053.42000000001"/>
    <n v="4581.07"/>
    <n v="15327.65"/>
    <n v="0"/>
    <n v="-727.09"/>
    <n v="-3025.79"/>
    <n v="22642.19"/>
    <n v="0"/>
    <x v="13"/>
    <x v="3"/>
  </r>
  <r>
    <x v="0"/>
    <s v="E"/>
    <x v="1"/>
    <s v="DT01WON 01/02/2007N"/>
    <n v="50984"/>
    <n v="6305.9"/>
    <n v="746.15"/>
    <n v="5559.75"/>
    <n v="5507.62"/>
    <n v="288.36"/>
    <n v="746.15"/>
    <n v="0"/>
    <n v="-45.77"/>
    <n v="-190.46"/>
    <n v="1102.22"/>
    <n v="0"/>
    <x v="13"/>
    <x v="3"/>
  </r>
  <r>
    <x v="0"/>
    <s v="E"/>
    <x v="4"/>
    <s v="DT02WOFF01/02/2007N"/>
    <n v="327818"/>
    <n v="15935.89"/>
    <n v="4797.62"/>
    <n v="11138.27"/>
    <n v="11138.27"/>
    <n v="0"/>
    <n v="4797.62"/>
    <n v="0"/>
    <n v="0"/>
    <n v="0"/>
    <n v="7087.1"/>
    <n v="0"/>
    <x v="13"/>
    <x v="3"/>
  </r>
  <r>
    <x v="0"/>
    <s v="E"/>
    <x v="8"/>
    <s v="DT02WOFF01/02/2007N"/>
    <n v="725901"/>
    <n v="35287.51"/>
    <n v="10623.57"/>
    <n v="24663.94"/>
    <n v="24663.94"/>
    <n v="0"/>
    <n v="10623.57"/>
    <n v="0"/>
    <n v="0"/>
    <n v="0"/>
    <n v="15693.26"/>
    <n v="0"/>
    <x v="13"/>
    <x v="3"/>
  </r>
  <r>
    <x v="0"/>
    <s v="E"/>
    <x v="5"/>
    <s v="DT02WOFF01/02/2007N"/>
    <n v="161533"/>
    <n v="7857.97"/>
    <n v="2364.04"/>
    <n v="5493.93"/>
    <n v="5493.93"/>
    <n v="0"/>
    <n v="2364.04"/>
    <n v="0"/>
    <n v="0"/>
    <n v="0"/>
    <n v="3492.18"/>
    <n v="0"/>
    <x v="13"/>
    <x v="3"/>
  </r>
  <r>
    <x v="0"/>
    <s v="E"/>
    <x v="4"/>
    <s v="DT02WON 01/02/2007N"/>
    <n v="124530"/>
    <n v="18405.689999999999"/>
    <n v="1822.5"/>
    <n v="16583.189999999999"/>
    <n v="16468.29"/>
    <n v="635.54999999999995"/>
    <n v="1822.5"/>
    <n v="0"/>
    <n v="-100.87"/>
    <n v="-419.78"/>
    <n v="2692.21"/>
    <n v="0"/>
    <x v="13"/>
    <x v="3"/>
  </r>
  <r>
    <x v="0"/>
    <s v="E"/>
    <x v="8"/>
    <s v="DT02WON 01/02/2007N"/>
    <n v="261638"/>
    <n v="35043.75"/>
    <n v="3829.07"/>
    <n v="31214.68"/>
    <n v="30963.84"/>
    <n v="1387.49"/>
    <n v="3829.07"/>
    <n v="0"/>
    <n v="-220.22"/>
    <n v="-916.43"/>
    <n v="5656.35"/>
    <n v="0"/>
    <x v="13"/>
    <x v="3"/>
  </r>
  <r>
    <x v="0"/>
    <s v="E"/>
    <x v="5"/>
    <s v="DT02WON 01/02/2007N"/>
    <n v="70858"/>
    <n v="10780.18"/>
    <n v="1037.01"/>
    <n v="9743.17"/>
    <n v="9684.14"/>
    <n v="326.51"/>
    <n v="1037.01"/>
    <n v="0"/>
    <n v="-51.82"/>
    <n v="-215.66"/>
    <n v="1531.88"/>
    <n v="0"/>
    <x v="13"/>
    <x v="3"/>
  </r>
  <r>
    <x v="0"/>
    <s v="E"/>
    <x v="4"/>
    <s v="DT07WOFF01/02/2007N"/>
    <n v="22599"/>
    <n v="1108.25"/>
    <n v="330.74"/>
    <n v="777.51"/>
    <n v="777.51"/>
    <n v="0"/>
    <n v="330.74"/>
    <n v="0"/>
    <n v="0"/>
    <n v="0"/>
    <n v="488.57"/>
    <n v="0"/>
    <x v="13"/>
    <x v="3"/>
  </r>
  <r>
    <x v="0"/>
    <s v="E"/>
    <x v="5"/>
    <s v="DT07WOFF01/02/2007N"/>
    <n v="148274"/>
    <n v="7207.9"/>
    <n v="2169.9899999999998"/>
    <n v="5037.91"/>
    <n v="5037.91"/>
    <n v="0"/>
    <n v="2169.9899999999998"/>
    <n v="0"/>
    <n v="0"/>
    <n v="0"/>
    <n v="3205.54"/>
    <n v="0"/>
    <x v="13"/>
    <x v="3"/>
  </r>
  <r>
    <x v="0"/>
    <s v="E"/>
    <x v="4"/>
    <s v="DT07WON 01/02/2007N"/>
    <n v="7593"/>
    <n v="1696.32"/>
    <n v="111.12"/>
    <n v="1585.2"/>
    <n v="1577.53"/>
    <n v="42.42"/>
    <n v="111.12"/>
    <n v="0"/>
    <n v="-6.73"/>
    <n v="-28.02"/>
    <n v="164.15"/>
    <n v="0"/>
    <x v="13"/>
    <x v="3"/>
  </r>
  <r>
    <x v="0"/>
    <s v="E"/>
    <x v="5"/>
    <s v="DT07WON 01/02/2007N"/>
    <n v="68986"/>
    <n v="9229.51"/>
    <n v="1009.61"/>
    <n v="8219.9"/>
    <n v="8164.72"/>
    <n v="305.25"/>
    <n v="1009.61"/>
    <n v="0"/>
    <n v="-48.45"/>
    <n v="-201.62"/>
    <n v="1491.41"/>
    <n v="0"/>
    <x v="13"/>
    <x v="3"/>
  </r>
  <r>
    <x v="0"/>
    <s v="E"/>
    <x v="4"/>
    <s v="DT08WOFF01/02/2007N"/>
    <n v="14625938"/>
    <n v="711369.17"/>
    <n v="214050.6"/>
    <n v="497318.57"/>
    <n v="497318.57"/>
    <n v="0"/>
    <n v="214050.6"/>
    <n v="0"/>
    <n v="0"/>
    <n v="0"/>
    <n v="316198.17"/>
    <n v="0"/>
    <x v="13"/>
    <x v="3"/>
  </r>
  <r>
    <x v="0"/>
    <s v="E"/>
    <x v="8"/>
    <s v="DT08WOFF01/02/2007N"/>
    <n v="10054891"/>
    <n v="489352.98"/>
    <n v="147153.32999999999"/>
    <n v="342199.65"/>
    <n v="342199.65"/>
    <n v="0"/>
    <n v="147153.32999999999"/>
    <n v="0"/>
    <n v="0"/>
    <n v="0"/>
    <n v="217376.71"/>
    <n v="0"/>
    <x v="13"/>
    <x v="3"/>
  </r>
  <r>
    <x v="0"/>
    <s v="E"/>
    <x v="5"/>
    <s v="DT08WOFF01/02/2007N"/>
    <n v="4852309"/>
    <n v="240510.81"/>
    <n v="71013.53"/>
    <n v="169497.28"/>
    <n v="169497.28"/>
    <n v="0"/>
    <n v="71013.53"/>
    <n v="0"/>
    <n v="0"/>
    <n v="0"/>
    <n v="104902.07"/>
    <n v="0"/>
    <x v="13"/>
    <x v="3"/>
  </r>
  <r>
    <x v="0"/>
    <s v="E"/>
    <x v="12"/>
    <s v="DT08WOFF01/02/2007N"/>
    <n v="106118"/>
    <n v="5851.14"/>
    <n v="1553.04"/>
    <n v="4298.1000000000004"/>
    <n v="4298.1000000000004"/>
    <n v="0"/>
    <n v="1553.04"/>
    <n v="0"/>
    <n v="0"/>
    <n v="0"/>
    <n v="2294.17"/>
    <n v="0"/>
    <x v="13"/>
    <x v="3"/>
  </r>
  <r>
    <x v="0"/>
    <s v="E"/>
    <x v="1"/>
    <s v="DT08WOFF01/02/2007N"/>
    <n v="685432"/>
    <n v="33360.01"/>
    <n v="10031.299999999999"/>
    <n v="23328.71"/>
    <n v="23328.71"/>
    <n v="0"/>
    <n v="10031.299999999999"/>
    <n v="0"/>
    <n v="0"/>
    <n v="0"/>
    <n v="14818.35"/>
    <n v="0"/>
    <x v="13"/>
    <x v="3"/>
  </r>
  <r>
    <x v="0"/>
    <s v="E"/>
    <x v="4"/>
    <s v="DT08WON 01/02/2007N"/>
    <n v="5419174"/>
    <n v="695251.88"/>
    <n v="79309.62"/>
    <n v="615942.26"/>
    <n v="610850.78"/>
    <n v="28163.38"/>
    <n v="79309.62"/>
    <n v="0"/>
    <n v="-4470.04"/>
    <n v="-18601.86"/>
    <n v="117157.13"/>
    <n v="0"/>
    <x v="13"/>
    <x v="3"/>
  </r>
  <r>
    <x v="0"/>
    <s v="E"/>
    <x v="8"/>
    <s v="DT08WON 01/02/2007N"/>
    <n v="4044710"/>
    <n v="563603.35"/>
    <n v="59194.34"/>
    <n v="504409.01"/>
    <n v="500827.69"/>
    <n v="19809.93"/>
    <n v="59194.34"/>
    <n v="0"/>
    <n v="-3144.19"/>
    <n v="-13084.42"/>
    <n v="87442.57"/>
    <n v="0"/>
    <x v="13"/>
    <x v="3"/>
  </r>
  <r>
    <x v="0"/>
    <s v="E"/>
    <x v="5"/>
    <s v="DT08WON 01/02/2007N"/>
    <n v="1508195"/>
    <n v="211472.17"/>
    <n v="22072.43"/>
    <n v="189399.74"/>
    <n v="187784.17"/>
    <n v="8936.51"/>
    <n v="22072.43"/>
    <n v="0"/>
    <n v="-1418.39"/>
    <n v="-5902.55"/>
    <n v="32605.66"/>
    <n v="0"/>
    <x v="13"/>
    <x v="3"/>
  </r>
  <r>
    <x v="0"/>
    <s v="E"/>
    <x v="12"/>
    <s v="DT08WON 01/02/2007N"/>
    <n v="1106"/>
    <n v="326.95999999999998"/>
    <n v="16.190000000000001"/>
    <n v="310.77"/>
    <n v="283.52999999999997"/>
    <n v="150.65"/>
    <n v="16.190000000000001"/>
    <n v="0"/>
    <n v="-23.91"/>
    <n v="-99.5"/>
    <n v="23.91"/>
    <n v="0"/>
    <x v="13"/>
    <x v="3"/>
  </r>
  <r>
    <x v="0"/>
    <s v="E"/>
    <x v="1"/>
    <s v="DT08WON 01/02/2007N"/>
    <n v="270360"/>
    <n v="32951.339999999997"/>
    <n v="3956.72"/>
    <n v="28994.62"/>
    <n v="28751.84"/>
    <n v="1342.89"/>
    <n v="3956.72"/>
    <n v="0"/>
    <n v="-213.14"/>
    <n v="-886.97"/>
    <n v="5844.91"/>
    <n v="0"/>
    <x v="13"/>
    <x v="3"/>
  </r>
  <r>
    <x v="0"/>
    <s v="E"/>
    <x v="8"/>
    <s v="DT09WON 01/02/2007 "/>
    <n v="543016"/>
    <n v="29511.38"/>
    <n v="0"/>
    <n v="29511.38"/>
    <n v="0"/>
    <n v="0"/>
    <n v="0"/>
    <n v="0"/>
    <n v="0"/>
    <n v="0"/>
    <n v="11739.46"/>
    <n v="0"/>
    <x v="13"/>
    <x v="3"/>
  </r>
  <r>
    <x v="0"/>
    <s v="E"/>
    <x v="2"/>
    <s v="EH      01/02/2007N"/>
    <n v="753168"/>
    <n v="56805.919999999998"/>
    <n v="11023.85"/>
    <n v="45782.07"/>
    <n v="45589.89"/>
    <n v="1058.21"/>
    <n v="11023.85"/>
    <n v="0"/>
    <n v="-167.99"/>
    <n v="-698.04"/>
    <n v="16282.76"/>
    <n v="0"/>
    <x v="13"/>
    <x v="4"/>
  </r>
  <r>
    <x v="0"/>
    <s v="E"/>
    <x v="6"/>
    <s v="EH      01/02/2007N"/>
    <n v="39120"/>
    <n v="2920.59"/>
    <n v="572.52"/>
    <n v="2348.0700000000002"/>
    <n v="2338.14"/>
    <n v="54.96"/>
    <n v="572.52"/>
    <n v="0"/>
    <n v="-8.73"/>
    <n v="-36.299999999999997"/>
    <n v="845.74"/>
    <n v="0"/>
    <x v="13"/>
    <x v="4"/>
  </r>
  <r>
    <x v="0"/>
    <s v="E"/>
    <x v="3"/>
    <s v="EH      01/02/2007N"/>
    <n v="877447"/>
    <n v="65357.13"/>
    <n v="12841.43"/>
    <n v="52515.7"/>
    <n v="52292.86"/>
    <n v="1232.81"/>
    <n v="12841.43"/>
    <n v="0"/>
    <n v="-195.7"/>
    <n v="-814.27"/>
    <n v="18969.54"/>
    <n v="0"/>
    <x v="13"/>
    <x v="4"/>
  </r>
  <r>
    <x v="0"/>
    <s v="E"/>
    <x v="5"/>
    <s v="EH      01/02/2007N"/>
    <n v="341059"/>
    <n v="25349.85"/>
    <n v="4991.3900000000003"/>
    <n v="20358.46"/>
    <n v="20271.84"/>
    <n v="479.18"/>
    <n v="4991.3900000000003"/>
    <n v="0"/>
    <n v="-76.06"/>
    <n v="-316.5"/>
    <n v="7373.35"/>
    <n v="0"/>
    <x v="13"/>
    <x v="4"/>
  </r>
  <r>
    <x v="0"/>
    <s v="E"/>
    <x v="6"/>
    <s v="GFL1    01/31/2007N"/>
    <n v="90"/>
    <n v="9.52"/>
    <n v="1.32"/>
    <n v="8.1999999999999993"/>
    <n v="8.17"/>
    <n v="0.13"/>
    <n v="1.32"/>
    <n v="0"/>
    <n v="-0.02"/>
    <n v="-0.08"/>
    <n v="1.95"/>
    <n v="0"/>
    <x v="13"/>
    <x v="5"/>
  </r>
  <r>
    <x v="0"/>
    <s v="E"/>
    <x v="3"/>
    <s v="GFL1    01/31/2007N"/>
    <n v="513"/>
    <n v="64.19"/>
    <n v="7.54"/>
    <n v="56.65"/>
    <n v="46.91"/>
    <n v="0.73"/>
    <n v="7.54"/>
    <n v="0"/>
    <n v="-0.11"/>
    <n v="-0.48"/>
    <n v="11.09"/>
    <n v="0"/>
    <x v="13"/>
    <x v="5"/>
  </r>
  <r>
    <x v="0"/>
    <s v="E"/>
    <x v="2"/>
    <s v="GFL2    01/31/2007N"/>
    <n v="501323"/>
    <n v="46829.48"/>
    <n v="7336.91"/>
    <n v="39492.57"/>
    <n v="39356.61"/>
    <n v="704.29"/>
    <n v="7336.91"/>
    <n v="0"/>
    <n v="-111.91"/>
    <n v="-465.15"/>
    <n v="10838.03"/>
    <n v="0"/>
    <x v="13"/>
    <x v="5"/>
  </r>
  <r>
    <x v="0"/>
    <s v="E"/>
    <x v="10"/>
    <s v="GFL2    01/31/2007N"/>
    <n v="0"/>
    <n v="3"/>
    <n v="0.01"/>
    <n v="2.99"/>
    <n v="0.08"/>
    <n v="0"/>
    <n v="0.01"/>
    <n v="0"/>
    <n v="0"/>
    <n v="0"/>
    <n v="0"/>
    <n v="0"/>
    <x v="13"/>
    <x v="5"/>
  </r>
  <r>
    <x v="0"/>
    <s v="E"/>
    <x v="3"/>
    <s v="GFL2    01/31/2007N"/>
    <n v="15338"/>
    <n v="1531.43"/>
    <n v="224.81"/>
    <n v="1306.6199999999999"/>
    <n v="1206.49"/>
    <n v="21.58"/>
    <n v="224.81"/>
    <n v="0"/>
    <n v="-3.48"/>
    <n v="-14.27"/>
    <n v="331.58"/>
    <n v="0"/>
    <x v="13"/>
    <x v="5"/>
  </r>
  <r>
    <x v="0"/>
    <s v="E"/>
    <x v="13"/>
    <s v="MCEF    07/31/1998 "/>
    <n v="0"/>
    <n v="50"/>
    <n v="0"/>
    <n v="50"/>
    <n v="0"/>
    <n v="0"/>
    <n v="0"/>
    <n v="0"/>
    <n v="0"/>
    <n v="0"/>
    <n v="0"/>
    <n v="0"/>
    <x v="13"/>
    <x v="6"/>
  </r>
  <r>
    <x v="0"/>
    <s v="E"/>
    <x v="2"/>
    <s v="MCEF    07/31/1998 "/>
    <n v="0"/>
    <n v="252.24"/>
    <n v="0"/>
    <n v="252.24"/>
    <n v="0"/>
    <n v="0"/>
    <n v="0"/>
    <n v="0"/>
    <n v="0"/>
    <n v="0"/>
    <n v="0"/>
    <n v="0"/>
    <x v="13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13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13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13"/>
    <x v="6"/>
  </r>
  <r>
    <x v="0"/>
    <s v="E"/>
    <x v="2"/>
    <s v="MCMP    07/31/1998 "/>
    <n v="0"/>
    <n v="169"/>
    <n v="0"/>
    <n v="169"/>
    <n v="0"/>
    <n v="0"/>
    <n v="0"/>
    <n v="0"/>
    <n v="0"/>
    <n v="0"/>
    <n v="0"/>
    <n v="0"/>
    <x v="13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13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13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13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13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13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13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13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13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13"/>
    <x v="6"/>
  </r>
  <r>
    <x v="0"/>
    <s v="E"/>
    <x v="9"/>
    <s v="NSPF    01/02/2007 "/>
    <n v="163"/>
    <n v="21.59"/>
    <n v="2.39"/>
    <n v="19.2"/>
    <n v="19.43"/>
    <n v="0"/>
    <n v="2.39"/>
    <n v="0"/>
    <n v="-0.08"/>
    <n v="-0.15"/>
    <n v="3.52"/>
    <n v="0"/>
    <x v="13"/>
    <x v="7"/>
  </r>
  <r>
    <x v="0"/>
    <s v="E"/>
    <x v="2"/>
    <s v="NSPF    01/02/2007 "/>
    <n v="2664"/>
    <n v="335.02"/>
    <n v="39.049999999999997"/>
    <n v="295.97000000000003"/>
    <n v="299.72000000000003"/>
    <n v="0"/>
    <n v="39.049999999999997"/>
    <n v="0"/>
    <n v="-1.3"/>
    <n v="-2.4500000000000002"/>
    <n v="57.54"/>
    <n v="0"/>
    <x v="13"/>
    <x v="7"/>
  </r>
  <r>
    <x v="0"/>
    <s v="E"/>
    <x v="3"/>
    <s v="NSPF    01/02/2007 "/>
    <n v="3586"/>
    <n v="474.98"/>
    <n v="52.58"/>
    <n v="422.4"/>
    <n v="427.46"/>
    <n v="0"/>
    <n v="52.58"/>
    <n v="0"/>
    <n v="-1.76"/>
    <n v="-3.3"/>
    <n v="77.44"/>
    <n v="0"/>
    <x v="13"/>
    <x v="7"/>
  </r>
  <r>
    <x v="0"/>
    <s v="E"/>
    <x v="13"/>
    <s v="NSPO    01/02/2007 "/>
    <n v="7909"/>
    <n v="1646.42"/>
    <n v="116.6"/>
    <n v="1529.82"/>
    <n v="1541.72"/>
    <n v="0"/>
    <n v="116.6"/>
    <n v="0"/>
    <n v="-3.96"/>
    <n v="-7.94"/>
    <n v="170.05"/>
    <n v="0"/>
    <x v="13"/>
    <x v="7"/>
  </r>
  <r>
    <x v="0"/>
    <s v="E"/>
    <x v="9"/>
    <s v="NSPO    01/02/2007 "/>
    <n v="480"/>
    <n v="113.23"/>
    <n v="7.08"/>
    <n v="106.15"/>
    <n v="106.87"/>
    <n v="0"/>
    <n v="7.08"/>
    <n v="0"/>
    <n v="-0.24"/>
    <n v="-0.48"/>
    <n v="10.32"/>
    <n v="0"/>
    <x v="13"/>
    <x v="7"/>
  </r>
  <r>
    <x v="0"/>
    <s v="E"/>
    <x v="2"/>
    <s v="NSPO    01/02/2007 "/>
    <n v="1520"/>
    <n v="333.21"/>
    <n v="22.42"/>
    <n v="310.79000000000002"/>
    <n v="313.07"/>
    <n v="0"/>
    <n v="22.42"/>
    <n v="0"/>
    <n v="-0.76"/>
    <n v="-1.52"/>
    <n v="32.68"/>
    <n v="0"/>
    <x v="13"/>
    <x v="7"/>
  </r>
  <r>
    <x v="0"/>
    <s v="E"/>
    <x v="6"/>
    <s v="NSPO    01/02/2007 "/>
    <n v="40"/>
    <n v="8.24"/>
    <n v="0.59"/>
    <n v="7.65"/>
    <n v="7.71"/>
    <n v="0"/>
    <n v="0.59"/>
    <n v="0"/>
    <n v="-0.02"/>
    <n v="-0.04"/>
    <n v="0.86"/>
    <n v="0"/>
    <x v="13"/>
    <x v="7"/>
  </r>
  <r>
    <x v="0"/>
    <s v="E"/>
    <x v="3"/>
    <s v="NSPO    01/02/2007 "/>
    <n v="80"/>
    <n v="19.350000000000001"/>
    <n v="1.18"/>
    <n v="18.170000000000002"/>
    <n v="18.29"/>
    <n v="0"/>
    <n v="1.18"/>
    <n v="0"/>
    <n v="-0.04"/>
    <n v="-0.08"/>
    <n v="1.72"/>
    <n v="0"/>
    <x v="13"/>
    <x v="7"/>
  </r>
  <r>
    <x v="0"/>
    <s v="E"/>
    <x v="13"/>
    <s v="NSPO    01/02/2007N"/>
    <n v="0"/>
    <n v="-44.1"/>
    <n v="0"/>
    <n v="-44.1"/>
    <n v="0"/>
    <n v="0"/>
    <n v="0"/>
    <n v="0"/>
    <n v="0"/>
    <n v="0"/>
    <n v="0"/>
    <n v="0"/>
    <x v="13"/>
    <x v="7"/>
  </r>
  <r>
    <x v="0"/>
    <s v="E"/>
    <x v="13"/>
    <s v="NSPU    01/02/2007 "/>
    <n v="41"/>
    <n v="11.67"/>
    <n v="0.6"/>
    <n v="11.07"/>
    <n v="11.13"/>
    <n v="0"/>
    <n v="0.6"/>
    <n v="0"/>
    <n v="-0.02"/>
    <n v="-0.04"/>
    <n v="0.89"/>
    <n v="0"/>
    <x v="13"/>
    <x v="7"/>
  </r>
  <r>
    <x v="0"/>
    <s v="E"/>
    <x v="9"/>
    <s v="NSPU    01/02/2007 "/>
    <n v="5117"/>
    <n v="1265.5899999999999"/>
    <n v="72.7"/>
    <n v="1192.8900000000001"/>
    <n v="1202.3900000000001"/>
    <n v="0"/>
    <n v="72.7"/>
    <n v="0"/>
    <n v="-2.3199999999999998"/>
    <n v="-7.18"/>
    <n v="110.65"/>
    <n v="0"/>
    <x v="13"/>
    <x v="7"/>
  </r>
  <r>
    <x v="0"/>
    <s v="E"/>
    <x v="2"/>
    <s v="NSPU    01/02/2007 "/>
    <n v="7174"/>
    <n v="1489.24"/>
    <n v="93.24"/>
    <n v="1396"/>
    <n v="1417.64"/>
    <n v="0"/>
    <n v="93.24"/>
    <n v="0"/>
    <n v="-3.05"/>
    <n v="-18.59"/>
    <n v="154.63999999999999"/>
    <n v="0"/>
    <x v="13"/>
    <x v="7"/>
  </r>
  <r>
    <x v="0"/>
    <s v="E"/>
    <x v="10"/>
    <s v="NSU1    01/31/2007N"/>
    <n v="786"/>
    <n v="94.51"/>
    <n v="11.5"/>
    <n v="83.01"/>
    <n v="84.12"/>
    <n v="0"/>
    <n v="11.5"/>
    <n v="0"/>
    <n v="-0.38"/>
    <n v="-0.73"/>
    <n v="16.989999999999998"/>
    <n v="0"/>
    <x v="13"/>
    <x v="7"/>
  </r>
  <r>
    <x v="0"/>
    <s v="E"/>
    <x v="10"/>
    <s v="NSU2    01/31/2007N"/>
    <n v="3138"/>
    <n v="701.1"/>
    <n v="45.92"/>
    <n v="655.17999999999995"/>
    <n v="659.61"/>
    <n v="0"/>
    <n v="45.92"/>
    <n v="0"/>
    <n v="-1.52"/>
    <n v="-2.91"/>
    <n v="67.84"/>
    <n v="0"/>
    <x v="13"/>
    <x v="7"/>
  </r>
  <r>
    <x v="0"/>
    <s v="E"/>
    <x v="10"/>
    <s v="NSU3    01/31/2007N"/>
    <n v="30162"/>
    <n v="4949.12"/>
    <n v="441.43"/>
    <n v="4507.6899999999996"/>
    <n v="4550.28"/>
    <n v="0"/>
    <n v="441.43"/>
    <n v="0"/>
    <n v="-14.59"/>
    <n v="-28"/>
    <n v="652.05999999999995"/>
    <n v="0"/>
    <x v="13"/>
    <x v="7"/>
  </r>
  <r>
    <x v="0"/>
    <s v="E"/>
    <x v="10"/>
    <s v="NSU5    01/31/2007N"/>
    <n v="328"/>
    <n v="38.19"/>
    <n v="4.8"/>
    <n v="33.39"/>
    <n v="33.85"/>
    <n v="0"/>
    <n v="4.8"/>
    <n v="0"/>
    <n v="-0.16"/>
    <n v="-0.3"/>
    <n v="7.09"/>
    <n v="0"/>
    <x v="13"/>
    <x v="7"/>
  </r>
  <r>
    <x v="0"/>
    <s v="E"/>
    <x v="13"/>
    <s v="OLF     01/02/2007 "/>
    <n v="5843"/>
    <n v="691.13"/>
    <n v="85.48"/>
    <n v="605.65"/>
    <n v="613.83000000000004"/>
    <n v="0"/>
    <n v="85.48"/>
    <n v="0"/>
    <n v="-2.81"/>
    <n v="-5.37"/>
    <n v="126.37"/>
    <n v="0"/>
    <x v="13"/>
    <x v="8"/>
  </r>
  <r>
    <x v="0"/>
    <s v="E"/>
    <x v="9"/>
    <s v="OLF     01/02/2007 "/>
    <n v="4502"/>
    <n v="511.06"/>
    <n v="65.86"/>
    <n v="445.2"/>
    <n v="451.46"/>
    <n v="0"/>
    <n v="65.86"/>
    <n v="0"/>
    <n v="-2.16"/>
    <n v="-4.0999999999999996"/>
    <n v="97.38"/>
    <n v="0"/>
    <x v="13"/>
    <x v="8"/>
  </r>
  <r>
    <x v="0"/>
    <s v="E"/>
    <x v="2"/>
    <s v="OLF     01/02/2007 "/>
    <n v="140563"/>
    <n v="15383.3"/>
    <n v="2055.92"/>
    <n v="13327.38"/>
    <n v="13524.42"/>
    <n v="0"/>
    <n v="2055.92"/>
    <n v="0"/>
    <n v="-67.95"/>
    <n v="-129.09"/>
    <n v="3040.19"/>
    <n v="0"/>
    <x v="13"/>
    <x v="8"/>
  </r>
  <r>
    <x v="0"/>
    <s v="E"/>
    <x v="6"/>
    <s v="OLF     01/02/2007 "/>
    <n v="9458"/>
    <n v="990"/>
    <n v="138.44"/>
    <n v="851.56"/>
    <n v="864.68"/>
    <n v="0"/>
    <n v="138.44"/>
    <n v="0"/>
    <n v="-4.5599999999999996"/>
    <n v="-8.56"/>
    <n v="204.55"/>
    <n v="0"/>
    <x v="13"/>
    <x v="8"/>
  </r>
  <r>
    <x v="0"/>
    <s v="E"/>
    <x v="10"/>
    <s v="OLF     01/02/2007 "/>
    <n v="85"/>
    <n v="13.31"/>
    <n v="1.24"/>
    <n v="12.07"/>
    <n v="12.19"/>
    <n v="0"/>
    <n v="1.24"/>
    <n v="0"/>
    <n v="-0.04"/>
    <n v="-0.08"/>
    <n v="1.84"/>
    <n v="0"/>
    <x v="13"/>
    <x v="8"/>
  </r>
  <r>
    <x v="0"/>
    <s v="E"/>
    <x v="3"/>
    <s v="OLF     01/02/2007 "/>
    <n v="41426"/>
    <n v="4460.2"/>
    <n v="606.29"/>
    <n v="3853.91"/>
    <n v="3911.56"/>
    <n v="0"/>
    <n v="606.29"/>
    <n v="0"/>
    <n v="-20"/>
    <n v="-37.65"/>
    <n v="895.99"/>
    <n v="0"/>
    <x v="13"/>
    <x v="8"/>
  </r>
  <r>
    <x v="0"/>
    <s v="E"/>
    <x v="7"/>
    <s v="OLF     01/02/2007 "/>
    <n v="336"/>
    <n v="43.8"/>
    <n v="4.91"/>
    <n v="38.89"/>
    <n v="39.36"/>
    <n v="0"/>
    <n v="4.91"/>
    <n v="0"/>
    <n v="-0.16"/>
    <n v="-0.31"/>
    <n v="7.27"/>
    <n v="0"/>
    <x v="13"/>
    <x v="8"/>
  </r>
  <r>
    <x v="0"/>
    <s v="E"/>
    <x v="11"/>
    <s v="OLF     01/02/2007 "/>
    <n v="838"/>
    <n v="104.78"/>
    <n v="12.25"/>
    <n v="92.53"/>
    <n v="93.7"/>
    <n v="0"/>
    <n v="12.25"/>
    <n v="0"/>
    <n v="-0.4"/>
    <n v="-0.77"/>
    <n v="18.13"/>
    <n v="0"/>
    <x v="13"/>
    <x v="8"/>
  </r>
  <r>
    <x v="0"/>
    <s v="E"/>
    <x v="13"/>
    <s v="OLF     01/02/2007N"/>
    <n v="0"/>
    <n v="-13.18"/>
    <n v="0"/>
    <n v="-13.18"/>
    <n v="0"/>
    <n v="0"/>
    <n v="0"/>
    <n v="0"/>
    <n v="0"/>
    <n v="0"/>
    <n v="0"/>
    <n v="0"/>
    <x v="13"/>
    <x v="8"/>
  </r>
  <r>
    <x v="0"/>
    <s v="E"/>
    <x v="13"/>
    <s v="OLO     01/02/2007 "/>
    <n v="69431"/>
    <n v="11594.13"/>
    <n v="1012.28"/>
    <n v="10581.85"/>
    <n v="10685.57"/>
    <n v="0"/>
    <n v="1012.28"/>
    <n v="0"/>
    <n v="-31.91"/>
    <n v="-71.81"/>
    <n v="1501.26"/>
    <n v="0"/>
    <x v="13"/>
    <x v="8"/>
  </r>
  <r>
    <x v="0"/>
    <s v="E"/>
    <x v="9"/>
    <s v="OLO     01/02/2007 "/>
    <n v="23446"/>
    <n v="4531.3599999999997"/>
    <n v="343.47"/>
    <n v="4187.8900000000003"/>
    <n v="4221.3900000000003"/>
    <n v="0"/>
    <n v="343.47"/>
    <n v="0"/>
    <n v="-11.23"/>
    <n v="-22.27"/>
    <n v="506.81"/>
    <n v="0"/>
    <x v="13"/>
    <x v="8"/>
  </r>
  <r>
    <x v="0"/>
    <s v="E"/>
    <x v="2"/>
    <s v="OLO     01/02/2007 "/>
    <n v="92753"/>
    <n v="12619.11"/>
    <n v="1357.73"/>
    <n v="11261.38"/>
    <n v="11394.75"/>
    <n v="0"/>
    <n v="1357.73"/>
    <n v="0"/>
    <n v="-45.31"/>
    <n v="-88.06"/>
    <n v="2005"/>
    <n v="0"/>
    <x v="13"/>
    <x v="8"/>
  </r>
  <r>
    <x v="0"/>
    <s v="E"/>
    <x v="6"/>
    <s v="OLO     01/02/2007 "/>
    <n v="12580"/>
    <n v="1541.9"/>
    <n v="181.97"/>
    <n v="1359.93"/>
    <n v="1379.64"/>
    <n v="0"/>
    <n v="181.97"/>
    <n v="0"/>
    <n v="-6.21"/>
    <n v="-13.5"/>
    <n v="271.8"/>
    <n v="0"/>
    <x v="13"/>
    <x v="8"/>
  </r>
  <r>
    <x v="0"/>
    <s v="E"/>
    <x v="10"/>
    <s v="OLO     01/02/2007 "/>
    <n v="123"/>
    <n v="64.650000000000006"/>
    <n v="1.8"/>
    <n v="62.85"/>
    <n v="63.03"/>
    <n v="0"/>
    <n v="1.8"/>
    <n v="0"/>
    <n v="-0.06"/>
    <n v="-0.12"/>
    <n v="2.67"/>
    <n v="0"/>
    <x v="13"/>
    <x v="8"/>
  </r>
  <r>
    <x v="0"/>
    <s v="E"/>
    <x v="3"/>
    <s v="OLO     01/02/2007 "/>
    <n v="15776"/>
    <n v="2507.0700000000002"/>
    <n v="231.11"/>
    <n v="2275.96"/>
    <n v="2298.62"/>
    <n v="0"/>
    <n v="231.11"/>
    <n v="0"/>
    <n v="-7.87"/>
    <n v="-14.79"/>
    <n v="341.25"/>
    <n v="0"/>
    <x v="13"/>
    <x v="8"/>
  </r>
  <r>
    <x v="0"/>
    <s v="E"/>
    <x v="7"/>
    <s v="OLO     01/02/2007 "/>
    <n v="82"/>
    <n v="16.260000000000002"/>
    <n v="1.2"/>
    <n v="15.06"/>
    <n v="15.18"/>
    <n v="0"/>
    <n v="1.2"/>
    <n v="0"/>
    <n v="-0.04"/>
    <n v="-0.08"/>
    <n v="1.78"/>
    <n v="0"/>
    <x v="13"/>
    <x v="8"/>
  </r>
  <r>
    <x v="0"/>
    <s v="E"/>
    <x v="11"/>
    <s v="OLO     01/02/2007 "/>
    <n v="142"/>
    <n v="22.28"/>
    <n v="2.08"/>
    <n v="20.2"/>
    <n v="20.399999999999999"/>
    <n v="0"/>
    <n v="2.08"/>
    <n v="0"/>
    <n v="-7.0000000000000007E-2"/>
    <n v="-0.13"/>
    <n v="3.07"/>
    <n v="0"/>
    <x v="13"/>
    <x v="8"/>
  </r>
  <r>
    <x v="0"/>
    <s v="E"/>
    <x v="13"/>
    <s v="OLO     01/02/2007N"/>
    <n v="0"/>
    <n v="-37.06"/>
    <n v="0"/>
    <n v="-37.06"/>
    <n v="0"/>
    <n v="0"/>
    <n v="0"/>
    <n v="0"/>
    <n v="0"/>
    <n v="0"/>
    <n v="0"/>
    <n v="0"/>
    <x v="13"/>
    <x v="8"/>
  </r>
  <r>
    <x v="0"/>
    <s v="E"/>
    <x v="3"/>
    <s v="OLO     01/02/2007N"/>
    <n v="-303"/>
    <n v="-40.97"/>
    <n v="-3.77"/>
    <n v="-37.200000000000003"/>
    <n v="-38.43"/>
    <n v="0"/>
    <n v="-3.77"/>
    <n v="0"/>
    <n v="0.15"/>
    <n v="1.08"/>
    <n v="-6.54"/>
    <n v="0"/>
    <x v="13"/>
    <x v="8"/>
  </r>
  <r>
    <x v="0"/>
    <s v="E"/>
    <x v="9"/>
    <s v="OLU     01/02/2007 "/>
    <n v="568"/>
    <n v="113.36"/>
    <n v="8.32"/>
    <n v="105.04"/>
    <n v="105.84"/>
    <n v="0"/>
    <n v="8.32"/>
    <n v="0"/>
    <n v="-0.24"/>
    <n v="-0.56000000000000005"/>
    <n v="12.24"/>
    <n v="0"/>
    <x v="13"/>
    <x v="8"/>
  </r>
  <r>
    <x v="0"/>
    <s v="E"/>
    <x v="2"/>
    <s v="OLU     01/02/2007 "/>
    <n v="1217"/>
    <n v="260.24"/>
    <n v="17.829999999999998"/>
    <n v="242.41"/>
    <n v="244.16"/>
    <n v="0"/>
    <n v="17.829999999999998"/>
    <n v="0"/>
    <n v="-0.56000000000000005"/>
    <n v="-1.19"/>
    <n v="26.26"/>
    <n v="0"/>
    <x v="13"/>
    <x v="8"/>
  </r>
  <r>
    <x v="0"/>
    <s v="E"/>
    <x v="13"/>
    <s v="RS  S   01/02/2007N"/>
    <n v="-796928"/>
    <n v="-67703.94"/>
    <n v="-6320.17"/>
    <n v="-61383.77"/>
    <n v="-62926.07"/>
    <n v="-835.57"/>
    <n v="-6320.17"/>
    <n v="0"/>
    <n v="787.24"/>
    <n v="1590.63"/>
    <n v="-17228.939999999999"/>
    <n v="0"/>
    <x v="13"/>
    <x v="9"/>
  </r>
  <r>
    <x v="0"/>
    <s v="E"/>
    <x v="9"/>
    <s v="RS  S   01/02/2007N"/>
    <n v="-18975"/>
    <n v="-1542.14"/>
    <n v="-173.77"/>
    <n v="-1368.37"/>
    <n v="-1413.75"/>
    <n v="-26.86"/>
    <n v="-173.77"/>
    <n v="0"/>
    <n v="18.75"/>
    <n v="53.49"/>
    <n v="-410.25"/>
    <n v="0"/>
    <x v="13"/>
    <x v="9"/>
  </r>
  <r>
    <x v="0"/>
    <s v="E"/>
    <x v="13"/>
    <s v="RS  S   10/28/2008 "/>
    <n v="1092"/>
    <n v="143.16"/>
    <n v="0"/>
    <n v="143.16"/>
    <n v="0"/>
    <n v="0"/>
    <n v="0"/>
    <n v="0"/>
    <n v="0"/>
    <n v="0"/>
    <n v="23.6"/>
    <n v="0"/>
    <x v="13"/>
    <x v="9"/>
  </r>
  <r>
    <x v="0"/>
    <s v="E"/>
    <x v="13"/>
    <s v="RS  S   10/28/2008N"/>
    <n v="-1826984"/>
    <n v="-160742.04999999999"/>
    <n v="-23765.200000000001"/>
    <n v="-136976.85"/>
    <n v="-138883.82"/>
    <n v="-2574.91"/>
    <n v="-23765.200000000001"/>
    <n v="0"/>
    <n v="1796.31"/>
    <n v="3823.04"/>
    <n v="-39487.5"/>
    <n v="0"/>
    <x v="13"/>
    <x v="9"/>
  </r>
  <r>
    <x v="0"/>
    <s v="E"/>
    <x v="9"/>
    <s v="RS  S   10/28/2008N"/>
    <n v="-9655"/>
    <n v="-832.9"/>
    <n v="-108.89"/>
    <n v="-724.01"/>
    <n v="-753.12"/>
    <n v="-13.67"/>
    <n v="-108.89"/>
    <n v="0"/>
    <n v="9.5399999999999991"/>
    <n v="33.24"/>
    <n v="-208.73"/>
    <n v="0"/>
    <x v="13"/>
    <x v="9"/>
  </r>
  <r>
    <x v="0"/>
    <s v="E"/>
    <x v="2"/>
    <s v="RS  S   10/28/2008N"/>
    <n v="-229"/>
    <n v="-27.7"/>
    <n v="-2.5499999999999998"/>
    <n v="-25.15"/>
    <n v="-25.69"/>
    <n v="-0.32"/>
    <n v="-2.5499999999999998"/>
    <n v="0"/>
    <n v="0.05"/>
    <n v="0.81"/>
    <n v="-4.95"/>
    <n v="0"/>
    <x v="13"/>
    <x v="9"/>
  </r>
  <r>
    <x v="0"/>
    <s v="E"/>
    <x v="14"/>
    <s v="RS  S   10/28/2008N"/>
    <n v="0"/>
    <n v="-35"/>
    <n v="0"/>
    <n v="-35"/>
    <n v="0"/>
    <n v="0"/>
    <n v="0"/>
    <n v="0"/>
    <n v="0"/>
    <n v="0"/>
    <n v="0"/>
    <n v="0"/>
    <x v="13"/>
    <x v="9"/>
  </r>
  <r>
    <x v="0"/>
    <s v="E"/>
    <x v="13"/>
    <s v="RS  W   01/02/2007 "/>
    <n v="37286"/>
    <n v="2809.23"/>
    <n v="0"/>
    <n v="2809.23"/>
    <n v="0"/>
    <n v="0"/>
    <n v="0"/>
    <n v="0"/>
    <n v="0"/>
    <n v="0"/>
    <n v="806.1"/>
    <n v="0"/>
    <x v="13"/>
    <x v="9"/>
  </r>
  <r>
    <x v="0"/>
    <s v="E"/>
    <x v="13"/>
    <s v="RS  W   01/02/2007N"/>
    <n v="808773"/>
    <n v="68191.539999999994"/>
    <n v="5420.31"/>
    <n v="62771.23"/>
    <n v="64153.24"/>
    <n v="782.14"/>
    <n v="5420.31"/>
    <n v="0"/>
    <n v="-799.01"/>
    <n v="-1365.14"/>
    <n v="17485.07"/>
    <n v="0"/>
    <x v="13"/>
    <x v="9"/>
  </r>
  <r>
    <x v="0"/>
    <s v="E"/>
    <x v="9"/>
    <s v="RS  W   01/02/2007N"/>
    <n v="4153"/>
    <n v="368.95"/>
    <n v="53.69"/>
    <n v="315.26"/>
    <n v="328.2"/>
    <n v="5.87"/>
    <n v="53.69"/>
    <n v="0"/>
    <n v="-4.1100000000000003"/>
    <n v="-14.7"/>
    <n v="89.78"/>
    <n v="0"/>
    <x v="13"/>
    <x v="9"/>
  </r>
  <r>
    <x v="0"/>
    <s v="E"/>
    <x v="13"/>
    <s v="RS  W   10/28/2008 "/>
    <n v="-12344"/>
    <n v="-919.33"/>
    <n v="0"/>
    <n v="-919.33"/>
    <n v="0"/>
    <n v="0"/>
    <n v="0"/>
    <n v="0"/>
    <n v="0"/>
    <n v="0"/>
    <n v="-266.87"/>
    <n v="0"/>
    <x v="13"/>
    <x v="9"/>
  </r>
  <r>
    <x v="0"/>
    <s v="E"/>
    <x v="13"/>
    <s v="RS  W   10/28/2008N"/>
    <n v="148265313"/>
    <n v="13512440.07"/>
    <n v="2166642.19"/>
    <n v="11345797.880000001"/>
    <n v="11422343.130000001"/>
    <n v="209943.01"/>
    <n v="2166642.19"/>
    <n v="0"/>
    <n v="-146486.07"/>
    <n v="-140002.19"/>
    <n v="3205349.59"/>
    <n v="0"/>
    <x v="13"/>
    <x v="9"/>
  </r>
  <r>
    <x v="0"/>
    <s v="E"/>
    <x v="9"/>
    <s v="RS  W   10/28/2008N"/>
    <n v="1505875"/>
    <n v="140014.60999999999"/>
    <n v="22000.33"/>
    <n v="118014.28"/>
    <n v="118795.69"/>
    <n v="2132.23"/>
    <n v="22000.33"/>
    <n v="0"/>
    <n v="-1487.61"/>
    <n v="-1426.03"/>
    <n v="32555.64"/>
    <n v="0"/>
    <x v="13"/>
    <x v="9"/>
  </r>
  <r>
    <x v="0"/>
    <s v="E"/>
    <x v="3"/>
    <s v="RS  W   10/28/2008N"/>
    <n v="95"/>
    <n v="12.9"/>
    <n v="1.39"/>
    <n v="11.51"/>
    <n v="11.56"/>
    <n v="0.13"/>
    <n v="1.39"/>
    <n v="0"/>
    <n v="-0.09"/>
    <n v="-0.09"/>
    <n v="2.0499999999999998"/>
    <n v="0"/>
    <x v="13"/>
    <x v="9"/>
  </r>
  <r>
    <x v="0"/>
    <s v="E"/>
    <x v="10"/>
    <s v="SC01    01/31/2007N"/>
    <n v="1083"/>
    <n v="52.51"/>
    <n v="15.85"/>
    <n v="36.659999999999997"/>
    <n v="38.19"/>
    <n v="0"/>
    <n v="15.85"/>
    <n v="0"/>
    <n v="-0.53"/>
    <n v="-1"/>
    <n v="23.41"/>
    <n v="0"/>
    <x v="13"/>
    <x v="10"/>
  </r>
  <r>
    <x v="0"/>
    <s v="E"/>
    <x v="10"/>
    <s v="SC02    01/31/2007N"/>
    <n v="41"/>
    <n v="5.49"/>
    <n v="0.6"/>
    <n v="4.8899999999999997"/>
    <n v="4.95"/>
    <n v="0"/>
    <n v="0.6"/>
    <n v="0"/>
    <n v="-0.02"/>
    <n v="-0.04"/>
    <n v="0.89"/>
    <n v="0"/>
    <x v="13"/>
    <x v="10"/>
  </r>
  <r>
    <x v="0"/>
    <s v="E"/>
    <x v="10"/>
    <s v="SC03    01/31/2007N"/>
    <n v="7903"/>
    <n v="383.2"/>
    <n v="115.65"/>
    <n v="267.55"/>
    <n v="278.70999999999998"/>
    <n v="0"/>
    <n v="115.65"/>
    <n v="0"/>
    <n v="-3.83"/>
    <n v="-7.33"/>
    <n v="170.87"/>
    <n v="0"/>
    <x v="13"/>
    <x v="10"/>
  </r>
  <r>
    <x v="0"/>
    <s v="E"/>
    <x v="2"/>
    <s v="SE      01/31/2007N"/>
    <n v="17823"/>
    <n v="2691.2"/>
    <n v="260.89"/>
    <n v="2430.31"/>
    <n v="2455.4899999999998"/>
    <n v="0"/>
    <n v="260.89"/>
    <n v="0"/>
    <n v="-8.6199999999999992"/>
    <n v="-16.559999999999999"/>
    <n v="385.25"/>
    <n v="0"/>
    <x v="13"/>
    <x v="11"/>
  </r>
  <r>
    <x v="0"/>
    <s v="E"/>
    <x v="10"/>
    <s v="SE      01/31/2007N"/>
    <n v="106283"/>
    <n v="14544.88"/>
    <n v="1555.52"/>
    <n v="12989.36"/>
    <n v="13139.45"/>
    <n v="0"/>
    <n v="1555.52"/>
    <n v="0"/>
    <n v="-51.35"/>
    <n v="-98.74"/>
    <n v="2297.65"/>
    <n v="0"/>
    <x v="13"/>
    <x v="11"/>
  </r>
  <r>
    <x v="0"/>
    <s v="E"/>
    <x v="10"/>
    <s v="SL01    01/31/2007N"/>
    <n v="2135"/>
    <n v="389.95"/>
    <n v="31.26"/>
    <n v="358.69"/>
    <n v="361.72"/>
    <n v="0"/>
    <n v="31.26"/>
    <n v="0"/>
    <n v="-1.04"/>
    <n v="-1.99"/>
    <n v="46.18"/>
    <n v="0"/>
    <x v="13"/>
    <x v="12"/>
  </r>
  <r>
    <x v="0"/>
    <s v="E"/>
    <x v="10"/>
    <s v="SL02    01/31/2007N"/>
    <n v="3405"/>
    <n v="466.79"/>
    <n v="49.85"/>
    <n v="416.94"/>
    <n v="421.73"/>
    <n v="0"/>
    <n v="49.85"/>
    <n v="0"/>
    <n v="-1.64"/>
    <n v="-3.15"/>
    <n v="73.61"/>
    <n v="0"/>
    <x v="13"/>
    <x v="12"/>
  </r>
  <r>
    <x v="0"/>
    <s v="E"/>
    <x v="2"/>
    <s v="SL03    01/31/2007N"/>
    <n v="163"/>
    <n v="21.15"/>
    <n v="2.39"/>
    <n v="18.760000000000002"/>
    <n v="18.989999999999998"/>
    <n v="0"/>
    <n v="2.39"/>
    <n v="0"/>
    <n v="-0.08"/>
    <n v="-0.15"/>
    <n v="3.52"/>
    <n v="0"/>
    <x v="13"/>
    <x v="12"/>
  </r>
  <r>
    <x v="0"/>
    <s v="E"/>
    <x v="10"/>
    <s v="SL03    01/31/2007N"/>
    <n v="14459"/>
    <n v="2396.7199999999998"/>
    <n v="211.66"/>
    <n v="2185.06"/>
    <n v="2205.42"/>
    <n v="0"/>
    <n v="211.66"/>
    <n v="0"/>
    <n v="-6.95"/>
    <n v="-13.41"/>
    <n v="312.60000000000002"/>
    <n v="0"/>
    <x v="13"/>
    <x v="12"/>
  </r>
  <r>
    <x v="0"/>
    <s v="E"/>
    <x v="2"/>
    <s v="SL04    01/31/2007N"/>
    <n v="353"/>
    <n v="49.56"/>
    <n v="5.17"/>
    <n v="44.39"/>
    <n v="44.89"/>
    <n v="0"/>
    <n v="5.17"/>
    <n v="0"/>
    <n v="-0.17"/>
    <n v="-0.33"/>
    <n v="7.64"/>
    <n v="0"/>
    <x v="13"/>
    <x v="12"/>
  </r>
  <r>
    <x v="0"/>
    <s v="E"/>
    <x v="10"/>
    <s v="SL04    01/31/2007N"/>
    <n v="754123"/>
    <n v="89500.89"/>
    <n v="11036.69"/>
    <n v="78464.2"/>
    <n v="79528.17"/>
    <n v="0"/>
    <n v="11036.69"/>
    <n v="0"/>
    <n v="-364.23"/>
    <n v="-699.74"/>
    <n v="16303.48"/>
    <n v="0"/>
    <x v="13"/>
    <x v="12"/>
  </r>
  <r>
    <x v="0"/>
    <s v="E"/>
    <x v="2"/>
    <s v="SL05    01/31/2007N"/>
    <n v="3354"/>
    <n v="1443.48"/>
    <n v="49.11"/>
    <n v="1394.37"/>
    <n v="1399.13"/>
    <n v="0"/>
    <n v="49.11"/>
    <n v="0"/>
    <n v="-1.61"/>
    <n v="-3.15"/>
    <n v="72.5"/>
    <n v="0"/>
    <x v="13"/>
    <x v="12"/>
  </r>
  <r>
    <x v="0"/>
    <s v="E"/>
    <x v="10"/>
    <s v="SL05    01/31/2007N"/>
    <n v="22698"/>
    <n v="5996.62"/>
    <n v="332.23"/>
    <n v="5664.39"/>
    <n v="5696.51"/>
    <n v="0"/>
    <n v="332.23"/>
    <n v="0"/>
    <n v="-11"/>
    <n v="-21.12"/>
    <n v="490.66"/>
    <n v="0"/>
    <x v="13"/>
    <x v="12"/>
  </r>
  <r>
    <x v="0"/>
    <s v="E"/>
    <x v="10"/>
    <s v="SL06    01/31/2007N"/>
    <n v="146"/>
    <n v="34.83"/>
    <n v="2.14"/>
    <n v="32.69"/>
    <n v="32.9"/>
    <n v="0"/>
    <n v="2.14"/>
    <n v="0"/>
    <n v="-7.0000000000000007E-2"/>
    <n v="-0.14000000000000001"/>
    <n v="3.16"/>
    <n v="0"/>
    <x v="13"/>
    <x v="12"/>
  </r>
  <r>
    <x v="0"/>
    <s v="E"/>
    <x v="2"/>
    <s v="SL07    01/31/2007N"/>
    <n v="5652"/>
    <n v="2020.5"/>
    <n v="82.71"/>
    <n v="1937.79"/>
    <n v="1945.77"/>
    <n v="0"/>
    <n v="82.71"/>
    <n v="0"/>
    <n v="-2.73"/>
    <n v="-5.25"/>
    <n v="122.18"/>
    <n v="0"/>
    <x v="13"/>
    <x v="12"/>
  </r>
  <r>
    <x v="0"/>
    <s v="E"/>
    <x v="10"/>
    <s v="SL07    01/31/2007N"/>
    <n v="41327"/>
    <n v="8632.67"/>
    <n v="604.82000000000005"/>
    <n v="8027.85"/>
    <n v="8086.2"/>
    <n v="0"/>
    <n v="604.82000000000005"/>
    <n v="0"/>
    <n v="-19.989999999999998"/>
    <n v="-38.36"/>
    <n v="893.46"/>
    <n v="0"/>
    <x v="13"/>
    <x v="12"/>
  </r>
  <r>
    <x v="0"/>
    <s v="E"/>
    <x v="10"/>
    <s v="SL08    01/31/2007N"/>
    <n v="26276"/>
    <n v="3825.36"/>
    <n v="384.59"/>
    <n v="3440.77"/>
    <n v="3477.88"/>
    <n v="0"/>
    <n v="384.59"/>
    <n v="0"/>
    <n v="-12.71"/>
    <n v="-24.4"/>
    <n v="568.08000000000004"/>
    <n v="0"/>
    <x v="13"/>
    <x v="12"/>
  </r>
  <r>
    <x v="0"/>
    <s v="E"/>
    <x v="10"/>
    <s v="SL09    01/31/2007N"/>
    <n v="2218"/>
    <n v="135.13"/>
    <n v="32.46"/>
    <n v="102.67"/>
    <n v="105.8"/>
    <n v="0"/>
    <n v="32.46"/>
    <n v="0"/>
    <n v="-1.07"/>
    <n v="-2.06"/>
    <n v="47.95"/>
    <n v="0"/>
    <x v="13"/>
    <x v="12"/>
  </r>
  <r>
    <x v="0"/>
    <s v="E"/>
    <x v="13"/>
    <s v="SOLU    01/31/2007 "/>
    <n v="529"/>
    <n v="62.07"/>
    <n v="7.74"/>
    <n v="54.33"/>
    <n v="18.68"/>
    <n v="0"/>
    <n v="7.74"/>
    <n v="0"/>
    <n v="-0.24"/>
    <n v="-0.5"/>
    <n v="11.44"/>
    <n v="0"/>
    <x v="13"/>
    <x v="13"/>
  </r>
  <r>
    <x v="0"/>
    <s v="E"/>
    <x v="2"/>
    <s v="SOLU    01/31/2007 "/>
    <n v="2810"/>
    <n v="220.15"/>
    <n v="40.76"/>
    <n v="179.39"/>
    <n v="99.08"/>
    <n v="0"/>
    <n v="40.76"/>
    <n v="0"/>
    <n v="-1.38"/>
    <n v="-2.9"/>
    <n v="60.75"/>
    <n v="0"/>
    <x v="13"/>
    <x v="13"/>
  </r>
  <r>
    <x v="0"/>
    <s v="E"/>
    <x v="3"/>
    <s v="SOLU    01/31/2007 "/>
    <n v="162"/>
    <n v="11.05"/>
    <n v="2.37"/>
    <n v="8.68"/>
    <n v="5.71"/>
    <n v="0"/>
    <n v="2.37"/>
    <n v="0"/>
    <n v="-0.08"/>
    <n v="-0.15"/>
    <n v="3.5"/>
    <n v="0"/>
    <x v="13"/>
    <x v="13"/>
  </r>
  <r>
    <x v="0"/>
    <s v="E"/>
    <x v="2"/>
    <s v="SP      01/02/2007N"/>
    <n v="488"/>
    <n v="62.78"/>
    <n v="7.14"/>
    <n v="55.64"/>
    <n v="55.51"/>
    <n v="0.69"/>
    <n v="7.14"/>
    <n v="0"/>
    <n v="-0.11"/>
    <n v="-0.45"/>
    <n v="10.55"/>
    <n v="0"/>
    <x v="13"/>
    <x v="14"/>
  </r>
  <r>
    <x v="0"/>
    <s v="E"/>
    <x v="3"/>
    <s v="SP      01/02/2007N"/>
    <n v="31245"/>
    <n v="3697.31"/>
    <n v="453.38"/>
    <n v="3243.93"/>
    <n v="3238.9"/>
    <n v="43.89"/>
    <n v="453.38"/>
    <n v="0"/>
    <n v="-6.95"/>
    <n v="-31.91"/>
    <n v="675.48"/>
    <n v="0"/>
    <x v="13"/>
    <x v="14"/>
  </r>
  <r>
    <x v="0"/>
    <s v="E"/>
    <x v="13"/>
    <s v="SSLU    01/31/2007 "/>
    <n v="72"/>
    <n v="9.81"/>
    <n v="1.05"/>
    <n v="8.76"/>
    <n v="2.54"/>
    <n v="0"/>
    <n v="1.05"/>
    <n v="0"/>
    <n v="-0.03"/>
    <n v="-7.0000000000000007E-2"/>
    <n v="1.56"/>
    <n v="0"/>
    <x v="13"/>
    <x v="15"/>
  </r>
  <r>
    <x v="0"/>
    <s v="E"/>
    <x v="2"/>
    <s v="SSLU    01/31/2007 "/>
    <n v="115"/>
    <n v="15.01"/>
    <n v="1.68"/>
    <n v="13.33"/>
    <n v="4.0599999999999996"/>
    <n v="0"/>
    <n v="1.68"/>
    <n v="0"/>
    <n v="-0.05"/>
    <n v="-0.11"/>
    <n v="2.4900000000000002"/>
    <n v="0"/>
    <x v="13"/>
    <x v="15"/>
  </r>
  <r>
    <x v="0"/>
    <s v="E"/>
    <x v="10"/>
    <s v="SSLU    01/31/2007N"/>
    <n v="316"/>
    <n v="40.42"/>
    <n v="4.62"/>
    <n v="35.799999999999997"/>
    <n v="11.16"/>
    <n v="0"/>
    <n v="4.62"/>
    <n v="0"/>
    <n v="-0.14000000000000001"/>
    <n v="-0.3"/>
    <n v="6.84"/>
    <n v="0"/>
    <x v="13"/>
    <x v="15"/>
  </r>
  <r>
    <x v="0"/>
    <s v="E"/>
    <x v="13"/>
    <s v="SXLU    01/31/2007 "/>
    <n v="100"/>
    <n v="13.75"/>
    <n v="1.46"/>
    <n v="12.29"/>
    <n v="3.53"/>
    <n v="0"/>
    <n v="1.46"/>
    <n v="0"/>
    <n v="-0.04"/>
    <n v="-0.1"/>
    <n v="2.17"/>
    <n v="0"/>
    <x v="13"/>
    <x v="16"/>
  </r>
  <r>
    <x v="0"/>
    <s v="E"/>
    <x v="2"/>
    <s v="SXLU    01/31/2007 "/>
    <n v="362"/>
    <n v="34.64"/>
    <n v="5.3"/>
    <n v="29.34"/>
    <n v="12.77"/>
    <n v="0"/>
    <n v="5.3"/>
    <n v="0"/>
    <n v="-0.17"/>
    <n v="-0.34"/>
    <n v="7.82"/>
    <n v="0"/>
    <x v="13"/>
    <x v="16"/>
  </r>
  <r>
    <x v="0"/>
    <s v="E"/>
    <x v="10"/>
    <s v="SXLU    01/31/2007 "/>
    <n v="43"/>
    <n v="5.5"/>
    <n v="0.63"/>
    <n v="4.87"/>
    <n v="1.52"/>
    <n v="0"/>
    <n v="0.63"/>
    <n v="0"/>
    <n v="-0.02"/>
    <n v="-0.04"/>
    <n v="0.93"/>
    <n v="0"/>
    <x v="13"/>
    <x v="16"/>
  </r>
  <r>
    <x v="0"/>
    <s v="E"/>
    <x v="2"/>
    <s v="SXLU    01/31/2007N"/>
    <n v="162"/>
    <n v="11.45"/>
    <n v="2.37"/>
    <n v="9.08"/>
    <n v="5.71"/>
    <n v="0"/>
    <n v="2.37"/>
    <n v="0"/>
    <n v="-0.08"/>
    <n v="-0.15"/>
    <n v="3.5"/>
    <n v="0"/>
    <x v="13"/>
    <x v="16"/>
  </r>
  <r>
    <x v="0"/>
    <s v="E"/>
    <x v="10"/>
    <s v="SXLU    01/31/2007N"/>
    <n v="661"/>
    <n v="71.430000000000007"/>
    <n v="9.36"/>
    <n v="62.07"/>
    <n v="23.32"/>
    <n v="0"/>
    <n v="9.36"/>
    <n v="0"/>
    <n v="-0.3"/>
    <n v="-0.85"/>
    <n v="14.3"/>
    <n v="0"/>
    <x v="13"/>
    <x v="16"/>
  </r>
  <r>
    <x v="0"/>
    <s v="E"/>
    <x v="10"/>
    <s v="TL01    01/31/2007N"/>
    <n v="63274"/>
    <n v="3103.17"/>
    <n v="921.32"/>
    <n v="2181.85"/>
    <n v="2263.16"/>
    <n v="0"/>
    <n v="921.32"/>
    <n v="0"/>
    <n v="-15.21"/>
    <n v="-66.099999999999994"/>
    <n v="1357"/>
    <n v="0"/>
    <x v="13"/>
    <x v="17"/>
  </r>
  <r>
    <x v="0"/>
    <s v="E"/>
    <x v="2"/>
    <s v="TL03    01/31/2007N"/>
    <n v="18"/>
    <n v="1.26"/>
    <n v="0.26"/>
    <n v="1"/>
    <n v="1.02"/>
    <n v="0"/>
    <n v="0.26"/>
    <n v="0"/>
    <n v="0"/>
    <n v="-0.02"/>
    <n v="0.38"/>
    <n v="0"/>
    <x v="13"/>
    <x v="17"/>
  </r>
  <r>
    <x v="0"/>
    <s v="E"/>
    <x v="10"/>
    <s v="TL03    01/31/2007N"/>
    <n v="151024"/>
    <n v="10595.76"/>
    <n v="2210.09"/>
    <n v="8385.67"/>
    <n v="8593.8799999999992"/>
    <n v="0"/>
    <n v="2210.09"/>
    <n v="0"/>
    <n v="-66.84"/>
    <n v="-141.37"/>
    <n v="3266.07"/>
    <n v="0"/>
    <x v="13"/>
    <x v="17"/>
  </r>
  <r>
    <x v="0"/>
    <s v="E"/>
    <x v="4"/>
    <s v="TT03WOFF01/02/2007N"/>
    <n v="1129273"/>
    <n v="65281.52"/>
    <n v="16526.91"/>
    <n v="48754.61"/>
    <n v="48754.61"/>
    <n v="0"/>
    <n v="16526.91"/>
    <n v="0"/>
    <n v="0"/>
    <n v="0"/>
    <n v="24413.75"/>
    <n v="0"/>
    <x v="13"/>
    <x v="18"/>
  </r>
  <r>
    <x v="0"/>
    <s v="E"/>
    <x v="8"/>
    <s v="TT03WOFF01/02/2007N"/>
    <n v="6311265"/>
    <n v="347616.98"/>
    <n v="92365.36"/>
    <n v="255251.62"/>
    <n v="255251.62"/>
    <n v="0"/>
    <n v="92365.36"/>
    <n v="0"/>
    <n v="0"/>
    <n v="0"/>
    <n v="136443.25"/>
    <n v="0"/>
    <x v="13"/>
    <x v="18"/>
  </r>
  <r>
    <x v="0"/>
    <s v="E"/>
    <x v="5"/>
    <s v="TT03WOFF01/02/2007N"/>
    <n v="856606"/>
    <n v="47887.66"/>
    <n v="12536.43"/>
    <n v="35351.230000000003"/>
    <n v="35351.230000000003"/>
    <n v="0"/>
    <n v="12536.43"/>
    <n v="0"/>
    <n v="0"/>
    <n v="0"/>
    <n v="18518.97"/>
    <n v="0"/>
    <x v="13"/>
    <x v="18"/>
  </r>
  <r>
    <x v="0"/>
    <s v="E"/>
    <x v="8"/>
    <s v="TT03WON 01/02/2007 "/>
    <n v="914266"/>
    <n v="60593.11"/>
    <n v="13380.28"/>
    <n v="60593.11"/>
    <n v="47996.22"/>
    <n v="140.80000000000001"/>
    <n v="13380.28"/>
    <n v="0"/>
    <n v="-10.83"/>
    <n v="-913.36"/>
    <n v="19765.52"/>
    <n v="0"/>
    <x v="13"/>
    <x v="18"/>
  </r>
  <r>
    <x v="0"/>
    <s v="E"/>
    <x v="4"/>
    <s v="TT03WON 01/02/2007N"/>
    <n v="349920"/>
    <n v="37947.620000000003"/>
    <n v="5121.08"/>
    <n v="32826.54"/>
    <n v="33987.699999999997"/>
    <n v="227.8"/>
    <n v="5121.08"/>
    <n v="0"/>
    <n v="-16.27"/>
    <n v="-1372.69"/>
    <n v="7564.93"/>
    <n v="0"/>
    <x v="13"/>
    <x v="18"/>
  </r>
  <r>
    <x v="0"/>
    <s v="E"/>
    <x v="8"/>
    <s v="TT03WON 01/02/2007N"/>
    <n v="2909035"/>
    <n v="275036.88"/>
    <n v="42573.72"/>
    <n v="232463.16"/>
    <n v="239701.09"/>
    <n v="1419.93"/>
    <n v="42573.72"/>
    <n v="0"/>
    <n v="-101.42"/>
    <n v="-8556.44"/>
    <n v="62890.43"/>
    <n v="0"/>
    <x v="13"/>
    <x v="18"/>
  </r>
  <r>
    <x v="0"/>
    <s v="E"/>
    <x v="5"/>
    <s v="TT03WON 01/02/2007N"/>
    <n v="304896"/>
    <n v="30288.959999999999"/>
    <n v="4462.1499999999996"/>
    <n v="25826.81"/>
    <n v="26738.58"/>
    <n v="178.87"/>
    <n v="4462.1499999999996"/>
    <n v="0"/>
    <n v="-12.77"/>
    <n v="-1077.8699999999999"/>
    <n v="6591.55"/>
    <n v="0"/>
    <x v="13"/>
    <x v="18"/>
  </r>
  <r>
    <x v="0"/>
    <s v="E"/>
    <x v="8"/>
    <s v="TT04WOFF01/02/2007N"/>
    <n v="1846440"/>
    <n v="101674.22"/>
    <n v="27022.65"/>
    <n v="74651.570000000007"/>
    <n v="74651.570000000007"/>
    <n v="0"/>
    <n v="27022.65"/>
    <n v="0"/>
    <n v="0"/>
    <n v="0"/>
    <n v="39918.19"/>
    <n v="0"/>
    <x v="13"/>
    <x v="18"/>
  </r>
  <r>
    <x v="0"/>
    <s v="E"/>
    <x v="5"/>
    <s v="TT04WOFF01/02/2007N"/>
    <n v="1561409"/>
    <n v="85978.99"/>
    <n v="22851.22"/>
    <n v="63127.77"/>
    <n v="63127.77"/>
    <n v="0"/>
    <n v="22851.22"/>
    <n v="0"/>
    <n v="0"/>
    <n v="0"/>
    <n v="33756.1"/>
    <n v="0"/>
    <x v="13"/>
    <x v="18"/>
  </r>
  <r>
    <x v="0"/>
    <s v="E"/>
    <x v="8"/>
    <s v="TT04WON 01/02/2007 "/>
    <n v="856672"/>
    <n v="60405.95"/>
    <n v="12537.39"/>
    <n v="60405.95"/>
    <n v="49193.97"/>
    <n v="131.93"/>
    <n v="12537.39"/>
    <n v="0"/>
    <n v="-17.07"/>
    <n v="-1440.27"/>
    <n v="18520.39"/>
    <n v="0"/>
    <x v="13"/>
    <x v="18"/>
  </r>
  <r>
    <x v="0"/>
    <s v="E"/>
    <x v="8"/>
    <s v="TT04WON 01/02/2007N"/>
    <n v="669744"/>
    <n v="84781.98"/>
    <n v="9801.7000000000007"/>
    <n v="74980.28"/>
    <n v="76955.490000000005"/>
    <n v="387.49"/>
    <n v="9801.7000000000007"/>
    <n v="0"/>
    <n v="-27.68"/>
    <n v="-2335.02"/>
    <n v="14479.2"/>
    <n v="0"/>
    <x v="13"/>
    <x v="18"/>
  </r>
  <r>
    <x v="0"/>
    <s v="E"/>
    <x v="5"/>
    <s v="TT04WON 01/02/2007N"/>
    <n v="518666"/>
    <n v="51924.03"/>
    <n v="7590.68"/>
    <n v="44333.35"/>
    <n v="45966.21"/>
    <n v="320.33"/>
    <n v="7590.68"/>
    <n v="0"/>
    <n v="-22.88"/>
    <n v="-1930.31"/>
    <n v="11213.04"/>
    <n v="0"/>
    <x v="13"/>
    <x v="18"/>
  </r>
  <r>
    <x v="0"/>
    <s v="E"/>
    <x v="8"/>
    <s v="TT05WON 01/02/2007 "/>
    <n v="69960"/>
    <n v="4974.54"/>
    <n v="0"/>
    <n v="4974.54"/>
    <n v="0"/>
    <n v="0"/>
    <n v="0"/>
    <n v="0"/>
    <n v="0"/>
    <n v="0"/>
    <n v="1512.47"/>
    <n v="0"/>
    <x v="13"/>
    <x v="18"/>
  </r>
  <r>
    <x v="0"/>
    <s v="E"/>
    <x v="8"/>
    <s v="TT06WON 01/02/2007 "/>
    <n v="695347"/>
    <n v="30698.98"/>
    <n v="0"/>
    <n v="30698.98"/>
    <n v="0"/>
    <n v="0"/>
    <n v="0"/>
    <n v="0"/>
    <n v="0"/>
    <n v="0"/>
    <n v="15032.71"/>
    <n v="0"/>
    <x v="13"/>
    <x v="18"/>
  </r>
  <r>
    <x v="0"/>
    <s v="E"/>
    <x v="10"/>
    <s v="UOLC    01/31/2007N"/>
    <n v="1477"/>
    <n v="71.62"/>
    <n v="21.62"/>
    <n v="50"/>
    <n v="52.08"/>
    <n v="0"/>
    <n v="21.62"/>
    <n v="0"/>
    <n v="-0.71"/>
    <n v="-1.37"/>
    <n v="31.93"/>
    <n v="0"/>
    <x v="13"/>
    <x v="19"/>
  </r>
  <r>
    <x v="0"/>
    <s v="E"/>
    <x v="13"/>
    <s v="UOLP    01/31/2007 "/>
    <n v="201"/>
    <n v="9.76"/>
    <n v="2.94"/>
    <n v="6.82"/>
    <n v="7.1"/>
    <n v="0"/>
    <n v="2.94"/>
    <n v="0"/>
    <n v="-0.09"/>
    <n v="-0.19"/>
    <n v="4.3499999999999996"/>
    <n v="0"/>
    <x v="13"/>
    <x v="19"/>
  </r>
  <r>
    <x v="0"/>
    <s v="E"/>
    <x v="2"/>
    <s v="UOLP    01/31/2007 "/>
    <n v="1836"/>
    <n v="89.02"/>
    <n v="26.86"/>
    <n v="62.16"/>
    <n v="64.739999999999995"/>
    <n v="0"/>
    <n v="26.86"/>
    <n v="0"/>
    <n v="-0.88"/>
    <n v="-1.7"/>
    <n v="39.64"/>
    <n v="0"/>
    <x v="13"/>
    <x v="19"/>
  </r>
  <r>
    <x v="0"/>
    <s v="E"/>
    <x v="3"/>
    <s v="UOLP    01/31/2007 "/>
    <n v="106"/>
    <n v="5.14"/>
    <n v="1.55"/>
    <n v="3.59"/>
    <n v="3.74"/>
    <n v="0"/>
    <n v="1.55"/>
    <n v="0"/>
    <n v="-0.05"/>
    <n v="-0.1"/>
    <n v="2.29"/>
    <n v="0"/>
    <x v="13"/>
    <x v="19"/>
  </r>
  <r>
    <x v="0"/>
    <s v="E"/>
    <x v="2"/>
    <s v="UOLP    01/31/2007N"/>
    <n v="1474"/>
    <n v="71.459999999999994"/>
    <n v="21.56"/>
    <n v="49.9"/>
    <n v="51.97"/>
    <n v="0"/>
    <n v="21.56"/>
    <n v="0"/>
    <n v="-0.7"/>
    <n v="-1.37"/>
    <n v="31.86"/>
    <n v="0"/>
    <x v="13"/>
    <x v="19"/>
  </r>
  <r>
    <x v="0"/>
    <s v="E"/>
    <x v="10"/>
    <s v="UOLP    01/31/2007N"/>
    <n v="6991"/>
    <n v="338.92"/>
    <n v="102.29"/>
    <n v="236.63"/>
    <n v="246.52"/>
    <n v="0"/>
    <n v="102.29"/>
    <n v="0"/>
    <n v="-3.37"/>
    <n v="-6.52"/>
    <n v="151.12"/>
    <n v="0"/>
    <x v="13"/>
    <x v="19"/>
  </r>
  <r>
    <x v="0"/>
    <s v="E"/>
    <x v="3"/>
    <s v="WS01    06/02/1993N"/>
    <n v="29280"/>
    <n v="1794.36"/>
    <n v="428.52"/>
    <n v="1365.84"/>
    <n v="0"/>
    <n v="0"/>
    <n v="0"/>
    <n v="0"/>
    <n v="0"/>
    <n v="0"/>
    <n v="633.01"/>
    <n v="0"/>
    <x v="13"/>
    <x v="20"/>
  </r>
  <r>
    <x v="0"/>
    <s v="E"/>
    <x v="0"/>
    <s v="ID       01/01/2001 "/>
    <n v="148443"/>
    <n v="11284.34"/>
    <n v="0"/>
    <n v="11284.34"/>
    <n v="0"/>
    <n v="0"/>
    <n v="0"/>
    <n v="0"/>
    <n v="0"/>
    <n v="0"/>
    <n v="0"/>
    <n v="0"/>
    <x v="14"/>
    <x v="0"/>
  </r>
  <r>
    <x v="0"/>
    <s v="E"/>
    <x v="1"/>
    <s v="DP01    01/02/2007N"/>
    <n v="154818"/>
    <n v="11930.65"/>
    <n v="1752.23"/>
    <n v="10178.42"/>
    <n v="10139.09"/>
    <n v="217.52"/>
    <n v="1752.23"/>
    <n v="0"/>
    <n v="-34.520000000000003"/>
    <n v="-143.66999999999999"/>
    <n v="3347.01"/>
    <n v="0"/>
    <x v="14"/>
    <x v="1"/>
  </r>
  <r>
    <x v="0"/>
    <s v="E"/>
    <x v="2"/>
    <s v="DP02    01/02/2007N"/>
    <n v="113964"/>
    <n v="9790.7199999999993"/>
    <n v="1289.8499999999999"/>
    <n v="8500.8700000000008"/>
    <n v="8471.93"/>
    <n v="160.12"/>
    <n v="1289.8499999999999"/>
    <n v="0"/>
    <n v="-25.42"/>
    <n v="-105.76"/>
    <n v="2463.79"/>
    <n v="0"/>
    <x v="14"/>
    <x v="1"/>
  </r>
  <r>
    <x v="0"/>
    <s v="E"/>
    <x v="3"/>
    <s v="DP02    01/02/2007N"/>
    <n v="451226"/>
    <n v="33187.65"/>
    <n v="5288.31"/>
    <n v="27899.34"/>
    <n v="27784.720000000001"/>
    <n v="633.98"/>
    <n v="5288.31"/>
    <n v="0"/>
    <n v="-100.62"/>
    <n v="-418.74"/>
    <n v="9755.07"/>
    <n v="0"/>
    <x v="14"/>
    <x v="1"/>
  </r>
  <r>
    <x v="0"/>
    <s v="E"/>
    <x v="4"/>
    <s v="DP02    01/02/2007N"/>
    <n v="363766"/>
    <n v="25880.47"/>
    <n v="4117.1000000000004"/>
    <n v="21763.37"/>
    <n v="21670.97"/>
    <n v="511.09"/>
    <n v="4117.1000000000004"/>
    <n v="0"/>
    <n v="-81.12"/>
    <n v="-337.57"/>
    <n v="7864.26"/>
    <n v="0"/>
    <x v="14"/>
    <x v="1"/>
  </r>
  <r>
    <x v="0"/>
    <s v="E"/>
    <x v="6"/>
    <s v="DP10 ON 01/02/2007N"/>
    <n v="119382"/>
    <n v="8739.6"/>
    <n v="1351.17"/>
    <n v="7388.43"/>
    <n v="7358.11"/>
    <n v="167.73"/>
    <n v="1351.17"/>
    <n v="0"/>
    <n v="-26.62"/>
    <n v="-110.79"/>
    <n v="2580.92"/>
    <n v="0"/>
    <x v="14"/>
    <x v="1"/>
  </r>
  <r>
    <x v="0"/>
    <s v="E"/>
    <x v="7"/>
    <s v="DP10 ON 01/02/2007N"/>
    <n v="63828"/>
    <n v="5628.39"/>
    <n v="722.41"/>
    <n v="4905.9799999999996"/>
    <n v="4889.76"/>
    <n v="89.68"/>
    <n v="722.41"/>
    <n v="0"/>
    <n v="-14.23"/>
    <n v="-59.23"/>
    <n v="1379.9"/>
    <n v="0"/>
    <x v="14"/>
    <x v="1"/>
  </r>
  <r>
    <x v="0"/>
    <s v="E"/>
    <x v="4"/>
    <s v="DS01    01/02/2007 "/>
    <n v="13765"/>
    <n v="1308.96"/>
    <n v="155.79"/>
    <n v="1308.96"/>
    <n v="1181.26"/>
    <n v="19.34"/>
    <n v="155.79"/>
    <n v="0"/>
    <n v="-9.19"/>
    <n v="-38.24"/>
    <n v="297.58999999999997"/>
    <n v="0"/>
    <x v="14"/>
    <x v="2"/>
  </r>
  <r>
    <x v="0"/>
    <s v="E"/>
    <x v="8"/>
    <s v="DS01    01/02/2007 "/>
    <n v="44959"/>
    <n v="3563.4"/>
    <n v="508.85"/>
    <n v="3563.4"/>
    <n v="3039.9"/>
    <n v="63.17"/>
    <n v="508.85"/>
    <n v="0"/>
    <n v="-9.4"/>
    <n v="-39.119999999999997"/>
    <n v="971.97"/>
    <n v="0"/>
    <x v="14"/>
    <x v="2"/>
  </r>
  <r>
    <x v="0"/>
    <s v="E"/>
    <x v="9"/>
    <s v="DS01    01/02/2007N"/>
    <n v="412257"/>
    <n v="36680.53"/>
    <n v="4665.8999999999996"/>
    <n v="32014.63"/>
    <n v="31909.88"/>
    <n v="579.25"/>
    <n v="4665.8999999999996"/>
    <n v="0"/>
    <n v="-91.92"/>
    <n v="-382.58"/>
    <n v="8912.61"/>
    <n v="0"/>
    <x v="14"/>
    <x v="2"/>
  </r>
  <r>
    <x v="0"/>
    <s v="E"/>
    <x v="2"/>
    <s v="DS01    01/02/2007N"/>
    <n v="63348859"/>
    <n v="5676694.2199999997"/>
    <n v="721047.55"/>
    <n v="4955646.67"/>
    <n v="4939206.88"/>
    <n v="89032.02"/>
    <n v="721047.55"/>
    <n v="0"/>
    <n v="-14126.36"/>
    <n v="-58465.87"/>
    <n v="1369539.04"/>
    <n v="0"/>
    <x v="14"/>
    <x v="2"/>
  </r>
  <r>
    <x v="0"/>
    <s v="E"/>
    <x v="6"/>
    <s v="DS01    01/02/2007N"/>
    <n v="3935096"/>
    <n v="355694.88"/>
    <n v="45075.66"/>
    <n v="310619.21999999997"/>
    <n v="309614.31"/>
    <n v="5528.85"/>
    <n v="45075.66"/>
    <n v="0"/>
    <n v="-877.46"/>
    <n v="-3646.48"/>
    <n v="85072.81"/>
    <n v="0"/>
    <x v="14"/>
    <x v="2"/>
  </r>
  <r>
    <x v="0"/>
    <s v="E"/>
    <x v="10"/>
    <s v="DS01    01/02/2007N"/>
    <n v="123085"/>
    <n v="10756.38"/>
    <n v="1393.07"/>
    <n v="9363.31"/>
    <n v="9332.09"/>
    <n v="172.95"/>
    <n v="1393.07"/>
    <n v="0"/>
    <n v="-27.48"/>
    <n v="-114.25"/>
    <n v="2660.95"/>
    <n v="0"/>
    <x v="14"/>
    <x v="2"/>
  </r>
  <r>
    <x v="0"/>
    <s v="E"/>
    <x v="3"/>
    <s v="DS01    01/02/2007N"/>
    <n v="7321155"/>
    <n v="674152.8"/>
    <n v="83482.14"/>
    <n v="590670.66"/>
    <n v="588793.15"/>
    <n v="10289.31"/>
    <n v="83482.14"/>
    <n v="0"/>
    <n v="-1632.71"/>
    <n v="-6779.09"/>
    <n v="158275.82"/>
    <n v="0"/>
    <x v="14"/>
    <x v="2"/>
  </r>
  <r>
    <x v="0"/>
    <s v="E"/>
    <x v="7"/>
    <s v="DS01    01/02/2007N"/>
    <n v="429"/>
    <n v="76.540000000000006"/>
    <n v="4.8499999999999996"/>
    <n v="71.69"/>
    <n v="71.58"/>
    <n v="0.6"/>
    <n v="4.8499999999999996"/>
    <n v="0"/>
    <n v="-0.09"/>
    <n v="-0.4"/>
    <n v="9.2799999999999994"/>
    <n v="0"/>
    <x v="14"/>
    <x v="2"/>
  </r>
  <r>
    <x v="0"/>
    <s v="E"/>
    <x v="11"/>
    <s v="DS01    01/02/2007N"/>
    <n v="507774"/>
    <n v="45238"/>
    <n v="5747.02"/>
    <n v="39490.980000000003"/>
    <n v="39361.949999999997"/>
    <n v="713.46"/>
    <n v="5747.02"/>
    <n v="0"/>
    <n v="-113.23"/>
    <n v="-471.2"/>
    <n v="10977.55"/>
    <n v="0"/>
    <x v="14"/>
    <x v="2"/>
  </r>
  <r>
    <x v="0"/>
    <s v="E"/>
    <x v="4"/>
    <s v="DS01    01/02/2007N"/>
    <n v="7120699"/>
    <n v="556158.66"/>
    <n v="80592.08"/>
    <n v="475566.58"/>
    <n v="473757.9"/>
    <n v="10004.58"/>
    <n v="80592.08"/>
    <n v="0"/>
    <n v="-1587.87"/>
    <n v="-6608.03"/>
    <n v="153942.39999999999"/>
    <n v="0"/>
    <x v="14"/>
    <x v="2"/>
  </r>
  <r>
    <x v="0"/>
    <s v="E"/>
    <x v="8"/>
    <s v="DS01    01/02/2007N"/>
    <n v="1365387"/>
    <n v="115627.81"/>
    <n v="15453.45"/>
    <n v="100174.36"/>
    <n v="99827.54"/>
    <n v="1918.37"/>
    <n v="15453.45"/>
    <n v="0"/>
    <n v="-304.47000000000003"/>
    <n v="-1267.08"/>
    <n v="29518.31"/>
    <n v="0"/>
    <x v="14"/>
    <x v="2"/>
  </r>
  <r>
    <x v="0"/>
    <s v="E"/>
    <x v="5"/>
    <s v="DS01    01/02/2007N"/>
    <n v="1636164"/>
    <n v="155767.37"/>
    <n v="18518.12"/>
    <n v="137249.25"/>
    <n v="136833.67000000001"/>
    <n v="2298.8000000000002"/>
    <n v="18518.12"/>
    <n v="0"/>
    <n v="-364.86"/>
    <n v="-1518.36"/>
    <n v="35372.239999999998"/>
    <n v="0"/>
    <x v="14"/>
    <x v="2"/>
  </r>
  <r>
    <x v="0"/>
    <s v="E"/>
    <x v="2"/>
    <s v="DS01    01/02/2007Y"/>
    <n v="43730"/>
    <n v="11512.41"/>
    <n v="507.07"/>
    <n v="11005.34"/>
    <n v="11004"/>
    <n v="61.42"/>
    <n v="507.07"/>
    <n v="0"/>
    <n v="-9.77"/>
    <n v="-50.31"/>
    <n v="945.43"/>
    <n v="0"/>
    <x v="14"/>
    <x v="2"/>
  </r>
  <r>
    <x v="0"/>
    <s v="E"/>
    <x v="6"/>
    <s v="DS01    01/02/2007Y"/>
    <n v="18976"/>
    <n v="4693.3999999999996"/>
    <n v="214.77"/>
    <n v="4478.63"/>
    <n v="4473.82"/>
    <n v="26.66"/>
    <n v="214.77"/>
    <n v="0"/>
    <n v="-4.24"/>
    <n v="-17.61"/>
    <n v="410.24"/>
    <n v="0"/>
    <x v="14"/>
    <x v="2"/>
  </r>
  <r>
    <x v="0"/>
    <s v="E"/>
    <x v="3"/>
    <s v="DS01    01/02/2007Y"/>
    <n v="25545"/>
    <n v="6476.53"/>
    <n v="289.13"/>
    <n v="6187.4"/>
    <n v="6180.91"/>
    <n v="35.880000000000003"/>
    <n v="289.13"/>
    <n v="0"/>
    <n v="-5.68"/>
    <n v="-23.71"/>
    <n v="552.26"/>
    <n v="0"/>
    <x v="14"/>
    <x v="2"/>
  </r>
  <r>
    <x v="0"/>
    <s v="E"/>
    <x v="4"/>
    <s v="DS01    01/02/2007Y"/>
    <n v="3056"/>
    <n v="765.32"/>
    <n v="34.590000000000003"/>
    <n v="730.73"/>
    <n v="729.96"/>
    <n v="4.29"/>
    <n v="34.590000000000003"/>
    <n v="0"/>
    <n v="-0.68"/>
    <n v="-2.84"/>
    <n v="66.069999999999993"/>
    <n v="0"/>
    <x v="14"/>
    <x v="2"/>
  </r>
  <r>
    <x v="0"/>
    <s v="E"/>
    <x v="8"/>
    <s v="DS01    01/02/2007Y"/>
    <n v="2036"/>
    <n v="504.89"/>
    <n v="23.04"/>
    <n v="481.85"/>
    <n v="481.33"/>
    <n v="2.86"/>
    <n v="23.04"/>
    <n v="0"/>
    <n v="-0.45"/>
    <n v="-1.89"/>
    <n v="44.02"/>
    <n v="0"/>
    <x v="14"/>
    <x v="2"/>
  </r>
  <r>
    <x v="0"/>
    <s v="E"/>
    <x v="5"/>
    <s v="DS01    01/02/2007Y"/>
    <n v="8008"/>
    <n v="1956.84"/>
    <n v="90.64"/>
    <n v="1866.2"/>
    <n v="1864.17"/>
    <n v="11.25"/>
    <n v="90.64"/>
    <n v="0"/>
    <n v="-1.79"/>
    <n v="-7.43"/>
    <n v="173.13"/>
    <n v="0"/>
    <x v="14"/>
    <x v="2"/>
  </r>
  <r>
    <x v="0"/>
    <s v="E"/>
    <x v="6"/>
    <s v="DS02    01/02/2007N"/>
    <n v="4137"/>
    <n v="926.21"/>
    <n v="46.82"/>
    <n v="879.39"/>
    <n v="878.34"/>
    <n v="5.81"/>
    <n v="46.82"/>
    <n v="0"/>
    <n v="-0.92"/>
    <n v="-3.84"/>
    <n v="89.44"/>
    <n v="0"/>
    <x v="14"/>
    <x v="2"/>
  </r>
  <r>
    <x v="0"/>
    <s v="E"/>
    <x v="5"/>
    <s v="DS02    01/02/2007N"/>
    <n v="85144"/>
    <n v="8056.77"/>
    <n v="963.66"/>
    <n v="7093.11"/>
    <n v="7071.48"/>
    <n v="119.63"/>
    <n v="963.66"/>
    <n v="0"/>
    <n v="-18.989999999999998"/>
    <n v="-79.010000000000005"/>
    <n v="1840.73"/>
    <n v="0"/>
    <x v="14"/>
    <x v="2"/>
  </r>
  <r>
    <x v="0"/>
    <s v="E"/>
    <x v="5"/>
    <s v="DS03 ON 01/02/2007N"/>
    <n v="180888"/>
    <n v="13181.15"/>
    <n v="2047.29"/>
    <n v="11133.86"/>
    <n v="11087.91"/>
    <n v="254.15"/>
    <n v="2047.29"/>
    <n v="0"/>
    <n v="-40.340000000000003"/>
    <n v="-167.86"/>
    <n v="3910.62"/>
    <n v="0"/>
    <x v="14"/>
    <x v="2"/>
  </r>
  <r>
    <x v="0"/>
    <s v="E"/>
    <x v="2"/>
    <s v="DS07 ON 01/02/2007N"/>
    <n v="1316243"/>
    <n v="106149.73"/>
    <n v="15207.07"/>
    <n v="90942.66"/>
    <n v="90609.98"/>
    <n v="1849.33"/>
    <n v="15207.07"/>
    <n v="0"/>
    <n v="-293.5"/>
    <n v="-1223.1500000000001"/>
    <n v="28455.86"/>
    <n v="0"/>
    <x v="14"/>
    <x v="2"/>
  </r>
  <r>
    <x v="0"/>
    <s v="E"/>
    <x v="6"/>
    <s v="DS07 ON 01/02/2007N"/>
    <n v="29889"/>
    <n v="4525.38"/>
    <n v="376.5"/>
    <n v="4148.88"/>
    <n v="4141.3"/>
    <n v="41.99"/>
    <n v="376.5"/>
    <n v="0"/>
    <n v="-6.67"/>
    <n v="-27.74"/>
    <n v="646.16999999999996"/>
    <n v="0"/>
    <x v="14"/>
    <x v="2"/>
  </r>
  <r>
    <x v="0"/>
    <s v="E"/>
    <x v="3"/>
    <s v="DS07 ON 01/02/2007N"/>
    <n v="178460"/>
    <n v="15170.33"/>
    <n v="2019.81"/>
    <n v="13150.52"/>
    <n v="13105.19"/>
    <n v="250.74"/>
    <n v="2019.81"/>
    <n v="0"/>
    <n v="-39.799999999999997"/>
    <n v="-165.61"/>
    <n v="3858.13"/>
    <n v="0"/>
    <x v="14"/>
    <x v="2"/>
  </r>
  <r>
    <x v="0"/>
    <s v="E"/>
    <x v="7"/>
    <s v="DS07 ON 01/02/2007N"/>
    <n v="26880"/>
    <n v="2633.95"/>
    <n v="304.23"/>
    <n v="2329.7199999999998"/>
    <n v="2322.88"/>
    <n v="37.770000000000003"/>
    <n v="304.23"/>
    <n v="0"/>
    <n v="-5.99"/>
    <n v="-24.94"/>
    <n v="581.12"/>
    <n v="0"/>
    <x v="14"/>
    <x v="2"/>
  </r>
  <r>
    <x v="0"/>
    <s v="E"/>
    <x v="4"/>
    <s v="DS07 ON 01/02/2007N"/>
    <n v="140870"/>
    <n v="12306.45"/>
    <n v="1599.85"/>
    <n v="10706.6"/>
    <n v="10670.81"/>
    <n v="197.92"/>
    <n v="1599.85"/>
    <n v="0"/>
    <n v="-31.41"/>
    <n v="-130.72"/>
    <n v="3045.48"/>
    <n v="0"/>
    <x v="14"/>
    <x v="2"/>
  </r>
  <r>
    <x v="0"/>
    <s v="E"/>
    <x v="2"/>
    <s v="DS07 ON 01/02/2007Y"/>
    <n v="0"/>
    <n v="20"/>
    <n v="0"/>
    <n v="20"/>
    <n v="20"/>
    <n v="0"/>
    <n v="0"/>
    <n v="0"/>
    <n v="0"/>
    <n v="0"/>
    <n v="0"/>
    <n v="0"/>
    <x v="14"/>
    <x v="2"/>
  </r>
  <r>
    <x v="0"/>
    <s v="E"/>
    <x v="2"/>
    <s v="DS08 ON 01/02/2007N"/>
    <n v="568618"/>
    <n v="60507.01"/>
    <n v="6636.53"/>
    <n v="53870.48"/>
    <n v="53726.05"/>
    <n v="798.89"/>
    <n v="6636.53"/>
    <n v="0"/>
    <n v="-126.76"/>
    <n v="-527.70000000000005"/>
    <n v="12292.96"/>
    <n v="0"/>
    <x v="14"/>
    <x v="2"/>
  </r>
  <r>
    <x v="0"/>
    <s v="E"/>
    <x v="4"/>
    <s v="DS08 ON 01/02/2007N"/>
    <n v="61094"/>
    <n v="5887.05"/>
    <n v="691.46"/>
    <n v="5195.59"/>
    <n v="5180.07"/>
    <n v="85.84"/>
    <n v="691.46"/>
    <n v="0"/>
    <n v="-13.62"/>
    <n v="-56.7"/>
    <n v="1320.79"/>
    <n v="0"/>
    <x v="14"/>
    <x v="2"/>
  </r>
  <r>
    <x v="0"/>
    <s v="E"/>
    <x v="2"/>
    <s v="DS08 ON 01/02/2007Y"/>
    <n v="0"/>
    <n v="12.5"/>
    <n v="0"/>
    <n v="12.5"/>
    <n v="12.5"/>
    <n v="0"/>
    <n v="0"/>
    <n v="0"/>
    <n v="0"/>
    <n v="0"/>
    <n v="0"/>
    <n v="0"/>
    <x v="14"/>
    <x v="2"/>
  </r>
  <r>
    <x v="0"/>
    <s v="E"/>
    <x v="2"/>
    <s v="DS09    01/02/2007N"/>
    <n v="538985"/>
    <n v="59088.88"/>
    <n v="6138.45"/>
    <n v="52950.43"/>
    <n v="52779.54"/>
    <n v="757.29"/>
    <n v="6138.45"/>
    <n v="0"/>
    <n v="-120.2"/>
    <n v="-466.2"/>
    <n v="11652.32"/>
    <n v="0"/>
    <x v="14"/>
    <x v="2"/>
  </r>
  <r>
    <x v="0"/>
    <s v="E"/>
    <x v="2"/>
    <s v="DS09    01/02/2007Y"/>
    <n v="82371"/>
    <n v="12551.4"/>
    <n v="941.13"/>
    <n v="11610.27"/>
    <n v="11608.66"/>
    <n v="115.69"/>
    <n v="941.13"/>
    <n v="0"/>
    <n v="-18.38"/>
    <n v="-95.7"/>
    <n v="1780.79"/>
    <n v="0"/>
    <x v="14"/>
    <x v="2"/>
  </r>
  <r>
    <x v="0"/>
    <s v="E"/>
    <x v="4"/>
    <s v="DS12    01/02/2007 "/>
    <n v="27443"/>
    <n v="1536.2"/>
    <n v="0"/>
    <n v="1536.2"/>
    <n v="0"/>
    <n v="0"/>
    <n v="0"/>
    <n v="0"/>
    <n v="0"/>
    <n v="0"/>
    <n v="593.29"/>
    <n v="0"/>
    <x v="14"/>
    <x v="2"/>
  </r>
  <r>
    <x v="0"/>
    <s v="E"/>
    <x v="8"/>
    <s v="DS12    01/02/2007 "/>
    <n v="-2799"/>
    <n v="306.33"/>
    <n v="0"/>
    <n v="306.33"/>
    <n v="0"/>
    <n v="0"/>
    <n v="0"/>
    <n v="0"/>
    <n v="0"/>
    <n v="0"/>
    <n v="-60.51"/>
    <n v="0"/>
    <x v="14"/>
    <x v="2"/>
  </r>
  <r>
    <x v="0"/>
    <s v="E"/>
    <x v="4"/>
    <s v="DT01SOFF01/02/2007N"/>
    <n v="-286667"/>
    <n v="-19474.59"/>
    <n v="-3244.49"/>
    <n v="-16230.1"/>
    <n v="-16157.29"/>
    <n v="-402.77"/>
    <n v="-3244.49"/>
    <n v="0"/>
    <n v="63.93"/>
    <n v="266.02999999999997"/>
    <n v="-6197.46"/>
    <n v="0"/>
    <x v="14"/>
    <x v="3"/>
  </r>
  <r>
    <x v="0"/>
    <s v="E"/>
    <x v="4"/>
    <s v="DT01WOFF01/02/2007N"/>
    <n v="18118603"/>
    <n v="822606.98"/>
    <n v="205066.37"/>
    <n v="617540.61"/>
    <n v="617540.61"/>
    <n v="0"/>
    <n v="205066.37"/>
    <n v="0"/>
    <n v="0"/>
    <n v="0"/>
    <n v="391706.08"/>
    <n v="0"/>
    <x v="14"/>
    <x v="3"/>
  </r>
  <r>
    <x v="0"/>
    <s v="E"/>
    <x v="8"/>
    <s v="DT01WOFF01/02/2007N"/>
    <n v="18717722"/>
    <n v="848748.26"/>
    <n v="211847.19"/>
    <n v="636901.06999999995"/>
    <n v="636901.06999999995"/>
    <n v="0"/>
    <n v="211847.19"/>
    <n v="0"/>
    <n v="0"/>
    <n v="0"/>
    <n v="404658.44"/>
    <n v="0"/>
    <x v="14"/>
    <x v="3"/>
  </r>
  <r>
    <x v="0"/>
    <s v="E"/>
    <x v="5"/>
    <s v="DT01WOFF01/02/2007N"/>
    <n v="2036437"/>
    <n v="92620.41"/>
    <n v="23048.39"/>
    <n v="69572.02"/>
    <n v="69572.02"/>
    <n v="0"/>
    <n v="23048.39"/>
    <n v="0"/>
    <n v="0"/>
    <n v="0"/>
    <n v="44025.73"/>
    <n v="0"/>
    <x v="14"/>
    <x v="3"/>
  </r>
  <r>
    <x v="0"/>
    <s v="E"/>
    <x v="1"/>
    <s v="DT01WOFF01/02/2007N"/>
    <n v="128885"/>
    <n v="5840.38"/>
    <n v="1458.72"/>
    <n v="4381.66"/>
    <n v="4381.66"/>
    <n v="0"/>
    <n v="1458.72"/>
    <n v="0"/>
    <n v="0"/>
    <n v="0"/>
    <n v="2786.36"/>
    <n v="0"/>
    <x v="14"/>
    <x v="3"/>
  </r>
  <r>
    <x v="0"/>
    <s v="E"/>
    <x v="8"/>
    <s v="DT01WON 01/02/2007 "/>
    <n v="1023796"/>
    <n v="76970.289999999994"/>
    <n v="11587.32"/>
    <n v="72144.33"/>
    <n v="70593.67"/>
    <n v="1438.44"/>
    <n v="6761.36"/>
    <n v="0"/>
    <n v="-353.23"/>
    <n v="-1469.95"/>
    <n v="22133.45"/>
    <n v="0"/>
    <x v="14"/>
    <x v="3"/>
  </r>
  <r>
    <x v="0"/>
    <s v="E"/>
    <x v="3"/>
    <s v="DT01WON 01/02/2007N"/>
    <n v="0"/>
    <n v="29.48"/>
    <n v="0"/>
    <n v="29.48"/>
    <n v="29.48"/>
    <n v="0"/>
    <n v="0"/>
    <n v="0"/>
    <n v="0"/>
    <n v="0"/>
    <n v="0"/>
    <n v="0"/>
    <x v="14"/>
    <x v="3"/>
  </r>
  <r>
    <x v="0"/>
    <s v="E"/>
    <x v="4"/>
    <s v="DT01WON 01/02/2007N"/>
    <n v="7128991"/>
    <n v="957393.19"/>
    <n v="80685.91"/>
    <n v="876707.28"/>
    <n v="870294.35"/>
    <n v="35472.9"/>
    <n v="80685.91"/>
    <n v="0"/>
    <n v="-5630.21"/>
    <n v="-23429.759999999998"/>
    <n v="154121.70000000001"/>
    <n v="0"/>
    <x v="14"/>
    <x v="3"/>
  </r>
  <r>
    <x v="0"/>
    <s v="E"/>
    <x v="8"/>
    <s v="DT01WON 01/02/2007N"/>
    <n v="7675269"/>
    <n v="1101697.42"/>
    <n v="86868.71"/>
    <n v="1014828.71"/>
    <n v="1008124.89"/>
    <n v="37082.120000000003"/>
    <n v="86868.71"/>
    <n v="0"/>
    <n v="-5885.63"/>
    <n v="-24492.67"/>
    <n v="165931.65"/>
    <n v="0"/>
    <x v="14"/>
    <x v="3"/>
  </r>
  <r>
    <x v="0"/>
    <s v="E"/>
    <x v="5"/>
    <s v="DT01WON 01/02/2007N"/>
    <n v="944127"/>
    <n v="155141.66"/>
    <n v="10685.62"/>
    <n v="144456.04"/>
    <n v="143698.98000000001"/>
    <n v="4187.6899999999996"/>
    <n v="10685.62"/>
    <n v="0"/>
    <n v="-664.66"/>
    <n v="-2765.97"/>
    <n v="20411.09"/>
    <n v="0"/>
    <x v="14"/>
    <x v="3"/>
  </r>
  <r>
    <x v="0"/>
    <s v="E"/>
    <x v="1"/>
    <s v="DT01WON 01/02/2007N"/>
    <n v="46685"/>
    <n v="5778.39"/>
    <n v="528.38"/>
    <n v="5250.01"/>
    <n v="5205.41"/>
    <n v="246.68"/>
    <n v="528.38"/>
    <n v="0"/>
    <n v="-39.15"/>
    <n v="-162.93"/>
    <n v="1009.28"/>
    <n v="0"/>
    <x v="14"/>
    <x v="3"/>
  </r>
  <r>
    <x v="0"/>
    <s v="E"/>
    <x v="4"/>
    <s v="DT02WOFF01/02/2007N"/>
    <n v="266236"/>
    <n v="12059.16"/>
    <n v="3013.26"/>
    <n v="9045.9"/>
    <n v="9045.9"/>
    <n v="0"/>
    <n v="3013.26"/>
    <n v="0"/>
    <n v="0"/>
    <n v="0"/>
    <n v="5755.76"/>
    <n v="0"/>
    <x v="14"/>
    <x v="3"/>
  </r>
  <r>
    <x v="0"/>
    <s v="E"/>
    <x v="8"/>
    <s v="DT02WOFF01/02/2007N"/>
    <n v="690593"/>
    <n v="31308.01"/>
    <n v="7816.13"/>
    <n v="23491.88"/>
    <n v="23491.88"/>
    <n v="0"/>
    <n v="7816.13"/>
    <n v="0"/>
    <n v="0"/>
    <n v="0"/>
    <n v="14929.93"/>
    <n v="0"/>
    <x v="14"/>
    <x v="3"/>
  </r>
  <r>
    <x v="0"/>
    <s v="E"/>
    <x v="5"/>
    <s v="DT02WOFF01/02/2007N"/>
    <n v="140573"/>
    <n v="6367.26"/>
    <n v="1591.01"/>
    <n v="4776.25"/>
    <n v="4776.25"/>
    <n v="0"/>
    <n v="1591.01"/>
    <n v="0"/>
    <n v="0"/>
    <n v="0"/>
    <n v="3039.05"/>
    <n v="0"/>
    <x v="14"/>
    <x v="3"/>
  </r>
  <r>
    <x v="0"/>
    <s v="E"/>
    <x v="4"/>
    <s v="DT02WON 01/02/2007N"/>
    <n v="111384"/>
    <n v="14688.56"/>
    <n v="1260.6400000000001"/>
    <n v="13427.92"/>
    <n v="13332.01"/>
    <n v="530.54999999999995"/>
    <n v="1260.6400000000001"/>
    <n v="0"/>
    <n v="-84.21"/>
    <n v="-350.43"/>
    <n v="2408.0100000000002"/>
    <n v="0"/>
    <x v="14"/>
    <x v="3"/>
  </r>
  <r>
    <x v="0"/>
    <s v="E"/>
    <x v="8"/>
    <s v="DT02WON 01/02/2007N"/>
    <n v="244957"/>
    <n v="33536.379999999997"/>
    <n v="2772.42"/>
    <n v="30763.96"/>
    <n v="30526.33"/>
    <n v="1314.45"/>
    <n v="2772.42"/>
    <n v="0"/>
    <n v="-208.63"/>
    <n v="-868.19"/>
    <n v="5295.73"/>
    <n v="0"/>
    <x v="14"/>
    <x v="3"/>
  </r>
  <r>
    <x v="0"/>
    <s v="E"/>
    <x v="5"/>
    <s v="DT02WON 01/02/2007N"/>
    <n v="64442"/>
    <n v="10469.790000000001"/>
    <n v="729.35"/>
    <n v="9740.44"/>
    <n v="9688.36"/>
    <n v="288.05"/>
    <n v="729.35"/>
    <n v="0"/>
    <n v="-45.72"/>
    <n v="-190.25"/>
    <n v="1393.17"/>
    <n v="0"/>
    <x v="14"/>
    <x v="3"/>
  </r>
  <r>
    <x v="0"/>
    <s v="E"/>
    <x v="5"/>
    <s v="DT07WOFF01/02/2007N"/>
    <n v="127358"/>
    <n v="5768.68"/>
    <n v="1441.44"/>
    <n v="4327.24"/>
    <n v="4327.24"/>
    <n v="0"/>
    <n v="1441.44"/>
    <n v="0"/>
    <n v="0"/>
    <n v="0"/>
    <n v="2753.35"/>
    <n v="0"/>
    <x v="14"/>
    <x v="3"/>
  </r>
  <r>
    <x v="0"/>
    <s v="E"/>
    <x v="5"/>
    <s v="DT07WON 01/02/2007N"/>
    <n v="59634"/>
    <n v="8278.0400000000009"/>
    <n v="674.94"/>
    <n v="7603.1"/>
    <n v="7555.61"/>
    <n v="262.72000000000003"/>
    <n v="674.94"/>
    <n v="0"/>
    <n v="-41.7"/>
    <n v="-173.53"/>
    <n v="1289.23"/>
    <n v="0"/>
    <x v="14"/>
    <x v="3"/>
  </r>
  <r>
    <x v="0"/>
    <s v="E"/>
    <x v="5"/>
    <s v="DT08SOFF01/02/2007N"/>
    <n v="-2357035"/>
    <n v="-123496.81"/>
    <n v="-30530.74"/>
    <n v="-92966.07"/>
    <n v="-92367.38"/>
    <n v="-3311.63"/>
    <n v="-30530.74"/>
    <n v="0"/>
    <n v="525.62"/>
    <n v="2187.3200000000002"/>
    <n v="-50956.74"/>
    <n v="0"/>
    <x v="14"/>
    <x v="3"/>
  </r>
  <r>
    <x v="0"/>
    <s v="E"/>
    <x v="4"/>
    <s v="DT08WOFF01/02/2007N"/>
    <n v="12986685"/>
    <n v="588464.78"/>
    <n v="146983.29999999999"/>
    <n v="441481.48"/>
    <n v="441481.48"/>
    <n v="0"/>
    <n v="146983.29999999999"/>
    <n v="0"/>
    <n v="0"/>
    <n v="0"/>
    <n v="280759.15999999997"/>
    <n v="0"/>
    <x v="14"/>
    <x v="3"/>
  </r>
  <r>
    <x v="0"/>
    <s v="E"/>
    <x v="8"/>
    <s v="DT08WOFF01/02/2007N"/>
    <n v="8936270"/>
    <n v="404840.23"/>
    <n v="101140.71"/>
    <n v="303699.52"/>
    <n v="303699.52"/>
    <n v="0"/>
    <n v="101140.71"/>
    <n v="0"/>
    <n v="0"/>
    <n v="0"/>
    <n v="193193.23"/>
    <n v="0"/>
    <x v="14"/>
    <x v="3"/>
  </r>
  <r>
    <x v="0"/>
    <s v="E"/>
    <x v="5"/>
    <s v="DT08WOFF01/02/2007N"/>
    <n v="6831966"/>
    <n v="326339.24"/>
    <n v="81103.990000000005"/>
    <n v="245235.25"/>
    <n v="245235.25"/>
    <n v="0"/>
    <n v="81103.990000000005"/>
    <n v="0"/>
    <n v="0"/>
    <n v="0"/>
    <n v="147700.26999999999"/>
    <n v="0"/>
    <x v="14"/>
    <x v="3"/>
  </r>
  <r>
    <x v="0"/>
    <s v="E"/>
    <x v="12"/>
    <s v="DT08WOFF01/02/2007N"/>
    <n v="95860"/>
    <n v="5040.03"/>
    <n v="1084.94"/>
    <n v="3955.09"/>
    <n v="3955.09"/>
    <n v="0"/>
    <n v="1084.94"/>
    <n v="0"/>
    <n v="0"/>
    <n v="0"/>
    <n v="2072.4"/>
    <n v="0"/>
    <x v="14"/>
    <x v="3"/>
  </r>
  <r>
    <x v="0"/>
    <s v="E"/>
    <x v="1"/>
    <s v="DT08WOFF01/02/2007N"/>
    <n v="600626"/>
    <n v="27235.15"/>
    <n v="6797.89"/>
    <n v="20437.259999999998"/>
    <n v="20437.259999999998"/>
    <n v="0"/>
    <n v="6797.89"/>
    <n v="0"/>
    <n v="0"/>
    <n v="0"/>
    <n v="12984.93"/>
    <n v="0"/>
    <x v="14"/>
    <x v="3"/>
  </r>
  <r>
    <x v="0"/>
    <s v="E"/>
    <x v="4"/>
    <s v="DT08WON 01/02/2007N"/>
    <n v="4976510"/>
    <n v="644669.30000000005"/>
    <n v="56324.14"/>
    <n v="588345.16"/>
    <n v="583782.5"/>
    <n v="25238.3"/>
    <n v="56324.14"/>
    <n v="0"/>
    <n v="-4005.8"/>
    <n v="-16669.84"/>
    <n v="107587.16"/>
    <n v="0"/>
    <x v="14"/>
    <x v="3"/>
  </r>
  <r>
    <x v="0"/>
    <s v="E"/>
    <x v="8"/>
    <s v="DT08WON 01/02/2007N"/>
    <n v="3518929"/>
    <n v="518828.95"/>
    <n v="39827.24"/>
    <n v="479001.71"/>
    <n v="475838.1"/>
    <n v="17499.560000000001"/>
    <n v="39827.24"/>
    <n v="0"/>
    <n v="-2777.51"/>
    <n v="-11558.44"/>
    <n v="76075.73"/>
    <n v="0"/>
    <x v="14"/>
    <x v="3"/>
  </r>
  <r>
    <x v="0"/>
    <s v="E"/>
    <x v="5"/>
    <s v="DT08WON 01/02/2007N"/>
    <n v="1397714"/>
    <n v="188584.58"/>
    <n v="15874.35"/>
    <n v="172710.23"/>
    <n v="170619.88"/>
    <n v="11562.7"/>
    <n v="15874.35"/>
    <n v="0"/>
    <n v="-1835.23"/>
    <n v="-7637.12"/>
    <n v="30217.18"/>
    <n v="0"/>
    <x v="14"/>
    <x v="3"/>
  </r>
  <r>
    <x v="0"/>
    <s v="E"/>
    <x v="12"/>
    <s v="DT08WON 01/02/2007N"/>
    <n v="1249"/>
    <n v="328.05"/>
    <n v="14.14"/>
    <n v="313.91000000000003"/>
    <n v="289.25"/>
    <n v="136.44"/>
    <n v="14.14"/>
    <n v="0"/>
    <n v="-21.66"/>
    <n v="-90.12"/>
    <n v="27"/>
    <n v="0"/>
    <x v="14"/>
    <x v="3"/>
  </r>
  <r>
    <x v="0"/>
    <s v="E"/>
    <x v="1"/>
    <s v="DT08WON 01/02/2007N"/>
    <n v="250620"/>
    <n v="31965.33"/>
    <n v="2836.52"/>
    <n v="29128.81"/>
    <n v="28912.6"/>
    <n v="1196"/>
    <n v="2836.52"/>
    <n v="0"/>
    <n v="-189.83"/>
    <n v="-789.96"/>
    <n v="5418.15"/>
    <n v="0"/>
    <x v="14"/>
    <x v="3"/>
  </r>
  <r>
    <x v="0"/>
    <s v="E"/>
    <x v="8"/>
    <s v="DT09WON 01/02/2007 "/>
    <n v="560204"/>
    <n v="29019.62"/>
    <n v="0"/>
    <n v="29019.62"/>
    <n v="5654.17"/>
    <n v="0"/>
    <n v="0"/>
    <n v="0"/>
    <n v="0"/>
    <n v="0"/>
    <n v="12111.05"/>
    <n v="0"/>
    <x v="14"/>
    <x v="3"/>
  </r>
  <r>
    <x v="0"/>
    <s v="E"/>
    <x v="2"/>
    <s v="EH      01/02/2007N"/>
    <n v="927133"/>
    <n v="66692.149999999994"/>
    <n v="10530.73"/>
    <n v="56161.42"/>
    <n v="55925.91"/>
    <n v="1302.6400000000001"/>
    <n v="10530.73"/>
    <n v="0"/>
    <n v="-206.74"/>
    <n v="-860.39"/>
    <n v="20043.71"/>
    <n v="0"/>
    <x v="14"/>
    <x v="4"/>
  </r>
  <r>
    <x v="0"/>
    <s v="E"/>
    <x v="6"/>
    <s v="EH      01/02/2007N"/>
    <n v="39360"/>
    <n v="2802.11"/>
    <n v="445.48"/>
    <n v="2356.63"/>
    <n v="2346.64"/>
    <n v="55.3"/>
    <n v="445.48"/>
    <n v="0"/>
    <n v="-8.7799999999999994"/>
    <n v="-36.53"/>
    <n v="850.92"/>
    <n v="0"/>
    <x v="14"/>
    <x v="4"/>
  </r>
  <r>
    <x v="0"/>
    <s v="E"/>
    <x v="3"/>
    <s v="EH      01/02/2007N"/>
    <n v="937107"/>
    <n v="66660.27"/>
    <n v="10606.18"/>
    <n v="56054.09"/>
    <n v="55816.06"/>
    <n v="1316.64"/>
    <n v="10606.18"/>
    <n v="0"/>
    <n v="-208.99"/>
    <n v="-869.62"/>
    <n v="20259.330000000002"/>
    <n v="0"/>
    <x v="14"/>
    <x v="4"/>
  </r>
  <r>
    <x v="0"/>
    <s v="E"/>
    <x v="5"/>
    <s v="EH      01/02/2007N"/>
    <n v="334826"/>
    <n v="23776.78"/>
    <n v="3789.56"/>
    <n v="19987.22"/>
    <n v="19902.18"/>
    <n v="470.43"/>
    <n v="3789.56"/>
    <n v="0"/>
    <n v="-74.67"/>
    <n v="-310.72000000000003"/>
    <n v="7238.6"/>
    <n v="0"/>
    <x v="14"/>
    <x v="4"/>
  </r>
  <r>
    <x v="0"/>
    <s v="E"/>
    <x v="6"/>
    <s v="GFL1    01/31/2007N"/>
    <n v="90"/>
    <n v="9.2200000000000006"/>
    <n v="1.02"/>
    <n v="8.1999999999999993"/>
    <n v="8.17"/>
    <n v="0.13"/>
    <n v="1.02"/>
    <n v="0"/>
    <n v="-0.02"/>
    <n v="-0.08"/>
    <n v="1.95"/>
    <n v="0"/>
    <x v="14"/>
    <x v="5"/>
  </r>
  <r>
    <x v="0"/>
    <s v="E"/>
    <x v="3"/>
    <s v="GFL1    01/31/2007N"/>
    <n v="513"/>
    <n v="62.5"/>
    <n v="5.85"/>
    <n v="56.65"/>
    <n v="46.91"/>
    <n v="0.73"/>
    <n v="5.85"/>
    <n v="0"/>
    <n v="-0.11"/>
    <n v="-0.48"/>
    <n v="11.09"/>
    <n v="0"/>
    <x v="14"/>
    <x v="5"/>
  </r>
  <r>
    <x v="0"/>
    <s v="E"/>
    <x v="2"/>
    <s v="GFL2    01/31/2007N"/>
    <n v="501564"/>
    <n v="45191.54"/>
    <n v="5676.99"/>
    <n v="39514.550000000003"/>
    <n v="39375.61"/>
    <n v="704.63"/>
    <n v="5676.99"/>
    <n v="0"/>
    <n v="-111.96"/>
    <n v="-465.37"/>
    <n v="10843.24"/>
    <n v="0"/>
    <x v="14"/>
    <x v="5"/>
  </r>
  <r>
    <x v="0"/>
    <s v="E"/>
    <x v="10"/>
    <s v="GFL2    01/31/2007N"/>
    <n v="0"/>
    <n v="3"/>
    <n v="0.01"/>
    <n v="2.99"/>
    <n v="0.08"/>
    <n v="0"/>
    <n v="0.01"/>
    <n v="0"/>
    <n v="0"/>
    <n v="0"/>
    <n v="0"/>
    <n v="0"/>
    <x v="14"/>
    <x v="5"/>
  </r>
  <r>
    <x v="0"/>
    <s v="E"/>
    <x v="3"/>
    <s v="GFL2    01/31/2007N"/>
    <n v="15338"/>
    <n v="1480.46"/>
    <n v="173.84"/>
    <n v="1306.6199999999999"/>
    <n v="1206.49"/>
    <n v="21.58"/>
    <n v="173.84"/>
    <n v="0"/>
    <n v="-3.48"/>
    <n v="-14.27"/>
    <n v="331.58"/>
    <n v="0"/>
    <x v="14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14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14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14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14"/>
    <x v="6"/>
  </r>
  <r>
    <x v="0"/>
    <s v="E"/>
    <x v="2"/>
    <s v="MCMP    07/31/1998 "/>
    <n v="0"/>
    <n v="169"/>
    <n v="0"/>
    <n v="169"/>
    <n v="0"/>
    <n v="0"/>
    <n v="0"/>
    <n v="0"/>
    <n v="0"/>
    <n v="0"/>
    <n v="0"/>
    <n v="0"/>
    <x v="14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14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14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14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14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14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14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14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14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14"/>
    <x v="6"/>
  </r>
  <r>
    <x v="0"/>
    <s v="E"/>
    <x v="9"/>
    <s v="NSPF    01/02/2007 "/>
    <n v="163"/>
    <n v="21.04"/>
    <n v="1.84"/>
    <n v="19.2"/>
    <n v="19.43"/>
    <n v="0"/>
    <n v="1.84"/>
    <n v="0"/>
    <n v="-0.08"/>
    <n v="-0.15"/>
    <n v="3.52"/>
    <n v="0"/>
    <x v="14"/>
    <x v="7"/>
  </r>
  <r>
    <x v="0"/>
    <s v="E"/>
    <x v="2"/>
    <s v="NSPF    01/02/2007 "/>
    <n v="2664"/>
    <n v="326.05"/>
    <n v="30.08"/>
    <n v="295.97000000000003"/>
    <n v="299.72000000000003"/>
    <n v="0"/>
    <n v="30.08"/>
    <n v="0"/>
    <n v="-1.3"/>
    <n v="-2.4500000000000002"/>
    <n v="57.54"/>
    <n v="0"/>
    <x v="14"/>
    <x v="7"/>
  </r>
  <r>
    <x v="0"/>
    <s v="E"/>
    <x v="3"/>
    <s v="NSPF    01/02/2007 "/>
    <n v="3586"/>
    <n v="462.88"/>
    <n v="40.479999999999997"/>
    <n v="422.4"/>
    <n v="427.46"/>
    <n v="0"/>
    <n v="40.479999999999997"/>
    <n v="0"/>
    <n v="-1.76"/>
    <n v="-3.3"/>
    <n v="77.44"/>
    <n v="0"/>
    <x v="14"/>
    <x v="7"/>
  </r>
  <r>
    <x v="0"/>
    <s v="E"/>
    <x v="13"/>
    <s v="NSPO    01/02/2007 "/>
    <n v="7920"/>
    <n v="1621.02"/>
    <n v="89.1"/>
    <n v="1531.92"/>
    <n v="1543.8"/>
    <n v="0"/>
    <n v="89.1"/>
    <n v="0"/>
    <n v="-3.96"/>
    <n v="-7.92"/>
    <n v="170.28"/>
    <n v="0"/>
    <x v="14"/>
    <x v="7"/>
  </r>
  <r>
    <x v="0"/>
    <s v="E"/>
    <x v="9"/>
    <s v="NSPO    01/02/2007 "/>
    <n v="480"/>
    <n v="111.55"/>
    <n v="5.4"/>
    <n v="106.15"/>
    <n v="106.87"/>
    <n v="0"/>
    <n v="5.4"/>
    <n v="0"/>
    <n v="-0.24"/>
    <n v="-0.48"/>
    <n v="10.32"/>
    <n v="0"/>
    <x v="14"/>
    <x v="7"/>
  </r>
  <r>
    <x v="0"/>
    <s v="E"/>
    <x v="2"/>
    <s v="NSPO    01/02/2007 "/>
    <n v="1560"/>
    <n v="336.27"/>
    <n v="17.829999999999998"/>
    <n v="318.44"/>
    <n v="320.77999999999997"/>
    <n v="0"/>
    <n v="17.829999999999998"/>
    <n v="0"/>
    <n v="-0.78"/>
    <n v="-1.56"/>
    <n v="33.54"/>
    <n v="0"/>
    <x v="14"/>
    <x v="7"/>
  </r>
  <r>
    <x v="0"/>
    <s v="E"/>
    <x v="6"/>
    <s v="NSPO    01/02/2007 "/>
    <n v="40"/>
    <n v="8.1"/>
    <n v="0.45"/>
    <n v="7.65"/>
    <n v="7.71"/>
    <n v="0"/>
    <n v="0.45"/>
    <n v="0"/>
    <n v="-0.02"/>
    <n v="-0.04"/>
    <n v="0.86"/>
    <n v="0"/>
    <x v="14"/>
    <x v="7"/>
  </r>
  <r>
    <x v="0"/>
    <s v="E"/>
    <x v="3"/>
    <s v="NSPO    01/02/2007 "/>
    <n v="80"/>
    <n v="19.07"/>
    <n v="0.9"/>
    <n v="18.170000000000002"/>
    <n v="18.29"/>
    <n v="0"/>
    <n v="0.9"/>
    <n v="0"/>
    <n v="-0.04"/>
    <n v="-0.08"/>
    <n v="1.72"/>
    <n v="0"/>
    <x v="14"/>
    <x v="7"/>
  </r>
  <r>
    <x v="0"/>
    <s v="E"/>
    <x v="13"/>
    <s v="NSPU    01/02/2007 "/>
    <n v="41"/>
    <n v="11.53"/>
    <n v="0.46"/>
    <n v="11.07"/>
    <n v="11.13"/>
    <n v="0"/>
    <n v="0.46"/>
    <n v="0"/>
    <n v="-0.02"/>
    <n v="-0.04"/>
    <n v="0.89"/>
    <n v="0"/>
    <x v="14"/>
    <x v="7"/>
  </r>
  <r>
    <x v="0"/>
    <s v="E"/>
    <x v="9"/>
    <s v="NSPU    01/02/2007 "/>
    <n v="4265"/>
    <n v="1071.51"/>
    <n v="47.94"/>
    <n v="1023.57"/>
    <n v="1029.71"/>
    <n v="0"/>
    <n v="47.94"/>
    <n v="0"/>
    <n v="-1.96"/>
    <n v="-4.18"/>
    <n v="92.29"/>
    <n v="0"/>
    <x v="14"/>
    <x v="7"/>
  </r>
  <r>
    <x v="0"/>
    <s v="E"/>
    <x v="2"/>
    <s v="NSPU    01/02/2007 "/>
    <n v="2630"/>
    <n v="559.98"/>
    <n v="29.62"/>
    <n v="530.36"/>
    <n v="534.08000000000004"/>
    <n v="0"/>
    <n v="29.62"/>
    <n v="0"/>
    <n v="-1.1299999999999999"/>
    <n v="-2.59"/>
    <n v="56.72"/>
    <n v="0"/>
    <x v="14"/>
    <x v="7"/>
  </r>
  <r>
    <x v="0"/>
    <s v="E"/>
    <x v="10"/>
    <s v="NSU1    01/31/2007N"/>
    <n v="786"/>
    <n v="91.91"/>
    <n v="8.9"/>
    <n v="83.01"/>
    <n v="84.12"/>
    <n v="0"/>
    <n v="8.9"/>
    <n v="0"/>
    <n v="-0.38"/>
    <n v="-0.73"/>
    <n v="16.989999999999998"/>
    <n v="0"/>
    <x v="14"/>
    <x v="7"/>
  </r>
  <r>
    <x v="0"/>
    <s v="E"/>
    <x v="10"/>
    <s v="NSU2    01/31/2007N"/>
    <n v="3138"/>
    <n v="690.7"/>
    <n v="35.520000000000003"/>
    <n v="655.17999999999995"/>
    <n v="659.61"/>
    <n v="0"/>
    <n v="35.520000000000003"/>
    <n v="0"/>
    <n v="-1.52"/>
    <n v="-2.91"/>
    <n v="67.84"/>
    <n v="0"/>
    <x v="14"/>
    <x v="7"/>
  </r>
  <r>
    <x v="0"/>
    <s v="E"/>
    <x v="10"/>
    <s v="NSU3    01/31/2007N"/>
    <n v="30162"/>
    <n v="4849.08"/>
    <n v="341.39"/>
    <n v="4507.6899999999996"/>
    <n v="4550.28"/>
    <n v="0"/>
    <n v="341.39"/>
    <n v="0"/>
    <n v="-14.59"/>
    <n v="-28"/>
    <n v="652.05999999999995"/>
    <n v="0"/>
    <x v="14"/>
    <x v="7"/>
  </r>
  <r>
    <x v="0"/>
    <s v="E"/>
    <x v="10"/>
    <s v="NSU5    01/31/2007N"/>
    <n v="328"/>
    <n v="37.1"/>
    <n v="3.71"/>
    <n v="33.39"/>
    <n v="33.85"/>
    <n v="0"/>
    <n v="3.71"/>
    <n v="0"/>
    <n v="-0.16"/>
    <n v="-0.3"/>
    <n v="7.09"/>
    <n v="0"/>
    <x v="14"/>
    <x v="7"/>
  </r>
  <r>
    <x v="0"/>
    <s v="E"/>
    <x v="13"/>
    <s v="OLF     01/02/2007 "/>
    <n v="5758"/>
    <n v="658.74"/>
    <n v="65.16"/>
    <n v="593.58000000000004"/>
    <n v="601.64"/>
    <n v="0"/>
    <n v="65.16"/>
    <n v="0"/>
    <n v="-2.77"/>
    <n v="-5.29"/>
    <n v="124.53"/>
    <n v="0"/>
    <x v="14"/>
    <x v="8"/>
  </r>
  <r>
    <x v="0"/>
    <s v="E"/>
    <x v="9"/>
    <s v="OLF     01/02/2007 "/>
    <n v="4336"/>
    <n v="479.53"/>
    <n v="49.08"/>
    <n v="430.45"/>
    <n v="436.48"/>
    <n v="0"/>
    <n v="49.08"/>
    <n v="0"/>
    <n v="-2.08"/>
    <n v="-3.95"/>
    <n v="93.79"/>
    <n v="0"/>
    <x v="14"/>
    <x v="8"/>
  </r>
  <r>
    <x v="0"/>
    <s v="E"/>
    <x v="2"/>
    <s v="OLF     01/02/2007 "/>
    <n v="138605"/>
    <n v="14690.99"/>
    <n v="1570.44"/>
    <n v="13120.55"/>
    <n v="13314.42"/>
    <n v="0"/>
    <n v="1570.44"/>
    <n v="0"/>
    <n v="-67.03"/>
    <n v="-126.84"/>
    <n v="2997.86"/>
    <n v="0"/>
    <x v="14"/>
    <x v="8"/>
  </r>
  <r>
    <x v="0"/>
    <s v="E"/>
    <x v="6"/>
    <s v="OLF     01/02/2007 "/>
    <n v="8960"/>
    <n v="908.78"/>
    <n v="101.47"/>
    <n v="807.31"/>
    <n v="819.74"/>
    <n v="0"/>
    <n v="101.47"/>
    <n v="0"/>
    <n v="-4.32"/>
    <n v="-8.11"/>
    <n v="193.78"/>
    <n v="0"/>
    <x v="14"/>
    <x v="8"/>
  </r>
  <r>
    <x v="0"/>
    <s v="E"/>
    <x v="10"/>
    <s v="OLF     01/02/2007 "/>
    <n v="85"/>
    <n v="13.03"/>
    <n v="0.96"/>
    <n v="12.07"/>
    <n v="12.19"/>
    <n v="0"/>
    <n v="0.96"/>
    <n v="0"/>
    <n v="-0.04"/>
    <n v="-0.08"/>
    <n v="1.84"/>
    <n v="0"/>
    <x v="14"/>
    <x v="8"/>
  </r>
  <r>
    <x v="0"/>
    <s v="E"/>
    <x v="3"/>
    <s v="OLF     01/02/2007 "/>
    <n v="41744"/>
    <n v="4360.2700000000004"/>
    <n v="474.02"/>
    <n v="3886.25"/>
    <n v="3944.36"/>
    <n v="0"/>
    <n v="474.02"/>
    <n v="0"/>
    <n v="-20.16"/>
    <n v="-37.950000000000003"/>
    <n v="902.87"/>
    <n v="0"/>
    <x v="14"/>
    <x v="8"/>
  </r>
  <r>
    <x v="0"/>
    <s v="E"/>
    <x v="7"/>
    <s v="OLF     01/02/2007 "/>
    <n v="336"/>
    <n v="42.69"/>
    <n v="3.8"/>
    <n v="38.89"/>
    <n v="39.36"/>
    <n v="0"/>
    <n v="3.8"/>
    <n v="0"/>
    <n v="-0.16"/>
    <n v="-0.31"/>
    <n v="7.27"/>
    <n v="0"/>
    <x v="14"/>
    <x v="8"/>
  </r>
  <r>
    <x v="0"/>
    <s v="E"/>
    <x v="11"/>
    <s v="OLF     01/02/2007 "/>
    <n v="838"/>
    <n v="102.01"/>
    <n v="9.48"/>
    <n v="92.53"/>
    <n v="93.7"/>
    <n v="0"/>
    <n v="9.48"/>
    <n v="0"/>
    <n v="-0.4"/>
    <n v="-0.77"/>
    <n v="18.13"/>
    <n v="0"/>
    <x v="14"/>
    <x v="8"/>
  </r>
  <r>
    <x v="0"/>
    <s v="E"/>
    <x v="13"/>
    <s v="OLO     01/02/2007 "/>
    <n v="67822"/>
    <n v="10986.51"/>
    <n v="763.42"/>
    <n v="10223.09"/>
    <n v="10320.33"/>
    <n v="0"/>
    <n v="763.42"/>
    <n v="0"/>
    <n v="-31.04"/>
    <n v="-66.2"/>
    <n v="1466.41"/>
    <n v="0"/>
    <x v="14"/>
    <x v="8"/>
  </r>
  <r>
    <x v="0"/>
    <s v="E"/>
    <x v="9"/>
    <s v="OLO     01/02/2007 "/>
    <n v="23033"/>
    <n v="4395.51"/>
    <n v="259.81"/>
    <n v="4135.7"/>
    <n v="4168.6099999999997"/>
    <n v="0"/>
    <n v="259.81"/>
    <n v="0"/>
    <n v="-11.03"/>
    <n v="-21.88"/>
    <n v="497.88"/>
    <n v="0"/>
    <x v="14"/>
    <x v="8"/>
  </r>
  <r>
    <x v="0"/>
    <s v="E"/>
    <x v="2"/>
    <s v="OLO     01/02/2007 "/>
    <n v="90673"/>
    <n v="12030.15"/>
    <n v="1024.46"/>
    <n v="11005.69"/>
    <n v="11135.01"/>
    <n v="0"/>
    <n v="1024.46"/>
    <n v="0"/>
    <n v="-44.29"/>
    <n v="-85.03"/>
    <n v="1959.99"/>
    <n v="0"/>
    <x v="14"/>
    <x v="8"/>
  </r>
  <r>
    <x v="0"/>
    <s v="E"/>
    <x v="6"/>
    <s v="OLO     01/02/2007 "/>
    <n v="11483"/>
    <n v="1385.79"/>
    <n v="129.72"/>
    <n v="1256.07"/>
    <n v="1272.3800000000001"/>
    <n v="0"/>
    <n v="129.72"/>
    <n v="0"/>
    <n v="-5.66"/>
    <n v="-10.65"/>
    <n v="248.1"/>
    <n v="0"/>
    <x v="14"/>
    <x v="8"/>
  </r>
  <r>
    <x v="0"/>
    <s v="E"/>
    <x v="10"/>
    <s v="OLO     01/02/2007 "/>
    <n v="123"/>
    <n v="64.23"/>
    <n v="1.38"/>
    <n v="62.85"/>
    <n v="63.03"/>
    <n v="0"/>
    <n v="1.38"/>
    <n v="0"/>
    <n v="-0.06"/>
    <n v="-0.12"/>
    <n v="2.67"/>
    <n v="0"/>
    <x v="14"/>
    <x v="8"/>
  </r>
  <r>
    <x v="0"/>
    <s v="E"/>
    <x v="3"/>
    <s v="OLO     01/02/2007 "/>
    <n v="15954"/>
    <n v="2477.56"/>
    <n v="181.15"/>
    <n v="2296.41"/>
    <n v="2319.3200000000002"/>
    <n v="0"/>
    <n v="181.15"/>
    <n v="0"/>
    <n v="-7.96"/>
    <n v="-14.95"/>
    <n v="345.1"/>
    <n v="0"/>
    <x v="14"/>
    <x v="8"/>
  </r>
  <r>
    <x v="0"/>
    <s v="E"/>
    <x v="7"/>
    <s v="OLO     01/02/2007 "/>
    <n v="82"/>
    <n v="15.98"/>
    <n v="0.92"/>
    <n v="15.06"/>
    <n v="15.18"/>
    <n v="0"/>
    <n v="0.92"/>
    <n v="0"/>
    <n v="-0.04"/>
    <n v="-0.08"/>
    <n v="1.78"/>
    <n v="0"/>
    <x v="14"/>
    <x v="8"/>
  </r>
  <r>
    <x v="0"/>
    <s v="E"/>
    <x v="11"/>
    <s v="OLO     01/02/2007 "/>
    <n v="142"/>
    <n v="21.8"/>
    <n v="1.6"/>
    <n v="20.2"/>
    <n v="20.399999999999999"/>
    <n v="0"/>
    <n v="1.6"/>
    <n v="0"/>
    <n v="-7.0000000000000007E-2"/>
    <n v="-0.13"/>
    <n v="3.07"/>
    <n v="0"/>
    <x v="14"/>
    <x v="8"/>
  </r>
  <r>
    <x v="0"/>
    <s v="E"/>
    <x v="13"/>
    <s v="OLO     01/02/2007N"/>
    <n v="0"/>
    <n v="-407.94"/>
    <n v="0"/>
    <n v="-407.94"/>
    <n v="0"/>
    <n v="0"/>
    <n v="0"/>
    <n v="0"/>
    <n v="0"/>
    <n v="0"/>
    <n v="0"/>
    <n v="0"/>
    <x v="14"/>
    <x v="8"/>
  </r>
  <r>
    <x v="0"/>
    <s v="E"/>
    <x v="6"/>
    <s v="OLO     01/02/2007N"/>
    <n v="0"/>
    <n v="-18.04"/>
    <n v="0"/>
    <n v="-18.04"/>
    <n v="0"/>
    <n v="0"/>
    <n v="0"/>
    <n v="0"/>
    <n v="0"/>
    <n v="0"/>
    <n v="0"/>
    <n v="0"/>
    <x v="14"/>
    <x v="8"/>
  </r>
  <r>
    <x v="0"/>
    <s v="E"/>
    <x v="9"/>
    <s v="OLU     01/02/2007 "/>
    <n v="568"/>
    <n v="111.44"/>
    <n v="6.4"/>
    <n v="105.04"/>
    <n v="105.84"/>
    <n v="0"/>
    <n v="6.4"/>
    <n v="0"/>
    <n v="-0.24"/>
    <n v="-0.56000000000000005"/>
    <n v="12.24"/>
    <n v="0"/>
    <x v="14"/>
    <x v="8"/>
  </r>
  <r>
    <x v="0"/>
    <s v="E"/>
    <x v="2"/>
    <s v="OLU     01/02/2007 "/>
    <n v="1217"/>
    <n v="256.16000000000003"/>
    <n v="13.75"/>
    <n v="242.41"/>
    <n v="244.16"/>
    <n v="0"/>
    <n v="13.75"/>
    <n v="0"/>
    <n v="-0.56000000000000005"/>
    <n v="-1.19"/>
    <n v="26.26"/>
    <n v="0"/>
    <x v="14"/>
    <x v="8"/>
  </r>
  <r>
    <x v="0"/>
    <s v="E"/>
    <x v="13"/>
    <s v="RS  S   01/02/2007N"/>
    <n v="-443225"/>
    <n v="-37811.99"/>
    <n v="-3343.89"/>
    <n v="-34468.1"/>
    <n v="-35298.15"/>
    <n v="-439.26"/>
    <n v="-3343.89"/>
    <n v="0"/>
    <n v="437.79"/>
    <n v="831.52"/>
    <n v="-9581.91"/>
    <n v="0"/>
    <x v="14"/>
    <x v="9"/>
  </r>
  <r>
    <x v="0"/>
    <s v="E"/>
    <x v="9"/>
    <s v="RS  S   01/02/2007N"/>
    <n v="-693"/>
    <n v="-80.930000000000007"/>
    <n v="-10.1"/>
    <n v="-70.83"/>
    <n v="-73.27"/>
    <n v="-0.99"/>
    <n v="-10.1"/>
    <n v="0"/>
    <n v="0.7"/>
    <n v="2.73"/>
    <n v="-14.97"/>
    <n v="0"/>
    <x v="14"/>
    <x v="9"/>
  </r>
  <r>
    <x v="0"/>
    <s v="E"/>
    <x v="13"/>
    <s v="RS  S   10/28/2008 "/>
    <n v="52834"/>
    <n v="4773.8599999999997"/>
    <n v="0"/>
    <n v="4773.8599999999997"/>
    <n v="0"/>
    <n v="0"/>
    <n v="0"/>
    <n v="0"/>
    <n v="0"/>
    <n v="0"/>
    <n v="1142.2"/>
    <n v="0"/>
    <x v="14"/>
    <x v="9"/>
  </r>
  <r>
    <x v="0"/>
    <s v="E"/>
    <x v="13"/>
    <s v="RS  S   10/28/2008N"/>
    <n v="-3340472"/>
    <n v="-295983.59999999998"/>
    <n v="-43608.54"/>
    <n v="-252375.06"/>
    <n v="-253842.29"/>
    <n v="-4730.0200000000004"/>
    <n v="-43608.54"/>
    <n v="0"/>
    <n v="3300.47"/>
    <n v="4161.78"/>
    <n v="-72217.67"/>
    <n v="0"/>
    <x v="14"/>
    <x v="9"/>
  </r>
  <r>
    <x v="0"/>
    <s v="E"/>
    <x v="9"/>
    <s v="RS  S   10/28/2008N"/>
    <n v="-5883"/>
    <n v="-573.78"/>
    <n v="-80.8"/>
    <n v="-492.98"/>
    <n v="-499.86"/>
    <n v="-8.33"/>
    <n v="-80.8"/>
    <n v="0"/>
    <n v="5.82"/>
    <n v="9.39"/>
    <n v="-127.2"/>
    <n v="0"/>
    <x v="14"/>
    <x v="9"/>
  </r>
  <r>
    <x v="0"/>
    <s v="E"/>
    <x v="2"/>
    <s v="RS  S   10/28/2008N"/>
    <n v="-2360"/>
    <n v="-230.09"/>
    <n v="-34.54"/>
    <n v="-195.55"/>
    <n v="-194.95"/>
    <n v="-3.32"/>
    <n v="-34.54"/>
    <n v="0"/>
    <n v="0.53"/>
    <n v="2.19"/>
    <n v="-51.02"/>
    <n v="0"/>
    <x v="14"/>
    <x v="9"/>
  </r>
  <r>
    <x v="0"/>
    <s v="E"/>
    <x v="14"/>
    <s v="RS  S   10/28/2008N"/>
    <n v="0"/>
    <n v="-2615"/>
    <n v="0"/>
    <n v="-2615"/>
    <n v="0"/>
    <n v="0"/>
    <n v="0"/>
    <n v="0"/>
    <n v="0"/>
    <n v="0"/>
    <n v="0"/>
    <n v="0"/>
    <x v="14"/>
    <x v="9"/>
  </r>
  <r>
    <x v="0"/>
    <s v="E"/>
    <x v="13"/>
    <s v="RS  W   01/02/2007 "/>
    <n v="12892"/>
    <n v="1025.27"/>
    <n v="0"/>
    <n v="1025.27"/>
    <n v="0"/>
    <n v="0"/>
    <n v="0"/>
    <n v="0"/>
    <n v="0"/>
    <n v="0"/>
    <n v="278.72000000000003"/>
    <n v="0"/>
    <x v="14"/>
    <x v="9"/>
  </r>
  <r>
    <x v="0"/>
    <s v="E"/>
    <x v="13"/>
    <s v="RS  W   01/02/2007N"/>
    <n v="472517"/>
    <n v="40190.370000000003"/>
    <n v="3345.26"/>
    <n v="36845.11"/>
    <n v="37684.339999999997"/>
    <n v="476.71"/>
    <n v="3345.26"/>
    <n v="0"/>
    <n v="-466.81"/>
    <n v="-849.13"/>
    <n v="10215.32"/>
    <n v="0"/>
    <x v="14"/>
    <x v="9"/>
  </r>
  <r>
    <x v="0"/>
    <s v="E"/>
    <x v="9"/>
    <s v="RS  W   01/02/2007N"/>
    <n v="1332"/>
    <n v="133.11000000000001"/>
    <n v="17.21"/>
    <n v="115.9"/>
    <n v="120.06"/>
    <n v="1.88"/>
    <n v="17.21"/>
    <n v="0"/>
    <n v="-1.32"/>
    <n v="-4.72"/>
    <n v="28.79"/>
    <n v="0"/>
    <x v="14"/>
    <x v="9"/>
  </r>
  <r>
    <x v="0"/>
    <s v="E"/>
    <x v="13"/>
    <s v="RS  W   10/28/2008N"/>
    <n v="167042054"/>
    <n v="14608358.84"/>
    <n v="1895651.68"/>
    <n v="12712707.16"/>
    <n v="12797220.32"/>
    <n v="236531.95"/>
    <n v="1895651.68"/>
    <n v="0"/>
    <n v="-165037.39000000001"/>
    <n v="-156007.72"/>
    <n v="3611282.59"/>
    <n v="0"/>
    <x v="14"/>
    <x v="9"/>
  </r>
  <r>
    <x v="0"/>
    <s v="E"/>
    <x v="9"/>
    <s v="RS  W   10/28/2008N"/>
    <n v="1658478"/>
    <n v="147914.62"/>
    <n v="18791.39"/>
    <n v="129123.23"/>
    <n v="129958.19"/>
    <n v="2348.39"/>
    <n v="18791.39"/>
    <n v="0"/>
    <n v="-1638.39"/>
    <n v="-1544.96"/>
    <n v="35854.67"/>
    <n v="0"/>
    <x v="14"/>
    <x v="9"/>
  </r>
  <r>
    <x v="0"/>
    <s v="E"/>
    <x v="3"/>
    <s v="RS  W   10/28/2008N"/>
    <n v="55"/>
    <n v="9.23"/>
    <n v="0.62"/>
    <n v="8.61"/>
    <n v="8.6300000000000008"/>
    <n v="0.08"/>
    <n v="0.62"/>
    <n v="0"/>
    <n v="-0.05"/>
    <n v="-0.05"/>
    <n v="1.19"/>
    <n v="0"/>
    <x v="14"/>
    <x v="9"/>
  </r>
  <r>
    <x v="0"/>
    <s v="E"/>
    <x v="10"/>
    <s v="SC01    01/31/2007N"/>
    <n v="1083"/>
    <n v="48.92"/>
    <n v="12.26"/>
    <n v="36.659999999999997"/>
    <n v="38.19"/>
    <n v="0"/>
    <n v="12.26"/>
    <n v="0"/>
    <n v="-0.53"/>
    <n v="-1"/>
    <n v="23.41"/>
    <n v="0"/>
    <x v="14"/>
    <x v="10"/>
  </r>
  <r>
    <x v="0"/>
    <s v="E"/>
    <x v="10"/>
    <s v="SC02    01/31/2007N"/>
    <n v="41"/>
    <n v="5.35"/>
    <n v="0.46"/>
    <n v="4.8899999999999997"/>
    <n v="4.95"/>
    <n v="0"/>
    <n v="0.46"/>
    <n v="0"/>
    <n v="-0.02"/>
    <n v="-0.04"/>
    <n v="0.89"/>
    <n v="0"/>
    <x v="14"/>
    <x v="10"/>
  </r>
  <r>
    <x v="0"/>
    <s v="E"/>
    <x v="10"/>
    <s v="SC03    01/31/2007N"/>
    <n v="7903"/>
    <n v="357.02"/>
    <n v="89.47"/>
    <n v="267.55"/>
    <n v="278.70999999999998"/>
    <n v="0"/>
    <n v="89.47"/>
    <n v="0"/>
    <n v="-3.83"/>
    <n v="-7.33"/>
    <n v="170.87"/>
    <n v="0"/>
    <x v="14"/>
    <x v="10"/>
  </r>
  <r>
    <x v="0"/>
    <s v="E"/>
    <x v="2"/>
    <s v="SE      01/31/2007N"/>
    <n v="17823"/>
    <n v="2632.04"/>
    <n v="201.73"/>
    <n v="2430.31"/>
    <n v="2455.4899999999998"/>
    <n v="0"/>
    <n v="201.73"/>
    <n v="0"/>
    <n v="-8.6199999999999992"/>
    <n v="-16.559999999999999"/>
    <n v="385.25"/>
    <n v="0"/>
    <x v="14"/>
    <x v="11"/>
  </r>
  <r>
    <x v="0"/>
    <s v="E"/>
    <x v="10"/>
    <s v="SE      01/31/2007N"/>
    <n v="106283"/>
    <n v="14192.24"/>
    <n v="1202.8800000000001"/>
    <n v="12989.36"/>
    <n v="13139.45"/>
    <n v="0"/>
    <n v="1202.8800000000001"/>
    <n v="0"/>
    <n v="-51.35"/>
    <n v="-98.74"/>
    <n v="2297.65"/>
    <n v="0"/>
    <x v="14"/>
    <x v="11"/>
  </r>
  <r>
    <x v="0"/>
    <s v="E"/>
    <x v="10"/>
    <s v="SL01    01/31/2007N"/>
    <n v="2135"/>
    <n v="382.84"/>
    <n v="24.15"/>
    <n v="358.69"/>
    <n v="361.72"/>
    <n v="0"/>
    <n v="24.15"/>
    <n v="0"/>
    <n v="-1.04"/>
    <n v="-1.99"/>
    <n v="46.18"/>
    <n v="0"/>
    <x v="14"/>
    <x v="12"/>
  </r>
  <r>
    <x v="0"/>
    <s v="E"/>
    <x v="10"/>
    <s v="SL02    01/31/2007N"/>
    <n v="3405"/>
    <n v="455.47"/>
    <n v="38.53"/>
    <n v="416.94"/>
    <n v="421.73"/>
    <n v="0"/>
    <n v="38.53"/>
    <n v="0"/>
    <n v="-1.64"/>
    <n v="-3.15"/>
    <n v="73.61"/>
    <n v="0"/>
    <x v="14"/>
    <x v="12"/>
  </r>
  <r>
    <x v="0"/>
    <s v="E"/>
    <x v="2"/>
    <s v="SL03    01/31/2007N"/>
    <n v="163"/>
    <n v="20.6"/>
    <n v="1.84"/>
    <n v="18.760000000000002"/>
    <n v="18.989999999999998"/>
    <n v="0"/>
    <n v="1.84"/>
    <n v="0"/>
    <n v="-0.08"/>
    <n v="-0.15"/>
    <n v="3.52"/>
    <n v="0"/>
    <x v="14"/>
    <x v="12"/>
  </r>
  <r>
    <x v="0"/>
    <s v="E"/>
    <x v="10"/>
    <s v="SL03    01/31/2007N"/>
    <n v="14459"/>
    <n v="2348.69"/>
    <n v="163.63"/>
    <n v="2185.06"/>
    <n v="2205.42"/>
    <n v="0"/>
    <n v="163.63"/>
    <n v="0"/>
    <n v="-6.95"/>
    <n v="-13.41"/>
    <n v="312.60000000000002"/>
    <n v="0"/>
    <x v="14"/>
    <x v="12"/>
  </r>
  <r>
    <x v="0"/>
    <s v="E"/>
    <x v="2"/>
    <s v="SL04    01/31/2007N"/>
    <n v="353"/>
    <n v="48.37"/>
    <n v="3.98"/>
    <n v="44.39"/>
    <n v="44.89"/>
    <n v="0"/>
    <n v="3.98"/>
    <n v="0"/>
    <n v="-0.17"/>
    <n v="-0.33"/>
    <n v="7.64"/>
    <n v="0"/>
    <x v="14"/>
    <x v="12"/>
  </r>
  <r>
    <x v="0"/>
    <s v="E"/>
    <x v="10"/>
    <s v="SL04    01/31/2007N"/>
    <n v="754123"/>
    <n v="86999.25"/>
    <n v="8535.0499999999993"/>
    <n v="78464.2"/>
    <n v="79528.17"/>
    <n v="0"/>
    <n v="8535.0499999999993"/>
    <n v="0"/>
    <n v="-364.23"/>
    <n v="-699.74"/>
    <n v="16303.48"/>
    <n v="0"/>
    <x v="14"/>
    <x v="12"/>
  </r>
  <r>
    <x v="0"/>
    <s v="E"/>
    <x v="2"/>
    <s v="SL05    01/31/2007N"/>
    <n v="3354"/>
    <n v="1432.33"/>
    <n v="37.96"/>
    <n v="1394.37"/>
    <n v="1399.13"/>
    <n v="0"/>
    <n v="37.96"/>
    <n v="0"/>
    <n v="-1.61"/>
    <n v="-3.15"/>
    <n v="72.5"/>
    <n v="0"/>
    <x v="14"/>
    <x v="12"/>
  </r>
  <r>
    <x v="0"/>
    <s v="E"/>
    <x v="10"/>
    <s v="SL05    01/31/2007N"/>
    <n v="38374"/>
    <n v="15641.28"/>
    <n v="430.72"/>
    <n v="15210.56"/>
    <n v="15287.79"/>
    <n v="0"/>
    <n v="430.72"/>
    <n v="0"/>
    <n v="-18.54"/>
    <n v="-58.69"/>
    <n v="829.59"/>
    <n v="0"/>
    <x v="14"/>
    <x v="12"/>
  </r>
  <r>
    <x v="0"/>
    <s v="E"/>
    <x v="10"/>
    <s v="SL06    01/31/2007N"/>
    <n v="146"/>
    <n v="34.340000000000003"/>
    <n v="1.65"/>
    <n v="32.69"/>
    <n v="32.9"/>
    <n v="0"/>
    <n v="1.65"/>
    <n v="0"/>
    <n v="-7.0000000000000007E-2"/>
    <n v="-0.14000000000000001"/>
    <n v="3.16"/>
    <n v="0"/>
    <x v="14"/>
    <x v="12"/>
  </r>
  <r>
    <x v="0"/>
    <s v="E"/>
    <x v="2"/>
    <s v="SL07    01/31/2007N"/>
    <n v="5652"/>
    <n v="2001.73"/>
    <n v="63.94"/>
    <n v="1937.79"/>
    <n v="1945.77"/>
    <n v="0"/>
    <n v="63.94"/>
    <n v="0"/>
    <n v="-2.73"/>
    <n v="-5.25"/>
    <n v="122.18"/>
    <n v="0"/>
    <x v="14"/>
    <x v="12"/>
  </r>
  <r>
    <x v="0"/>
    <s v="E"/>
    <x v="10"/>
    <s v="SL07    01/31/2007N"/>
    <n v="41327"/>
    <n v="8495.59"/>
    <n v="467.74"/>
    <n v="8027.85"/>
    <n v="8086.2"/>
    <n v="0"/>
    <n v="467.74"/>
    <n v="0"/>
    <n v="-19.989999999999998"/>
    <n v="-38.36"/>
    <n v="893.46"/>
    <n v="0"/>
    <x v="14"/>
    <x v="12"/>
  </r>
  <r>
    <x v="0"/>
    <s v="E"/>
    <x v="10"/>
    <s v="SL08    01/31/2007N"/>
    <n v="26276"/>
    <n v="3738.15"/>
    <n v="297.38"/>
    <n v="3440.77"/>
    <n v="3477.88"/>
    <n v="0"/>
    <n v="297.38"/>
    <n v="0"/>
    <n v="-12.71"/>
    <n v="-24.4"/>
    <n v="568.08000000000004"/>
    <n v="0"/>
    <x v="14"/>
    <x v="12"/>
  </r>
  <r>
    <x v="0"/>
    <s v="E"/>
    <x v="10"/>
    <s v="SL09    01/31/2007N"/>
    <n v="2218"/>
    <n v="127.78"/>
    <n v="25.11"/>
    <n v="102.67"/>
    <n v="105.8"/>
    <n v="0"/>
    <n v="25.11"/>
    <n v="0"/>
    <n v="-1.07"/>
    <n v="-2.06"/>
    <n v="47.95"/>
    <n v="0"/>
    <x v="14"/>
    <x v="12"/>
  </r>
  <r>
    <x v="0"/>
    <s v="E"/>
    <x v="13"/>
    <s v="SOLU    01/31/2007 "/>
    <n v="529"/>
    <n v="60.32"/>
    <n v="5.99"/>
    <n v="54.33"/>
    <n v="18.68"/>
    <n v="0"/>
    <n v="5.99"/>
    <n v="0"/>
    <n v="-0.24"/>
    <n v="-0.5"/>
    <n v="11.44"/>
    <n v="0"/>
    <x v="14"/>
    <x v="13"/>
  </r>
  <r>
    <x v="0"/>
    <s v="E"/>
    <x v="2"/>
    <s v="SOLU    01/31/2007 "/>
    <n v="2786"/>
    <n v="212.48"/>
    <n v="31.51"/>
    <n v="180.97"/>
    <n v="98.26"/>
    <n v="0"/>
    <n v="31.51"/>
    <n v="0"/>
    <n v="-1.36"/>
    <n v="-2.6"/>
    <n v="60.25"/>
    <n v="0"/>
    <x v="14"/>
    <x v="13"/>
  </r>
  <r>
    <x v="0"/>
    <s v="E"/>
    <x v="3"/>
    <s v="SOLU    01/31/2007 "/>
    <n v="162"/>
    <n v="10.51"/>
    <n v="1.83"/>
    <n v="8.68"/>
    <n v="5.71"/>
    <n v="0"/>
    <n v="1.83"/>
    <n v="0"/>
    <n v="-0.08"/>
    <n v="-0.15"/>
    <n v="3.5"/>
    <n v="0"/>
    <x v="14"/>
    <x v="13"/>
  </r>
  <r>
    <x v="0"/>
    <s v="E"/>
    <x v="2"/>
    <s v="SP      01/02/2007N"/>
    <n v="247"/>
    <n v="34.659999999999997"/>
    <n v="2.8"/>
    <n v="31.86"/>
    <n v="31.8"/>
    <n v="0.35"/>
    <n v="2.8"/>
    <n v="0"/>
    <n v="-0.06"/>
    <n v="-0.23"/>
    <n v="5.34"/>
    <n v="0"/>
    <x v="14"/>
    <x v="14"/>
  </r>
  <r>
    <x v="0"/>
    <s v="E"/>
    <x v="3"/>
    <s v="SP      01/02/2007N"/>
    <n v="16157"/>
    <n v="1911.55"/>
    <n v="182.87"/>
    <n v="1728.68"/>
    <n v="1724.53"/>
    <n v="22.7"/>
    <n v="182.87"/>
    <n v="0"/>
    <n v="-3.58"/>
    <n v="-14.97"/>
    <n v="349.29"/>
    <n v="0"/>
    <x v="14"/>
    <x v="14"/>
  </r>
  <r>
    <x v="0"/>
    <s v="E"/>
    <x v="13"/>
    <s v="SSLU    01/31/2007 "/>
    <n v="129"/>
    <n v="16.309999999999999"/>
    <n v="1.5"/>
    <n v="14.81"/>
    <n v="4.55"/>
    <n v="0"/>
    <n v="1.5"/>
    <n v="0"/>
    <n v="-0.06"/>
    <n v="-0.12"/>
    <n v="2.79"/>
    <n v="0"/>
    <x v="14"/>
    <x v="15"/>
  </r>
  <r>
    <x v="0"/>
    <s v="E"/>
    <x v="2"/>
    <s v="SSLU    01/31/2007 "/>
    <n v="115"/>
    <n v="14.63"/>
    <n v="1.3"/>
    <n v="13.33"/>
    <n v="4.0599999999999996"/>
    <n v="0"/>
    <n v="1.3"/>
    <n v="0"/>
    <n v="-0.05"/>
    <n v="-0.11"/>
    <n v="2.4900000000000002"/>
    <n v="0"/>
    <x v="14"/>
    <x v="15"/>
  </r>
  <r>
    <x v="0"/>
    <s v="E"/>
    <x v="10"/>
    <s v="SSLU    01/31/2007N"/>
    <n v="316"/>
    <n v="39.380000000000003"/>
    <n v="3.58"/>
    <n v="35.799999999999997"/>
    <n v="11.16"/>
    <n v="0"/>
    <n v="3.58"/>
    <n v="0"/>
    <n v="-0.14000000000000001"/>
    <n v="-0.3"/>
    <n v="6.84"/>
    <n v="0"/>
    <x v="14"/>
    <x v="15"/>
  </r>
  <r>
    <x v="0"/>
    <s v="E"/>
    <x v="13"/>
    <s v="SXLU    01/31/2007 "/>
    <n v="115"/>
    <n v="15.27"/>
    <n v="1.3"/>
    <n v="13.97"/>
    <n v="4.0599999999999996"/>
    <n v="0"/>
    <n v="1.3"/>
    <n v="0"/>
    <n v="-0.05"/>
    <n v="-0.11"/>
    <n v="2.4900000000000002"/>
    <n v="0"/>
    <x v="14"/>
    <x v="16"/>
  </r>
  <r>
    <x v="0"/>
    <s v="E"/>
    <x v="2"/>
    <s v="SXLU    01/31/2007 "/>
    <n v="362"/>
    <n v="33.42"/>
    <n v="4.08"/>
    <n v="29.34"/>
    <n v="12.77"/>
    <n v="0"/>
    <n v="4.08"/>
    <n v="0"/>
    <n v="-0.17"/>
    <n v="-0.34"/>
    <n v="7.82"/>
    <n v="0"/>
    <x v="14"/>
    <x v="16"/>
  </r>
  <r>
    <x v="0"/>
    <s v="E"/>
    <x v="10"/>
    <s v="SXLU    01/31/2007 "/>
    <n v="43"/>
    <n v="5.36"/>
    <n v="0.49"/>
    <n v="4.87"/>
    <n v="1.52"/>
    <n v="0"/>
    <n v="0.49"/>
    <n v="0"/>
    <n v="-0.02"/>
    <n v="-0.04"/>
    <n v="0.93"/>
    <n v="0"/>
    <x v="14"/>
    <x v="16"/>
  </r>
  <r>
    <x v="0"/>
    <s v="E"/>
    <x v="3"/>
    <s v="SXLU    01/31/2007 "/>
    <n v="38"/>
    <n v="3.72"/>
    <n v="0.44"/>
    <n v="3.28"/>
    <n v="1.34"/>
    <n v="0"/>
    <n v="0.44"/>
    <n v="0"/>
    <n v="-0.02"/>
    <n v="-0.04"/>
    <n v="0.82"/>
    <n v="0"/>
    <x v="14"/>
    <x v="16"/>
  </r>
  <r>
    <x v="0"/>
    <s v="E"/>
    <x v="2"/>
    <s v="SXLU    01/31/2007N"/>
    <n v="162"/>
    <n v="10.91"/>
    <n v="1.83"/>
    <n v="9.08"/>
    <n v="5.71"/>
    <n v="0"/>
    <n v="1.83"/>
    <n v="0"/>
    <n v="-0.08"/>
    <n v="-0.15"/>
    <n v="3.5"/>
    <n v="0"/>
    <x v="14"/>
    <x v="16"/>
  </r>
  <r>
    <x v="0"/>
    <s v="E"/>
    <x v="10"/>
    <s v="SXLU    01/31/2007N"/>
    <n v="574"/>
    <n v="62.27"/>
    <n v="6.49"/>
    <n v="55.78"/>
    <n v="20.25"/>
    <n v="0"/>
    <n v="6.49"/>
    <n v="0"/>
    <n v="-0.26"/>
    <n v="-0.54"/>
    <n v="12.42"/>
    <n v="0"/>
    <x v="14"/>
    <x v="16"/>
  </r>
  <r>
    <x v="0"/>
    <s v="E"/>
    <x v="10"/>
    <s v="TL01    01/31/2007N"/>
    <n v="63274"/>
    <n v="2897.23"/>
    <n v="715.38"/>
    <n v="2181.85"/>
    <n v="2263.16"/>
    <n v="0"/>
    <n v="715.38"/>
    <n v="0"/>
    <n v="-15.21"/>
    <n v="-66.099999999999994"/>
    <n v="1357"/>
    <n v="0"/>
    <x v="14"/>
    <x v="17"/>
  </r>
  <r>
    <x v="0"/>
    <s v="E"/>
    <x v="2"/>
    <s v="TL03    01/31/2007N"/>
    <n v="18"/>
    <n v="1.2"/>
    <n v="0.2"/>
    <n v="1"/>
    <n v="1.02"/>
    <n v="0"/>
    <n v="0.2"/>
    <n v="0"/>
    <n v="0"/>
    <n v="-0.02"/>
    <n v="0.38"/>
    <n v="0"/>
    <x v="14"/>
    <x v="17"/>
  </r>
  <r>
    <x v="0"/>
    <s v="E"/>
    <x v="10"/>
    <s v="TL03    01/31/2007N"/>
    <n v="151024"/>
    <n v="10092.34"/>
    <n v="1706.67"/>
    <n v="8385.67"/>
    <n v="8593.8799999999992"/>
    <n v="0"/>
    <n v="1706.67"/>
    <n v="0"/>
    <n v="-66.84"/>
    <n v="-141.37"/>
    <n v="3266.07"/>
    <n v="0"/>
    <x v="14"/>
    <x v="17"/>
  </r>
  <r>
    <x v="0"/>
    <s v="E"/>
    <x v="4"/>
    <s v="TT03WOFF01/02/2007N"/>
    <n v="1177618"/>
    <n v="64604.32"/>
    <n v="13328.28"/>
    <n v="51276.04"/>
    <n v="51276.04"/>
    <n v="0"/>
    <n v="13328.28"/>
    <n v="0"/>
    <n v="0"/>
    <n v="0"/>
    <n v="25458.92"/>
    <n v="0"/>
    <x v="14"/>
    <x v="18"/>
  </r>
  <r>
    <x v="0"/>
    <s v="E"/>
    <x v="8"/>
    <s v="TT03WOFF01/02/2007N"/>
    <n v="6049364"/>
    <n v="313109.88"/>
    <n v="68466.7"/>
    <n v="244643.18"/>
    <n v="244643.18"/>
    <n v="0"/>
    <n v="68466.7"/>
    <n v="0"/>
    <n v="0"/>
    <n v="0"/>
    <n v="130781.2"/>
    <n v="0"/>
    <x v="14"/>
    <x v="18"/>
  </r>
  <r>
    <x v="0"/>
    <s v="E"/>
    <x v="5"/>
    <s v="TT03WOFF01/02/2007N"/>
    <n v="389297"/>
    <n v="20609.02"/>
    <n v="4406.0600000000004"/>
    <n v="16202.96"/>
    <n v="16202.96"/>
    <n v="0"/>
    <n v="4406.0600000000004"/>
    <n v="0"/>
    <n v="0"/>
    <n v="0"/>
    <n v="8416.2099999999991"/>
    <n v="0"/>
    <x v="14"/>
    <x v="18"/>
  </r>
  <r>
    <x v="0"/>
    <s v="E"/>
    <x v="8"/>
    <s v="TT03WON 01/02/2007 "/>
    <n v="814039"/>
    <n v="50562.559999999998"/>
    <n v="9213.2900000000009"/>
    <n v="50562.559999999998"/>
    <n v="42089.84"/>
    <n v="125.36"/>
    <n v="9213.2900000000009"/>
    <n v="0"/>
    <n v="-10.14"/>
    <n v="-855.79"/>
    <n v="17598.71"/>
    <n v="0"/>
    <x v="14"/>
    <x v="18"/>
  </r>
  <r>
    <x v="0"/>
    <s v="E"/>
    <x v="4"/>
    <s v="TT03WON 01/02/2007N"/>
    <n v="392177"/>
    <n v="40640.99"/>
    <n v="4438.66"/>
    <n v="36202.33"/>
    <n v="37434.620000000003"/>
    <n v="241.75"/>
    <n v="4438.66"/>
    <n v="0"/>
    <n v="-17.27"/>
    <n v="-1456.77"/>
    <n v="8478.48"/>
    <n v="0"/>
    <x v="14"/>
    <x v="18"/>
  </r>
  <r>
    <x v="0"/>
    <s v="E"/>
    <x v="8"/>
    <s v="TT03WON 01/02/2007N"/>
    <n v="2877892"/>
    <n v="264054.13"/>
    <n v="32571.99"/>
    <n v="231482.14"/>
    <n v="238490.03"/>
    <n v="1374.8"/>
    <n v="32571.99"/>
    <n v="0"/>
    <n v="-98.2"/>
    <n v="-8284.49"/>
    <n v="62217.14"/>
    <n v="0"/>
    <x v="14"/>
    <x v="18"/>
  </r>
  <r>
    <x v="0"/>
    <s v="E"/>
    <x v="5"/>
    <s v="TT03WON 01/02/2007N"/>
    <n v="114421"/>
    <n v="10428.58"/>
    <n v="1295.02"/>
    <n v="9133.56"/>
    <n v="9528.98"/>
    <n v="77.569999999999993"/>
    <n v="1295.02"/>
    <n v="0"/>
    <n v="-5.54"/>
    <n v="-467.45"/>
    <n v="2473.67"/>
    <n v="0"/>
    <x v="14"/>
    <x v="18"/>
  </r>
  <r>
    <x v="0"/>
    <s v="E"/>
    <x v="8"/>
    <s v="TT04WOFF01/02/2007N"/>
    <n v="1709712"/>
    <n v="88474.18"/>
    <n v="19350.52"/>
    <n v="69123.66"/>
    <n v="69123.66"/>
    <n v="0"/>
    <n v="19350.52"/>
    <n v="0"/>
    <n v="0"/>
    <n v="0"/>
    <n v="36962.26"/>
    <n v="0"/>
    <x v="14"/>
    <x v="18"/>
  </r>
  <r>
    <x v="0"/>
    <s v="E"/>
    <x v="5"/>
    <s v="TT04WOFF01/02/2007N"/>
    <n v="1331822"/>
    <n v="69259.759999999995"/>
    <n v="15073.56"/>
    <n v="54186.2"/>
    <n v="54186.2"/>
    <n v="0"/>
    <n v="15073.56"/>
    <n v="0"/>
    <n v="0"/>
    <n v="0"/>
    <n v="28792.66"/>
    <n v="0"/>
    <x v="14"/>
    <x v="18"/>
  </r>
  <r>
    <x v="0"/>
    <s v="E"/>
    <x v="8"/>
    <s v="TT04WON 01/02/2007 "/>
    <n v="805536"/>
    <n v="53218.98"/>
    <n v="9117.06"/>
    <n v="53218.98"/>
    <n v="45323.18"/>
    <n v="124.05"/>
    <n v="9117.06"/>
    <n v="0"/>
    <n v="-15.76"/>
    <n v="-1329.55"/>
    <n v="17414.88"/>
    <n v="0"/>
    <x v="14"/>
    <x v="18"/>
  </r>
  <r>
    <x v="0"/>
    <s v="E"/>
    <x v="8"/>
    <s v="TT04WON 01/02/2007N"/>
    <n v="717552"/>
    <n v="81502.5"/>
    <n v="8121.25"/>
    <n v="73381.25"/>
    <n v="75286.649999999994"/>
    <n v="373.8"/>
    <n v="8121.25"/>
    <n v="0"/>
    <n v="-26.7"/>
    <n v="-2252.5"/>
    <n v="15512.76"/>
    <n v="0"/>
    <x v="14"/>
    <x v="18"/>
  </r>
  <r>
    <x v="0"/>
    <s v="E"/>
    <x v="5"/>
    <s v="TT04WON 01/02/2007N"/>
    <n v="469174"/>
    <n v="42741.04"/>
    <n v="5310.11"/>
    <n v="37430.93"/>
    <n v="38844.71"/>
    <n v="277.36"/>
    <n v="5310.11"/>
    <n v="0"/>
    <n v="-19.809999999999999"/>
    <n v="-1671.33"/>
    <n v="10143.07"/>
    <n v="0"/>
    <x v="14"/>
    <x v="18"/>
  </r>
  <r>
    <x v="0"/>
    <s v="E"/>
    <x v="8"/>
    <s v="TT05WON 01/02/2007 "/>
    <n v="108144"/>
    <n v="5392.7"/>
    <n v="0"/>
    <n v="5392.7"/>
    <n v="0"/>
    <n v="0"/>
    <n v="0"/>
    <n v="0"/>
    <n v="0"/>
    <n v="0"/>
    <n v="2337.9699999999998"/>
    <n v="0"/>
    <x v="14"/>
    <x v="18"/>
  </r>
  <r>
    <x v="0"/>
    <s v="E"/>
    <x v="8"/>
    <s v="TT06WON 01/02/2007 "/>
    <n v="627168"/>
    <n v="26765.18"/>
    <n v="0"/>
    <n v="26765.18"/>
    <n v="0"/>
    <n v="0"/>
    <n v="0"/>
    <n v="0"/>
    <n v="0"/>
    <n v="0"/>
    <n v="13558.74"/>
    <n v="0"/>
    <x v="14"/>
    <x v="18"/>
  </r>
  <r>
    <x v="0"/>
    <s v="E"/>
    <x v="10"/>
    <s v="UOLC    01/31/2007N"/>
    <n v="1477"/>
    <n v="66.709999999999994"/>
    <n v="16.71"/>
    <n v="50"/>
    <n v="52.08"/>
    <n v="0"/>
    <n v="16.71"/>
    <n v="0"/>
    <n v="-0.71"/>
    <n v="-1.37"/>
    <n v="31.93"/>
    <n v="0"/>
    <x v="14"/>
    <x v="19"/>
  </r>
  <r>
    <x v="0"/>
    <s v="E"/>
    <x v="13"/>
    <s v="UOLP    01/31/2007 "/>
    <n v="201"/>
    <n v="9.1"/>
    <n v="2.2799999999999998"/>
    <n v="6.82"/>
    <n v="7.1"/>
    <n v="0"/>
    <n v="2.2799999999999998"/>
    <n v="0"/>
    <n v="-0.09"/>
    <n v="-0.19"/>
    <n v="4.3499999999999996"/>
    <n v="0"/>
    <x v="14"/>
    <x v="19"/>
  </r>
  <r>
    <x v="0"/>
    <s v="E"/>
    <x v="2"/>
    <s v="UOLP    01/31/2007 "/>
    <n v="1836"/>
    <n v="82.9"/>
    <n v="20.74"/>
    <n v="62.16"/>
    <n v="64.739999999999995"/>
    <n v="0"/>
    <n v="20.74"/>
    <n v="0"/>
    <n v="-0.88"/>
    <n v="-1.7"/>
    <n v="39.64"/>
    <n v="0"/>
    <x v="14"/>
    <x v="19"/>
  </r>
  <r>
    <x v="0"/>
    <s v="E"/>
    <x v="10"/>
    <s v="UOLP    01/31/2007 "/>
    <n v="56"/>
    <n v="2.52"/>
    <n v="0.63"/>
    <n v="1.89"/>
    <n v="1.97"/>
    <n v="0"/>
    <n v="0.63"/>
    <n v="0"/>
    <n v="-0.03"/>
    <n v="-0.05"/>
    <n v="1.21"/>
    <n v="0"/>
    <x v="14"/>
    <x v="19"/>
  </r>
  <r>
    <x v="0"/>
    <s v="E"/>
    <x v="3"/>
    <s v="UOLP    01/31/2007 "/>
    <n v="106"/>
    <n v="4.79"/>
    <n v="1.2"/>
    <n v="3.59"/>
    <n v="3.74"/>
    <n v="0"/>
    <n v="1.2"/>
    <n v="0"/>
    <n v="-0.05"/>
    <n v="-0.1"/>
    <n v="2.29"/>
    <n v="0"/>
    <x v="14"/>
    <x v="19"/>
  </r>
  <r>
    <x v="0"/>
    <s v="E"/>
    <x v="2"/>
    <s v="UOLP    01/31/2007N"/>
    <n v="1476"/>
    <n v="66.67"/>
    <n v="16.7"/>
    <n v="49.97"/>
    <n v="52.04"/>
    <n v="0"/>
    <n v="16.7"/>
    <n v="0"/>
    <n v="-0.7"/>
    <n v="-1.37"/>
    <n v="31.91"/>
    <n v="0"/>
    <x v="14"/>
    <x v="19"/>
  </r>
  <r>
    <x v="0"/>
    <s v="E"/>
    <x v="10"/>
    <s v="UOLP    01/31/2007N"/>
    <n v="6993"/>
    <n v="315.83"/>
    <n v="79.13"/>
    <n v="236.7"/>
    <n v="246.59"/>
    <n v="0"/>
    <n v="79.13"/>
    <n v="0"/>
    <n v="-3.37"/>
    <n v="-6.52"/>
    <n v="151.16999999999999"/>
    <n v="0"/>
    <x v="14"/>
    <x v="19"/>
  </r>
  <r>
    <x v="0"/>
    <s v="E"/>
    <x v="3"/>
    <s v="WS01    06/02/1993N"/>
    <n v="29480"/>
    <n v="1707.68"/>
    <n v="333.65"/>
    <n v="1374.03"/>
    <n v="0"/>
    <n v="0"/>
    <n v="0"/>
    <n v="0"/>
    <n v="0"/>
    <n v="0"/>
    <n v="637.33000000000004"/>
    <n v="0"/>
    <x v="14"/>
    <x v="20"/>
  </r>
  <r>
    <x v="0"/>
    <s v="E"/>
    <x v="0"/>
    <s v="ID        01/01/2001 "/>
    <n v="83392"/>
    <n v="5809.34"/>
    <n v="0"/>
    <n v="5809.34"/>
    <n v="0"/>
    <n v="0"/>
    <n v="0"/>
    <n v="0"/>
    <n v="0"/>
    <n v="0"/>
    <n v="0"/>
    <n v="0"/>
    <x v="15"/>
    <x v="0"/>
  </r>
  <r>
    <x v="0"/>
    <s v="E"/>
    <x v="1"/>
    <s v="DP01    01/02/2007N"/>
    <n v="136889"/>
    <n v="10118.51"/>
    <n v="679.38"/>
    <n v="9439.1299999999992"/>
    <n v="9404.36"/>
    <n v="192.33"/>
    <n v="679.38"/>
    <n v="0"/>
    <n v="-30.53"/>
    <n v="-127.03"/>
    <n v="2959.4"/>
    <n v="0"/>
    <x v="15"/>
    <x v="1"/>
  </r>
  <r>
    <x v="0"/>
    <s v="E"/>
    <x v="2"/>
    <s v="DP02    01/02/2007N"/>
    <n v="104844"/>
    <n v="8472.49"/>
    <n v="500.05"/>
    <n v="7972.44"/>
    <n v="7945.81"/>
    <n v="147.30000000000001"/>
    <n v="500.05"/>
    <n v="0"/>
    <n v="-23.38"/>
    <n v="-97.29"/>
    <n v="2266.61"/>
    <n v="0"/>
    <x v="15"/>
    <x v="1"/>
  </r>
  <r>
    <x v="0"/>
    <s v="E"/>
    <x v="3"/>
    <s v="DP02    01/02/2007N"/>
    <n v="741409"/>
    <n v="51947.42"/>
    <n v="5298.35"/>
    <n v="46649.07"/>
    <n v="46460.78"/>
    <n v="1041.6600000000001"/>
    <n v="5298.35"/>
    <n v="0"/>
    <n v="-165.35"/>
    <n v="-688.02"/>
    <n v="16028.52"/>
    <n v="0"/>
    <x v="15"/>
    <x v="1"/>
  </r>
  <r>
    <x v="0"/>
    <s v="E"/>
    <x v="4"/>
    <s v="DP02    01/02/2007N"/>
    <n v="322108"/>
    <n v="21644.26"/>
    <n v="1598.62"/>
    <n v="20045.64"/>
    <n v="19963.830000000002"/>
    <n v="452.56"/>
    <n v="1598.62"/>
    <n v="0"/>
    <n v="-71.83"/>
    <n v="-298.92"/>
    <n v="6963.65"/>
    <n v="0"/>
    <x v="15"/>
    <x v="1"/>
  </r>
  <r>
    <x v="0"/>
    <s v="E"/>
    <x v="6"/>
    <s v="DP10 ON 01/02/2007N"/>
    <n v="125292"/>
    <n v="8480.5400000000009"/>
    <n v="621.82000000000005"/>
    <n v="7858.72"/>
    <n v="7826.89"/>
    <n v="176.04"/>
    <n v="621.82000000000005"/>
    <n v="0"/>
    <n v="-27.94"/>
    <n v="-116.27"/>
    <n v="2708.69"/>
    <n v="0"/>
    <x v="15"/>
    <x v="1"/>
  </r>
  <r>
    <x v="0"/>
    <s v="E"/>
    <x v="7"/>
    <s v="DP10 ON 01/02/2007N"/>
    <n v="67374"/>
    <n v="5351.74"/>
    <n v="334.38"/>
    <n v="5017.3599999999997"/>
    <n v="5000.24"/>
    <n v="94.66"/>
    <n v="334.38"/>
    <n v="0"/>
    <n v="-15.02"/>
    <n v="-62.52"/>
    <n v="1456.56"/>
    <n v="0"/>
    <x v="15"/>
    <x v="1"/>
  </r>
  <r>
    <x v="0"/>
    <s v="E"/>
    <x v="4"/>
    <s v="DS01    01/02/2007 "/>
    <n v="11072"/>
    <n v="1048.6600000000001"/>
    <n v="54.95"/>
    <n v="1048.6600000000001"/>
    <n v="1021.26"/>
    <n v="15.56"/>
    <n v="54.95"/>
    <n v="0"/>
    <n v="-8.35"/>
    <n v="-34.76"/>
    <n v="239.37"/>
    <n v="0"/>
    <x v="15"/>
    <x v="2"/>
  </r>
  <r>
    <x v="0"/>
    <s v="E"/>
    <x v="8"/>
    <s v="DS01    01/02/2007 "/>
    <n v="48327"/>
    <n v="3450.3"/>
    <n v="239.85"/>
    <n v="3450.3"/>
    <n v="3170.66"/>
    <n v="67.900000000000006"/>
    <n v="239.85"/>
    <n v="0"/>
    <n v="-5.45"/>
    <n v="-22.66"/>
    <n v="1044.78"/>
    <n v="0"/>
    <x v="15"/>
    <x v="2"/>
  </r>
  <r>
    <x v="0"/>
    <s v="E"/>
    <x v="9"/>
    <s v="DS01    01/02/2007N"/>
    <n v="394439"/>
    <n v="33437.25"/>
    <n v="1969.81"/>
    <n v="31467.439999999999"/>
    <n v="31367.39"/>
    <n v="554.15"/>
    <n v="1969.81"/>
    <n v="0"/>
    <n v="-88.01"/>
    <n v="-366.09"/>
    <n v="8527.39"/>
    <n v="0"/>
    <x v="15"/>
    <x v="2"/>
  </r>
  <r>
    <x v="0"/>
    <s v="E"/>
    <x v="2"/>
    <s v="DS01    01/02/2007N"/>
    <n v="60219936"/>
    <n v="5142597.38"/>
    <n v="309025.77"/>
    <n v="4833571.6100000003"/>
    <n v="4818563.8899999997"/>
    <n v="84609.51"/>
    <n v="309025.77"/>
    <n v="0"/>
    <n v="-13428.99"/>
    <n v="-56172.800000000003"/>
    <n v="1301894.96"/>
    <n v="0"/>
    <x v="15"/>
    <x v="2"/>
  </r>
  <r>
    <x v="0"/>
    <s v="E"/>
    <x v="6"/>
    <s v="DS01    01/02/2007N"/>
    <n v="3745206"/>
    <n v="321820.15999999997"/>
    <n v="19500.3"/>
    <n v="302319.86"/>
    <n v="301393.06"/>
    <n v="5262.12"/>
    <n v="19500.3"/>
    <n v="0"/>
    <n v="-835.19"/>
    <n v="-3500.13"/>
    <n v="80967.520000000004"/>
    <n v="0"/>
    <x v="15"/>
    <x v="2"/>
  </r>
  <r>
    <x v="0"/>
    <s v="E"/>
    <x v="10"/>
    <s v="DS01    01/02/2007N"/>
    <n v="89905"/>
    <n v="7721.52"/>
    <n v="446.18"/>
    <n v="7275.34"/>
    <n v="7252.49"/>
    <n v="126.32"/>
    <n v="446.18"/>
    <n v="0"/>
    <n v="-20.04"/>
    <n v="-83.43"/>
    <n v="1943.67"/>
    <n v="0"/>
    <x v="15"/>
    <x v="2"/>
  </r>
  <r>
    <x v="0"/>
    <s v="E"/>
    <x v="3"/>
    <s v="DS01    01/02/2007N"/>
    <n v="6814414"/>
    <n v="593973.9"/>
    <n v="33898.589999999997"/>
    <n v="560075.31000000006"/>
    <n v="558236.88"/>
    <n v="9574.3799999999992"/>
    <n v="33898.589999999997"/>
    <n v="0"/>
    <n v="-1519.53"/>
    <n v="-6216.42"/>
    <n v="147320.97"/>
    <n v="0"/>
    <x v="15"/>
    <x v="2"/>
  </r>
  <r>
    <x v="0"/>
    <s v="E"/>
    <x v="7"/>
    <s v="DS01    01/02/2007N"/>
    <n v="379"/>
    <n v="69.58"/>
    <n v="1.88"/>
    <n v="67.7"/>
    <n v="67.599999999999994"/>
    <n v="0.53"/>
    <n v="1.88"/>
    <n v="0"/>
    <n v="-0.08"/>
    <n v="-0.35"/>
    <n v="8.19"/>
    <n v="0"/>
    <x v="15"/>
    <x v="2"/>
  </r>
  <r>
    <x v="0"/>
    <s v="E"/>
    <x v="11"/>
    <s v="DS01    01/02/2007N"/>
    <n v="454308"/>
    <n v="36951.61"/>
    <n v="2221.42"/>
    <n v="34730.19"/>
    <n v="34614.82"/>
    <n v="638.30999999999995"/>
    <n v="2221.42"/>
    <n v="0"/>
    <n v="-101.34"/>
    <n v="-421.6"/>
    <n v="9821.7099999999991"/>
    <n v="0"/>
    <x v="15"/>
    <x v="2"/>
  </r>
  <r>
    <x v="0"/>
    <s v="E"/>
    <x v="4"/>
    <s v="DS01    01/02/2007N"/>
    <n v="6718451"/>
    <n v="494550.25"/>
    <n v="33343.69"/>
    <n v="461206.56"/>
    <n v="459500.09"/>
    <n v="9439.41"/>
    <n v="33343.69"/>
    <n v="0"/>
    <n v="-1498.22"/>
    <n v="-6234.72"/>
    <n v="145246.21"/>
    <n v="0"/>
    <x v="15"/>
    <x v="2"/>
  </r>
  <r>
    <x v="0"/>
    <s v="E"/>
    <x v="8"/>
    <s v="DS01    01/02/2007N"/>
    <n v="1420253"/>
    <n v="115976.72"/>
    <n v="7332.52"/>
    <n v="108644.2"/>
    <n v="108283.44"/>
    <n v="1995.45"/>
    <n v="7332.52"/>
    <n v="0"/>
    <n v="-316.7"/>
    <n v="-1317.99"/>
    <n v="30704.44"/>
    <n v="0"/>
    <x v="15"/>
    <x v="2"/>
  </r>
  <r>
    <x v="0"/>
    <s v="E"/>
    <x v="5"/>
    <s v="DS01    01/02/2007N"/>
    <n v="1507686"/>
    <n v="138966.39999999999"/>
    <n v="7482.65"/>
    <n v="131483.75"/>
    <n v="131100.76"/>
    <n v="2118.3200000000002"/>
    <n v="7482.65"/>
    <n v="0"/>
    <n v="-336.2"/>
    <n v="-1399.13"/>
    <n v="32594.67"/>
    <n v="0"/>
    <x v="15"/>
    <x v="2"/>
  </r>
  <r>
    <x v="0"/>
    <s v="E"/>
    <x v="2"/>
    <s v="DS01    01/02/2007Y"/>
    <n v="100519"/>
    <n v="19811.27"/>
    <n v="423.59"/>
    <n v="19387.68"/>
    <n v="17363.330000000002"/>
    <n v="99.42"/>
    <n v="423.59"/>
    <n v="0"/>
    <n v="-15.77"/>
    <n v="-66.14"/>
    <n v="2173.13"/>
    <n v="0"/>
    <x v="15"/>
    <x v="2"/>
  </r>
  <r>
    <x v="0"/>
    <s v="E"/>
    <x v="6"/>
    <s v="DS01    01/02/2007Y"/>
    <n v="22157"/>
    <n v="5358.91"/>
    <n v="104.62"/>
    <n v="5254.29"/>
    <n v="5247.41"/>
    <n v="31"/>
    <n v="104.62"/>
    <n v="0"/>
    <n v="-4.93"/>
    <n v="-19.190000000000001"/>
    <n v="479.01"/>
    <n v="0"/>
    <x v="15"/>
    <x v="2"/>
  </r>
  <r>
    <x v="0"/>
    <s v="E"/>
    <x v="3"/>
    <s v="DS01    01/02/2007Y"/>
    <n v="114216"/>
    <n v="11698.67"/>
    <n v="87.86"/>
    <n v="11610.81"/>
    <n v="4447.33"/>
    <n v="24.75"/>
    <n v="87.86"/>
    <n v="0"/>
    <n v="-3.91"/>
    <n v="-16.399999999999999"/>
    <n v="2469.23"/>
    <n v="0"/>
    <x v="15"/>
    <x v="2"/>
  </r>
  <r>
    <x v="0"/>
    <s v="E"/>
    <x v="11"/>
    <s v="DS01    01/02/2007Y"/>
    <n v="4400"/>
    <n v="1074.98"/>
    <n v="36.07"/>
    <n v="1038.9100000000001"/>
    <n v="1037.79"/>
    <n v="6.18"/>
    <n v="36.07"/>
    <n v="0"/>
    <n v="-0.98"/>
    <n v="-4.08"/>
    <n v="95.13"/>
    <n v="0"/>
    <x v="15"/>
    <x v="2"/>
  </r>
  <r>
    <x v="0"/>
    <s v="E"/>
    <x v="4"/>
    <s v="DS01    01/02/2007Y"/>
    <n v="2142"/>
    <n v="516.78"/>
    <n v="10.63"/>
    <n v="506.15"/>
    <n v="505.61"/>
    <n v="3.01"/>
    <n v="10.63"/>
    <n v="0"/>
    <n v="-0.48"/>
    <n v="-1.99"/>
    <n v="46.31"/>
    <n v="0"/>
    <x v="15"/>
    <x v="2"/>
  </r>
  <r>
    <x v="0"/>
    <s v="E"/>
    <x v="8"/>
    <s v="DS01    01/02/2007Y"/>
    <n v="1663"/>
    <n v="404.58"/>
    <n v="8.25"/>
    <n v="396.33"/>
    <n v="395.9"/>
    <n v="2.34"/>
    <n v="8.25"/>
    <n v="0"/>
    <n v="-0.37"/>
    <n v="-1.54"/>
    <n v="35.950000000000003"/>
    <n v="0"/>
    <x v="15"/>
    <x v="2"/>
  </r>
  <r>
    <x v="0"/>
    <s v="E"/>
    <x v="5"/>
    <s v="DS01    01/02/2007Y"/>
    <n v="12038"/>
    <n v="2850.02"/>
    <n v="59.74"/>
    <n v="2790.28"/>
    <n v="2787.22"/>
    <n v="16.91"/>
    <n v="59.74"/>
    <n v="0"/>
    <n v="-2.68"/>
    <n v="-11.17"/>
    <n v="260.25"/>
    <n v="0"/>
    <x v="15"/>
    <x v="2"/>
  </r>
  <r>
    <x v="0"/>
    <s v="E"/>
    <x v="5"/>
    <s v="DS02    01/02/2007N"/>
    <n v="74269"/>
    <n v="6938.02"/>
    <n v="368.6"/>
    <n v="6569.42"/>
    <n v="6550.55"/>
    <n v="104.35"/>
    <n v="368.6"/>
    <n v="0"/>
    <n v="-16.559999999999999"/>
    <n v="-68.92"/>
    <n v="1605.62"/>
    <n v="0"/>
    <x v="15"/>
    <x v="2"/>
  </r>
  <r>
    <x v="0"/>
    <s v="E"/>
    <x v="6"/>
    <s v="DS02    01/02/2007Y"/>
    <n v="2955"/>
    <n v="707.24"/>
    <n v="14.67"/>
    <n v="692.57"/>
    <n v="691.82"/>
    <n v="4.1500000000000004"/>
    <n v="14.67"/>
    <n v="0"/>
    <n v="-0.66"/>
    <n v="-2.74"/>
    <n v="63.88"/>
    <n v="0"/>
    <x v="15"/>
    <x v="2"/>
  </r>
  <r>
    <x v="0"/>
    <s v="E"/>
    <x v="5"/>
    <s v="DS03 ON 01/02/2007N"/>
    <n v="163126"/>
    <n v="11227.33"/>
    <n v="809.59"/>
    <n v="10417.74"/>
    <n v="10376.31"/>
    <n v="229.19"/>
    <n v="809.59"/>
    <n v="0"/>
    <n v="-36.380000000000003"/>
    <n v="-151.38"/>
    <n v="3526.62"/>
    <n v="0"/>
    <x v="15"/>
    <x v="2"/>
  </r>
  <r>
    <x v="0"/>
    <s v="E"/>
    <x v="2"/>
    <s v="DS07 ON 01/02/2007N"/>
    <n v="2156139"/>
    <n v="179574.19"/>
    <n v="14299.12"/>
    <n v="165275.07"/>
    <n v="164727.44"/>
    <n v="3029.39"/>
    <n v="14299.12"/>
    <n v="0"/>
    <n v="-480.85"/>
    <n v="-2000.91"/>
    <n v="46613.57"/>
    <n v="0"/>
    <x v="15"/>
    <x v="2"/>
  </r>
  <r>
    <x v="0"/>
    <s v="E"/>
    <x v="6"/>
    <s v="DS07 ON 01/02/2007N"/>
    <n v="163245"/>
    <n v="15604.34"/>
    <n v="1293.4100000000001"/>
    <n v="14310.93"/>
    <n v="14269.48"/>
    <n v="229.35"/>
    <n v="1293.4100000000001"/>
    <n v="0"/>
    <n v="-36.409999999999997"/>
    <n v="-151.49"/>
    <n v="3529.18"/>
    <n v="0"/>
    <x v="15"/>
    <x v="2"/>
  </r>
  <r>
    <x v="0"/>
    <s v="E"/>
    <x v="3"/>
    <s v="DS07 ON 01/02/2007N"/>
    <n v="145820"/>
    <n v="12338.99"/>
    <n v="807.08"/>
    <n v="11531.91"/>
    <n v="11494.9"/>
    <n v="204.88"/>
    <n v="807.08"/>
    <n v="0"/>
    <n v="-32.520000000000003"/>
    <n v="-135.35"/>
    <n v="3152.48"/>
    <n v="0"/>
    <x v="15"/>
    <x v="2"/>
  </r>
  <r>
    <x v="0"/>
    <s v="E"/>
    <x v="7"/>
    <s v="DS07 ON 01/02/2007N"/>
    <n v="24320"/>
    <n v="2327.14"/>
    <n v="120.7"/>
    <n v="2206.44"/>
    <n v="2200.2600000000002"/>
    <n v="34.17"/>
    <n v="120.7"/>
    <n v="0"/>
    <n v="-5.42"/>
    <n v="-22.57"/>
    <n v="525.77"/>
    <n v="0"/>
    <x v="15"/>
    <x v="2"/>
  </r>
  <r>
    <x v="0"/>
    <s v="E"/>
    <x v="4"/>
    <s v="DS07 ON 01/02/2007N"/>
    <n v="134766"/>
    <n v="11038.98"/>
    <n v="668.85"/>
    <n v="10370.129999999999"/>
    <n v="10335.89"/>
    <n v="189.35"/>
    <n v="668.85"/>
    <n v="0"/>
    <n v="-30.05"/>
    <n v="-125.06"/>
    <n v="2913.5"/>
    <n v="0"/>
    <x v="15"/>
    <x v="2"/>
  </r>
  <r>
    <x v="0"/>
    <s v="E"/>
    <x v="2"/>
    <s v="DS07 ON 01/02/2007Y"/>
    <n v="800"/>
    <n v="237.64"/>
    <n v="7.53"/>
    <n v="230.11"/>
    <n v="229.89"/>
    <n v="1.1299999999999999"/>
    <n v="7.53"/>
    <n v="0"/>
    <n v="-0.17"/>
    <n v="-0.74"/>
    <n v="17.3"/>
    <n v="0"/>
    <x v="15"/>
    <x v="2"/>
  </r>
  <r>
    <x v="0"/>
    <s v="E"/>
    <x v="2"/>
    <s v="DS08 ON 01/02/2007N"/>
    <n v="785497"/>
    <n v="86701.15"/>
    <n v="5137.91"/>
    <n v="81563.240000000005"/>
    <n v="81363.759999999995"/>
    <n v="1103.6300000000001"/>
    <n v="5137.91"/>
    <n v="0"/>
    <n v="-175.2"/>
    <n v="-728.95"/>
    <n v="16981.72"/>
    <n v="0"/>
    <x v="15"/>
    <x v="2"/>
  </r>
  <r>
    <x v="0"/>
    <s v="E"/>
    <x v="4"/>
    <s v="DS08 ON 01/02/2007N"/>
    <n v="54632"/>
    <n v="5155.55"/>
    <n v="271.14"/>
    <n v="4884.41"/>
    <n v="4870.53"/>
    <n v="76.760000000000005"/>
    <n v="271.14"/>
    <n v="0"/>
    <n v="-12.18"/>
    <n v="-50.7"/>
    <n v="1181.0899999999999"/>
    <n v="0"/>
    <x v="15"/>
    <x v="2"/>
  </r>
  <r>
    <x v="0"/>
    <s v="E"/>
    <x v="2"/>
    <s v="DS08 ON 01/02/2007Y"/>
    <n v="3443"/>
    <n v="929.74"/>
    <n v="27.78"/>
    <n v="901.96"/>
    <n v="901.09"/>
    <n v="4.84"/>
    <n v="27.78"/>
    <n v="0"/>
    <n v="-0.77"/>
    <n v="-3.2"/>
    <n v="74.41"/>
    <n v="0"/>
    <x v="15"/>
    <x v="2"/>
  </r>
  <r>
    <x v="0"/>
    <s v="E"/>
    <x v="2"/>
    <s v="DS09    01/02/2007N"/>
    <n v="468587"/>
    <n v="50226.75"/>
    <n v="2327.08"/>
    <n v="47899.67"/>
    <n v="47780.35"/>
    <n v="658.36"/>
    <n v="2327.08"/>
    <n v="0"/>
    <n v="-104.55"/>
    <n v="-434.49"/>
    <n v="10130.4"/>
    <n v="0"/>
    <x v="15"/>
    <x v="2"/>
  </r>
  <r>
    <x v="0"/>
    <s v="E"/>
    <x v="2"/>
    <s v="DS09    01/02/2007Y"/>
    <n v="64929"/>
    <n v="9595.9599999999991"/>
    <n v="341.58"/>
    <n v="9254.3799999999992"/>
    <n v="9237.91"/>
    <n v="91.23"/>
    <n v="341.58"/>
    <n v="0"/>
    <n v="-14.5"/>
    <n v="-60.26"/>
    <n v="1403.71"/>
    <n v="0"/>
    <x v="15"/>
    <x v="2"/>
  </r>
  <r>
    <x v="0"/>
    <s v="E"/>
    <x v="4"/>
    <s v="DS12    01/02/2007 "/>
    <n v="26389"/>
    <n v="1476.69"/>
    <n v="0"/>
    <n v="1476.69"/>
    <n v="0"/>
    <n v="0"/>
    <n v="0"/>
    <n v="0"/>
    <n v="0"/>
    <n v="0"/>
    <n v="570.5"/>
    <n v="0"/>
    <x v="15"/>
    <x v="2"/>
  </r>
  <r>
    <x v="0"/>
    <s v="E"/>
    <x v="8"/>
    <s v="DS12    01/02/2007 "/>
    <n v="-23904"/>
    <n v="-651.9"/>
    <n v="0"/>
    <n v="-651.9"/>
    <n v="0"/>
    <n v="0"/>
    <n v="0"/>
    <n v="0"/>
    <n v="0"/>
    <n v="0"/>
    <n v="-516.78"/>
    <n v="0"/>
    <x v="15"/>
    <x v="2"/>
  </r>
  <r>
    <x v="0"/>
    <s v="E"/>
    <x v="4"/>
    <s v="DT01SOFF01/02/2007N"/>
    <n v="-203678"/>
    <n v="-14279.55"/>
    <n v="-1010.85"/>
    <n v="-13268.7"/>
    <n v="-13216.96"/>
    <n v="-286.17"/>
    <n v="-1010.85"/>
    <n v="0"/>
    <n v="45.42"/>
    <n v="189.01"/>
    <n v="-4403.32"/>
    <n v="0"/>
    <x v="15"/>
    <x v="3"/>
  </r>
  <r>
    <x v="0"/>
    <s v="E"/>
    <x v="8"/>
    <s v="DT01SOFF01/02/2007N"/>
    <n v="-246264"/>
    <n v="-33367.64"/>
    <n v="-2787.22"/>
    <n v="-30580.42"/>
    <n v="-15395.08"/>
    <n v="-346"/>
    <n v="-2787.22"/>
    <n v="0"/>
    <n v="54.92"/>
    <n v="228.53"/>
    <n v="-5323.98"/>
    <n v="0"/>
    <x v="15"/>
    <x v="3"/>
  </r>
  <r>
    <x v="0"/>
    <s v="E"/>
    <x v="4"/>
    <s v="DT01WOFF01/02/2007N"/>
    <n v="16298737"/>
    <n v="636473.84"/>
    <n v="80890.63"/>
    <n v="555583.21"/>
    <n v="555583.21"/>
    <n v="0"/>
    <n v="80890.63"/>
    <n v="0"/>
    <n v="0"/>
    <n v="0"/>
    <n v="352362.39"/>
    <n v="0"/>
    <x v="15"/>
    <x v="3"/>
  </r>
  <r>
    <x v="0"/>
    <s v="E"/>
    <x v="8"/>
    <s v="DT01WOFF01/02/2007N"/>
    <n v="17566566"/>
    <n v="687500.63"/>
    <n v="89289.91"/>
    <n v="598210.72"/>
    <n v="598210.72"/>
    <n v="0"/>
    <n v="89289.91"/>
    <n v="0"/>
    <n v="0"/>
    <n v="0"/>
    <n v="379771.61"/>
    <n v="0"/>
    <x v="15"/>
    <x v="3"/>
  </r>
  <r>
    <x v="0"/>
    <s v="E"/>
    <x v="5"/>
    <s v="DT01WOFF01/02/2007N"/>
    <n v="1968830"/>
    <n v="77075.789999999994"/>
    <n v="9771.33"/>
    <n v="67304.460000000006"/>
    <n v="67304.460000000006"/>
    <n v="0"/>
    <n v="9771.33"/>
    <n v="0"/>
    <n v="0"/>
    <n v="0"/>
    <n v="42564.13"/>
    <n v="0"/>
    <x v="15"/>
    <x v="3"/>
  </r>
  <r>
    <x v="0"/>
    <s v="E"/>
    <x v="1"/>
    <s v="DT01WOFF01/02/2007N"/>
    <n v="125106"/>
    <n v="4875.43"/>
    <n v="620.9"/>
    <n v="4254.53"/>
    <n v="4254.53"/>
    <n v="0"/>
    <n v="620.9"/>
    <n v="0"/>
    <n v="0"/>
    <n v="0"/>
    <n v="2704.67"/>
    <n v="0"/>
    <x v="15"/>
    <x v="3"/>
  </r>
  <r>
    <x v="0"/>
    <s v="E"/>
    <x v="8"/>
    <s v="DT01WON 01/02/2007 "/>
    <n v="969686"/>
    <n v="67301.5"/>
    <n v="4812.55"/>
    <n v="67301.5"/>
    <n v="62808"/>
    <n v="1362.41"/>
    <n v="4812.55"/>
    <n v="0"/>
    <n v="-325.77"/>
    <n v="-1355.69"/>
    <n v="20963.64"/>
    <n v="0"/>
    <x v="15"/>
    <x v="3"/>
  </r>
  <r>
    <x v="0"/>
    <s v="E"/>
    <x v="3"/>
    <s v="DT01WON 01/02/2007N"/>
    <n v="0"/>
    <n v="43.97"/>
    <n v="0"/>
    <n v="43.97"/>
    <n v="43.97"/>
    <n v="0"/>
    <n v="0"/>
    <n v="0"/>
    <n v="0"/>
    <n v="0"/>
    <n v="0"/>
    <n v="0"/>
    <x v="15"/>
    <x v="3"/>
  </r>
  <r>
    <x v="0"/>
    <s v="E"/>
    <x v="4"/>
    <s v="DT01WON 01/02/2007N"/>
    <n v="6756618"/>
    <n v="889016.74"/>
    <n v="33533.089999999997"/>
    <n v="855483.65"/>
    <n v="849627.61"/>
    <n v="32392.76"/>
    <n v="33533.089999999997"/>
    <n v="0"/>
    <n v="-5141.3100000000004"/>
    <n v="-21395.41"/>
    <n v="146071.29999999999"/>
    <n v="0"/>
    <x v="15"/>
    <x v="3"/>
  </r>
  <r>
    <x v="0"/>
    <s v="E"/>
    <x v="8"/>
    <s v="DT01WON 01/02/2007N"/>
    <n v="7806363"/>
    <n v="1062527.8700000001"/>
    <n v="39739.620000000003"/>
    <n v="1022788.25"/>
    <n v="1016343.49"/>
    <n v="35649"/>
    <n v="39739.620000000003"/>
    <n v="0"/>
    <n v="-5658.15"/>
    <n v="-23546.09"/>
    <n v="168765.73"/>
    <n v="0"/>
    <x v="15"/>
    <x v="3"/>
  </r>
  <r>
    <x v="0"/>
    <s v="E"/>
    <x v="5"/>
    <s v="DT01WON 01/02/2007N"/>
    <n v="935237"/>
    <n v="146551.38"/>
    <n v="4641.58"/>
    <n v="141909.79999999999"/>
    <n v="141172.18"/>
    <n v="4080.22"/>
    <n v="4641.58"/>
    <n v="0"/>
    <n v="-647.6"/>
    <n v="-2695"/>
    <n v="20218.89"/>
    <n v="0"/>
    <x v="15"/>
    <x v="3"/>
  </r>
  <r>
    <x v="0"/>
    <s v="E"/>
    <x v="1"/>
    <s v="DT01WON 01/02/2007N"/>
    <n v="43050"/>
    <n v="5420.26"/>
    <n v="213.66"/>
    <n v="5206.6000000000004"/>
    <n v="5163.8900000000003"/>
    <n v="236.26"/>
    <n v="213.66"/>
    <n v="0"/>
    <n v="-37.5"/>
    <n v="-156.05000000000001"/>
    <n v="930.7"/>
    <n v="0"/>
    <x v="15"/>
    <x v="3"/>
  </r>
  <r>
    <x v="0"/>
    <s v="E"/>
    <x v="8"/>
    <s v="DT02SOFF01/02/2007N"/>
    <n v="-551434"/>
    <n v="-39063.31"/>
    <n v="-6241.13"/>
    <n v="-32822.18"/>
    <n v="-32682.11"/>
    <n v="-774.77"/>
    <n v="-6241.13"/>
    <n v="0"/>
    <n v="122.97"/>
    <n v="511.73"/>
    <n v="-11921.46"/>
    <n v="0"/>
    <x v="15"/>
    <x v="3"/>
  </r>
  <r>
    <x v="0"/>
    <s v="E"/>
    <x v="4"/>
    <s v="DT02WOFF01/02/2007N"/>
    <n v="288358"/>
    <n v="11228.66"/>
    <n v="1431.12"/>
    <n v="9797.5400000000009"/>
    <n v="9797.5400000000009"/>
    <n v="0"/>
    <n v="1431.12"/>
    <n v="0"/>
    <n v="0"/>
    <n v="0"/>
    <n v="6234.01"/>
    <n v="0"/>
    <x v="15"/>
    <x v="3"/>
  </r>
  <r>
    <x v="0"/>
    <s v="E"/>
    <x v="8"/>
    <s v="DT02WOFF01/02/2007N"/>
    <n v="1045132"/>
    <n v="43373.26"/>
    <n v="7799.33"/>
    <n v="35573.93"/>
    <n v="35573.93"/>
    <n v="0"/>
    <n v="7799.33"/>
    <n v="0"/>
    <n v="0"/>
    <n v="0"/>
    <n v="22594.71"/>
    <n v="0"/>
    <x v="15"/>
    <x v="3"/>
  </r>
  <r>
    <x v="0"/>
    <s v="E"/>
    <x v="5"/>
    <s v="DT02WOFF01/02/2007N"/>
    <n v="151316"/>
    <n v="5900.52"/>
    <n v="750.98"/>
    <n v="5149.54"/>
    <n v="5149.54"/>
    <n v="0"/>
    <n v="750.98"/>
    <n v="0"/>
    <n v="0"/>
    <n v="0"/>
    <n v="3271.3"/>
    <n v="0"/>
    <x v="15"/>
    <x v="3"/>
  </r>
  <r>
    <x v="0"/>
    <s v="E"/>
    <x v="4"/>
    <s v="DT02WON 01/02/2007N"/>
    <n v="110989"/>
    <n v="16784.43"/>
    <n v="550.84"/>
    <n v="16233.59"/>
    <n v="16132.15"/>
    <n v="561.08000000000004"/>
    <n v="550.84"/>
    <n v="0"/>
    <n v="-89.05"/>
    <n v="-370.59"/>
    <n v="2399.4699999999998"/>
    <n v="0"/>
    <x v="15"/>
    <x v="3"/>
  </r>
  <r>
    <x v="0"/>
    <s v="E"/>
    <x v="8"/>
    <s v="DT02WON 01/02/2007N"/>
    <n v="399236"/>
    <n v="53620.37"/>
    <n v="2936.87"/>
    <n v="50683.5"/>
    <n v="50316.639999999999"/>
    <n v="2029.33"/>
    <n v="2936.87"/>
    <n v="0"/>
    <n v="-322.10000000000002"/>
    <n v="-1340.37"/>
    <n v="8631.07"/>
    <n v="0"/>
    <x v="15"/>
    <x v="3"/>
  </r>
  <r>
    <x v="0"/>
    <s v="E"/>
    <x v="5"/>
    <s v="DT02WON 01/02/2007N"/>
    <n v="65380"/>
    <n v="10047.450000000001"/>
    <n v="324.48"/>
    <n v="9722.9699999999993"/>
    <n v="9667.92"/>
    <n v="304.45999999999998"/>
    <n v="324.48"/>
    <n v="0"/>
    <n v="-48.32"/>
    <n v="-201.09"/>
    <n v="1413.45"/>
    <n v="0"/>
    <x v="15"/>
    <x v="3"/>
  </r>
  <r>
    <x v="0"/>
    <s v="E"/>
    <x v="5"/>
    <s v="DT07WOFF01/02/2007N"/>
    <n v="129019"/>
    <n v="5024"/>
    <n v="640.32000000000005"/>
    <n v="4383.68"/>
    <n v="4383.68"/>
    <n v="0"/>
    <n v="640.32000000000005"/>
    <n v="0"/>
    <n v="0"/>
    <n v="0"/>
    <n v="2789.26"/>
    <n v="0"/>
    <x v="15"/>
    <x v="3"/>
  </r>
  <r>
    <x v="0"/>
    <s v="E"/>
    <x v="5"/>
    <s v="DT07WON 01/02/2007N"/>
    <n v="60286"/>
    <n v="8021.44"/>
    <n v="299.2"/>
    <n v="7722.24"/>
    <n v="7674.17"/>
    <n v="265.97000000000003"/>
    <n v="299.2"/>
    <n v="0"/>
    <n v="-42.22"/>
    <n v="-175.68"/>
    <n v="1303.32"/>
    <n v="0"/>
    <x v="15"/>
    <x v="3"/>
  </r>
  <r>
    <x v="0"/>
    <s v="E"/>
    <x v="4"/>
    <s v="DT08WOFF01/02/2007N"/>
    <n v="11917304"/>
    <n v="464346.85"/>
    <n v="59145.58"/>
    <n v="405201.27"/>
    <n v="405201.27"/>
    <n v="0"/>
    <n v="59145.58"/>
    <n v="0"/>
    <n v="0"/>
    <n v="0"/>
    <n v="257640.19"/>
    <n v="0"/>
    <x v="15"/>
    <x v="3"/>
  </r>
  <r>
    <x v="0"/>
    <s v="E"/>
    <x v="8"/>
    <s v="DT08WOFF01/02/2007N"/>
    <n v="7770338"/>
    <n v="303121.21999999997"/>
    <n v="38564.17"/>
    <n v="264557.05"/>
    <n v="264557.05"/>
    <n v="0"/>
    <n v="38564.17"/>
    <n v="0"/>
    <n v="0"/>
    <n v="0"/>
    <n v="167986.95"/>
    <n v="0"/>
    <x v="15"/>
    <x v="3"/>
  </r>
  <r>
    <x v="0"/>
    <s v="E"/>
    <x v="5"/>
    <s v="DT08WOFF01/02/2007N"/>
    <n v="4279637"/>
    <n v="171401.78"/>
    <n v="21239.83"/>
    <n v="150161.95000000001"/>
    <n v="150161.95000000001"/>
    <n v="0"/>
    <n v="21239.83"/>
    <n v="0"/>
    <n v="0"/>
    <n v="0"/>
    <n v="92521.48"/>
    <n v="0"/>
    <x v="15"/>
    <x v="3"/>
  </r>
  <r>
    <x v="0"/>
    <s v="E"/>
    <x v="12"/>
    <s v="DT08WOFF01/02/2007N"/>
    <n v="108496"/>
    <n v="4921.28"/>
    <n v="538.47"/>
    <n v="4382.8100000000004"/>
    <n v="4382.8100000000004"/>
    <n v="0"/>
    <n v="538.47"/>
    <n v="0"/>
    <n v="0"/>
    <n v="0"/>
    <n v="2345.58"/>
    <n v="0"/>
    <x v="15"/>
    <x v="3"/>
  </r>
  <r>
    <x v="0"/>
    <s v="E"/>
    <x v="1"/>
    <s v="DT08WOFF01/02/2007N"/>
    <n v="620371"/>
    <n v="24201.99"/>
    <n v="3078.9"/>
    <n v="21123.09"/>
    <n v="21123.09"/>
    <n v="0"/>
    <n v="3078.9"/>
    <n v="0"/>
    <n v="0"/>
    <n v="0"/>
    <n v="13411.8"/>
    <n v="0"/>
    <x v="15"/>
    <x v="3"/>
  </r>
  <r>
    <x v="0"/>
    <s v="E"/>
    <x v="4"/>
    <s v="DT08WON 01/02/2007N"/>
    <n v="4630793"/>
    <n v="590911.04"/>
    <n v="22982.63"/>
    <n v="567928.41"/>
    <n v="563725.18000000005"/>
    <n v="23250.09"/>
    <n v="22982.63"/>
    <n v="0"/>
    <n v="-3690.22"/>
    <n v="-15356.64"/>
    <n v="100113.12"/>
    <n v="0"/>
    <x v="15"/>
    <x v="3"/>
  </r>
  <r>
    <x v="0"/>
    <s v="E"/>
    <x v="8"/>
    <s v="DT08WON 01/02/2007N"/>
    <n v="3394009"/>
    <n v="483277.38"/>
    <n v="16844.47"/>
    <n v="466432.91"/>
    <n v="463597.15"/>
    <n v="15685.89"/>
    <n v="16844.47"/>
    <n v="0"/>
    <n v="-2489.63"/>
    <n v="-10360.5"/>
    <n v="73375.09"/>
    <n v="0"/>
    <x v="15"/>
    <x v="3"/>
  </r>
  <r>
    <x v="0"/>
    <s v="E"/>
    <x v="5"/>
    <s v="DT08WON 01/02/2007N"/>
    <n v="1300867"/>
    <n v="166456.45000000001"/>
    <n v="6456.21"/>
    <n v="160000.24"/>
    <n v="158582.78"/>
    <n v="7840.62"/>
    <n v="6456.21"/>
    <n v="0"/>
    <n v="-1244.45"/>
    <n v="-5178.71"/>
    <n v="28123.45"/>
    <n v="0"/>
    <x v="15"/>
    <x v="3"/>
  </r>
  <r>
    <x v="0"/>
    <s v="E"/>
    <x v="12"/>
    <s v="DT08WON 01/02/2007N"/>
    <n v="1176"/>
    <n v="390.83"/>
    <n v="5.84"/>
    <n v="384.99"/>
    <n v="357.14"/>
    <n v="154.09"/>
    <n v="5.84"/>
    <n v="0"/>
    <n v="-24.46"/>
    <n v="-101.78"/>
    <n v="25.42"/>
    <n v="0"/>
    <x v="15"/>
    <x v="3"/>
  </r>
  <r>
    <x v="0"/>
    <s v="E"/>
    <x v="1"/>
    <s v="DT08WON 01/02/2007N"/>
    <n v="250756"/>
    <n v="29683.81"/>
    <n v="1244.5"/>
    <n v="28439.31"/>
    <n v="28218.05"/>
    <n v="1223.93"/>
    <n v="1244.5"/>
    <n v="0"/>
    <n v="-194.26"/>
    <n v="-808.41"/>
    <n v="5421.09"/>
    <n v="0"/>
    <x v="15"/>
    <x v="3"/>
  </r>
  <r>
    <x v="0"/>
    <s v="E"/>
    <x v="8"/>
    <s v="DT09WON 01/02/2007 "/>
    <n v="491179"/>
    <n v="24862.720000000001"/>
    <n v="0"/>
    <n v="24862.720000000001"/>
    <n v="0"/>
    <n v="0"/>
    <n v="0"/>
    <n v="0"/>
    <n v="0"/>
    <n v="0"/>
    <n v="10618.8"/>
    <n v="0"/>
    <x v="15"/>
    <x v="3"/>
  </r>
  <r>
    <x v="0"/>
    <s v="E"/>
    <x v="2"/>
    <s v="EH      01/02/2007N"/>
    <n v="793328"/>
    <n v="52181.35"/>
    <n v="3982.62"/>
    <n v="48198.73"/>
    <n v="47997.21"/>
    <n v="1114.6400000000001"/>
    <n v="3982.62"/>
    <n v="0"/>
    <n v="-176.92"/>
    <n v="-736.2"/>
    <n v="17150.95"/>
    <n v="0"/>
    <x v="15"/>
    <x v="4"/>
  </r>
  <r>
    <x v="0"/>
    <s v="E"/>
    <x v="6"/>
    <s v="EH      01/02/2007N"/>
    <n v="45120"/>
    <n v="2926.28"/>
    <n v="223.93"/>
    <n v="2702.35"/>
    <n v="2690.89"/>
    <n v="63.39"/>
    <n v="223.93"/>
    <n v="0"/>
    <n v="-10.06"/>
    <n v="-41.87"/>
    <n v="975.45"/>
    <n v="0"/>
    <x v="15"/>
    <x v="4"/>
  </r>
  <r>
    <x v="0"/>
    <s v="E"/>
    <x v="3"/>
    <s v="EH      01/02/2007N"/>
    <n v="953949"/>
    <n v="61779.21"/>
    <n v="4707.03"/>
    <n v="57072.18"/>
    <n v="56829.919999999998"/>
    <n v="1340.29"/>
    <n v="4707.03"/>
    <n v="0"/>
    <n v="-212.75"/>
    <n v="-885.28"/>
    <n v="20623.43"/>
    <n v="0"/>
    <x v="15"/>
    <x v="4"/>
  </r>
  <r>
    <x v="0"/>
    <s v="E"/>
    <x v="5"/>
    <s v="EH      01/02/2007N"/>
    <n v="331908"/>
    <n v="21460.68"/>
    <n v="1647.26"/>
    <n v="19813.419999999998"/>
    <n v="19729.13"/>
    <n v="466.33"/>
    <n v="1647.26"/>
    <n v="0"/>
    <n v="-74.02"/>
    <n v="-308.02"/>
    <n v="7175.52"/>
    <n v="0"/>
    <x v="15"/>
    <x v="4"/>
  </r>
  <r>
    <x v="0"/>
    <s v="E"/>
    <x v="6"/>
    <s v="GFL1    01/31/2007N"/>
    <n v="90"/>
    <n v="8.65"/>
    <n v="0.45"/>
    <n v="8.1999999999999993"/>
    <n v="8.17"/>
    <n v="0.13"/>
    <n v="0.45"/>
    <n v="0"/>
    <n v="-0.02"/>
    <n v="-0.08"/>
    <n v="1.95"/>
    <n v="0"/>
    <x v="15"/>
    <x v="5"/>
  </r>
  <r>
    <x v="0"/>
    <s v="E"/>
    <x v="3"/>
    <s v="GFL1    01/31/2007N"/>
    <n v="513"/>
    <n v="59.24"/>
    <n v="2.5499999999999998"/>
    <n v="56.69"/>
    <n v="46.91"/>
    <n v="0.73"/>
    <n v="2.5499999999999998"/>
    <n v="0"/>
    <n v="-0.11"/>
    <n v="-0.48"/>
    <n v="11.09"/>
    <n v="0"/>
    <x v="15"/>
    <x v="5"/>
  </r>
  <r>
    <x v="0"/>
    <s v="E"/>
    <x v="2"/>
    <s v="GFL2    01/31/2007N"/>
    <n v="501748"/>
    <n v="42019.1"/>
    <n v="2490.0500000000002"/>
    <n v="39529.050000000003"/>
    <n v="39390.050000000003"/>
    <n v="704.88"/>
    <n v="2490.0500000000002"/>
    <n v="0"/>
    <n v="-112.01"/>
    <n v="-465.55"/>
    <n v="10847.22"/>
    <n v="0"/>
    <x v="15"/>
    <x v="5"/>
  </r>
  <r>
    <x v="0"/>
    <s v="E"/>
    <x v="10"/>
    <s v="GFL2    01/31/2007N"/>
    <n v="0"/>
    <n v="3"/>
    <n v="0"/>
    <n v="3"/>
    <n v="0.08"/>
    <n v="0"/>
    <n v="0"/>
    <n v="0"/>
    <n v="0"/>
    <n v="0"/>
    <n v="0"/>
    <n v="0"/>
    <x v="15"/>
    <x v="5"/>
  </r>
  <r>
    <x v="0"/>
    <s v="E"/>
    <x v="3"/>
    <s v="GFL2    01/31/2007N"/>
    <n v="15338"/>
    <n v="1383.09"/>
    <n v="76.17"/>
    <n v="1306.92"/>
    <n v="1206.49"/>
    <n v="21.58"/>
    <n v="76.17"/>
    <n v="0"/>
    <n v="-3.48"/>
    <n v="-14.27"/>
    <n v="331.58"/>
    <n v="0"/>
    <x v="15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15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15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15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15"/>
    <x v="6"/>
  </r>
  <r>
    <x v="0"/>
    <s v="E"/>
    <x v="2"/>
    <s v="MCMP    07/31/1998 "/>
    <n v="0"/>
    <n v="169"/>
    <n v="0"/>
    <n v="169"/>
    <n v="0"/>
    <n v="0"/>
    <n v="0"/>
    <n v="0"/>
    <n v="0"/>
    <n v="0"/>
    <n v="0"/>
    <n v="0"/>
    <x v="15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15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15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15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15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15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15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15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15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15"/>
    <x v="6"/>
  </r>
  <r>
    <x v="0"/>
    <s v="E"/>
    <x v="9"/>
    <s v="NSPF    01/02/2007 "/>
    <n v="163"/>
    <n v="20.010000000000002"/>
    <n v="0.81"/>
    <n v="19.2"/>
    <n v="19.43"/>
    <n v="0"/>
    <n v="0.81"/>
    <n v="0"/>
    <n v="-0.08"/>
    <n v="-0.15"/>
    <n v="3.52"/>
    <n v="0"/>
    <x v="15"/>
    <x v="7"/>
  </r>
  <r>
    <x v="0"/>
    <s v="E"/>
    <x v="2"/>
    <s v="NSPF    01/02/2007 "/>
    <n v="2338"/>
    <n v="269.19"/>
    <n v="11.62"/>
    <n v="257.57"/>
    <n v="260.86"/>
    <n v="0"/>
    <n v="11.62"/>
    <n v="0"/>
    <n v="-1.1399999999999999"/>
    <n v="-2.15"/>
    <n v="50.5"/>
    <n v="0"/>
    <x v="15"/>
    <x v="7"/>
  </r>
  <r>
    <x v="0"/>
    <s v="E"/>
    <x v="3"/>
    <s v="NSPF    01/02/2007 "/>
    <n v="3586"/>
    <n v="440.22"/>
    <n v="17.82"/>
    <n v="422.4"/>
    <n v="427.46"/>
    <n v="0"/>
    <n v="17.82"/>
    <n v="0"/>
    <n v="-1.76"/>
    <n v="-3.3"/>
    <n v="77.44"/>
    <n v="0"/>
    <x v="15"/>
    <x v="7"/>
  </r>
  <r>
    <x v="0"/>
    <s v="E"/>
    <x v="2"/>
    <s v="NSPF    01/02/2007N"/>
    <n v="0"/>
    <n v="-445.74"/>
    <n v="0"/>
    <n v="-445.74"/>
    <n v="0"/>
    <n v="0"/>
    <n v="0"/>
    <n v="0"/>
    <n v="0"/>
    <n v="0"/>
    <n v="0"/>
    <n v="0"/>
    <x v="15"/>
    <x v="7"/>
  </r>
  <r>
    <x v="0"/>
    <s v="E"/>
    <x v="13"/>
    <s v="NSPO    01/02/2007 "/>
    <n v="7844"/>
    <n v="1556.6"/>
    <n v="39.299999999999997"/>
    <n v="1517.3"/>
    <n v="1529.06"/>
    <n v="0"/>
    <n v="39.299999999999997"/>
    <n v="0"/>
    <n v="-3.93"/>
    <n v="-7.83"/>
    <n v="168.66"/>
    <n v="0"/>
    <x v="15"/>
    <x v="7"/>
  </r>
  <r>
    <x v="0"/>
    <s v="E"/>
    <x v="9"/>
    <s v="NSPO    01/02/2007 "/>
    <n v="480"/>
    <n v="108.55"/>
    <n v="2.4"/>
    <n v="106.15"/>
    <n v="106.87"/>
    <n v="0"/>
    <n v="2.4"/>
    <n v="0"/>
    <n v="-0.24"/>
    <n v="-0.48"/>
    <n v="10.32"/>
    <n v="0"/>
    <x v="15"/>
    <x v="7"/>
  </r>
  <r>
    <x v="0"/>
    <s v="E"/>
    <x v="2"/>
    <s v="NSPO    01/02/2007 "/>
    <n v="1640"/>
    <n v="336.95"/>
    <n v="8.9499999999999993"/>
    <n v="328"/>
    <n v="330.46"/>
    <n v="0"/>
    <n v="8.9499999999999993"/>
    <n v="0"/>
    <n v="-0.82"/>
    <n v="-1.64"/>
    <n v="35.26"/>
    <n v="0"/>
    <x v="15"/>
    <x v="7"/>
  </r>
  <r>
    <x v="0"/>
    <s v="E"/>
    <x v="6"/>
    <s v="NSPO    01/02/2007 "/>
    <n v="40"/>
    <n v="7.85"/>
    <n v="0.2"/>
    <n v="7.65"/>
    <n v="7.71"/>
    <n v="0"/>
    <n v="0.2"/>
    <n v="0"/>
    <n v="-0.02"/>
    <n v="-0.04"/>
    <n v="0.86"/>
    <n v="0"/>
    <x v="15"/>
    <x v="7"/>
  </r>
  <r>
    <x v="0"/>
    <s v="E"/>
    <x v="3"/>
    <s v="NSPO    01/02/2007 "/>
    <n v="80"/>
    <n v="18.57"/>
    <n v="0.4"/>
    <n v="18.170000000000002"/>
    <n v="18.29"/>
    <n v="0"/>
    <n v="0.4"/>
    <n v="0"/>
    <n v="-0.04"/>
    <n v="-0.08"/>
    <n v="1.72"/>
    <n v="0"/>
    <x v="15"/>
    <x v="7"/>
  </r>
  <r>
    <x v="0"/>
    <s v="E"/>
    <x v="13"/>
    <s v="NSPU    01/02/2007 "/>
    <n v="41"/>
    <n v="11.27"/>
    <n v="0.2"/>
    <n v="11.07"/>
    <n v="11.13"/>
    <n v="0"/>
    <n v="0.2"/>
    <n v="0"/>
    <n v="-0.02"/>
    <n v="-0.04"/>
    <n v="0.89"/>
    <n v="0"/>
    <x v="15"/>
    <x v="7"/>
  </r>
  <r>
    <x v="0"/>
    <s v="E"/>
    <x v="9"/>
    <s v="NSPU    01/02/2007 "/>
    <n v="4265"/>
    <n v="1044.47"/>
    <n v="20.9"/>
    <n v="1023.57"/>
    <n v="1029.71"/>
    <n v="0"/>
    <n v="20.9"/>
    <n v="0"/>
    <n v="-1.96"/>
    <n v="-4.18"/>
    <n v="92.29"/>
    <n v="0"/>
    <x v="15"/>
    <x v="7"/>
  </r>
  <r>
    <x v="0"/>
    <s v="E"/>
    <x v="2"/>
    <s v="NSPU    01/02/2007 "/>
    <n v="2630"/>
    <n v="543.30999999999995"/>
    <n v="12.95"/>
    <n v="530.36"/>
    <n v="534.08000000000004"/>
    <n v="0"/>
    <n v="12.95"/>
    <n v="0"/>
    <n v="-1.1299999999999999"/>
    <n v="-2.59"/>
    <n v="56.72"/>
    <n v="0"/>
    <x v="15"/>
    <x v="7"/>
  </r>
  <r>
    <x v="0"/>
    <s v="E"/>
    <x v="10"/>
    <s v="NSU1    01/31/2007N"/>
    <n v="786"/>
    <n v="86.91"/>
    <n v="3.9"/>
    <n v="83.01"/>
    <n v="84.12"/>
    <n v="0"/>
    <n v="3.9"/>
    <n v="0"/>
    <n v="-0.38"/>
    <n v="-0.73"/>
    <n v="16.989999999999998"/>
    <n v="0"/>
    <x v="15"/>
    <x v="7"/>
  </r>
  <r>
    <x v="0"/>
    <s v="E"/>
    <x v="10"/>
    <s v="NSU2    01/31/2007N"/>
    <n v="3138"/>
    <n v="670.75"/>
    <n v="15.57"/>
    <n v="655.17999999999995"/>
    <n v="659.61"/>
    <n v="0"/>
    <n v="15.57"/>
    <n v="0"/>
    <n v="-1.52"/>
    <n v="-2.91"/>
    <n v="67.84"/>
    <n v="0"/>
    <x v="15"/>
    <x v="7"/>
  </r>
  <r>
    <x v="0"/>
    <s v="E"/>
    <x v="10"/>
    <s v="NSU3    01/31/2007N"/>
    <n v="30162"/>
    <n v="4657.3999999999996"/>
    <n v="149.71"/>
    <n v="4507.6899999999996"/>
    <n v="4550.28"/>
    <n v="0"/>
    <n v="149.71"/>
    <n v="0"/>
    <n v="-14.59"/>
    <n v="-28"/>
    <n v="652.05999999999995"/>
    <n v="0"/>
    <x v="15"/>
    <x v="7"/>
  </r>
  <r>
    <x v="0"/>
    <s v="E"/>
    <x v="10"/>
    <s v="NSU5    01/31/2007N"/>
    <n v="328"/>
    <n v="35.020000000000003"/>
    <n v="1.63"/>
    <n v="33.39"/>
    <n v="33.85"/>
    <n v="0"/>
    <n v="1.63"/>
    <n v="0"/>
    <n v="-0.16"/>
    <n v="-0.3"/>
    <n v="7.09"/>
    <n v="0"/>
    <x v="15"/>
    <x v="7"/>
  </r>
  <r>
    <x v="0"/>
    <s v="E"/>
    <x v="13"/>
    <s v="OLF     01/02/2007 "/>
    <n v="5286"/>
    <n v="587.33000000000004"/>
    <n v="26.71"/>
    <n v="560.62"/>
    <n v="568.03"/>
    <n v="0"/>
    <n v="26.71"/>
    <n v="0"/>
    <n v="-2.54"/>
    <n v="-4.87"/>
    <n v="114.33"/>
    <n v="0"/>
    <x v="15"/>
    <x v="8"/>
  </r>
  <r>
    <x v="0"/>
    <s v="E"/>
    <x v="9"/>
    <s v="OLF     01/02/2007 "/>
    <n v="4668"/>
    <n v="484.07"/>
    <n v="24.12"/>
    <n v="459.95"/>
    <n v="466.44"/>
    <n v="0"/>
    <n v="24.12"/>
    <n v="0"/>
    <n v="-2.2400000000000002"/>
    <n v="-4.25"/>
    <n v="100.97"/>
    <n v="0"/>
    <x v="15"/>
    <x v="8"/>
  </r>
  <r>
    <x v="0"/>
    <s v="E"/>
    <x v="2"/>
    <s v="OLF     01/02/2007 "/>
    <n v="148787"/>
    <n v="14900.8"/>
    <n v="761.79"/>
    <n v="14139.01"/>
    <n v="14349.85"/>
    <n v="0"/>
    <n v="761.79"/>
    <n v="0"/>
    <n v="-72.06"/>
    <n v="-138.78"/>
    <n v="3218.14"/>
    <n v="0"/>
    <x v="15"/>
    <x v="8"/>
  </r>
  <r>
    <x v="0"/>
    <s v="E"/>
    <x v="6"/>
    <s v="OLF     01/02/2007 "/>
    <n v="9956"/>
    <n v="948.17"/>
    <n v="52.36"/>
    <n v="895.81"/>
    <n v="909.62"/>
    <n v="0"/>
    <n v="52.36"/>
    <n v="0"/>
    <n v="-4.8"/>
    <n v="-9.01"/>
    <n v="215.32"/>
    <n v="0"/>
    <x v="15"/>
    <x v="8"/>
  </r>
  <r>
    <x v="0"/>
    <s v="E"/>
    <x v="10"/>
    <s v="OLF     01/02/2007 "/>
    <n v="85"/>
    <n v="12.49"/>
    <n v="0.42"/>
    <n v="12.07"/>
    <n v="12.19"/>
    <n v="0"/>
    <n v="0.42"/>
    <n v="0"/>
    <n v="-0.04"/>
    <n v="-0.08"/>
    <n v="1.84"/>
    <n v="0"/>
    <x v="15"/>
    <x v="8"/>
  </r>
  <r>
    <x v="0"/>
    <s v="E"/>
    <x v="3"/>
    <s v="OLF     01/02/2007 "/>
    <n v="42487"/>
    <n v="4192.5200000000004"/>
    <n v="213.58"/>
    <n v="3978.94"/>
    <n v="4038.11"/>
    <n v="0"/>
    <n v="213.58"/>
    <n v="0"/>
    <n v="-20.52"/>
    <n v="-38.65"/>
    <n v="918.95"/>
    <n v="0"/>
    <x v="15"/>
    <x v="8"/>
  </r>
  <r>
    <x v="0"/>
    <s v="E"/>
    <x v="7"/>
    <s v="OLF     01/02/2007 "/>
    <n v="336"/>
    <n v="40.549999999999997"/>
    <n v="1.66"/>
    <n v="38.89"/>
    <n v="39.36"/>
    <n v="0"/>
    <n v="1.66"/>
    <n v="0"/>
    <n v="-0.16"/>
    <n v="-0.31"/>
    <n v="7.27"/>
    <n v="0"/>
    <x v="15"/>
    <x v="8"/>
  </r>
  <r>
    <x v="0"/>
    <s v="E"/>
    <x v="11"/>
    <s v="OLF     01/02/2007 "/>
    <n v="838"/>
    <n v="96.67"/>
    <n v="4.1399999999999997"/>
    <n v="92.53"/>
    <n v="93.7"/>
    <n v="0"/>
    <n v="4.1399999999999997"/>
    <n v="0"/>
    <n v="-0.4"/>
    <n v="-0.77"/>
    <n v="18.13"/>
    <n v="0"/>
    <x v="15"/>
    <x v="8"/>
  </r>
  <r>
    <x v="0"/>
    <s v="E"/>
    <x v="13"/>
    <s v="OLF     01/02/2007N"/>
    <n v="0"/>
    <n v="-52.09"/>
    <n v="0"/>
    <n v="-52.09"/>
    <n v="0"/>
    <n v="0"/>
    <n v="0"/>
    <n v="0"/>
    <n v="0"/>
    <n v="0"/>
    <n v="0"/>
    <n v="0"/>
    <x v="15"/>
    <x v="8"/>
  </r>
  <r>
    <x v="0"/>
    <s v="E"/>
    <x v="2"/>
    <s v="OLF     01/02/2007N"/>
    <n v="-664"/>
    <n v="-497.93"/>
    <n v="-6.98"/>
    <n v="-490.95"/>
    <n v="-59.92"/>
    <n v="0"/>
    <n v="-6.98"/>
    <n v="0"/>
    <n v="0.32"/>
    <n v="1.04"/>
    <n v="-14.36"/>
    <n v="0"/>
    <x v="15"/>
    <x v="8"/>
  </r>
  <r>
    <x v="0"/>
    <s v="E"/>
    <x v="13"/>
    <s v="OLO     01/02/2007 "/>
    <n v="67612"/>
    <n v="10528.03"/>
    <n v="333.02"/>
    <n v="10195.01"/>
    <n v="10291.870000000001"/>
    <n v="0"/>
    <n v="333.02"/>
    <n v="0"/>
    <n v="-30.96"/>
    <n v="-65.900000000000006"/>
    <n v="1461.88"/>
    <n v="0"/>
    <x v="15"/>
    <x v="8"/>
  </r>
  <r>
    <x v="0"/>
    <s v="E"/>
    <x v="9"/>
    <s v="OLO     01/02/2007 "/>
    <n v="23819"/>
    <n v="4352.84"/>
    <n v="119.89"/>
    <n v="4232.95"/>
    <n v="4266.99"/>
    <n v="0"/>
    <n v="119.89"/>
    <n v="0"/>
    <n v="-11.42"/>
    <n v="-22.62"/>
    <n v="514.87"/>
    <n v="0"/>
    <x v="15"/>
    <x v="8"/>
  </r>
  <r>
    <x v="0"/>
    <s v="E"/>
    <x v="2"/>
    <s v="OLO     01/02/2007 "/>
    <n v="91687"/>
    <n v="11664.7"/>
    <n v="469.13"/>
    <n v="11195.57"/>
    <n v="11327.14"/>
    <n v="0"/>
    <n v="469.13"/>
    <n v="0"/>
    <n v="-44.77"/>
    <n v="-86.8"/>
    <n v="1981.94"/>
    <n v="0"/>
    <x v="15"/>
    <x v="8"/>
  </r>
  <r>
    <x v="0"/>
    <s v="E"/>
    <x v="6"/>
    <s v="OLO     01/02/2007 "/>
    <n v="12281"/>
    <n v="1397.15"/>
    <n v="63.52"/>
    <n v="1333.63"/>
    <n v="1351.08"/>
    <n v="0"/>
    <n v="63.52"/>
    <n v="0"/>
    <n v="-6.06"/>
    <n v="-11.39"/>
    <n v="265.33999999999997"/>
    <n v="0"/>
    <x v="15"/>
    <x v="8"/>
  </r>
  <r>
    <x v="0"/>
    <s v="E"/>
    <x v="10"/>
    <s v="OLO     01/02/2007 "/>
    <n v="123"/>
    <n v="63.45"/>
    <n v="0.6"/>
    <n v="62.85"/>
    <n v="63.03"/>
    <n v="0"/>
    <n v="0.6"/>
    <n v="0"/>
    <n v="-0.06"/>
    <n v="-0.12"/>
    <n v="2.67"/>
    <n v="0"/>
    <x v="15"/>
    <x v="8"/>
  </r>
  <r>
    <x v="0"/>
    <s v="E"/>
    <x v="3"/>
    <s v="OLO     01/02/2007 "/>
    <n v="16234"/>
    <n v="2408.0500000000002"/>
    <n v="82.61"/>
    <n v="2325.44"/>
    <n v="2348.7600000000002"/>
    <n v="0"/>
    <n v="82.61"/>
    <n v="0"/>
    <n v="-8.1"/>
    <n v="-15.22"/>
    <n v="351.15"/>
    <n v="0"/>
    <x v="15"/>
    <x v="8"/>
  </r>
  <r>
    <x v="0"/>
    <s v="E"/>
    <x v="7"/>
    <s v="OLO     01/02/2007 "/>
    <n v="82"/>
    <n v="15.46"/>
    <n v="0.4"/>
    <n v="15.06"/>
    <n v="15.18"/>
    <n v="0"/>
    <n v="0.4"/>
    <n v="0"/>
    <n v="-0.04"/>
    <n v="-0.08"/>
    <n v="1.78"/>
    <n v="0"/>
    <x v="15"/>
    <x v="8"/>
  </r>
  <r>
    <x v="0"/>
    <s v="E"/>
    <x v="11"/>
    <s v="OLO     01/02/2007 "/>
    <n v="142"/>
    <n v="20.9"/>
    <n v="0.7"/>
    <n v="20.2"/>
    <n v="20.399999999999999"/>
    <n v="0"/>
    <n v="0.7"/>
    <n v="0"/>
    <n v="-7.0000000000000007E-2"/>
    <n v="-0.13"/>
    <n v="3.07"/>
    <n v="0"/>
    <x v="15"/>
    <x v="8"/>
  </r>
  <r>
    <x v="0"/>
    <s v="E"/>
    <x v="13"/>
    <s v="OLO     01/02/2007N"/>
    <n v="0"/>
    <n v="-104"/>
    <n v="0"/>
    <n v="-104"/>
    <n v="0"/>
    <n v="0"/>
    <n v="0"/>
    <n v="0"/>
    <n v="0"/>
    <n v="0"/>
    <n v="0"/>
    <n v="0"/>
    <x v="15"/>
    <x v="8"/>
  </r>
  <r>
    <x v="0"/>
    <s v="E"/>
    <x v="2"/>
    <s v="OLO     01/02/2007N"/>
    <n v="-1272"/>
    <n v="-222.24"/>
    <n v="-15.92"/>
    <n v="-206.32"/>
    <n v="-131.12"/>
    <n v="0"/>
    <n v="-15.92"/>
    <n v="0"/>
    <n v="0.64"/>
    <n v="2.84"/>
    <n v="-27.52"/>
    <n v="0"/>
    <x v="15"/>
    <x v="8"/>
  </r>
  <r>
    <x v="0"/>
    <s v="E"/>
    <x v="9"/>
    <s v="OLU     01/02/2007 "/>
    <n v="568"/>
    <n v="107.84"/>
    <n v="2.8"/>
    <n v="105.04"/>
    <n v="105.84"/>
    <n v="0"/>
    <n v="2.8"/>
    <n v="0"/>
    <n v="-0.24"/>
    <n v="-0.56000000000000005"/>
    <n v="12.24"/>
    <n v="0"/>
    <x v="15"/>
    <x v="8"/>
  </r>
  <r>
    <x v="0"/>
    <s v="E"/>
    <x v="2"/>
    <s v="OLU     01/02/2007 "/>
    <n v="1217"/>
    <n v="248.41"/>
    <n v="6"/>
    <n v="242.41"/>
    <n v="244.16"/>
    <n v="0"/>
    <n v="6"/>
    <n v="0"/>
    <n v="-0.56000000000000005"/>
    <n v="-1.19"/>
    <n v="26.26"/>
    <n v="0"/>
    <x v="15"/>
    <x v="8"/>
  </r>
  <r>
    <x v="0"/>
    <s v="E"/>
    <x v="13"/>
    <s v="RS  S   01/02/2007N"/>
    <n v="-299157"/>
    <n v="-25566.74"/>
    <n v="-2277.16"/>
    <n v="-23289.58"/>
    <n v="-23852.45"/>
    <n v="-306.05"/>
    <n v="-2277.16"/>
    <n v="0"/>
    <n v="295.48"/>
    <n v="573.44000000000005"/>
    <n v="-6467.49"/>
    <n v="0"/>
    <x v="15"/>
    <x v="9"/>
  </r>
  <r>
    <x v="0"/>
    <s v="E"/>
    <x v="9"/>
    <s v="RS  S   01/02/2007N"/>
    <n v="-3528"/>
    <n v="-304.29000000000002"/>
    <n v="-34.49"/>
    <n v="-269.8"/>
    <n v="-277.83999999999997"/>
    <n v="-4.99"/>
    <n v="-34.49"/>
    <n v="0"/>
    <n v="3.5"/>
    <n v="9.5299999999999994"/>
    <n v="-76.3"/>
    <n v="0"/>
    <x v="15"/>
    <x v="9"/>
  </r>
  <r>
    <x v="0"/>
    <s v="E"/>
    <x v="13"/>
    <s v="RS  S   10/28/2008 "/>
    <n v="110771"/>
    <n v="10309.19"/>
    <n v="0"/>
    <n v="10309.19"/>
    <n v="0"/>
    <n v="0"/>
    <n v="0"/>
    <n v="0"/>
    <n v="0"/>
    <n v="0"/>
    <n v="2394.77"/>
    <n v="0"/>
    <x v="15"/>
    <x v="9"/>
  </r>
  <r>
    <x v="0"/>
    <s v="E"/>
    <x v="13"/>
    <s v="RS  S   10/28/2008N"/>
    <n v="-6420056"/>
    <n v="-552309.16"/>
    <n v="-68552.84"/>
    <n v="-483756.32"/>
    <n v="-484551.77"/>
    <n v="-9090.81"/>
    <n v="-68552.84"/>
    <n v="0"/>
    <n v="6343"/>
    <n v="6695.59"/>
    <n v="-138795.23000000001"/>
    <n v="0"/>
    <x v="15"/>
    <x v="9"/>
  </r>
  <r>
    <x v="0"/>
    <s v="E"/>
    <x v="9"/>
    <s v="RS  S   10/28/2008N"/>
    <n v="-126247"/>
    <n v="-10844.96"/>
    <n v="-1444.99"/>
    <n v="-9399.9699999999993"/>
    <n v="-9466.91"/>
    <n v="-178.79"/>
    <n v="-1444.99"/>
    <n v="0"/>
    <n v="124.73"/>
    <n v="121"/>
    <n v="-2729.32"/>
    <n v="0"/>
    <x v="15"/>
    <x v="9"/>
  </r>
  <r>
    <x v="0"/>
    <s v="E"/>
    <x v="2"/>
    <s v="RS  S   10/28/2008N"/>
    <n v="-2488"/>
    <n v="-246.99"/>
    <n v="-36.39"/>
    <n v="-210.6"/>
    <n v="-209.97"/>
    <n v="-3.49"/>
    <n v="-36.39"/>
    <n v="0"/>
    <n v="0.55000000000000004"/>
    <n v="2.31"/>
    <n v="-53.78"/>
    <n v="0"/>
    <x v="15"/>
    <x v="9"/>
  </r>
  <r>
    <x v="0"/>
    <s v="E"/>
    <x v="14"/>
    <s v="RS  S   10/28/2008N"/>
    <n v="0"/>
    <n v="-9410"/>
    <n v="0"/>
    <n v="-9410"/>
    <n v="0"/>
    <n v="0"/>
    <n v="0"/>
    <n v="0"/>
    <n v="0"/>
    <n v="0"/>
    <n v="0"/>
    <n v="0"/>
    <x v="15"/>
    <x v="9"/>
  </r>
  <r>
    <x v="0"/>
    <s v="E"/>
    <x v="13"/>
    <s v="RS  W   01/02/2007 "/>
    <n v="18238"/>
    <n v="1406.37"/>
    <n v="0"/>
    <n v="1406.37"/>
    <n v="0"/>
    <n v="0"/>
    <n v="0"/>
    <n v="0"/>
    <n v="0"/>
    <n v="0"/>
    <n v="394.29"/>
    <n v="0"/>
    <x v="15"/>
    <x v="9"/>
  </r>
  <r>
    <x v="0"/>
    <s v="E"/>
    <x v="13"/>
    <s v="RS  W   01/02/2007N"/>
    <n v="311830"/>
    <n v="26549.18"/>
    <n v="2340.7600000000002"/>
    <n v="24208.42"/>
    <n v="24793.71"/>
    <n v="325.26"/>
    <n v="2340.7600000000002"/>
    <n v="0"/>
    <n v="-308.01"/>
    <n v="-602.54"/>
    <n v="6741.48"/>
    <n v="0"/>
    <x v="15"/>
    <x v="9"/>
  </r>
  <r>
    <x v="0"/>
    <s v="E"/>
    <x v="9"/>
    <s v="RS  W   01/02/2007N"/>
    <n v="721"/>
    <n v="79.349999999999994"/>
    <n v="9.33"/>
    <n v="70.02"/>
    <n v="72.260000000000005"/>
    <n v="1.02"/>
    <n v="9.33"/>
    <n v="0"/>
    <n v="-0.71"/>
    <n v="-2.5499999999999998"/>
    <n v="15.59"/>
    <n v="0"/>
    <x v="15"/>
    <x v="9"/>
  </r>
  <r>
    <x v="0"/>
    <s v="E"/>
    <x v="13"/>
    <s v="RS  W   10/28/2008 "/>
    <n v="-22571"/>
    <n v="-2016.89"/>
    <n v="0"/>
    <n v="-2016.89"/>
    <n v="0"/>
    <n v="0"/>
    <n v="0"/>
    <n v="0"/>
    <n v="0"/>
    <n v="0"/>
    <n v="-487.96"/>
    <n v="0"/>
    <x v="15"/>
    <x v="9"/>
  </r>
  <r>
    <x v="0"/>
    <s v="E"/>
    <x v="13"/>
    <s v="RS  W   10/28/2008N"/>
    <n v="151691475"/>
    <n v="12397514.960000001"/>
    <n v="783894.09"/>
    <n v="11613620.869999999"/>
    <n v="11690118.84"/>
    <n v="214796.02"/>
    <n v="783894.09"/>
    <n v="0"/>
    <n v="-149871.16"/>
    <n v="-141422.82999999999"/>
    <n v="3279419.69"/>
    <n v="0"/>
    <x v="15"/>
    <x v="9"/>
  </r>
  <r>
    <x v="0"/>
    <s v="E"/>
    <x v="9"/>
    <s v="RS  W   10/28/2008N"/>
    <n v="1459533"/>
    <n v="122370.63"/>
    <n v="7439.41"/>
    <n v="114931.22"/>
    <n v="115665.54"/>
    <n v="2066.7199999999998"/>
    <n v="7439.41"/>
    <n v="0"/>
    <n v="-1441.85"/>
    <n v="-1359.19"/>
    <n v="31553.79"/>
    <n v="0"/>
    <x v="15"/>
    <x v="9"/>
  </r>
  <r>
    <x v="0"/>
    <s v="E"/>
    <x v="3"/>
    <s v="RS  W   10/28/2008N"/>
    <n v="104"/>
    <n v="12.69"/>
    <n v="0.52"/>
    <n v="12.17"/>
    <n v="12.22"/>
    <n v="0.15"/>
    <n v="0.52"/>
    <n v="0"/>
    <n v="-0.1"/>
    <n v="-0.1"/>
    <n v="2.25"/>
    <n v="0"/>
    <x v="15"/>
    <x v="9"/>
  </r>
  <r>
    <x v="0"/>
    <s v="E"/>
    <x v="10"/>
    <s v="SC01    01/31/2007N"/>
    <n v="1083"/>
    <n v="42.04"/>
    <n v="5.38"/>
    <n v="36.659999999999997"/>
    <n v="38.19"/>
    <n v="0"/>
    <n v="5.38"/>
    <n v="0"/>
    <n v="-0.53"/>
    <n v="-1"/>
    <n v="23.41"/>
    <n v="0"/>
    <x v="15"/>
    <x v="10"/>
  </r>
  <r>
    <x v="0"/>
    <s v="E"/>
    <x v="10"/>
    <s v="SC02    01/31/2007N"/>
    <n v="41"/>
    <n v="5.09"/>
    <n v="0.2"/>
    <n v="4.8899999999999997"/>
    <n v="4.95"/>
    <n v="0"/>
    <n v="0.2"/>
    <n v="0"/>
    <n v="-0.02"/>
    <n v="-0.04"/>
    <n v="0.89"/>
    <n v="0"/>
    <x v="15"/>
    <x v="10"/>
  </r>
  <r>
    <x v="0"/>
    <s v="E"/>
    <x v="10"/>
    <s v="SC03    01/31/2007N"/>
    <n v="7903"/>
    <n v="306.77"/>
    <n v="39.22"/>
    <n v="267.55"/>
    <n v="278.70999999999998"/>
    <n v="0"/>
    <n v="39.22"/>
    <n v="0"/>
    <n v="-3.83"/>
    <n v="-7.33"/>
    <n v="170.87"/>
    <n v="0"/>
    <x v="15"/>
    <x v="10"/>
  </r>
  <r>
    <x v="0"/>
    <s v="E"/>
    <x v="2"/>
    <s v="SE      01/31/2007N"/>
    <n v="17823"/>
    <n v="2518.75"/>
    <n v="88.44"/>
    <n v="2430.31"/>
    <n v="2455.4899999999998"/>
    <n v="0"/>
    <n v="88.44"/>
    <n v="0"/>
    <n v="-8.6199999999999992"/>
    <n v="-16.559999999999999"/>
    <n v="385.25"/>
    <n v="0"/>
    <x v="15"/>
    <x v="11"/>
  </r>
  <r>
    <x v="0"/>
    <s v="E"/>
    <x v="10"/>
    <s v="SE      01/31/2007N"/>
    <n v="106283"/>
    <n v="13516.79"/>
    <n v="527.42999999999995"/>
    <n v="12989.36"/>
    <n v="13139.45"/>
    <n v="0"/>
    <n v="527.42999999999995"/>
    <n v="0"/>
    <n v="-51.35"/>
    <n v="-98.74"/>
    <n v="2297.65"/>
    <n v="0"/>
    <x v="15"/>
    <x v="11"/>
  </r>
  <r>
    <x v="0"/>
    <s v="E"/>
    <x v="10"/>
    <s v="SL01    01/31/2007N"/>
    <n v="2135"/>
    <n v="369.26"/>
    <n v="10.57"/>
    <n v="358.69"/>
    <n v="361.72"/>
    <n v="0"/>
    <n v="10.57"/>
    <n v="0"/>
    <n v="-1.04"/>
    <n v="-1.99"/>
    <n v="46.18"/>
    <n v="0"/>
    <x v="15"/>
    <x v="12"/>
  </r>
  <r>
    <x v="0"/>
    <s v="E"/>
    <x v="10"/>
    <s v="SL02    01/31/2007N"/>
    <n v="3405"/>
    <n v="433.82"/>
    <n v="16.88"/>
    <n v="416.94"/>
    <n v="421.73"/>
    <n v="0"/>
    <n v="16.88"/>
    <n v="0"/>
    <n v="-1.64"/>
    <n v="-3.15"/>
    <n v="73.61"/>
    <n v="0"/>
    <x v="15"/>
    <x v="12"/>
  </r>
  <r>
    <x v="0"/>
    <s v="E"/>
    <x v="2"/>
    <s v="SL03    01/31/2007N"/>
    <n v="163"/>
    <n v="19.57"/>
    <n v="0.81"/>
    <n v="18.760000000000002"/>
    <n v="18.989999999999998"/>
    <n v="0"/>
    <n v="0.81"/>
    <n v="0"/>
    <n v="-0.08"/>
    <n v="-0.15"/>
    <n v="3.52"/>
    <n v="0"/>
    <x v="15"/>
    <x v="12"/>
  </r>
  <r>
    <x v="0"/>
    <s v="E"/>
    <x v="10"/>
    <s v="SL03    01/31/2007N"/>
    <n v="14459"/>
    <n v="2256.8000000000002"/>
    <n v="71.739999999999995"/>
    <n v="2185.06"/>
    <n v="2205.42"/>
    <n v="0"/>
    <n v="71.739999999999995"/>
    <n v="0"/>
    <n v="-6.95"/>
    <n v="-13.41"/>
    <n v="312.60000000000002"/>
    <n v="0"/>
    <x v="15"/>
    <x v="12"/>
  </r>
  <r>
    <x v="0"/>
    <s v="E"/>
    <x v="2"/>
    <s v="SL04    01/31/2007N"/>
    <n v="353"/>
    <n v="46.13"/>
    <n v="1.74"/>
    <n v="44.39"/>
    <n v="44.89"/>
    <n v="0"/>
    <n v="1.74"/>
    <n v="0"/>
    <n v="-0.17"/>
    <n v="-0.33"/>
    <n v="7.64"/>
    <n v="0"/>
    <x v="15"/>
    <x v="12"/>
  </r>
  <r>
    <x v="0"/>
    <s v="E"/>
    <x v="10"/>
    <s v="SL04    01/31/2007N"/>
    <n v="754123"/>
    <n v="82206.89"/>
    <n v="3742.69"/>
    <n v="78464.2"/>
    <n v="79528.17"/>
    <n v="0"/>
    <n v="3742.69"/>
    <n v="0"/>
    <n v="-364.23"/>
    <n v="-699.74"/>
    <n v="16303.48"/>
    <n v="0"/>
    <x v="15"/>
    <x v="12"/>
  </r>
  <r>
    <x v="0"/>
    <s v="E"/>
    <x v="2"/>
    <s v="SL05    01/31/2007N"/>
    <n v="3354"/>
    <n v="1411"/>
    <n v="16.63"/>
    <n v="1394.37"/>
    <n v="1399.13"/>
    <n v="0"/>
    <n v="16.63"/>
    <n v="0"/>
    <n v="-1.61"/>
    <n v="-3.15"/>
    <n v="72.5"/>
    <n v="0"/>
    <x v="15"/>
    <x v="12"/>
  </r>
  <r>
    <x v="0"/>
    <s v="E"/>
    <x v="10"/>
    <s v="SL05    01/31/2007N"/>
    <n v="25005"/>
    <n v="7196.75"/>
    <n v="124.04"/>
    <n v="7072.71"/>
    <n v="7108.08"/>
    <n v="0"/>
    <n v="124.04"/>
    <n v="0"/>
    <n v="-12.11"/>
    <n v="-23.26"/>
    <n v="540.54"/>
    <n v="0"/>
    <x v="15"/>
    <x v="12"/>
  </r>
  <r>
    <x v="0"/>
    <s v="E"/>
    <x v="10"/>
    <s v="SL06    01/31/2007N"/>
    <n v="146"/>
    <n v="33.409999999999997"/>
    <n v="0.72"/>
    <n v="32.69"/>
    <n v="32.9"/>
    <n v="0"/>
    <n v="0.72"/>
    <n v="0"/>
    <n v="-7.0000000000000007E-2"/>
    <n v="-0.14000000000000001"/>
    <n v="3.16"/>
    <n v="0"/>
    <x v="15"/>
    <x v="12"/>
  </r>
  <r>
    <x v="0"/>
    <s v="E"/>
    <x v="2"/>
    <s v="SL07    01/31/2007N"/>
    <n v="5652"/>
    <n v="1965.83"/>
    <n v="28.04"/>
    <n v="1937.79"/>
    <n v="1945.77"/>
    <n v="0"/>
    <n v="28.04"/>
    <n v="0"/>
    <n v="-2.73"/>
    <n v="-5.25"/>
    <n v="122.18"/>
    <n v="0"/>
    <x v="15"/>
    <x v="12"/>
  </r>
  <r>
    <x v="0"/>
    <s v="E"/>
    <x v="10"/>
    <s v="SL07    01/31/2007N"/>
    <n v="41327"/>
    <n v="8232.89"/>
    <n v="205.04"/>
    <n v="8027.85"/>
    <n v="8086.2"/>
    <n v="0"/>
    <n v="205.04"/>
    <n v="0"/>
    <n v="-19.989999999999998"/>
    <n v="-38.36"/>
    <n v="893.46"/>
    <n v="0"/>
    <x v="15"/>
    <x v="12"/>
  </r>
  <r>
    <x v="0"/>
    <s v="E"/>
    <x v="10"/>
    <s v="SL08    01/31/2007N"/>
    <n v="26276"/>
    <n v="3571.15"/>
    <n v="130.38"/>
    <n v="3440.77"/>
    <n v="3477.88"/>
    <n v="0"/>
    <n v="130.38"/>
    <n v="0"/>
    <n v="-12.71"/>
    <n v="-24.4"/>
    <n v="568.08000000000004"/>
    <n v="0"/>
    <x v="15"/>
    <x v="12"/>
  </r>
  <r>
    <x v="0"/>
    <s v="E"/>
    <x v="10"/>
    <s v="SL09    01/31/2007N"/>
    <n v="2218"/>
    <n v="113.68"/>
    <n v="11.01"/>
    <n v="102.67"/>
    <n v="105.8"/>
    <n v="0"/>
    <n v="11.01"/>
    <n v="0"/>
    <n v="-1.07"/>
    <n v="-2.06"/>
    <n v="47.95"/>
    <n v="0"/>
    <x v="15"/>
    <x v="12"/>
  </r>
  <r>
    <x v="0"/>
    <s v="E"/>
    <x v="13"/>
    <s v="SOLU    01/31/2007 "/>
    <n v="529"/>
    <n v="56.94"/>
    <n v="2.61"/>
    <n v="54.33"/>
    <n v="18.68"/>
    <n v="0"/>
    <n v="2.61"/>
    <n v="0"/>
    <n v="-0.24"/>
    <n v="-0.5"/>
    <n v="11.44"/>
    <n v="0"/>
    <x v="15"/>
    <x v="13"/>
  </r>
  <r>
    <x v="0"/>
    <s v="E"/>
    <x v="2"/>
    <s v="SOLU    01/31/2007 "/>
    <n v="2678"/>
    <n v="180.78"/>
    <n v="14.3"/>
    <n v="166.48"/>
    <n v="94.43"/>
    <n v="0"/>
    <n v="14.3"/>
    <n v="0"/>
    <n v="-1.29"/>
    <n v="-2.5"/>
    <n v="57.9"/>
    <n v="0"/>
    <x v="15"/>
    <x v="13"/>
  </r>
  <r>
    <x v="0"/>
    <s v="E"/>
    <x v="3"/>
    <s v="SOLU    01/31/2007 "/>
    <n v="162"/>
    <n v="9.48"/>
    <n v="0.8"/>
    <n v="8.68"/>
    <n v="5.71"/>
    <n v="0"/>
    <n v="0.8"/>
    <n v="0"/>
    <n v="-0.08"/>
    <n v="-0.15"/>
    <n v="3.5"/>
    <n v="0"/>
    <x v="15"/>
    <x v="13"/>
  </r>
  <r>
    <x v="0"/>
    <s v="E"/>
    <x v="2"/>
    <s v="SP      01/02/2007N"/>
    <n v="558"/>
    <n v="65.31"/>
    <n v="2.77"/>
    <n v="62.54"/>
    <n v="62.4"/>
    <n v="0.78"/>
    <n v="2.77"/>
    <n v="0"/>
    <n v="-0.12"/>
    <n v="-0.52"/>
    <n v="12.06"/>
    <n v="0"/>
    <x v="15"/>
    <x v="14"/>
  </r>
  <r>
    <x v="0"/>
    <s v="E"/>
    <x v="3"/>
    <s v="SP      01/02/2007N"/>
    <n v="13574"/>
    <n v="1579.96"/>
    <n v="68.58"/>
    <n v="1511.38"/>
    <n v="1507.92"/>
    <n v="19.079999999999998"/>
    <n v="68.58"/>
    <n v="0"/>
    <n v="-3.02"/>
    <n v="-12.6"/>
    <n v="293.45"/>
    <n v="0"/>
    <x v="15"/>
    <x v="14"/>
  </r>
  <r>
    <x v="0"/>
    <s v="E"/>
    <x v="13"/>
    <s v="SSLU    01/31/2007 "/>
    <n v="149"/>
    <n v="17.73"/>
    <n v="0.74"/>
    <n v="16.989999999999998"/>
    <n v="5.26"/>
    <n v="0"/>
    <n v="0.74"/>
    <n v="0"/>
    <n v="-7.0000000000000007E-2"/>
    <n v="-0.14000000000000001"/>
    <n v="3.23"/>
    <n v="0"/>
    <x v="15"/>
    <x v="15"/>
  </r>
  <r>
    <x v="0"/>
    <s v="E"/>
    <x v="2"/>
    <s v="SSLU    01/31/2007 "/>
    <n v="174"/>
    <n v="21.42"/>
    <n v="0.86"/>
    <n v="20.56"/>
    <n v="6.14"/>
    <n v="0"/>
    <n v="0.86"/>
    <n v="0"/>
    <n v="-0.08"/>
    <n v="-0.16"/>
    <n v="3.77"/>
    <n v="0"/>
    <x v="15"/>
    <x v="15"/>
  </r>
  <r>
    <x v="0"/>
    <s v="E"/>
    <x v="10"/>
    <s v="SSLU    01/31/2007N"/>
    <n v="430"/>
    <n v="45.32"/>
    <n v="2.17"/>
    <n v="43.15"/>
    <n v="15.18"/>
    <n v="0"/>
    <n v="2.17"/>
    <n v="0"/>
    <n v="-0.19"/>
    <n v="-0.41"/>
    <n v="9.3000000000000007"/>
    <n v="0"/>
    <x v="15"/>
    <x v="15"/>
  </r>
  <r>
    <x v="0"/>
    <s v="E"/>
    <x v="13"/>
    <s v="SXLU    01/31/2007 "/>
    <n v="151"/>
    <n v="17.82"/>
    <n v="0.75"/>
    <n v="17.07"/>
    <n v="5.33"/>
    <n v="0"/>
    <n v="0.75"/>
    <n v="0"/>
    <n v="-7.0000000000000007E-2"/>
    <n v="-0.14000000000000001"/>
    <n v="3.27"/>
    <n v="0"/>
    <x v="15"/>
    <x v="16"/>
  </r>
  <r>
    <x v="0"/>
    <s v="E"/>
    <x v="2"/>
    <s v="SXLU    01/31/2007 "/>
    <n v="362"/>
    <n v="31.14"/>
    <n v="1.8"/>
    <n v="29.34"/>
    <n v="12.77"/>
    <n v="0"/>
    <n v="1.8"/>
    <n v="0"/>
    <n v="-0.17"/>
    <n v="-0.34"/>
    <n v="7.82"/>
    <n v="0"/>
    <x v="15"/>
    <x v="16"/>
  </r>
  <r>
    <x v="0"/>
    <s v="E"/>
    <x v="10"/>
    <s v="SXLU    01/31/2007 "/>
    <n v="107"/>
    <n v="10.98"/>
    <n v="0.53"/>
    <n v="10.45"/>
    <n v="3.78"/>
    <n v="0"/>
    <n v="0.53"/>
    <n v="0"/>
    <n v="-0.05"/>
    <n v="-0.1"/>
    <n v="2.31"/>
    <n v="0"/>
    <x v="15"/>
    <x v="16"/>
  </r>
  <r>
    <x v="0"/>
    <s v="E"/>
    <x v="3"/>
    <s v="SXLU    01/31/2007 "/>
    <n v="128"/>
    <n v="11.8"/>
    <n v="0.64"/>
    <n v="11.16"/>
    <n v="4.5199999999999996"/>
    <n v="0"/>
    <n v="0.64"/>
    <n v="0"/>
    <n v="-0.06"/>
    <n v="-0.12"/>
    <n v="2.76"/>
    <n v="0"/>
    <x v="15"/>
    <x v="16"/>
  </r>
  <r>
    <x v="0"/>
    <s v="E"/>
    <x v="2"/>
    <s v="SXLU    01/31/2007N"/>
    <n v="162"/>
    <n v="9.8800000000000008"/>
    <n v="0.8"/>
    <n v="9.08"/>
    <n v="5.71"/>
    <n v="0"/>
    <n v="0.8"/>
    <n v="0"/>
    <n v="-0.08"/>
    <n v="-0.15"/>
    <n v="3.5"/>
    <n v="0"/>
    <x v="15"/>
    <x v="16"/>
  </r>
  <r>
    <x v="0"/>
    <s v="E"/>
    <x v="10"/>
    <s v="SXLU    01/31/2007N"/>
    <n v="574"/>
    <n v="58.63"/>
    <n v="2.85"/>
    <n v="55.78"/>
    <n v="20.25"/>
    <n v="0"/>
    <n v="2.85"/>
    <n v="0"/>
    <n v="-0.26"/>
    <n v="-0.54"/>
    <n v="12.42"/>
    <n v="0"/>
    <x v="15"/>
    <x v="16"/>
  </r>
  <r>
    <x v="0"/>
    <s v="E"/>
    <x v="10"/>
    <s v="TL01    01/31/2007N"/>
    <n v="63274"/>
    <n v="2479.88"/>
    <n v="298.02999999999997"/>
    <n v="2181.85"/>
    <n v="2263.16"/>
    <n v="0"/>
    <n v="298.02999999999997"/>
    <n v="0"/>
    <n v="-15.21"/>
    <n v="-66.099999999999994"/>
    <n v="1357"/>
    <n v="0"/>
    <x v="15"/>
    <x v="17"/>
  </r>
  <r>
    <x v="0"/>
    <s v="E"/>
    <x v="2"/>
    <s v="TL03    01/31/2007N"/>
    <n v="18"/>
    <n v="1.08"/>
    <n v="0.08"/>
    <n v="1"/>
    <n v="1.02"/>
    <n v="0"/>
    <n v="0.08"/>
    <n v="0"/>
    <n v="0"/>
    <n v="-0.02"/>
    <n v="0.38"/>
    <n v="0"/>
    <x v="15"/>
    <x v="17"/>
  </r>
  <r>
    <x v="0"/>
    <s v="E"/>
    <x v="10"/>
    <s v="TL03    01/31/2007N"/>
    <n v="151024"/>
    <n v="9139.1"/>
    <n v="753.43"/>
    <n v="8385.67"/>
    <n v="8593.8799999999992"/>
    <n v="0"/>
    <n v="753.43"/>
    <n v="0"/>
    <n v="-66.84"/>
    <n v="-141.37"/>
    <n v="3266.07"/>
    <n v="0"/>
    <x v="15"/>
    <x v="17"/>
  </r>
  <r>
    <x v="0"/>
    <s v="E"/>
    <x v="5"/>
    <s v="TT03SOFF01/02/2007N"/>
    <n v="-782000"/>
    <n v="-47692.480000000003"/>
    <n v="-3881.07"/>
    <n v="-43811.41"/>
    <n v="-44425.279999999999"/>
    <n v="-120.43"/>
    <n v="-3881.07"/>
    <n v="0"/>
    <n v="8.6"/>
    <n v="725.7"/>
    <n v="-16906.05"/>
    <n v="0"/>
    <x v="15"/>
    <x v="18"/>
  </r>
  <r>
    <x v="0"/>
    <s v="E"/>
    <x v="4"/>
    <s v="TT03WOFF01/02/2007N"/>
    <n v="1223379"/>
    <n v="59390.29"/>
    <n v="6071.63"/>
    <n v="53318.66"/>
    <n v="53318.66"/>
    <n v="0"/>
    <n v="6071.63"/>
    <n v="0"/>
    <n v="0"/>
    <n v="0"/>
    <n v="26448.23"/>
    <n v="0"/>
    <x v="15"/>
    <x v="18"/>
  </r>
  <r>
    <x v="0"/>
    <s v="E"/>
    <x v="8"/>
    <s v="TT03WOFF01/02/2007N"/>
    <n v="5864256"/>
    <n v="266196.17"/>
    <n v="29104.3"/>
    <n v="237091.87"/>
    <n v="237091.87"/>
    <n v="0"/>
    <n v="29104.3"/>
    <n v="0"/>
    <n v="0"/>
    <n v="0"/>
    <n v="126779.35"/>
    <n v="0"/>
    <x v="15"/>
    <x v="18"/>
  </r>
  <r>
    <x v="0"/>
    <s v="E"/>
    <x v="5"/>
    <s v="TT03WOFF01/02/2007N"/>
    <n v="1950941"/>
    <n v="92683.62"/>
    <n v="13077.4"/>
    <n v="79606.22"/>
    <n v="79606.22"/>
    <n v="0"/>
    <n v="13077.4"/>
    <n v="0"/>
    <n v="0"/>
    <n v="0"/>
    <n v="42177.39"/>
    <n v="0"/>
    <x v="15"/>
    <x v="18"/>
  </r>
  <r>
    <x v="0"/>
    <s v="E"/>
    <x v="8"/>
    <s v="TT03WON 01/02/2007 "/>
    <n v="622727"/>
    <n v="35608.04"/>
    <n v="3090.59"/>
    <n v="35608.04"/>
    <n v="33268.92"/>
    <n v="95.9"/>
    <n v="3090.59"/>
    <n v="0"/>
    <n v="-9.93"/>
    <n v="-837.44"/>
    <n v="13462.74"/>
    <n v="0"/>
    <x v="15"/>
    <x v="18"/>
  </r>
  <r>
    <x v="0"/>
    <s v="E"/>
    <x v="4"/>
    <s v="TT03WON 01/02/2007N"/>
    <n v="351012"/>
    <n v="37432.120000000003"/>
    <n v="1742.07"/>
    <n v="35690.050000000003"/>
    <n v="36925.949999999997"/>
    <n v="242.46"/>
    <n v="1742.07"/>
    <n v="0"/>
    <n v="-17.32"/>
    <n v="-1461.04"/>
    <n v="7588.53"/>
    <n v="0"/>
    <x v="15"/>
    <x v="18"/>
  </r>
  <r>
    <x v="0"/>
    <s v="E"/>
    <x v="8"/>
    <s v="TT03WON 01/02/2007N"/>
    <n v="2976737"/>
    <n v="248273.6"/>
    <n v="14773.54"/>
    <n v="233500.06"/>
    <n v="240440.24"/>
    <n v="1361.52"/>
    <n v="14773.54"/>
    <n v="0"/>
    <n v="-97.26"/>
    <n v="-8204.44"/>
    <n v="64354.080000000002"/>
    <n v="0"/>
    <x v="15"/>
    <x v="18"/>
  </r>
  <r>
    <x v="0"/>
    <s v="E"/>
    <x v="5"/>
    <s v="TT03WON 01/02/2007N"/>
    <n v="728080"/>
    <n v="72293.52"/>
    <n v="4923.72"/>
    <n v="67369.8"/>
    <n v="69472.820000000007"/>
    <n v="412.58"/>
    <n v="4923.72"/>
    <n v="0"/>
    <n v="-29.46"/>
    <n v="-2486.14"/>
    <n v="15740.35"/>
    <n v="0"/>
    <x v="15"/>
    <x v="18"/>
  </r>
  <r>
    <x v="0"/>
    <s v="E"/>
    <x v="8"/>
    <s v="TT04WOFF01/02/2007N"/>
    <n v="1274616"/>
    <n v="58118.2"/>
    <n v="6325.92"/>
    <n v="51792.28"/>
    <n v="51792.28"/>
    <n v="0"/>
    <n v="6325.92"/>
    <n v="0"/>
    <n v="0"/>
    <n v="0"/>
    <n v="27555.919999999998"/>
    <n v="0"/>
    <x v="15"/>
    <x v="18"/>
  </r>
  <r>
    <x v="0"/>
    <s v="E"/>
    <x v="5"/>
    <s v="TT04WOFF01/02/2007N"/>
    <n v="1485894"/>
    <n v="67817.19"/>
    <n v="7374.5"/>
    <n v="60442.69"/>
    <n v="60442.69"/>
    <n v="0"/>
    <n v="7374.5"/>
    <n v="0"/>
    <n v="0"/>
    <n v="0"/>
    <n v="32123.54"/>
    <n v="0"/>
    <x v="15"/>
    <x v="18"/>
  </r>
  <r>
    <x v="0"/>
    <s v="E"/>
    <x v="8"/>
    <s v="TT04WON 01/02/2007 "/>
    <n v="771312"/>
    <n v="49639.34"/>
    <n v="3828.02"/>
    <n v="49639.34"/>
    <n v="47035.22"/>
    <n v="118.78"/>
    <n v="3828.02"/>
    <n v="0"/>
    <n v="-15.73"/>
    <n v="-1326.95"/>
    <n v="16674.990000000002"/>
    <n v="0"/>
    <x v="15"/>
    <x v="18"/>
  </r>
  <r>
    <x v="0"/>
    <s v="E"/>
    <x v="8"/>
    <s v="TT04WON 01/02/2007N"/>
    <n v="537912"/>
    <n v="59003.94"/>
    <n v="2669.66"/>
    <n v="56334.28"/>
    <n v="57757.120000000003"/>
    <n v="279.13"/>
    <n v="2669.66"/>
    <n v="0"/>
    <n v="-19.940000000000001"/>
    <n v="-1682.03"/>
    <n v="11629.12"/>
    <n v="0"/>
    <x v="15"/>
    <x v="18"/>
  </r>
  <r>
    <x v="0"/>
    <s v="E"/>
    <x v="5"/>
    <s v="TT04WON 01/02/2007N"/>
    <n v="488580"/>
    <n v="42769.27"/>
    <n v="2424.8200000000002"/>
    <n v="40344.449999999997"/>
    <n v="41894.410000000003"/>
    <n v="304.07"/>
    <n v="2424.8200000000002"/>
    <n v="0"/>
    <n v="-21.72"/>
    <n v="-1832.31"/>
    <n v="10562.62"/>
    <n v="0"/>
    <x v="15"/>
    <x v="18"/>
  </r>
  <r>
    <x v="0"/>
    <s v="E"/>
    <x v="8"/>
    <s v="TT05WON 01/02/2007 "/>
    <n v="279692"/>
    <n v="12569.62"/>
    <n v="0"/>
    <n v="12569.62"/>
    <n v="0"/>
    <n v="0"/>
    <n v="0"/>
    <n v="0"/>
    <n v="0"/>
    <n v="0"/>
    <n v="6046.66"/>
    <n v="0"/>
    <x v="15"/>
    <x v="18"/>
  </r>
  <r>
    <x v="0"/>
    <s v="E"/>
    <x v="8"/>
    <s v="TT06WON 01/02/2007 "/>
    <n v="658586"/>
    <n v="29076.03"/>
    <n v="0"/>
    <n v="29076.03"/>
    <n v="0"/>
    <n v="0"/>
    <n v="0"/>
    <n v="0"/>
    <n v="0"/>
    <n v="0"/>
    <n v="14237.97"/>
    <n v="0"/>
    <x v="15"/>
    <x v="18"/>
  </r>
  <r>
    <x v="0"/>
    <s v="E"/>
    <x v="10"/>
    <s v="UOLC    01/31/2007N"/>
    <n v="1477"/>
    <n v="57.33"/>
    <n v="7.33"/>
    <n v="50"/>
    <n v="52.08"/>
    <n v="0"/>
    <n v="7.33"/>
    <n v="0"/>
    <n v="-0.71"/>
    <n v="-1.37"/>
    <n v="31.93"/>
    <n v="0"/>
    <x v="15"/>
    <x v="19"/>
  </r>
  <r>
    <x v="0"/>
    <s v="E"/>
    <x v="13"/>
    <s v="UOLP    01/31/2007 "/>
    <n v="201"/>
    <n v="7.81"/>
    <n v="0.99"/>
    <n v="6.82"/>
    <n v="7.1"/>
    <n v="0"/>
    <n v="0.99"/>
    <n v="0"/>
    <n v="-0.09"/>
    <n v="-0.19"/>
    <n v="4.3499999999999996"/>
    <n v="0"/>
    <x v="15"/>
    <x v="19"/>
  </r>
  <r>
    <x v="0"/>
    <s v="E"/>
    <x v="2"/>
    <s v="UOLP    01/31/2007 "/>
    <n v="2108"/>
    <n v="81.819999999999993"/>
    <n v="10.46"/>
    <n v="71.36"/>
    <n v="74.34"/>
    <n v="0"/>
    <n v="10.46"/>
    <n v="0"/>
    <n v="-1.02"/>
    <n v="-1.96"/>
    <n v="45.52"/>
    <n v="0"/>
    <x v="15"/>
    <x v="19"/>
  </r>
  <r>
    <x v="0"/>
    <s v="E"/>
    <x v="10"/>
    <s v="UOLP    01/31/2007 "/>
    <n v="64"/>
    <n v="2.4900000000000002"/>
    <n v="0.32"/>
    <n v="2.17"/>
    <n v="2.2599999999999998"/>
    <n v="0"/>
    <n v="0.32"/>
    <n v="0"/>
    <n v="-0.03"/>
    <n v="-0.06"/>
    <n v="1.38"/>
    <n v="0"/>
    <x v="15"/>
    <x v="19"/>
  </r>
  <r>
    <x v="0"/>
    <s v="E"/>
    <x v="3"/>
    <s v="UOLP    01/31/2007 "/>
    <n v="106"/>
    <n v="4.12"/>
    <n v="0.53"/>
    <n v="3.59"/>
    <n v="3.74"/>
    <n v="0"/>
    <n v="0.53"/>
    <n v="0"/>
    <n v="-0.05"/>
    <n v="-0.1"/>
    <n v="2.29"/>
    <n v="0"/>
    <x v="15"/>
    <x v="19"/>
  </r>
  <r>
    <x v="0"/>
    <s v="E"/>
    <x v="2"/>
    <s v="UOLP    01/31/2007N"/>
    <n v="1476"/>
    <n v="57.3"/>
    <n v="7.33"/>
    <n v="49.97"/>
    <n v="52.04"/>
    <n v="0"/>
    <n v="7.33"/>
    <n v="0"/>
    <n v="-0.7"/>
    <n v="-1.37"/>
    <n v="31.91"/>
    <n v="0"/>
    <x v="15"/>
    <x v="19"/>
  </r>
  <r>
    <x v="0"/>
    <s v="E"/>
    <x v="10"/>
    <s v="UOLP    01/31/2007N"/>
    <n v="6993"/>
    <n v="271.41000000000003"/>
    <n v="34.71"/>
    <n v="236.7"/>
    <n v="246.59"/>
    <n v="0"/>
    <n v="34.71"/>
    <n v="0"/>
    <n v="-3.37"/>
    <n v="-6.52"/>
    <n v="151.16999999999999"/>
    <n v="0"/>
    <x v="15"/>
    <x v="19"/>
  </r>
  <r>
    <x v="0"/>
    <s v="E"/>
    <x v="3"/>
    <s v="WS01    06/02/1993N"/>
    <n v="30320"/>
    <n v="1558.97"/>
    <n v="150.47999999999999"/>
    <n v="1408.49"/>
    <n v="0"/>
    <n v="0"/>
    <n v="0"/>
    <n v="0"/>
    <n v="0"/>
    <n v="0"/>
    <n v="655.49"/>
    <n v="0"/>
    <x v="15"/>
    <x v="20"/>
  </r>
  <r>
    <x v="0"/>
    <s v="E"/>
    <x v="0"/>
    <s v="ID        01/01/2001 "/>
    <n v="66473"/>
    <n v="4617.55"/>
    <n v="0"/>
    <n v="4617.55"/>
    <n v="0"/>
    <n v="0"/>
    <n v="0"/>
    <n v="0"/>
    <n v="0"/>
    <n v="0"/>
    <n v="0"/>
    <n v="0"/>
    <x v="16"/>
    <x v="0"/>
  </r>
  <r>
    <x v="0"/>
    <s v="E"/>
    <x v="1"/>
    <s v="DP01    01/02/2007N"/>
    <n v="133353"/>
    <n v="10116.11"/>
    <n v="635.42999999999995"/>
    <n v="9480.68"/>
    <n v="9259.4500000000007"/>
    <n v="187.36"/>
    <n v="635.42999999999995"/>
    <n v="0"/>
    <n v="-29.74"/>
    <n v="63.61"/>
    <n v="2882.96"/>
    <n v="0"/>
    <x v="16"/>
    <x v="1"/>
  </r>
  <r>
    <x v="0"/>
    <s v="E"/>
    <x v="2"/>
    <s v="DP02    01/02/2007N"/>
    <n v="97022"/>
    <n v="8122.87"/>
    <n v="462.31"/>
    <n v="7660.56"/>
    <n v="7499.59"/>
    <n v="136.32"/>
    <n v="462.31"/>
    <n v="0"/>
    <n v="-21.63"/>
    <n v="46.28"/>
    <n v="2097.52"/>
    <n v="0"/>
    <x v="16"/>
    <x v="1"/>
  </r>
  <r>
    <x v="0"/>
    <s v="E"/>
    <x v="3"/>
    <s v="DP02    01/02/2007N"/>
    <n v="521439"/>
    <n v="36926.449999999997"/>
    <n v="2484.66"/>
    <n v="34441.79"/>
    <n v="33576.74"/>
    <n v="732.62"/>
    <n v="2484.66"/>
    <n v="0"/>
    <n v="-116.29"/>
    <n v="248.72"/>
    <n v="11272.99"/>
    <n v="0"/>
    <x v="16"/>
    <x v="1"/>
  </r>
  <r>
    <x v="0"/>
    <s v="E"/>
    <x v="4"/>
    <s v="DP02    01/02/2007N"/>
    <n v="342573"/>
    <n v="23003.18"/>
    <n v="1632.36"/>
    <n v="21370.82"/>
    <n v="20802.48"/>
    <n v="481.32"/>
    <n v="1632.36"/>
    <n v="0"/>
    <n v="-76.39"/>
    <n v="163.41"/>
    <n v="7406.09"/>
    <n v="0"/>
    <x v="16"/>
    <x v="1"/>
  </r>
  <r>
    <x v="0"/>
    <s v="E"/>
    <x v="6"/>
    <s v="DP10 ON 01/02/2007N"/>
    <n v="109926"/>
    <n v="7790.07"/>
    <n v="523.79999999999995"/>
    <n v="7266.27"/>
    <n v="7083.9"/>
    <n v="154.44999999999999"/>
    <n v="523.79999999999995"/>
    <n v="0"/>
    <n v="-24.51"/>
    <n v="52.43"/>
    <n v="2376.4899999999998"/>
    <n v="0"/>
    <x v="16"/>
    <x v="1"/>
  </r>
  <r>
    <x v="0"/>
    <s v="E"/>
    <x v="7"/>
    <s v="DP10 ON 01/02/2007N"/>
    <n v="59100"/>
    <n v="4953.5"/>
    <n v="281.61"/>
    <n v="4671.8900000000003"/>
    <n v="4573.84"/>
    <n v="83.04"/>
    <n v="281.61"/>
    <n v="0"/>
    <n v="-13.18"/>
    <n v="28.19"/>
    <n v="1277.68"/>
    <n v="0"/>
    <x v="16"/>
    <x v="1"/>
  </r>
  <r>
    <x v="0"/>
    <s v="E"/>
    <x v="4"/>
    <s v="DS01    01/02/2007 "/>
    <n v="9427"/>
    <n v="1022.83"/>
    <n v="44.92"/>
    <n v="1022.83"/>
    <n v="957.97"/>
    <n v="13.24"/>
    <n v="44.92"/>
    <n v="0"/>
    <n v="-5.88"/>
    <n v="12.58"/>
    <n v="203.8"/>
    <n v="0"/>
    <x v="16"/>
    <x v="2"/>
  </r>
  <r>
    <x v="0"/>
    <s v="E"/>
    <x v="8"/>
    <s v="DS01    01/02/2007 "/>
    <n v="58350"/>
    <n v="3930.61"/>
    <n v="278.04000000000002"/>
    <n v="3930.61"/>
    <n v="3559.8"/>
    <n v="81.98"/>
    <n v="278.04000000000002"/>
    <n v="0"/>
    <n v="-9.48"/>
    <n v="20.27"/>
    <n v="1261.47"/>
    <n v="0"/>
    <x v="16"/>
    <x v="2"/>
  </r>
  <r>
    <x v="0"/>
    <s v="E"/>
    <x v="9"/>
    <s v="DS01    01/02/2007N"/>
    <n v="350691"/>
    <n v="30974.69"/>
    <n v="1741.82"/>
    <n v="29232.87"/>
    <n v="28686.61"/>
    <n v="492.72"/>
    <n v="1741.82"/>
    <n v="0"/>
    <n v="-78.23"/>
    <n v="131.77000000000001"/>
    <n v="7581.6"/>
    <n v="0"/>
    <x v="16"/>
    <x v="2"/>
  </r>
  <r>
    <x v="0"/>
    <s v="E"/>
    <x v="2"/>
    <s v="DS01    01/02/2007N"/>
    <n v="55452807"/>
    <n v="4887620.97"/>
    <n v="264216.63"/>
    <n v="4623404.34"/>
    <n v="4532723.32"/>
    <n v="77911.02"/>
    <n v="264216.63"/>
    <n v="0"/>
    <n v="-12365.75"/>
    <n v="25135.75"/>
    <n v="1198834.57"/>
    <n v="0"/>
    <x v="16"/>
    <x v="2"/>
  </r>
  <r>
    <x v="0"/>
    <s v="E"/>
    <x v="6"/>
    <s v="DS01    01/02/2007N"/>
    <n v="3444065"/>
    <n v="304760.81"/>
    <n v="16227.67"/>
    <n v="288533.14"/>
    <n v="282781.13"/>
    <n v="4838.9799999999996"/>
    <n v="16227.67"/>
    <n v="0"/>
    <n v="-768.01"/>
    <n v="1681.04"/>
    <n v="74457.279999999999"/>
    <n v="0"/>
    <x v="16"/>
    <x v="2"/>
  </r>
  <r>
    <x v="0"/>
    <s v="E"/>
    <x v="10"/>
    <s v="DS01    01/02/2007N"/>
    <n v="92732"/>
    <n v="8044.86"/>
    <n v="441.87"/>
    <n v="7602.99"/>
    <n v="7449.13"/>
    <n v="130.30000000000001"/>
    <n v="441.87"/>
    <n v="0"/>
    <n v="-20.68"/>
    <n v="44.24"/>
    <n v="2004.78"/>
    <n v="0"/>
    <x v="16"/>
    <x v="2"/>
  </r>
  <r>
    <x v="0"/>
    <s v="E"/>
    <x v="3"/>
    <s v="DS01    01/02/2007N"/>
    <n v="6492232"/>
    <n v="591147.4"/>
    <n v="30771.759999999998"/>
    <n v="560375.64"/>
    <n v="549718.82999999996"/>
    <n v="9121.56"/>
    <n v="30771.759999999998"/>
    <n v="0"/>
    <n v="-1447.77"/>
    <n v="2983.02"/>
    <n v="140355.53"/>
    <n v="0"/>
    <x v="16"/>
    <x v="2"/>
  </r>
  <r>
    <x v="0"/>
    <s v="E"/>
    <x v="7"/>
    <s v="DS01    01/02/2007N"/>
    <n v="439"/>
    <n v="75.19"/>
    <n v="2.09"/>
    <n v="73.099999999999994"/>
    <n v="72.36"/>
    <n v="0.62"/>
    <n v="2.09"/>
    <n v="0"/>
    <n v="-0.1"/>
    <n v="0.22"/>
    <n v="9.49"/>
    <n v="0"/>
    <x v="16"/>
    <x v="2"/>
  </r>
  <r>
    <x v="0"/>
    <s v="E"/>
    <x v="11"/>
    <s v="DS01    01/02/2007N"/>
    <n v="430623"/>
    <n v="36545.9"/>
    <n v="2051.92"/>
    <n v="34493.980000000003"/>
    <n v="33779.440000000002"/>
    <n v="605.01"/>
    <n v="2051.92"/>
    <n v="0"/>
    <n v="-96.05"/>
    <n v="205.58"/>
    <n v="9309.6200000000008"/>
    <n v="0"/>
    <x v="16"/>
    <x v="2"/>
  </r>
  <r>
    <x v="0"/>
    <s v="E"/>
    <x v="4"/>
    <s v="DS01    01/02/2007N"/>
    <n v="6817569"/>
    <n v="507919.2"/>
    <n v="32485.71"/>
    <n v="475433.49"/>
    <n v="464123.1"/>
    <n v="9578.7000000000007"/>
    <n v="32485.71"/>
    <n v="0"/>
    <n v="-1520.31"/>
    <n v="3252"/>
    <n v="147389.04"/>
    <n v="0"/>
    <x v="16"/>
    <x v="2"/>
  </r>
  <r>
    <x v="0"/>
    <s v="E"/>
    <x v="8"/>
    <s v="DS01    01/02/2007N"/>
    <n v="1341130"/>
    <n v="110245.27"/>
    <n v="6390.5"/>
    <n v="103854.77"/>
    <n v="101629.85"/>
    <n v="1884.28"/>
    <n v="6390.5"/>
    <n v="0"/>
    <n v="-299.06"/>
    <n v="639.70000000000005"/>
    <n v="28993.9"/>
    <n v="0"/>
    <x v="16"/>
    <x v="2"/>
  </r>
  <r>
    <x v="0"/>
    <s v="E"/>
    <x v="5"/>
    <s v="DS01    01/02/2007N"/>
    <n v="1589214"/>
    <n v="149040.5"/>
    <n v="7572.6"/>
    <n v="141467.9"/>
    <n v="138831.35999999999"/>
    <n v="2232.86"/>
    <n v="7572.6"/>
    <n v="0"/>
    <n v="-354.4"/>
    <n v="758.08"/>
    <n v="34357.199999999997"/>
    <n v="0"/>
    <x v="16"/>
    <x v="2"/>
  </r>
  <r>
    <x v="0"/>
    <s v="E"/>
    <x v="14"/>
    <s v="DS01    01/02/2007N"/>
    <n v="0"/>
    <n v="-35"/>
    <n v="0"/>
    <n v="-35"/>
    <n v="0"/>
    <n v="0"/>
    <n v="0"/>
    <n v="0"/>
    <n v="0"/>
    <n v="0"/>
    <n v="0"/>
    <n v="0"/>
    <x v="16"/>
    <x v="2"/>
  </r>
  <r>
    <x v="0"/>
    <s v="E"/>
    <x v="2"/>
    <s v="DS01    01/02/2007Y"/>
    <n v="43727"/>
    <n v="11188.96"/>
    <n v="232.97"/>
    <n v="10955.99"/>
    <n v="10789.9"/>
    <n v="59.54"/>
    <n v="232.97"/>
    <n v="0"/>
    <n v="-9.4600000000000009"/>
    <n v="7.63"/>
    <n v="945.33"/>
    <n v="0"/>
    <x v="16"/>
    <x v="2"/>
  </r>
  <r>
    <x v="0"/>
    <s v="E"/>
    <x v="6"/>
    <s v="DS01    01/02/2007Y"/>
    <n v="10985"/>
    <n v="2699.1"/>
    <n v="52.35"/>
    <n v="2646.75"/>
    <n v="2628.53"/>
    <n v="15.43"/>
    <n v="52.35"/>
    <n v="0"/>
    <n v="-2.46"/>
    <n v="5.25"/>
    <n v="237.48"/>
    <n v="0"/>
    <x v="16"/>
    <x v="2"/>
  </r>
  <r>
    <x v="0"/>
    <s v="E"/>
    <x v="3"/>
    <s v="DS01    01/02/2007Y"/>
    <n v="66591"/>
    <n v="8958.65"/>
    <n v="93.98"/>
    <n v="8864.67"/>
    <n v="4846.5"/>
    <n v="27.7"/>
    <n v="93.98"/>
    <n v="0"/>
    <n v="-4.41"/>
    <n v="9.19"/>
    <n v="1439.64"/>
    <n v="0"/>
    <x v="16"/>
    <x v="2"/>
  </r>
  <r>
    <x v="0"/>
    <s v="E"/>
    <x v="11"/>
    <s v="DS01    01/02/2007Y"/>
    <n v="2996"/>
    <n v="727.97"/>
    <n v="14.28"/>
    <n v="713.69"/>
    <n v="708.72"/>
    <n v="4.21"/>
    <n v="14.28"/>
    <n v="0"/>
    <n v="-0.67"/>
    <n v="1.43"/>
    <n v="64.77"/>
    <n v="0"/>
    <x v="16"/>
    <x v="2"/>
  </r>
  <r>
    <x v="0"/>
    <s v="E"/>
    <x v="4"/>
    <s v="DS01    01/02/2007Y"/>
    <n v="2077"/>
    <n v="504.07"/>
    <n v="9.9"/>
    <n v="494.17"/>
    <n v="490.72"/>
    <n v="2.92"/>
    <n v="9.9"/>
    <n v="0"/>
    <n v="-0.46"/>
    <n v="0.99"/>
    <n v="44.9"/>
    <n v="0"/>
    <x v="16"/>
    <x v="2"/>
  </r>
  <r>
    <x v="0"/>
    <s v="E"/>
    <x v="8"/>
    <s v="DS01    01/02/2007Y"/>
    <n v="832"/>
    <n v="210.9"/>
    <n v="3.96"/>
    <n v="206.94"/>
    <n v="205.56"/>
    <n v="1.17"/>
    <n v="3.96"/>
    <n v="0"/>
    <n v="-0.19"/>
    <n v="0.4"/>
    <n v="17.989999999999998"/>
    <n v="0"/>
    <x v="16"/>
    <x v="2"/>
  </r>
  <r>
    <x v="0"/>
    <s v="E"/>
    <x v="5"/>
    <s v="DS01    01/02/2007Y"/>
    <n v="9777"/>
    <n v="2332.16"/>
    <n v="46.59"/>
    <n v="2285.5700000000002"/>
    <n v="2269.35"/>
    <n v="13.74"/>
    <n v="46.59"/>
    <n v="0"/>
    <n v="-2.1800000000000002"/>
    <n v="4.66"/>
    <n v="211.37"/>
    <n v="0"/>
    <x v="16"/>
    <x v="2"/>
  </r>
  <r>
    <x v="0"/>
    <s v="E"/>
    <x v="5"/>
    <s v="DS02    01/02/2007N"/>
    <n v="81372"/>
    <n v="7413.52"/>
    <n v="387.74"/>
    <n v="7025.78"/>
    <n v="6890.79"/>
    <n v="114.33"/>
    <n v="387.74"/>
    <n v="0"/>
    <n v="-18.149999999999999"/>
    <n v="38.81"/>
    <n v="1759.18"/>
    <n v="0"/>
    <x v="16"/>
    <x v="2"/>
  </r>
  <r>
    <x v="0"/>
    <s v="E"/>
    <x v="6"/>
    <s v="DS02    01/02/2007Y"/>
    <n v="4137"/>
    <n v="989.12"/>
    <n v="19.71"/>
    <n v="969.41"/>
    <n v="962.55"/>
    <n v="5.81"/>
    <n v="19.71"/>
    <n v="0"/>
    <n v="-0.92"/>
    <n v="1.97"/>
    <n v="89.44"/>
    <n v="0"/>
    <x v="16"/>
    <x v="2"/>
  </r>
  <r>
    <x v="0"/>
    <s v="E"/>
    <x v="5"/>
    <s v="DS03 ON 01/02/2007N"/>
    <n v="136882"/>
    <n v="10168.629999999999"/>
    <n v="652.24"/>
    <n v="9516.39"/>
    <n v="9289.2999999999993"/>
    <n v="192.32"/>
    <n v="652.24"/>
    <n v="0"/>
    <n v="-30.52"/>
    <n v="65.290000000000006"/>
    <n v="2959.25"/>
    <n v="0"/>
    <x v="16"/>
    <x v="2"/>
  </r>
  <r>
    <x v="0"/>
    <s v="E"/>
    <x v="2"/>
    <s v="DS07 ON 01/02/2007N"/>
    <n v="1461026"/>
    <n v="119151.49"/>
    <n v="6961.77"/>
    <n v="112189.72"/>
    <n v="109765.88"/>
    <n v="2052.7600000000002"/>
    <n v="6961.77"/>
    <n v="0"/>
    <n v="-325.8"/>
    <n v="696.88"/>
    <n v="31585.9"/>
    <n v="0"/>
    <x v="16"/>
    <x v="2"/>
  </r>
  <r>
    <x v="0"/>
    <s v="E"/>
    <x v="6"/>
    <s v="DS07 ON 01/02/2007N"/>
    <n v="85470"/>
    <n v="8668.94"/>
    <n v="407.26"/>
    <n v="8261.68"/>
    <n v="8119.88"/>
    <n v="120.09"/>
    <n v="407.26"/>
    <n v="0"/>
    <n v="-19.059999999999999"/>
    <n v="40.770000000000003"/>
    <n v="1847.77"/>
    <n v="0"/>
    <x v="16"/>
    <x v="2"/>
  </r>
  <r>
    <x v="0"/>
    <s v="E"/>
    <x v="3"/>
    <s v="DS07 ON 01/02/2007N"/>
    <n v="128080"/>
    <n v="11090.78"/>
    <n v="610.30999999999995"/>
    <n v="10480.469999999999"/>
    <n v="10267.969999999999"/>
    <n v="179.96"/>
    <n v="610.30999999999995"/>
    <n v="0"/>
    <n v="-28.56"/>
    <n v="61.1"/>
    <n v="2768.95"/>
    <n v="0"/>
    <x v="16"/>
    <x v="2"/>
  </r>
  <r>
    <x v="0"/>
    <s v="E"/>
    <x v="7"/>
    <s v="DS07 ON 01/02/2007N"/>
    <n v="25280"/>
    <n v="2408.64"/>
    <n v="120.46"/>
    <n v="2288.1799999999998"/>
    <n v="2246.2399999999998"/>
    <n v="35.520000000000003"/>
    <n v="120.46"/>
    <n v="0"/>
    <n v="-5.64"/>
    <n v="12.06"/>
    <n v="546.53"/>
    <n v="0"/>
    <x v="16"/>
    <x v="2"/>
  </r>
  <r>
    <x v="0"/>
    <s v="E"/>
    <x v="4"/>
    <s v="DS07 ON 01/02/2007N"/>
    <n v="148415"/>
    <n v="12041.53"/>
    <n v="707.19"/>
    <n v="11334.34"/>
    <n v="11088.11"/>
    <n v="208.52"/>
    <n v="707.19"/>
    <n v="0"/>
    <n v="-33.090000000000003"/>
    <n v="70.8"/>
    <n v="3208.58"/>
    <n v="0"/>
    <x v="16"/>
    <x v="2"/>
  </r>
  <r>
    <x v="0"/>
    <s v="E"/>
    <x v="2"/>
    <s v="DS07 ON 01/02/2007Y"/>
    <n v="0"/>
    <n v="16.559999999999999"/>
    <n v="0"/>
    <n v="16.559999999999999"/>
    <n v="16.559999999999999"/>
    <n v="0"/>
    <n v="0"/>
    <n v="0"/>
    <n v="0"/>
    <n v="0"/>
    <n v="0"/>
    <n v="0"/>
    <x v="16"/>
    <x v="2"/>
  </r>
  <r>
    <x v="0"/>
    <s v="E"/>
    <x v="2"/>
    <s v="DS08 ON 01/02/2007N"/>
    <n v="529287"/>
    <n v="59390.55"/>
    <n v="2486.54"/>
    <n v="56904.01"/>
    <n v="56019.11"/>
    <n v="743.64"/>
    <n v="2486.54"/>
    <n v="0"/>
    <n v="-118.08"/>
    <n v="259.33999999999997"/>
    <n v="11442.66"/>
    <n v="0"/>
    <x v="16"/>
    <x v="2"/>
  </r>
  <r>
    <x v="0"/>
    <s v="E"/>
    <x v="4"/>
    <s v="DS08 ON 01/02/2007N"/>
    <n v="58439"/>
    <n v="5428.31"/>
    <n v="278.45999999999998"/>
    <n v="5149.8500000000004"/>
    <n v="5052.8900000000003"/>
    <n v="82.11"/>
    <n v="278.45999999999998"/>
    <n v="0"/>
    <n v="-13.03"/>
    <n v="27.88"/>
    <n v="1263.3900000000001"/>
    <n v="0"/>
    <x v="16"/>
    <x v="2"/>
  </r>
  <r>
    <x v="0"/>
    <s v="E"/>
    <x v="2"/>
    <s v="DS08 ON 01/02/2007Y"/>
    <n v="1900"/>
    <n v="502.06"/>
    <n v="9.0500000000000007"/>
    <n v="493.01"/>
    <n v="489.85"/>
    <n v="2.67"/>
    <n v="9.0500000000000007"/>
    <n v="0"/>
    <n v="-0.42"/>
    <n v="0.91"/>
    <n v="41.08"/>
    <n v="0"/>
    <x v="16"/>
    <x v="2"/>
  </r>
  <r>
    <x v="0"/>
    <s v="E"/>
    <x v="2"/>
    <s v="DS09    01/02/2007N"/>
    <n v="405621"/>
    <n v="45106.69"/>
    <n v="1815.59"/>
    <n v="43291.1"/>
    <n v="42583.29"/>
    <n v="569.99"/>
    <n v="1815.59"/>
    <n v="0"/>
    <n v="-90.43"/>
    <n v="228.25"/>
    <n v="8769.11"/>
    <n v="0"/>
    <x v="16"/>
    <x v="2"/>
  </r>
  <r>
    <x v="0"/>
    <s v="E"/>
    <x v="2"/>
    <s v="DS09    01/02/2007Y"/>
    <n v="103177"/>
    <n v="15262.97"/>
    <n v="611.65"/>
    <n v="14651.32"/>
    <n v="14534.22"/>
    <n v="144.97999999999999"/>
    <n v="611.65"/>
    <n v="0"/>
    <n v="-23.01"/>
    <n v="-4.87"/>
    <n v="2230.61"/>
    <n v="0"/>
    <x v="16"/>
    <x v="2"/>
  </r>
  <r>
    <x v="0"/>
    <s v="E"/>
    <x v="4"/>
    <s v="DS12    01/02/2007 "/>
    <n v="16945"/>
    <n v="929.47"/>
    <n v="0"/>
    <n v="929.47"/>
    <n v="0"/>
    <n v="0"/>
    <n v="0"/>
    <n v="0"/>
    <n v="0"/>
    <n v="0"/>
    <n v="366.33"/>
    <n v="0"/>
    <x v="16"/>
    <x v="2"/>
  </r>
  <r>
    <x v="0"/>
    <s v="E"/>
    <x v="8"/>
    <s v="DS12    01/02/2007 "/>
    <n v="-15848"/>
    <n v="-128.85"/>
    <n v="0"/>
    <n v="-128.85"/>
    <n v="0"/>
    <n v="0"/>
    <n v="0"/>
    <n v="0"/>
    <n v="0"/>
    <n v="0"/>
    <n v="-342.62"/>
    <n v="0"/>
    <x v="16"/>
    <x v="2"/>
  </r>
  <r>
    <x v="0"/>
    <s v="E"/>
    <x v="8"/>
    <s v="DT01SOFF01/02/2007N"/>
    <n v="-310996"/>
    <n v="-30529.06"/>
    <n v="-1525.72"/>
    <n v="-29003.34"/>
    <n v="-28798.36"/>
    <n v="-436.95"/>
    <n v="-1525.72"/>
    <n v="0"/>
    <n v="69.349999999999994"/>
    <n v="162.62"/>
    <n v="-6723.43"/>
    <n v="0"/>
    <x v="16"/>
    <x v="3"/>
  </r>
  <r>
    <x v="0"/>
    <s v="E"/>
    <x v="4"/>
    <s v="DT01WOFF01/02/2007N"/>
    <n v="15206855"/>
    <n v="591301.04"/>
    <n v="72460.710000000006"/>
    <n v="518840.33"/>
    <n v="518840.33"/>
    <n v="0"/>
    <n v="72460.710000000006"/>
    <n v="0"/>
    <n v="0"/>
    <n v="0"/>
    <n v="328757.02"/>
    <n v="0"/>
    <x v="16"/>
    <x v="3"/>
  </r>
  <r>
    <x v="0"/>
    <s v="E"/>
    <x v="8"/>
    <s v="DT01WOFF01/02/2007N"/>
    <n v="17806394"/>
    <n v="691058.15"/>
    <n v="84874.57"/>
    <n v="606183.57999999996"/>
    <n v="606183.57999999996"/>
    <n v="0"/>
    <n v="84874.57"/>
    <n v="0"/>
    <n v="0"/>
    <n v="0"/>
    <n v="384956.46"/>
    <n v="0"/>
    <x v="16"/>
    <x v="3"/>
  </r>
  <r>
    <x v="0"/>
    <s v="E"/>
    <x v="5"/>
    <s v="DT01WOFF01/02/2007N"/>
    <n v="1794299"/>
    <n v="69555.78"/>
    <n v="8549.84"/>
    <n v="61005.94"/>
    <n v="61005.94"/>
    <n v="0"/>
    <n v="8549.84"/>
    <n v="0"/>
    <n v="0"/>
    <n v="0"/>
    <n v="38790.93"/>
    <n v="0"/>
    <x v="16"/>
    <x v="3"/>
  </r>
  <r>
    <x v="0"/>
    <s v="E"/>
    <x v="1"/>
    <s v="DT01WOFF01/02/2007N"/>
    <n v="124694"/>
    <n v="4845.8500000000004"/>
    <n v="594.16999999999996"/>
    <n v="4251.68"/>
    <n v="4251.68"/>
    <n v="0"/>
    <n v="594.16999999999996"/>
    <n v="0"/>
    <n v="0"/>
    <n v="0"/>
    <n v="2695.76"/>
    <n v="0"/>
    <x v="16"/>
    <x v="3"/>
  </r>
  <r>
    <x v="0"/>
    <s v="E"/>
    <x v="8"/>
    <s v="DT01WON 01/02/2007 "/>
    <n v="1082165"/>
    <n v="74888.820000000007"/>
    <n v="5156.5200000000004"/>
    <n v="74888.820000000007"/>
    <n v="67842.8"/>
    <n v="1520.44"/>
    <n v="5156.5200000000004"/>
    <n v="0"/>
    <n v="-324.02"/>
    <n v="693.08"/>
    <n v="23395.32"/>
    <n v="0"/>
    <x v="16"/>
    <x v="3"/>
  </r>
  <r>
    <x v="0"/>
    <s v="E"/>
    <x v="3"/>
    <s v="DT01WON 01/02/2007N"/>
    <n v="240"/>
    <n v="84.07"/>
    <n v="1.1399999999999999"/>
    <n v="82.93"/>
    <n v="82.53"/>
    <n v="0.34"/>
    <n v="1.1399999999999999"/>
    <n v="0"/>
    <n v="-0.05"/>
    <n v="0.11"/>
    <n v="5.19"/>
    <n v="0"/>
    <x v="16"/>
    <x v="3"/>
  </r>
  <r>
    <x v="0"/>
    <s v="E"/>
    <x v="4"/>
    <s v="DT01WON 01/02/2007N"/>
    <n v="6515632"/>
    <n v="902007.67"/>
    <n v="31047.01"/>
    <n v="870960.66"/>
    <n v="834923.09"/>
    <n v="30520.06"/>
    <n v="31047.01"/>
    <n v="0"/>
    <n v="-4844.12"/>
    <n v="10361.629999999999"/>
    <n v="140861.46"/>
    <n v="0"/>
    <x v="16"/>
    <x v="3"/>
  </r>
  <r>
    <x v="0"/>
    <s v="E"/>
    <x v="8"/>
    <s v="DT01WON 01/02/2007N"/>
    <n v="7814553"/>
    <n v="1108793.01"/>
    <n v="37255.29"/>
    <n v="1071537.72"/>
    <n v="1029359.72"/>
    <n v="35997.410000000003"/>
    <n v="37255.29"/>
    <n v="0"/>
    <n v="-5713.44"/>
    <n v="11894.03"/>
    <n v="168942.81"/>
    <n v="0"/>
    <x v="16"/>
    <x v="3"/>
  </r>
  <r>
    <x v="0"/>
    <s v="E"/>
    <x v="5"/>
    <s v="DT01WON 01/02/2007N"/>
    <n v="926592"/>
    <n v="154169.26"/>
    <n v="4415.21"/>
    <n v="149754.04999999999"/>
    <n v="145240.07999999999"/>
    <n v="3822.87"/>
    <n v="4415.21"/>
    <n v="0"/>
    <n v="-606.76"/>
    <n v="1297.8599999999999"/>
    <n v="20031.98"/>
    <n v="0"/>
    <x v="16"/>
    <x v="3"/>
  </r>
  <r>
    <x v="0"/>
    <s v="E"/>
    <x v="1"/>
    <s v="DT01WON 01/02/2007N"/>
    <n v="46415"/>
    <n v="5751.55"/>
    <n v="221.17"/>
    <n v="5530.38"/>
    <n v="5246.51"/>
    <n v="240.41"/>
    <n v="221.17"/>
    <n v="0"/>
    <n v="-38.159999999999997"/>
    <n v="81.62"/>
    <n v="1003.45"/>
    <n v="0"/>
    <x v="16"/>
    <x v="3"/>
  </r>
  <r>
    <x v="0"/>
    <s v="E"/>
    <x v="4"/>
    <s v="DT02WOFF01/02/2007N"/>
    <n v="287098"/>
    <n v="11122.75"/>
    <n v="1368.02"/>
    <n v="9754.73"/>
    <n v="9754.73"/>
    <n v="0"/>
    <n v="1368.02"/>
    <n v="0"/>
    <n v="0"/>
    <n v="0"/>
    <n v="6206.77"/>
    <n v="0"/>
    <x v="16"/>
    <x v="3"/>
  </r>
  <r>
    <x v="0"/>
    <s v="E"/>
    <x v="8"/>
    <s v="DT02WOFF01/02/2007N"/>
    <n v="640375"/>
    <n v="24851.040000000001"/>
    <n v="3051.39"/>
    <n v="21799.65"/>
    <n v="21799.65"/>
    <n v="0"/>
    <n v="3051.39"/>
    <n v="0"/>
    <n v="0"/>
    <n v="0"/>
    <n v="13844.26"/>
    <n v="0"/>
    <x v="16"/>
    <x v="3"/>
  </r>
  <r>
    <x v="0"/>
    <s v="E"/>
    <x v="5"/>
    <s v="DT02WOFF01/02/2007N"/>
    <n v="137338"/>
    <n v="5320.75"/>
    <n v="654.41999999999996"/>
    <n v="4666.33"/>
    <n v="4666.33"/>
    <n v="0"/>
    <n v="654.41999999999996"/>
    <n v="0"/>
    <n v="0"/>
    <n v="0"/>
    <n v="2969.11"/>
    <n v="0"/>
    <x v="16"/>
    <x v="3"/>
  </r>
  <r>
    <x v="0"/>
    <s v="E"/>
    <x v="4"/>
    <s v="DT02WON 01/02/2007N"/>
    <n v="128151"/>
    <n v="18951.8"/>
    <n v="610.64"/>
    <n v="18341.16"/>
    <n v="17652.27"/>
    <n v="583.41999999999996"/>
    <n v="610.64"/>
    <n v="0"/>
    <n v="-92.6"/>
    <n v="198.07"/>
    <n v="2770.5"/>
    <n v="0"/>
    <x v="16"/>
    <x v="3"/>
  </r>
  <r>
    <x v="0"/>
    <s v="E"/>
    <x v="8"/>
    <s v="DT02WON 01/02/2007N"/>
    <n v="260051"/>
    <n v="35816.82"/>
    <n v="1239.1400000000001"/>
    <n v="34577.68"/>
    <n v="33083.870000000003"/>
    <n v="1265.0999999999999"/>
    <n v="1239.1400000000001"/>
    <n v="0"/>
    <n v="-200.79"/>
    <n v="429.5"/>
    <n v="5622.04"/>
    <n v="0"/>
    <x v="16"/>
    <x v="3"/>
  </r>
  <r>
    <x v="0"/>
    <s v="E"/>
    <x v="5"/>
    <s v="DT02WON 01/02/2007N"/>
    <n v="72769"/>
    <n v="10803.46"/>
    <n v="346.74"/>
    <n v="10456.719999999999"/>
    <n v="10108.15"/>
    <n v="295.2"/>
    <n v="346.74"/>
    <n v="0"/>
    <n v="-46.85"/>
    <n v="100.22"/>
    <n v="1573.19"/>
    <n v="0"/>
    <x v="16"/>
    <x v="3"/>
  </r>
  <r>
    <x v="0"/>
    <s v="E"/>
    <x v="5"/>
    <s v="DT07WOFF01/02/2007N"/>
    <n v="126364"/>
    <n v="4895.59"/>
    <n v="602.12"/>
    <n v="4293.47"/>
    <n v="4293.47"/>
    <n v="0"/>
    <n v="602.12"/>
    <n v="0"/>
    <n v="0"/>
    <n v="0"/>
    <n v="2731.86"/>
    <n v="0"/>
    <x v="16"/>
    <x v="3"/>
  </r>
  <r>
    <x v="0"/>
    <s v="E"/>
    <x v="5"/>
    <s v="DT07WON 01/02/2007N"/>
    <n v="61319"/>
    <n v="8734.7099999999991"/>
    <n v="292.19"/>
    <n v="8442.52"/>
    <n v="8131.16"/>
    <n v="263.69"/>
    <n v="292.19"/>
    <n v="0"/>
    <n v="-41.85"/>
    <n v="89.52"/>
    <n v="1325.66"/>
    <n v="0"/>
    <x v="16"/>
    <x v="3"/>
  </r>
  <r>
    <x v="0"/>
    <s v="E"/>
    <x v="4"/>
    <s v="DT08WOFF01/02/2007N"/>
    <n v="11563551"/>
    <n v="448377.49"/>
    <n v="55100.32"/>
    <n v="393277.17"/>
    <n v="393277.17"/>
    <n v="0"/>
    <n v="55100.32"/>
    <n v="0"/>
    <n v="0"/>
    <n v="0"/>
    <n v="249992.4"/>
    <n v="0"/>
    <x v="16"/>
    <x v="3"/>
  </r>
  <r>
    <x v="0"/>
    <s v="E"/>
    <x v="8"/>
    <s v="DT08WOFF01/02/2007N"/>
    <n v="8843537"/>
    <n v="343534.61"/>
    <n v="42139.45"/>
    <n v="301395.15999999997"/>
    <n v="301395.15999999997"/>
    <n v="0"/>
    <n v="42139.45"/>
    <n v="0"/>
    <n v="0"/>
    <n v="0"/>
    <n v="191188.43"/>
    <n v="0"/>
    <x v="16"/>
    <x v="3"/>
  </r>
  <r>
    <x v="0"/>
    <s v="E"/>
    <x v="5"/>
    <s v="DT08WOFF01/02/2007N"/>
    <n v="4274478"/>
    <n v="170049.56"/>
    <n v="20367.88"/>
    <n v="149681.68"/>
    <n v="149681.68"/>
    <n v="0"/>
    <n v="20367.88"/>
    <n v="0"/>
    <n v="0"/>
    <n v="0"/>
    <n v="92409.94"/>
    <n v="0"/>
    <x v="16"/>
    <x v="3"/>
  </r>
  <r>
    <x v="0"/>
    <s v="E"/>
    <x v="12"/>
    <s v="DT08WOFF01/02/2007N"/>
    <n v="93546"/>
    <n v="4318.3"/>
    <n v="445.75"/>
    <n v="3872.55"/>
    <n v="3872.55"/>
    <n v="0"/>
    <n v="445.75"/>
    <n v="0"/>
    <n v="0"/>
    <n v="0"/>
    <n v="2022.37"/>
    <n v="0"/>
    <x v="16"/>
    <x v="3"/>
  </r>
  <r>
    <x v="0"/>
    <s v="E"/>
    <x v="1"/>
    <s v="DT08WOFF01/02/2007N"/>
    <n v="639965"/>
    <n v="24848.15"/>
    <n v="3049.43"/>
    <n v="21798.720000000001"/>
    <n v="21798.720000000001"/>
    <n v="0"/>
    <n v="3049.43"/>
    <n v="0"/>
    <n v="0"/>
    <n v="0"/>
    <n v="13835.4"/>
    <n v="0"/>
    <x v="16"/>
    <x v="3"/>
  </r>
  <r>
    <x v="0"/>
    <s v="E"/>
    <x v="4"/>
    <s v="DT08WON 01/02/2007N"/>
    <n v="4670432"/>
    <n v="619035.36"/>
    <n v="22254.6"/>
    <n v="596780.76"/>
    <n v="569848.59"/>
    <n v="22808.74"/>
    <n v="22254.6"/>
    <n v="0"/>
    <n v="-3620.18"/>
    <n v="7743.61"/>
    <n v="100970.08"/>
    <n v="0"/>
    <x v="16"/>
    <x v="3"/>
  </r>
  <r>
    <x v="0"/>
    <s v="E"/>
    <x v="8"/>
    <s v="DT08WON 01/02/2007N"/>
    <n v="3557768"/>
    <n v="513285.62"/>
    <n v="16952.75"/>
    <n v="496332.87"/>
    <n v="475759.13"/>
    <n v="17423.830000000002"/>
    <n v="16952.75"/>
    <n v="0"/>
    <n v="-2765.5"/>
    <n v="5915.41"/>
    <n v="76915.399999999994"/>
    <n v="0"/>
    <x v="16"/>
    <x v="3"/>
  </r>
  <r>
    <x v="0"/>
    <s v="E"/>
    <x v="5"/>
    <s v="DT08WON 01/02/2007N"/>
    <n v="1366092"/>
    <n v="199314.06"/>
    <n v="6509.43"/>
    <n v="192804.63"/>
    <n v="183446.92"/>
    <n v="7925"/>
    <n v="6509.43"/>
    <n v="0"/>
    <n v="-1257.8399999999999"/>
    <n v="2690.55"/>
    <n v="29533.55"/>
    <n v="0"/>
    <x v="16"/>
    <x v="3"/>
  </r>
  <r>
    <x v="0"/>
    <s v="E"/>
    <x v="12"/>
    <s v="DT08WON 01/02/2007N"/>
    <n v="995"/>
    <n v="479.52"/>
    <n v="4.74"/>
    <n v="474.78"/>
    <n v="317.93"/>
    <n v="132.83000000000001"/>
    <n v="4.74"/>
    <n v="0"/>
    <n v="-21.08"/>
    <n v="45.1"/>
    <n v="21.51"/>
    <n v="0"/>
    <x v="16"/>
    <x v="3"/>
  </r>
  <r>
    <x v="0"/>
    <s v="E"/>
    <x v="1"/>
    <s v="DT08WON 01/02/2007N"/>
    <n v="258260"/>
    <n v="32938.44"/>
    <n v="1230.6099999999999"/>
    <n v="31707.83"/>
    <n v="30217.67"/>
    <n v="1262.01"/>
    <n v="1230.6099999999999"/>
    <n v="0"/>
    <n v="-200.3"/>
    <n v="428.45"/>
    <n v="5583.32"/>
    <n v="0"/>
    <x v="16"/>
    <x v="3"/>
  </r>
  <r>
    <x v="0"/>
    <s v="E"/>
    <x v="8"/>
    <s v="DT09WON 01/02/2007 "/>
    <n v="370839"/>
    <n v="17518.75"/>
    <n v="0"/>
    <n v="17518.75"/>
    <n v="0"/>
    <n v="0"/>
    <n v="0"/>
    <n v="0"/>
    <n v="0"/>
    <n v="0"/>
    <n v="8017.17"/>
    <n v="0"/>
    <x v="16"/>
    <x v="3"/>
  </r>
  <r>
    <x v="0"/>
    <s v="E"/>
    <x v="2"/>
    <s v="EH      01/02/2007N"/>
    <n v="535539"/>
    <n v="36140.800000000003"/>
    <n v="2551.42"/>
    <n v="33589.379999999997"/>
    <n v="32698.14"/>
    <n v="752.45"/>
    <n v="2551.42"/>
    <n v="0"/>
    <n v="-119.41"/>
    <n v="258.2"/>
    <n v="11577.84"/>
    <n v="0"/>
    <x v="16"/>
    <x v="4"/>
  </r>
  <r>
    <x v="0"/>
    <s v="E"/>
    <x v="6"/>
    <s v="EH      01/02/2007N"/>
    <n v="25920"/>
    <n v="1718.72"/>
    <n v="123.51"/>
    <n v="1595.21"/>
    <n v="1552.21"/>
    <n v="36.42"/>
    <n v="123.51"/>
    <n v="0"/>
    <n v="-5.78"/>
    <n v="12.36"/>
    <n v="560.36"/>
    <n v="0"/>
    <x v="16"/>
    <x v="4"/>
  </r>
  <r>
    <x v="0"/>
    <s v="E"/>
    <x v="3"/>
    <s v="EH      01/02/2007N"/>
    <n v="764767"/>
    <n v="50505.51"/>
    <n v="3649.45"/>
    <n v="46856.06"/>
    <n v="45625.27"/>
    <n v="1074.52"/>
    <n v="3649.45"/>
    <n v="0"/>
    <n v="-170.54"/>
    <n v="326.81"/>
    <n v="16533.48"/>
    <n v="0"/>
    <x v="16"/>
    <x v="4"/>
  </r>
  <r>
    <x v="0"/>
    <s v="E"/>
    <x v="5"/>
    <s v="EH      01/02/2007N"/>
    <n v="286352"/>
    <n v="18866.939999999999"/>
    <n v="1364.47"/>
    <n v="17502.47"/>
    <n v="17027.400000000001"/>
    <n v="402.33"/>
    <n v="1364.47"/>
    <n v="0"/>
    <n v="-63.85"/>
    <n v="136.59"/>
    <n v="6190.64"/>
    <n v="0"/>
    <x v="16"/>
    <x v="4"/>
  </r>
  <r>
    <x v="0"/>
    <s v="E"/>
    <x v="6"/>
    <s v="GFL1    01/31/2007N"/>
    <n v="90"/>
    <n v="8.75"/>
    <n v="0.43"/>
    <n v="8.32"/>
    <n v="8.17"/>
    <n v="0.13"/>
    <n v="0.43"/>
    <n v="0"/>
    <n v="-0.02"/>
    <n v="0.04"/>
    <n v="1.95"/>
    <n v="0"/>
    <x v="16"/>
    <x v="5"/>
  </r>
  <r>
    <x v="0"/>
    <s v="E"/>
    <x v="3"/>
    <s v="GFL1    01/31/2007N"/>
    <n v="513"/>
    <n v="59.86"/>
    <n v="2.4500000000000002"/>
    <n v="57.41"/>
    <n v="46.91"/>
    <n v="0.73"/>
    <n v="2.4500000000000002"/>
    <n v="0"/>
    <n v="-0.11"/>
    <n v="0.24"/>
    <n v="11.09"/>
    <n v="0"/>
    <x v="16"/>
    <x v="5"/>
  </r>
  <r>
    <x v="0"/>
    <s v="E"/>
    <x v="2"/>
    <s v="GFL2    01/31/2007N"/>
    <n v="501683"/>
    <n v="42619.26"/>
    <n v="2390.59"/>
    <n v="40228.67"/>
    <n v="39384.949999999997"/>
    <n v="704.79"/>
    <n v="2390.59"/>
    <n v="0"/>
    <n v="-112"/>
    <n v="239.25"/>
    <n v="10845.81"/>
    <n v="0"/>
    <x v="16"/>
    <x v="5"/>
  </r>
  <r>
    <x v="0"/>
    <s v="E"/>
    <x v="10"/>
    <s v="GFL2    01/31/2007N"/>
    <n v="0"/>
    <n v="3"/>
    <n v="0"/>
    <n v="3"/>
    <n v="0.08"/>
    <n v="0"/>
    <n v="0"/>
    <n v="0"/>
    <n v="0"/>
    <n v="0"/>
    <n v="0"/>
    <n v="0"/>
    <x v="16"/>
    <x v="5"/>
  </r>
  <r>
    <x v="0"/>
    <s v="E"/>
    <x v="3"/>
    <s v="GFL2    01/31/2007N"/>
    <n v="15338"/>
    <n v="1401.62"/>
    <n v="73.13"/>
    <n v="1328.49"/>
    <n v="1206.49"/>
    <n v="21.58"/>
    <n v="73.13"/>
    <n v="0"/>
    <n v="-3.48"/>
    <n v="7.3"/>
    <n v="331.58"/>
    <n v="0"/>
    <x v="16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16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16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16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16"/>
    <x v="6"/>
  </r>
  <r>
    <x v="0"/>
    <s v="E"/>
    <x v="2"/>
    <s v="MCMP    07/31/1998 "/>
    <n v="0"/>
    <n v="169"/>
    <n v="0"/>
    <n v="169"/>
    <n v="0"/>
    <n v="0"/>
    <n v="0"/>
    <n v="0"/>
    <n v="0"/>
    <n v="0"/>
    <n v="0"/>
    <n v="0"/>
    <x v="16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16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16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16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16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16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16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16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16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16"/>
    <x v="6"/>
  </r>
  <r>
    <x v="0"/>
    <s v="E"/>
    <x v="9"/>
    <s v="NSPF    01/02/2007 "/>
    <n v="163"/>
    <n v="20.21"/>
    <n v="0.78"/>
    <n v="19.43"/>
    <n v="19.43"/>
    <n v="0"/>
    <n v="0.78"/>
    <n v="0"/>
    <n v="-0.08"/>
    <n v="0.08"/>
    <n v="3.52"/>
    <n v="0"/>
    <x v="16"/>
    <x v="7"/>
  </r>
  <r>
    <x v="0"/>
    <s v="E"/>
    <x v="2"/>
    <s v="NSPF    01/02/2007 "/>
    <n v="2990"/>
    <n v="352.48"/>
    <n v="14.36"/>
    <n v="338.12"/>
    <n v="338.58"/>
    <n v="0"/>
    <n v="14.36"/>
    <n v="0"/>
    <n v="-1.46"/>
    <n v="1"/>
    <n v="64.58"/>
    <n v="0"/>
    <x v="16"/>
    <x v="7"/>
  </r>
  <r>
    <x v="0"/>
    <s v="E"/>
    <x v="3"/>
    <s v="NSPF    01/02/2007 "/>
    <n v="3586"/>
    <n v="444.62"/>
    <n v="17.16"/>
    <n v="427.46"/>
    <n v="427.46"/>
    <n v="0"/>
    <n v="17.16"/>
    <n v="0"/>
    <n v="-1.76"/>
    <n v="1.76"/>
    <n v="77.44"/>
    <n v="0"/>
    <x v="16"/>
    <x v="7"/>
  </r>
  <r>
    <x v="0"/>
    <s v="E"/>
    <x v="13"/>
    <s v="NSPO    01/02/2007 "/>
    <n v="7816"/>
    <n v="1560.97"/>
    <n v="37.119999999999997"/>
    <n v="1523.85"/>
    <n v="1523.85"/>
    <n v="0"/>
    <n v="37.119999999999997"/>
    <n v="0"/>
    <n v="-3.9"/>
    <n v="3.9"/>
    <n v="168.05"/>
    <n v="0"/>
    <x v="16"/>
    <x v="7"/>
  </r>
  <r>
    <x v="0"/>
    <s v="E"/>
    <x v="9"/>
    <s v="NSPO    01/02/2007 "/>
    <n v="480"/>
    <n v="109.15"/>
    <n v="2.2799999999999998"/>
    <n v="106.87"/>
    <n v="106.87"/>
    <n v="0"/>
    <n v="2.2799999999999998"/>
    <n v="0"/>
    <n v="-0.24"/>
    <n v="0.24"/>
    <n v="10.32"/>
    <n v="0"/>
    <x v="16"/>
    <x v="7"/>
  </r>
  <r>
    <x v="0"/>
    <s v="E"/>
    <x v="2"/>
    <s v="NSPO    01/02/2007 "/>
    <n v="1599"/>
    <n v="341.47"/>
    <n v="7.62"/>
    <n v="333.85"/>
    <n v="333.97"/>
    <n v="0"/>
    <n v="7.62"/>
    <n v="0"/>
    <n v="-0.8"/>
    <n v="0.68"/>
    <n v="34.380000000000003"/>
    <n v="0"/>
    <x v="16"/>
    <x v="7"/>
  </r>
  <r>
    <x v="0"/>
    <s v="E"/>
    <x v="6"/>
    <s v="NSPO    01/02/2007 "/>
    <n v="40"/>
    <n v="7.9"/>
    <n v="0.19"/>
    <n v="7.71"/>
    <n v="7.71"/>
    <n v="0"/>
    <n v="0.19"/>
    <n v="0"/>
    <n v="-0.02"/>
    <n v="0.02"/>
    <n v="0.86"/>
    <n v="0"/>
    <x v="16"/>
    <x v="7"/>
  </r>
  <r>
    <x v="0"/>
    <s v="E"/>
    <x v="3"/>
    <s v="NSPO    01/02/2007 "/>
    <n v="80"/>
    <n v="18.670000000000002"/>
    <n v="0.38"/>
    <n v="18.29"/>
    <n v="18.29"/>
    <n v="0"/>
    <n v="0.38"/>
    <n v="0"/>
    <n v="-0.04"/>
    <n v="0.04"/>
    <n v="1.72"/>
    <n v="0"/>
    <x v="16"/>
    <x v="7"/>
  </r>
  <r>
    <x v="0"/>
    <s v="E"/>
    <x v="13"/>
    <s v="NSPU    01/02/2007 "/>
    <n v="41"/>
    <n v="11.33"/>
    <n v="0.2"/>
    <n v="11.13"/>
    <n v="11.13"/>
    <n v="0"/>
    <n v="0.2"/>
    <n v="0"/>
    <n v="-0.02"/>
    <n v="0.02"/>
    <n v="0.89"/>
    <n v="0"/>
    <x v="16"/>
    <x v="7"/>
  </r>
  <r>
    <x v="0"/>
    <s v="E"/>
    <x v="9"/>
    <s v="NSPU    01/02/2007 "/>
    <n v="4265"/>
    <n v="1050.3499999999999"/>
    <n v="20.64"/>
    <n v="1029.71"/>
    <n v="1029.71"/>
    <n v="0"/>
    <n v="20.64"/>
    <n v="0"/>
    <n v="-1.96"/>
    <n v="1.96"/>
    <n v="92.29"/>
    <n v="0"/>
    <x v="16"/>
    <x v="7"/>
  </r>
  <r>
    <x v="0"/>
    <s v="E"/>
    <x v="2"/>
    <s v="NSPU    01/02/2007 "/>
    <n v="2630"/>
    <n v="546.70000000000005"/>
    <n v="12.62"/>
    <n v="534.08000000000004"/>
    <n v="534.08000000000004"/>
    <n v="0"/>
    <n v="12.62"/>
    <n v="0"/>
    <n v="-1.1299999999999999"/>
    <n v="1.1299999999999999"/>
    <n v="56.72"/>
    <n v="0"/>
    <x v="16"/>
    <x v="7"/>
  </r>
  <r>
    <x v="0"/>
    <s v="E"/>
    <x v="10"/>
    <s v="NSU1    01/31/2007N"/>
    <n v="786"/>
    <n v="87.86"/>
    <n v="3.75"/>
    <n v="84.11"/>
    <n v="84.12"/>
    <n v="0"/>
    <n v="3.75"/>
    <n v="0"/>
    <n v="-0.38"/>
    <n v="0.37"/>
    <n v="16.989999999999998"/>
    <n v="0"/>
    <x v="16"/>
    <x v="7"/>
  </r>
  <r>
    <x v="0"/>
    <s v="E"/>
    <x v="10"/>
    <s v="NSU2    01/31/2007N"/>
    <n v="3138"/>
    <n v="674.54"/>
    <n v="14.95"/>
    <n v="659.59"/>
    <n v="659.61"/>
    <n v="0"/>
    <n v="14.95"/>
    <n v="0"/>
    <n v="-1.52"/>
    <n v="1.5"/>
    <n v="67.84"/>
    <n v="0"/>
    <x v="16"/>
    <x v="7"/>
  </r>
  <r>
    <x v="0"/>
    <s v="E"/>
    <x v="10"/>
    <s v="NSU3    01/31/2007N"/>
    <n v="30162"/>
    <n v="4693.79"/>
    <n v="143.72"/>
    <n v="4550.07"/>
    <n v="4550.28"/>
    <n v="0"/>
    <n v="143.72"/>
    <n v="0"/>
    <n v="-14.59"/>
    <n v="14.38"/>
    <n v="652.05999999999995"/>
    <n v="0"/>
    <x v="16"/>
    <x v="7"/>
  </r>
  <r>
    <x v="0"/>
    <s v="E"/>
    <x v="10"/>
    <s v="NSU5    01/31/2007N"/>
    <n v="328"/>
    <n v="35.409999999999997"/>
    <n v="1.56"/>
    <n v="33.85"/>
    <n v="33.85"/>
    <n v="0"/>
    <n v="1.56"/>
    <n v="0"/>
    <n v="-0.16"/>
    <n v="0.16"/>
    <n v="7.09"/>
    <n v="0"/>
    <x v="16"/>
    <x v="7"/>
  </r>
  <r>
    <x v="0"/>
    <s v="E"/>
    <x v="13"/>
    <s v="OLF     01/02/2007 "/>
    <n v="6472"/>
    <n v="702.37"/>
    <n v="31.04"/>
    <n v="671.33"/>
    <n v="672.48"/>
    <n v="0"/>
    <n v="31.04"/>
    <n v="0"/>
    <n v="-3.11"/>
    <n v="1.96"/>
    <n v="139.97"/>
    <n v="0"/>
    <x v="16"/>
    <x v="8"/>
  </r>
  <r>
    <x v="0"/>
    <s v="E"/>
    <x v="9"/>
    <s v="OLF     01/02/2007 "/>
    <n v="4502"/>
    <n v="472.94"/>
    <n v="21.48"/>
    <n v="451.46"/>
    <n v="451.46"/>
    <n v="0"/>
    <n v="21.48"/>
    <n v="0"/>
    <n v="-2.16"/>
    <n v="2.16"/>
    <n v="97.38"/>
    <n v="0"/>
    <x v="16"/>
    <x v="8"/>
  </r>
  <r>
    <x v="0"/>
    <s v="E"/>
    <x v="2"/>
    <s v="OLF     01/02/2007 "/>
    <n v="142999"/>
    <n v="14444.95"/>
    <n v="681.62"/>
    <n v="13763.33"/>
    <n v="13765.59"/>
    <n v="0"/>
    <n v="681.62"/>
    <n v="0"/>
    <n v="-69.19"/>
    <n v="66.930000000000007"/>
    <n v="3092.9"/>
    <n v="0"/>
    <x v="16"/>
    <x v="8"/>
  </r>
  <r>
    <x v="0"/>
    <s v="E"/>
    <x v="6"/>
    <s v="OLF     01/02/2007 "/>
    <n v="9458"/>
    <n v="909.7"/>
    <n v="45.02"/>
    <n v="864.68"/>
    <n v="864.68"/>
    <n v="0"/>
    <n v="45.02"/>
    <n v="0"/>
    <n v="-4.5599999999999996"/>
    <n v="4.5599999999999996"/>
    <n v="204.55"/>
    <n v="0"/>
    <x v="16"/>
    <x v="8"/>
  </r>
  <r>
    <x v="0"/>
    <s v="E"/>
    <x v="10"/>
    <s v="OLF     01/02/2007 "/>
    <n v="85"/>
    <n v="12.6"/>
    <n v="0.41"/>
    <n v="12.19"/>
    <n v="12.19"/>
    <n v="0"/>
    <n v="0.41"/>
    <n v="0"/>
    <n v="-0.04"/>
    <n v="0.04"/>
    <n v="1.84"/>
    <n v="0"/>
    <x v="16"/>
    <x v="8"/>
  </r>
  <r>
    <x v="0"/>
    <s v="E"/>
    <x v="3"/>
    <s v="OLF     01/02/2007 "/>
    <n v="41914"/>
    <n v="4168.41"/>
    <n v="199.67"/>
    <n v="3968.74"/>
    <n v="3968.74"/>
    <n v="0"/>
    <n v="199.67"/>
    <n v="0"/>
    <n v="-20.239999999999998"/>
    <n v="20.239999999999998"/>
    <n v="906.55"/>
    <n v="0"/>
    <x v="16"/>
    <x v="8"/>
  </r>
  <r>
    <x v="0"/>
    <s v="E"/>
    <x v="7"/>
    <s v="OLF     01/02/2007 "/>
    <n v="336"/>
    <n v="40.97"/>
    <n v="1.61"/>
    <n v="39.36"/>
    <n v="39.36"/>
    <n v="0"/>
    <n v="1.61"/>
    <n v="0"/>
    <n v="-0.16"/>
    <n v="0.16"/>
    <n v="7.27"/>
    <n v="0"/>
    <x v="16"/>
    <x v="8"/>
  </r>
  <r>
    <x v="0"/>
    <s v="E"/>
    <x v="11"/>
    <s v="OLF     01/02/2007 "/>
    <n v="838"/>
    <n v="97.71"/>
    <n v="4.01"/>
    <n v="93.7"/>
    <n v="93.7"/>
    <n v="0"/>
    <n v="4.01"/>
    <n v="0"/>
    <n v="-0.4"/>
    <n v="0.4"/>
    <n v="18.13"/>
    <n v="0"/>
    <x v="16"/>
    <x v="8"/>
  </r>
  <r>
    <x v="0"/>
    <s v="E"/>
    <x v="13"/>
    <s v="OLF     01/02/2007N"/>
    <n v="0"/>
    <n v="-15.96"/>
    <n v="0"/>
    <n v="-15.96"/>
    <n v="0"/>
    <n v="0"/>
    <n v="0"/>
    <n v="0"/>
    <n v="0"/>
    <n v="0"/>
    <n v="0"/>
    <n v="0"/>
    <x v="16"/>
    <x v="8"/>
  </r>
  <r>
    <x v="0"/>
    <s v="E"/>
    <x v="2"/>
    <s v="OLF     01/02/2007N"/>
    <n v="0"/>
    <n v="-67.510000000000005"/>
    <n v="0"/>
    <n v="-67.510000000000005"/>
    <n v="0"/>
    <n v="0"/>
    <n v="0"/>
    <n v="0"/>
    <n v="0"/>
    <n v="0"/>
    <n v="0"/>
    <n v="0"/>
    <x v="16"/>
    <x v="8"/>
  </r>
  <r>
    <x v="0"/>
    <s v="E"/>
    <x v="13"/>
    <s v="OLO     01/02/2007 "/>
    <n v="67388"/>
    <n v="10593.18"/>
    <n v="325.11"/>
    <n v="10268.07"/>
    <n v="10268.59"/>
    <n v="0"/>
    <n v="325.11"/>
    <n v="0"/>
    <n v="-30.88"/>
    <n v="30.36"/>
    <n v="1457.08"/>
    <n v="0"/>
    <x v="16"/>
    <x v="8"/>
  </r>
  <r>
    <x v="0"/>
    <s v="E"/>
    <x v="9"/>
    <s v="OLO     01/02/2007 "/>
    <n v="23436"/>
    <n v="4331.8599999999997"/>
    <n v="112.52"/>
    <n v="4219.34"/>
    <n v="4219.6099999999997"/>
    <n v="0"/>
    <n v="112.52"/>
    <n v="0"/>
    <n v="-11.23"/>
    <n v="10.96"/>
    <n v="506.59"/>
    <n v="0"/>
    <x v="16"/>
    <x v="8"/>
  </r>
  <r>
    <x v="0"/>
    <s v="E"/>
    <x v="2"/>
    <s v="OLO     01/02/2007 "/>
    <n v="94113"/>
    <n v="11968.44"/>
    <n v="451.28"/>
    <n v="11517.16"/>
    <n v="11521.55"/>
    <n v="0"/>
    <n v="451.28"/>
    <n v="0"/>
    <n v="-45.96"/>
    <n v="41.57"/>
    <n v="2034.35"/>
    <n v="0"/>
    <x v="16"/>
    <x v="8"/>
  </r>
  <r>
    <x v="0"/>
    <s v="E"/>
    <x v="6"/>
    <s v="OLO     01/02/2007 "/>
    <n v="11882"/>
    <n v="1368.55"/>
    <n v="56.84"/>
    <n v="1311.71"/>
    <n v="1311.73"/>
    <n v="0"/>
    <n v="56.84"/>
    <n v="0"/>
    <n v="-5.86"/>
    <n v="5.84"/>
    <n v="256.72000000000003"/>
    <n v="0"/>
    <x v="16"/>
    <x v="8"/>
  </r>
  <r>
    <x v="0"/>
    <s v="E"/>
    <x v="10"/>
    <s v="OLO     01/02/2007 "/>
    <n v="123"/>
    <n v="63.63"/>
    <n v="0.6"/>
    <n v="63.03"/>
    <n v="63.03"/>
    <n v="0"/>
    <n v="0.6"/>
    <n v="0"/>
    <n v="-0.06"/>
    <n v="0.06"/>
    <n v="2.67"/>
    <n v="0"/>
    <x v="16"/>
    <x v="8"/>
  </r>
  <r>
    <x v="0"/>
    <s v="E"/>
    <x v="3"/>
    <s v="OLO     01/02/2007 "/>
    <n v="16031"/>
    <n v="2408.21"/>
    <n v="76.900000000000006"/>
    <n v="2331.31"/>
    <n v="2331.6999999999998"/>
    <n v="0"/>
    <n v="76.900000000000006"/>
    <n v="0"/>
    <n v="-8"/>
    <n v="7.61"/>
    <n v="346.77"/>
    <n v="0"/>
    <x v="16"/>
    <x v="8"/>
  </r>
  <r>
    <x v="0"/>
    <s v="E"/>
    <x v="7"/>
    <s v="OLO     01/02/2007 "/>
    <n v="82"/>
    <n v="15.58"/>
    <n v="0.4"/>
    <n v="15.18"/>
    <n v="15.18"/>
    <n v="0"/>
    <n v="0.4"/>
    <n v="0"/>
    <n v="-0.04"/>
    <n v="0.04"/>
    <n v="1.78"/>
    <n v="0"/>
    <x v="16"/>
    <x v="8"/>
  </r>
  <r>
    <x v="0"/>
    <s v="E"/>
    <x v="11"/>
    <s v="OLO     01/02/2007 "/>
    <n v="142"/>
    <n v="21.08"/>
    <n v="0.68"/>
    <n v="20.399999999999999"/>
    <n v="20.399999999999999"/>
    <n v="0"/>
    <n v="0.68"/>
    <n v="0"/>
    <n v="-7.0000000000000007E-2"/>
    <n v="7.0000000000000007E-2"/>
    <n v="3.07"/>
    <n v="0"/>
    <x v="16"/>
    <x v="8"/>
  </r>
  <r>
    <x v="0"/>
    <s v="E"/>
    <x v="13"/>
    <s v="OLO     01/02/2007N"/>
    <n v="0"/>
    <n v="-63.46"/>
    <n v="0"/>
    <n v="-63.46"/>
    <n v="0"/>
    <n v="0"/>
    <n v="0"/>
    <n v="0"/>
    <n v="0"/>
    <n v="0"/>
    <n v="0"/>
    <n v="0"/>
    <x v="16"/>
    <x v="8"/>
  </r>
  <r>
    <x v="0"/>
    <s v="E"/>
    <x v="2"/>
    <s v="OLO     01/02/2007N"/>
    <n v="-24"/>
    <n v="-104.17"/>
    <n v="-0.12"/>
    <n v="-104.05"/>
    <n v="-4.45"/>
    <n v="0"/>
    <n v="-0.12"/>
    <n v="0"/>
    <n v="0.01"/>
    <n v="0.02"/>
    <n v="-0.52"/>
    <n v="0"/>
    <x v="16"/>
    <x v="8"/>
  </r>
  <r>
    <x v="0"/>
    <s v="E"/>
    <x v="6"/>
    <s v="OLO     01/02/2007N"/>
    <n v="-1956"/>
    <n v="-363.24"/>
    <n v="-19.5"/>
    <n v="-343.74"/>
    <n v="-347.76"/>
    <n v="0"/>
    <n v="-19.5"/>
    <n v="0"/>
    <n v="0.96"/>
    <n v="3.06"/>
    <n v="-42.24"/>
    <n v="0"/>
    <x v="16"/>
    <x v="8"/>
  </r>
  <r>
    <x v="0"/>
    <s v="E"/>
    <x v="9"/>
    <s v="OLU     01/02/2007 "/>
    <n v="568"/>
    <n v="108.56"/>
    <n v="2.72"/>
    <n v="105.84"/>
    <n v="105.84"/>
    <n v="0"/>
    <n v="2.72"/>
    <n v="0"/>
    <n v="-0.24"/>
    <n v="0.24"/>
    <n v="12.24"/>
    <n v="0"/>
    <x v="16"/>
    <x v="8"/>
  </r>
  <r>
    <x v="0"/>
    <s v="E"/>
    <x v="2"/>
    <s v="OLU     01/02/2007 "/>
    <n v="1217"/>
    <n v="249.94"/>
    <n v="5.83"/>
    <n v="244.11"/>
    <n v="244.16"/>
    <n v="0"/>
    <n v="5.83"/>
    <n v="0"/>
    <n v="-0.56000000000000005"/>
    <n v="0.51"/>
    <n v="26.26"/>
    <n v="0"/>
    <x v="16"/>
    <x v="8"/>
  </r>
  <r>
    <x v="0"/>
    <s v="E"/>
    <x v="13"/>
    <s v="RS  S   01/02/2007N"/>
    <n v="-280657"/>
    <n v="-24784.07"/>
    <n v="-2954.18"/>
    <n v="-21829.89"/>
    <n v="-22537.72"/>
    <n v="-331.11"/>
    <n v="-2954.18"/>
    <n v="0"/>
    <n v="277.2"/>
    <n v="761.74"/>
    <n v="-6067.62"/>
    <n v="0"/>
    <x v="16"/>
    <x v="9"/>
  </r>
  <r>
    <x v="0"/>
    <s v="E"/>
    <x v="9"/>
    <s v="RS  S   01/02/2007N"/>
    <n v="-5579"/>
    <n v="-468.07"/>
    <n v="-49.51"/>
    <n v="-418.56"/>
    <n v="-431.5"/>
    <n v="-7.75"/>
    <n v="-49.51"/>
    <n v="0"/>
    <n v="5.51"/>
    <n v="15.18"/>
    <n v="-120.61"/>
    <n v="0"/>
    <x v="16"/>
    <x v="9"/>
  </r>
  <r>
    <x v="0"/>
    <s v="E"/>
    <x v="13"/>
    <s v="RS  S   10/28/2008 "/>
    <n v="99584"/>
    <n v="9861.64"/>
    <n v="0"/>
    <n v="9861.64"/>
    <n v="0"/>
    <n v="0"/>
    <n v="0"/>
    <n v="0"/>
    <n v="0"/>
    <n v="0"/>
    <n v="2152.9"/>
    <n v="0"/>
    <x v="16"/>
    <x v="9"/>
  </r>
  <r>
    <x v="0"/>
    <s v="E"/>
    <x v="9"/>
    <s v="RS  S   10/28/2008 "/>
    <n v="1568"/>
    <n v="206.38"/>
    <n v="0"/>
    <n v="206.38"/>
    <n v="0"/>
    <n v="0"/>
    <n v="0"/>
    <n v="0"/>
    <n v="0"/>
    <n v="0"/>
    <n v="33.9"/>
    <n v="0"/>
    <x v="16"/>
    <x v="9"/>
  </r>
  <r>
    <x v="0"/>
    <s v="E"/>
    <x v="13"/>
    <s v="RS  S   10/28/2008N"/>
    <n v="-5030167"/>
    <n v="-423494.26"/>
    <n v="-38919.56"/>
    <n v="-384574.7"/>
    <n v="-385390.33"/>
    <n v="-7117.11"/>
    <n v="-38919.56"/>
    <n v="0"/>
    <n v="4965.97"/>
    <n v="4871.16"/>
    <n v="-108747.03"/>
    <n v="0"/>
    <x v="16"/>
    <x v="9"/>
  </r>
  <r>
    <x v="0"/>
    <s v="E"/>
    <x v="9"/>
    <s v="RS  S   10/28/2008N"/>
    <n v="-48692"/>
    <n v="-4152.76"/>
    <n v="-326.24"/>
    <n v="-3826.52"/>
    <n v="-3851.33"/>
    <n v="-68.95"/>
    <n v="-326.24"/>
    <n v="0"/>
    <n v="48.1"/>
    <n v="45.66"/>
    <n v="-1052.7"/>
    <n v="0"/>
    <x v="16"/>
    <x v="9"/>
  </r>
  <r>
    <x v="0"/>
    <s v="E"/>
    <x v="2"/>
    <s v="RS  S   10/28/2008N"/>
    <n v="-842"/>
    <n v="-79.78"/>
    <n v="-4.01"/>
    <n v="-75.77"/>
    <n v="-74.38"/>
    <n v="-1.18"/>
    <n v="-4.01"/>
    <n v="0"/>
    <n v="0.19"/>
    <n v="-0.4"/>
    <n v="-18.2"/>
    <n v="0"/>
    <x v="16"/>
    <x v="9"/>
  </r>
  <r>
    <x v="0"/>
    <s v="E"/>
    <x v="14"/>
    <s v="RS  S   10/28/2008N"/>
    <n v="0"/>
    <n v="-5235"/>
    <n v="0"/>
    <n v="-5235"/>
    <n v="0"/>
    <n v="0"/>
    <n v="0"/>
    <n v="0"/>
    <n v="0"/>
    <n v="0"/>
    <n v="0"/>
    <n v="0"/>
    <x v="16"/>
    <x v="9"/>
  </r>
  <r>
    <x v="0"/>
    <s v="E"/>
    <x v="13"/>
    <s v="RS  W   01/02/2007N"/>
    <n v="308821"/>
    <n v="26855.43"/>
    <n v="2967.54"/>
    <n v="23887.89"/>
    <n v="24614.76"/>
    <n v="367.48"/>
    <n v="2967.54"/>
    <n v="0"/>
    <n v="-305.16000000000003"/>
    <n v="-789.19"/>
    <n v="6676.45"/>
    <n v="0"/>
    <x v="16"/>
    <x v="9"/>
  </r>
  <r>
    <x v="0"/>
    <s v="E"/>
    <x v="9"/>
    <s v="RS  W   01/02/2007N"/>
    <n v="1111"/>
    <n v="112.35"/>
    <n v="10.77"/>
    <n v="101.58"/>
    <n v="104.26"/>
    <n v="1.34"/>
    <n v="10.77"/>
    <n v="0"/>
    <n v="-1.1100000000000001"/>
    <n v="-2.91"/>
    <n v="24.02"/>
    <n v="0"/>
    <x v="16"/>
    <x v="9"/>
  </r>
  <r>
    <x v="0"/>
    <s v="E"/>
    <x v="13"/>
    <s v="RS  W   10/28/2008 "/>
    <n v="-3084"/>
    <n v="-364.58"/>
    <n v="0"/>
    <n v="-364.58"/>
    <n v="0"/>
    <n v="0"/>
    <n v="0"/>
    <n v="0"/>
    <n v="0"/>
    <n v="0"/>
    <n v="-66.67"/>
    <n v="0"/>
    <x v="16"/>
    <x v="9"/>
  </r>
  <r>
    <x v="0"/>
    <s v="E"/>
    <x v="13"/>
    <s v="RS  W   10/28/2008N"/>
    <n v="120226880"/>
    <n v="10077205.050000001"/>
    <n v="587565.48"/>
    <n v="9489639.5700000003"/>
    <n v="9387731.6699999999"/>
    <n v="170241.32"/>
    <n v="587565.48"/>
    <n v="0"/>
    <n v="-118783.47"/>
    <n v="50450.05"/>
    <n v="2599185.09"/>
    <n v="0"/>
    <x v="16"/>
    <x v="9"/>
  </r>
  <r>
    <x v="0"/>
    <s v="E"/>
    <x v="9"/>
    <s v="RS  W   10/28/2008N"/>
    <n v="1298434"/>
    <n v="111282.8"/>
    <n v="6241.85"/>
    <n v="105040.95"/>
    <n v="103900.99"/>
    <n v="1838.45"/>
    <n v="6241.85"/>
    <n v="0"/>
    <n v="-1282.71"/>
    <n v="584.22"/>
    <n v="28070.93"/>
    <n v="0"/>
    <x v="16"/>
    <x v="9"/>
  </r>
  <r>
    <x v="0"/>
    <s v="E"/>
    <x v="3"/>
    <s v="RS  W   10/28/2008N"/>
    <n v="116"/>
    <n v="13.76"/>
    <n v="0.55000000000000004"/>
    <n v="13.21"/>
    <n v="13.1"/>
    <n v="0.16"/>
    <n v="0.55000000000000004"/>
    <n v="0"/>
    <n v="-0.11"/>
    <n v="0.06"/>
    <n v="2.5099999999999998"/>
    <n v="0"/>
    <x v="16"/>
    <x v="9"/>
  </r>
  <r>
    <x v="0"/>
    <s v="E"/>
    <x v="10"/>
    <s v="SC01    01/31/2007N"/>
    <n v="1083"/>
    <n v="43.33"/>
    <n v="5.16"/>
    <n v="38.17"/>
    <n v="38.19"/>
    <n v="0"/>
    <n v="5.16"/>
    <n v="0"/>
    <n v="-0.53"/>
    <n v="0.51"/>
    <n v="23.41"/>
    <n v="0"/>
    <x v="16"/>
    <x v="10"/>
  </r>
  <r>
    <x v="0"/>
    <s v="E"/>
    <x v="10"/>
    <s v="SC02    01/31/2007N"/>
    <n v="41"/>
    <n v="5.15"/>
    <n v="0.2"/>
    <n v="4.95"/>
    <n v="4.95"/>
    <n v="0"/>
    <n v="0.2"/>
    <n v="0"/>
    <n v="-0.02"/>
    <n v="0.02"/>
    <n v="0.89"/>
    <n v="0"/>
    <x v="16"/>
    <x v="10"/>
  </r>
  <r>
    <x v="0"/>
    <s v="E"/>
    <x v="10"/>
    <s v="SC03    01/31/2007N"/>
    <n v="7903"/>
    <n v="316.29000000000002"/>
    <n v="37.65"/>
    <n v="278.64"/>
    <n v="278.70999999999998"/>
    <n v="0"/>
    <n v="37.65"/>
    <n v="0"/>
    <n v="-3.83"/>
    <n v="3.76"/>
    <n v="170.87"/>
    <n v="0"/>
    <x v="16"/>
    <x v="10"/>
  </r>
  <r>
    <x v="0"/>
    <s v="E"/>
    <x v="2"/>
    <s v="SE      01/31/2007N"/>
    <n v="17823"/>
    <n v="2540.2800000000002"/>
    <n v="84.89"/>
    <n v="2455.39"/>
    <n v="2455.4899999999998"/>
    <n v="0"/>
    <n v="84.89"/>
    <n v="0"/>
    <n v="-8.6199999999999992"/>
    <n v="8.52"/>
    <n v="385.25"/>
    <n v="0"/>
    <x v="16"/>
    <x v="11"/>
  </r>
  <r>
    <x v="0"/>
    <s v="E"/>
    <x v="10"/>
    <s v="SE      01/31/2007N"/>
    <n v="106283"/>
    <n v="13645.22"/>
    <n v="506.43"/>
    <n v="13138.79"/>
    <n v="13139.45"/>
    <n v="0"/>
    <n v="506.43"/>
    <n v="0"/>
    <n v="-51.35"/>
    <n v="50.69"/>
    <n v="2297.65"/>
    <n v="0"/>
    <x v="16"/>
    <x v="11"/>
  </r>
  <r>
    <x v="0"/>
    <s v="E"/>
    <x v="10"/>
    <s v="SL01    01/31/2007N"/>
    <n v="2135"/>
    <n v="371.91"/>
    <n v="10.199999999999999"/>
    <n v="361.71"/>
    <n v="361.72"/>
    <n v="0"/>
    <n v="10.199999999999999"/>
    <n v="0"/>
    <n v="-1.04"/>
    <n v="1.03"/>
    <n v="46.18"/>
    <n v="0"/>
    <x v="16"/>
    <x v="12"/>
  </r>
  <r>
    <x v="0"/>
    <s v="E"/>
    <x v="10"/>
    <s v="SL02    01/31/2007N"/>
    <n v="3405"/>
    <n v="437.97"/>
    <n v="16.25"/>
    <n v="421.72"/>
    <n v="421.73"/>
    <n v="0"/>
    <n v="16.25"/>
    <n v="0"/>
    <n v="-1.64"/>
    <n v="1.63"/>
    <n v="73.61"/>
    <n v="0"/>
    <x v="16"/>
    <x v="12"/>
  </r>
  <r>
    <x v="0"/>
    <s v="E"/>
    <x v="2"/>
    <s v="SL03    01/31/2007N"/>
    <n v="163"/>
    <n v="19.77"/>
    <n v="0.78"/>
    <n v="18.989999999999998"/>
    <n v="18.989999999999998"/>
    <n v="0"/>
    <n v="0.78"/>
    <n v="0"/>
    <n v="-0.08"/>
    <n v="0.08"/>
    <n v="3.52"/>
    <n v="0"/>
    <x v="16"/>
    <x v="12"/>
  </r>
  <r>
    <x v="0"/>
    <s v="E"/>
    <x v="10"/>
    <s v="SL03    01/31/2007N"/>
    <n v="14459"/>
    <n v="2274.37"/>
    <n v="68.989999999999995"/>
    <n v="2205.38"/>
    <n v="2205.42"/>
    <n v="0"/>
    <n v="68.989999999999995"/>
    <n v="0"/>
    <n v="-6.95"/>
    <n v="6.91"/>
    <n v="312.60000000000002"/>
    <n v="0"/>
    <x v="16"/>
    <x v="12"/>
  </r>
  <r>
    <x v="0"/>
    <s v="E"/>
    <x v="2"/>
    <s v="SL04    01/31/2007N"/>
    <n v="353"/>
    <n v="46.59"/>
    <n v="1.7"/>
    <n v="44.89"/>
    <n v="44.89"/>
    <n v="0"/>
    <n v="1.7"/>
    <n v="0"/>
    <n v="-0.17"/>
    <n v="0.17"/>
    <n v="7.64"/>
    <n v="0"/>
    <x v="16"/>
    <x v="12"/>
  </r>
  <r>
    <x v="0"/>
    <s v="E"/>
    <x v="10"/>
    <s v="SL04    01/31/2007N"/>
    <n v="754123"/>
    <n v="83117.36"/>
    <n v="3593.63"/>
    <n v="79523.73"/>
    <n v="79528.17"/>
    <n v="0"/>
    <n v="3593.63"/>
    <n v="0"/>
    <n v="-364.23"/>
    <n v="359.79"/>
    <n v="16303.48"/>
    <n v="0"/>
    <x v="16"/>
    <x v="12"/>
  </r>
  <r>
    <x v="0"/>
    <s v="E"/>
    <x v="2"/>
    <s v="SL05    01/31/2007N"/>
    <n v="3354"/>
    <n v="1415.13"/>
    <n v="16"/>
    <n v="1399.13"/>
    <n v="1399.13"/>
    <n v="0"/>
    <n v="16"/>
    <n v="0"/>
    <n v="-1.61"/>
    <n v="1.61"/>
    <n v="72.5"/>
    <n v="0"/>
    <x v="16"/>
    <x v="12"/>
  </r>
  <r>
    <x v="0"/>
    <s v="E"/>
    <x v="10"/>
    <s v="SL05    01/31/2007N"/>
    <n v="22656"/>
    <n v="7882.3"/>
    <n v="103"/>
    <n v="7779.3"/>
    <n v="7775"/>
    <n v="0"/>
    <n v="103"/>
    <n v="0"/>
    <n v="-11"/>
    <n v="15.3"/>
    <n v="489.75"/>
    <n v="0"/>
    <x v="16"/>
    <x v="12"/>
  </r>
  <r>
    <x v="0"/>
    <s v="E"/>
    <x v="10"/>
    <s v="SL06    01/31/2007N"/>
    <n v="146"/>
    <n v="33.6"/>
    <n v="0.7"/>
    <n v="32.9"/>
    <n v="32.9"/>
    <n v="0"/>
    <n v="0.7"/>
    <n v="0"/>
    <n v="-7.0000000000000007E-2"/>
    <n v="7.0000000000000007E-2"/>
    <n v="3.16"/>
    <n v="0"/>
    <x v="16"/>
    <x v="12"/>
  </r>
  <r>
    <x v="0"/>
    <s v="E"/>
    <x v="2"/>
    <s v="SL07    01/31/2007N"/>
    <n v="5652"/>
    <n v="1972.67"/>
    <n v="26.93"/>
    <n v="1945.74"/>
    <n v="1945.77"/>
    <n v="0"/>
    <n v="26.93"/>
    <n v="0"/>
    <n v="-2.73"/>
    <n v="2.7"/>
    <n v="122.18"/>
    <n v="0"/>
    <x v="16"/>
    <x v="12"/>
  </r>
  <r>
    <x v="0"/>
    <s v="E"/>
    <x v="10"/>
    <s v="SL07    01/31/2007N"/>
    <n v="41327"/>
    <n v="8282.85"/>
    <n v="196.95"/>
    <n v="8085.9"/>
    <n v="8086.2"/>
    <n v="0"/>
    <n v="196.95"/>
    <n v="0"/>
    <n v="-19.989999999999998"/>
    <n v="19.690000000000001"/>
    <n v="893.46"/>
    <n v="0"/>
    <x v="16"/>
    <x v="12"/>
  </r>
  <r>
    <x v="0"/>
    <s v="E"/>
    <x v="10"/>
    <s v="SL08    01/31/2007N"/>
    <n v="26276"/>
    <n v="3602.97"/>
    <n v="125.27"/>
    <n v="3477.7"/>
    <n v="3477.88"/>
    <n v="0"/>
    <n v="125.27"/>
    <n v="0"/>
    <n v="-12.71"/>
    <n v="12.53"/>
    <n v="568.08000000000004"/>
    <n v="0"/>
    <x v="16"/>
    <x v="12"/>
  </r>
  <r>
    <x v="0"/>
    <s v="E"/>
    <x v="10"/>
    <s v="SL09    01/31/2007N"/>
    <n v="2218"/>
    <n v="116.36"/>
    <n v="10.57"/>
    <n v="105.79"/>
    <n v="105.8"/>
    <n v="0"/>
    <n v="10.57"/>
    <n v="0"/>
    <n v="-1.07"/>
    <n v="1.06"/>
    <n v="47.95"/>
    <n v="0"/>
    <x v="16"/>
    <x v="12"/>
  </r>
  <r>
    <x v="0"/>
    <s v="E"/>
    <x v="13"/>
    <s v="SOLU    01/31/2007 "/>
    <n v="529"/>
    <n v="57.56"/>
    <n v="2.4900000000000002"/>
    <n v="55.07"/>
    <n v="18.68"/>
    <n v="0"/>
    <n v="2.4900000000000002"/>
    <n v="0"/>
    <n v="-0.24"/>
    <n v="0.24"/>
    <n v="11.44"/>
    <n v="0"/>
    <x v="16"/>
    <x v="13"/>
  </r>
  <r>
    <x v="0"/>
    <s v="E"/>
    <x v="2"/>
    <s v="SOLU    01/31/2007 "/>
    <n v="2819"/>
    <n v="196.83"/>
    <n v="13.37"/>
    <n v="183.46"/>
    <n v="99.41"/>
    <n v="0"/>
    <n v="13.37"/>
    <n v="0"/>
    <n v="-1.37"/>
    <n v="1.37"/>
    <n v="60.95"/>
    <n v="0"/>
    <x v="16"/>
    <x v="13"/>
  </r>
  <r>
    <x v="0"/>
    <s v="E"/>
    <x v="3"/>
    <s v="SOLU    01/31/2007 "/>
    <n v="162"/>
    <n v="9.68"/>
    <n v="0.77"/>
    <n v="8.91"/>
    <n v="5.71"/>
    <n v="0"/>
    <n v="0.77"/>
    <n v="0"/>
    <n v="-0.08"/>
    <n v="0.08"/>
    <n v="3.5"/>
    <n v="0"/>
    <x v="16"/>
    <x v="13"/>
  </r>
  <r>
    <x v="0"/>
    <s v="E"/>
    <x v="2"/>
    <s v="SP      01/02/2007N"/>
    <n v="432"/>
    <n v="52.78"/>
    <n v="2.06"/>
    <n v="50.72"/>
    <n v="50"/>
    <n v="0.61"/>
    <n v="2.06"/>
    <n v="0"/>
    <n v="-0.1"/>
    <n v="0.21"/>
    <n v="9.34"/>
    <n v="0"/>
    <x v="16"/>
    <x v="14"/>
  </r>
  <r>
    <x v="0"/>
    <s v="E"/>
    <x v="3"/>
    <s v="SP      01/02/2007N"/>
    <n v="11264"/>
    <n v="1345.58"/>
    <n v="41.24"/>
    <n v="1304.3399999999999"/>
    <n v="1276.43"/>
    <n v="15.82"/>
    <n v="41.24"/>
    <n v="0"/>
    <n v="-2.5099999999999998"/>
    <n v="14.6"/>
    <n v="243.5"/>
    <n v="0"/>
    <x v="16"/>
    <x v="14"/>
  </r>
  <r>
    <x v="0"/>
    <s v="E"/>
    <x v="13"/>
    <s v="SSLU    01/31/2007 "/>
    <n v="158"/>
    <n v="18.86"/>
    <n v="0.74"/>
    <n v="18.12"/>
    <n v="5.58"/>
    <n v="0"/>
    <n v="0.74"/>
    <n v="0"/>
    <n v="-7.0000000000000007E-2"/>
    <n v="7.0000000000000007E-2"/>
    <n v="3.42"/>
    <n v="0"/>
    <x v="16"/>
    <x v="15"/>
  </r>
  <r>
    <x v="0"/>
    <s v="E"/>
    <x v="2"/>
    <s v="SSLU    01/31/2007 "/>
    <n v="187"/>
    <n v="23.23"/>
    <n v="0.88"/>
    <n v="22.35"/>
    <n v="6.6"/>
    <n v="0"/>
    <n v="0.88"/>
    <n v="0"/>
    <n v="-0.08"/>
    <n v="0.08"/>
    <n v="4.05"/>
    <n v="0"/>
    <x v="16"/>
    <x v="15"/>
  </r>
  <r>
    <x v="0"/>
    <s v="E"/>
    <x v="10"/>
    <s v="SSLU    01/31/2007N"/>
    <n v="424"/>
    <n v="45.34"/>
    <n v="1.99"/>
    <n v="43.35"/>
    <n v="14.97"/>
    <n v="0"/>
    <n v="1.99"/>
    <n v="0"/>
    <n v="-0.19"/>
    <n v="0.19"/>
    <n v="9.17"/>
    <n v="0"/>
    <x v="16"/>
    <x v="15"/>
  </r>
  <r>
    <x v="0"/>
    <s v="E"/>
    <x v="13"/>
    <s v="SXLU    01/31/2007 "/>
    <n v="179"/>
    <n v="20.64"/>
    <n v="0.84"/>
    <n v="19.8"/>
    <n v="6.32"/>
    <n v="0"/>
    <n v="0.84"/>
    <n v="0"/>
    <n v="-0.08"/>
    <n v="0.08"/>
    <n v="3.87"/>
    <n v="0"/>
    <x v="16"/>
    <x v="16"/>
  </r>
  <r>
    <x v="0"/>
    <s v="E"/>
    <x v="2"/>
    <s v="SXLU    01/31/2007 "/>
    <n v="362"/>
    <n v="31.56"/>
    <n v="1.71"/>
    <n v="29.85"/>
    <n v="12.77"/>
    <n v="0"/>
    <n v="1.71"/>
    <n v="0"/>
    <n v="-0.17"/>
    <n v="0.17"/>
    <n v="7.82"/>
    <n v="0"/>
    <x v="16"/>
    <x v="16"/>
  </r>
  <r>
    <x v="0"/>
    <s v="E"/>
    <x v="10"/>
    <s v="SXLU    01/31/2007 "/>
    <n v="107"/>
    <n v="11.1"/>
    <n v="0.5"/>
    <n v="10.6"/>
    <n v="3.78"/>
    <n v="0"/>
    <n v="0.5"/>
    <n v="0"/>
    <n v="-0.05"/>
    <n v="0.05"/>
    <n v="2.31"/>
    <n v="0"/>
    <x v="16"/>
    <x v="16"/>
  </r>
  <r>
    <x v="0"/>
    <s v="E"/>
    <x v="3"/>
    <s v="SXLU    01/31/2007 "/>
    <n v="128"/>
    <n v="11.94"/>
    <n v="0.6"/>
    <n v="11.34"/>
    <n v="4.5199999999999996"/>
    <n v="0"/>
    <n v="0.6"/>
    <n v="0"/>
    <n v="-0.06"/>
    <n v="0.06"/>
    <n v="2.76"/>
    <n v="0"/>
    <x v="16"/>
    <x v="16"/>
  </r>
  <r>
    <x v="0"/>
    <s v="E"/>
    <x v="2"/>
    <s v="SXLU    01/31/2007N"/>
    <n v="162"/>
    <n v="10.08"/>
    <n v="0.77"/>
    <n v="9.31"/>
    <n v="5.71"/>
    <n v="0"/>
    <n v="0.77"/>
    <n v="0"/>
    <n v="-0.08"/>
    <n v="0.08"/>
    <n v="3.5"/>
    <n v="0"/>
    <x v="16"/>
    <x v="16"/>
  </r>
  <r>
    <x v="0"/>
    <s v="E"/>
    <x v="10"/>
    <s v="SXLU    01/31/2007N"/>
    <n v="574"/>
    <n v="59.3"/>
    <n v="2.72"/>
    <n v="56.58"/>
    <n v="20.25"/>
    <n v="0"/>
    <n v="2.72"/>
    <n v="0"/>
    <n v="-0.26"/>
    <n v="0.26"/>
    <n v="12.42"/>
    <n v="0"/>
    <x v="16"/>
    <x v="16"/>
  </r>
  <r>
    <x v="0"/>
    <s v="E"/>
    <x v="10"/>
    <s v="TL01    01/31/2007N"/>
    <n v="64819"/>
    <n v="2616.86"/>
    <n v="298.66000000000003"/>
    <n v="2318.1999999999998"/>
    <n v="2318.1999999999998"/>
    <n v="0"/>
    <n v="298.66000000000003"/>
    <n v="0"/>
    <n v="-15.22"/>
    <n v="15.22"/>
    <n v="1389.79"/>
    <n v="0"/>
    <x v="16"/>
    <x v="17"/>
  </r>
  <r>
    <x v="0"/>
    <s v="E"/>
    <x v="2"/>
    <s v="TL03    01/31/2007N"/>
    <n v="18"/>
    <n v="1.1000000000000001"/>
    <n v="0.08"/>
    <n v="1.02"/>
    <n v="1.02"/>
    <n v="0"/>
    <n v="0.08"/>
    <n v="0"/>
    <n v="0"/>
    <n v="0"/>
    <n v="0.38"/>
    <n v="0"/>
    <x v="16"/>
    <x v="17"/>
  </r>
  <r>
    <x v="0"/>
    <s v="E"/>
    <x v="10"/>
    <s v="TL03    01/31/2007N"/>
    <n v="137158"/>
    <n v="8455.19"/>
    <n v="650.70000000000005"/>
    <n v="7804.49"/>
    <n v="7804.49"/>
    <n v="0"/>
    <n v="650.70000000000005"/>
    <n v="0"/>
    <n v="-60.68"/>
    <n v="60.68"/>
    <n v="2965.88"/>
    <n v="0"/>
    <x v="16"/>
    <x v="17"/>
  </r>
  <r>
    <x v="0"/>
    <s v="E"/>
    <x v="4"/>
    <s v="TT03WOFF01/02/2007N"/>
    <n v="1549512"/>
    <n v="73910.42"/>
    <n v="7383.43"/>
    <n v="66526.990000000005"/>
    <n v="66526.990000000005"/>
    <n v="0"/>
    <n v="7383.43"/>
    <n v="0"/>
    <n v="0"/>
    <n v="0"/>
    <n v="33498.9"/>
    <n v="0"/>
    <x v="16"/>
    <x v="18"/>
  </r>
  <r>
    <x v="0"/>
    <s v="E"/>
    <x v="8"/>
    <s v="TT03WOFF01/02/2007N"/>
    <n v="5811969"/>
    <n v="262671.94"/>
    <n v="27694.03"/>
    <n v="234977.91"/>
    <n v="234977.91"/>
    <n v="0"/>
    <n v="27694.03"/>
    <n v="0"/>
    <n v="0"/>
    <n v="0"/>
    <n v="125648.96000000001"/>
    <n v="0"/>
    <x v="16"/>
    <x v="18"/>
  </r>
  <r>
    <x v="0"/>
    <s v="E"/>
    <x v="5"/>
    <s v="TT03WOFF01/02/2007N"/>
    <n v="828677"/>
    <n v="37707.14"/>
    <n v="3948.65"/>
    <n v="33758.49"/>
    <n v="33758.49"/>
    <n v="0"/>
    <n v="3948.65"/>
    <n v="0"/>
    <n v="0"/>
    <n v="0"/>
    <n v="17915.169999999998"/>
    <n v="0"/>
    <x v="16"/>
    <x v="18"/>
  </r>
  <r>
    <x v="0"/>
    <s v="E"/>
    <x v="8"/>
    <s v="TT03WON 01/02/2007 "/>
    <n v="698967"/>
    <n v="41511.760000000002"/>
    <n v="3330.58"/>
    <n v="41511.760000000002"/>
    <n v="37633.26"/>
    <n v="107.64"/>
    <n v="3330.58"/>
    <n v="0"/>
    <n v="-10.39"/>
    <n v="450.67"/>
    <n v="15110.97"/>
    <n v="0"/>
    <x v="16"/>
    <x v="18"/>
  </r>
  <r>
    <x v="0"/>
    <s v="E"/>
    <x v="4"/>
    <s v="TT03WON 01/02/2007N"/>
    <n v="459569"/>
    <n v="44303.62"/>
    <n v="2189.85"/>
    <n v="42113.77"/>
    <n v="40868.14"/>
    <n v="309.39999999999998"/>
    <n v="2189.85"/>
    <n v="0"/>
    <n v="-22.1"/>
    <n v="958.33"/>
    <n v="9935.42"/>
    <n v="0"/>
    <x v="16"/>
    <x v="18"/>
  </r>
  <r>
    <x v="0"/>
    <s v="E"/>
    <x v="8"/>
    <s v="TT03WON 01/02/2007N"/>
    <n v="2791313"/>
    <n v="252951.62"/>
    <n v="13300.61"/>
    <n v="239651.01"/>
    <n v="234316.96"/>
    <n v="1324.91"/>
    <n v="13300.61"/>
    <n v="0"/>
    <n v="-94.63"/>
    <n v="4103.7700000000004"/>
    <n v="60345.4"/>
    <n v="0"/>
    <x v="16"/>
    <x v="18"/>
  </r>
  <r>
    <x v="0"/>
    <s v="E"/>
    <x v="5"/>
    <s v="TT03WON 01/02/2007N"/>
    <n v="297447"/>
    <n v="32341.24"/>
    <n v="1417.33"/>
    <n v="30923.91"/>
    <n v="30225.71"/>
    <n v="173.42"/>
    <n v="1417.33"/>
    <n v="0"/>
    <n v="-12.39"/>
    <n v="537.16999999999996"/>
    <n v="6430.51"/>
    <n v="0"/>
    <x v="16"/>
    <x v="18"/>
  </r>
  <r>
    <x v="0"/>
    <s v="E"/>
    <x v="8"/>
    <s v="TT04WOFF01/02/2007N"/>
    <n v="905328"/>
    <n v="40916.300000000003"/>
    <n v="4313.8900000000003"/>
    <n v="36602.410000000003"/>
    <n v="36602.410000000003"/>
    <n v="0"/>
    <n v="4313.8900000000003"/>
    <n v="0"/>
    <n v="0"/>
    <n v="0"/>
    <n v="19572.29"/>
    <n v="0"/>
    <x v="16"/>
    <x v="18"/>
  </r>
  <r>
    <x v="0"/>
    <s v="E"/>
    <x v="5"/>
    <s v="TT04WOFF01/02/2007N"/>
    <n v="1287498"/>
    <n v="58334.87"/>
    <n v="6134.93"/>
    <n v="52199.94"/>
    <n v="52199.94"/>
    <n v="0"/>
    <n v="6134.93"/>
    <n v="0"/>
    <n v="0"/>
    <n v="0"/>
    <n v="27834.42"/>
    <n v="0"/>
    <x v="16"/>
    <x v="18"/>
  </r>
  <r>
    <x v="0"/>
    <s v="E"/>
    <x v="8"/>
    <s v="TT04WON 01/02/2007 "/>
    <n v="818643"/>
    <n v="51902.86"/>
    <n v="3900.83"/>
    <n v="51902.86"/>
    <n v="47232.14"/>
    <n v="126.07"/>
    <n v="3900.83"/>
    <n v="0"/>
    <n v="-15.2"/>
    <n v="659.02"/>
    <n v="17698.240000000002"/>
    <n v="0"/>
    <x v="16"/>
    <x v="18"/>
  </r>
  <r>
    <x v="0"/>
    <s v="E"/>
    <x v="8"/>
    <s v="TT04WON 01/02/2007N"/>
    <n v="311760"/>
    <n v="43171.25"/>
    <n v="1485.54"/>
    <n v="41685.71"/>
    <n v="40931.120000000003"/>
    <n v="187.43"/>
    <n v="1485.54"/>
    <n v="0"/>
    <n v="-13.39"/>
    <n v="580.54999999999995"/>
    <n v="6739.94"/>
    <n v="0"/>
    <x v="16"/>
    <x v="18"/>
  </r>
  <r>
    <x v="0"/>
    <s v="E"/>
    <x v="5"/>
    <s v="TT04WON 01/02/2007N"/>
    <n v="486432"/>
    <n v="47534.05"/>
    <n v="2317.85"/>
    <n v="45216.2"/>
    <n v="44116.37"/>
    <n v="273.18"/>
    <n v="2317.85"/>
    <n v="0"/>
    <n v="-19.510000000000002"/>
    <n v="846.16"/>
    <n v="10516.17"/>
    <n v="0"/>
    <x v="16"/>
    <x v="18"/>
  </r>
  <r>
    <x v="0"/>
    <s v="E"/>
    <x v="8"/>
    <s v="TT05WON 01/02/2007 "/>
    <n v="245836"/>
    <n v="9937.73"/>
    <n v="0"/>
    <n v="9937.73"/>
    <n v="0"/>
    <n v="0"/>
    <n v="0"/>
    <n v="0"/>
    <n v="0"/>
    <n v="0"/>
    <n v="5314.73"/>
    <n v="0"/>
    <x v="16"/>
    <x v="18"/>
  </r>
  <r>
    <x v="0"/>
    <s v="E"/>
    <x v="8"/>
    <s v="TT06WON 01/02/2007 "/>
    <n v="562949"/>
    <n v="21727.08"/>
    <n v="0"/>
    <n v="21727.08"/>
    <n v="0"/>
    <n v="0"/>
    <n v="0"/>
    <n v="0"/>
    <n v="0"/>
    <n v="0"/>
    <n v="12170.39"/>
    <n v="0"/>
    <x v="16"/>
    <x v="18"/>
  </r>
  <r>
    <x v="0"/>
    <s v="E"/>
    <x v="10"/>
    <s v="UOLC    01/31/2007N"/>
    <n v="1477"/>
    <n v="59.1"/>
    <n v="7.03"/>
    <n v="52.07"/>
    <n v="52.08"/>
    <n v="0"/>
    <n v="7.03"/>
    <n v="0"/>
    <n v="-0.71"/>
    <n v="0.7"/>
    <n v="31.93"/>
    <n v="0"/>
    <x v="16"/>
    <x v="19"/>
  </r>
  <r>
    <x v="0"/>
    <s v="E"/>
    <x v="13"/>
    <s v="UOLP    01/31/2007 "/>
    <n v="301"/>
    <n v="12.01"/>
    <n v="1.42"/>
    <n v="10.59"/>
    <n v="10.63"/>
    <n v="0"/>
    <n v="1.42"/>
    <n v="0"/>
    <n v="-0.13"/>
    <n v="0.09"/>
    <n v="6.52"/>
    <n v="0"/>
    <x v="16"/>
    <x v="19"/>
  </r>
  <r>
    <x v="0"/>
    <s v="E"/>
    <x v="2"/>
    <s v="UOLP    01/31/2007 "/>
    <n v="2160"/>
    <n v="86.4"/>
    <n v="10.24"/>
    <n v="76.16"/>
    <n v="76.16"/>
    <n v="0"/>
    <n v="10.24"/>
    <n v="0"/>
    <n v="-1.04"/>
    <n v="1.04"/>
    <n v="46.64"/>
    <n v="0"/>
    <x v="16"/>
    <x v="19"/>
  </r>
  <r>
    <x v="0"/>
    <s v="E"/>
    <x v="10"/>
    <s v="UOLP    01/31/2007 "/>
    <n v="64"/>
    <n v="2.56"/>
    <n v="0.3"/>
    <n v="2.2599999999999998"/>
    <n v="2.2599999999999998"/>
    <n v="0"/>
    <n v="0.3"/>
    <n v="0"/>
    <n v="-0.03"/>
    <n v="0.03"/>
    <n v="1.38"/>
    <n v="0"/>
    <x v="16"/>
    <x v="19"/>
  </r>
  <r>
    <x v="0"/>
    <s v="E"/>
    <x v="3"/>
    <s v="UOLP    01/31/2007 "/>
    <n v="106"/>
    <n v="4.25"/>
    <n v="0.51"/>
    <n v="3.74"/>
    <n v="3.74"/>
    <n v="0"/>
    <n v="0.51"/>
    <n v="0"/>
    <n v="-0.05"/>
    <n v="0.05"/>
    <n v="2.29"/>
    <n v="0"/>
    <x v="16"/>
    <x v="19"/>
  </r>
  <r>
    <x v="0"/>
    <s v="E"/>
    <x v="2"/>
    <s v="UOLP    01/31/2007N"/>
    <n v="1476"/>
    <n v="59.07"/>
    <n v="7.03"/>
    <n v="52.04"/>
    <n v="52.04"/>
    <n v="0"/>
    <n v="7.03"/>
    <n v="0"/>
    <n v="-0.7"/>
    <n v="0.7"/>
    <n v="31.91"/>
    <n v="0"/>
    <x v="16"/>
    <x v="19"/>
  </r>
  <r>
    <x v="0"/>
    <s v="E"/>
    <x v="10"/>
    <s v="UOLP    01/31/2007N"/>
    <n v="10142"/>
    <n v="406.52"/>
    <n v="54.95"/>
    <n v="351.57"/>
    <n v="357.67"/>
    <n v="0"/>
    <n v="54.95"/>
    <n v="0"/>
    <n v="-4.8499999999999996"/>
    <n v="-1.25"/>
    <n v="219.19"/>
    <n v="0"/>
    <x v="16"/>
    <x v="19"/>
  </r>
  <r>
    <x v="0"/>
    <s v="E"/>
    <x v="3"/>
    <s v="WS01    06/02/1993N"/>
    <n v="22320"/>
    <n v="1186.76"/>
    <n v="106.37"/>
    <n v="1080.3900000000001"/>
    <n v="0"/>
    <n v="0"/>
    <n v="0"/>
    <n v="0"/>
    <n v="0"/>
    <n v="0"/>
    <n v="482.54"/>
    <n v="0"/>
    <x v="16"/>
    <x v="20"/>
  </r>
  <r>
    <x v="0"/>
    <s v="E"/>
    <x v="0"/>
    <s v="ID       01/01/2001 "/>
    <n v="55287"/>
    <n v="4106.33"/>
    <n v="0"/>
    <n v="4106.33"/>
    <n v="0"/>
    <n v="0"/>
    <n v="0"/>
    <n v="0"/>
    <n v="0"/>
    <n v="0"/>
    <n v="0"/>
    <n v="0"/>
    <x v="17"/>
    <x v="0"/>
  </r>
  <r>
    <x v="0"/>
    <s v="E"/>
    <x v="1"/>
    <s v="DP01    01/02/2007N"/>
    <n v="144344"/>
    <n v="11331.13"/>
    <n v="1381.81"/>
    <n v="9949.32"/>
    <n v="9709.86"/>
    <n v="202.8"/>
    <n v="1381.81"/>
    <n v="0"/>
    <n v="-32.19"/>
    <n v="68.849999999999994"/>
    <n v="3120.57"/>
    <n v="0"/>
    <x v="17"/>
    <x v="1"/>
  </r>
  <r>
    <x v="0"/>
    <s v="E"/>
    <x v="2"/>
    <s v="DP02    01/02/2007N"/>
    <n v="83488"/>
    <n v="7841.11"/>
    <n v="799.23"/>
    <n v="7041.88"/>
    <n v="6903.37"/>
    <n v="117.3"/>
    <n v="799.23"/>
    <n v="0"/>
    <n v="-18.62"/>
    <n v="39.83"/>
    <n v="1804.93"/>
    <n v="0"/>
    <x v="17"/>
    <x v="1"/>
  </r>
  <r>
    <x v="0"/>
    <s v="E"/>
    <x v="3"/>
    <s v="DP02    01/02/2007N"/>
    <n v="532195"/>
    <n v="39881.839999999997"/>
    <n v="5094.7"/>
    <n v="34787.14"/>
    <n v="33904.230000000003"/>
    <n v="747.73"/>
    <n v="5094.7"/>
    <n v="0"/>
    <n v="-118.67"/>
    <n v="253.85"/>
    <n v="11505.53"/>
    <n v="0"/>
    <x v="17"/>
    <x v="1"/>
  </r>
  <r>
    <x v="0"/>
    <s v="E"/>
    <x v="4"/>
    <s v="DP02    01/02/2007N"/>
    <n v="482155"/>
    <n v="34247"/>
    <n v="4615.67"/>
    <n v="29631.33"/>
    <n v="28831.43"/>
    <n v="677.43"/>
    <n v="4615.67"/>
    <n v="0"/>
    <n v="-107.52"/>
    <n v="229.99"/>
    <n v="10423.709999999999"/>
    <n v="0"/>
    <x v="17"/>
    <x v="1"/>
  </r>
  <r>
    <x v="0"/>
    <s v="E"/>
    <x v="6"/>
    <s v="DP10 ON 01/02/2007N"/>
    <n v="106380"/>
    <n v="7969.17"/>
    <n v="1018.38"/>
    <n v="6950.79"/>
    <n v="6774.31"/>
    <n v="149.46"/>
    <n v="1018.38"/>
    <n v="0"/>
    <n v="-23.72"/>
    <n v="50.74"/>
    <n v="2299.83"/>
    <n v="0"/>
    <x v="17"/>
    <x v="1"/>
  </r>
  <r>
    <x v="0"/>
    <s v="E"/>
    <x v="7"/>
    <s v="DP10 ON 01/02/2007N"/>
    <n v="56145"/>
    <n v="4932.66"/>
    <n v="537.48"/>
    <n v="4395.18"/>
    <n v="4302.04"/>
    <n v="78.88"/>
    <n v="537.48"/>
    <n v="0"/>
    <n v="-12.52"/>
    <n v="26.78"/>
    <n v="1213.8"/>
    <n v="0"/>
    <x v="17"/>
    <x v="1"/>
  </r>
  <r>
    <x v="0"/>
    <s v="E"/>
    <x v="4"/>
    <s v="DS01    01/02/2007 "/>
    <n v="6581"/>
    <n v="892.33"/>
    <n v="63"/>
    <n v="892.33"/>
    <n v="813.89"/>
    <n v="9.25"/>
    <n v="63"/>
    <n v="0"/>
    <n v="-5.44"/>
    <n v="11.63"/>
    <n v="142.27000000000001"/>
    <n v="0"/>
    <x v="17"/>
    <x v="2"/>
  </r>
  <r>
    <x v="0"/>
    <s v="E"/>
    <x v="8"/>
    <s v="DS01    01/02/2007 "/>
    <n v="73486"/>
    <n v="4964.6099999999997"/>
    <n v="703.48"/>
    <n v="4964.6099999999997"/>
    <n v="4147.46"/>
    <n v="103.25"/>
    <n v="703.48"/>
    <n v="0"/>
    <n v="-9.16"/>
    <n v="19.579999999999998"/>
    <n v="1588.69"/>
    <n v="0"/>
    <x v="17"/>
    <x v="2"/>
  </r>
  <r>
    <x v="0"/>
    <s v="E"/>
    <x v="9"/>
    <s v="DS01    01/02/2007N"/>
    <n v="304538"/>
    <n v="28544.95"/>
    <n v="2912.64"/>
    <n v="25632.31"/>
    <n v="25127.11"/>
    <n v="427.86"/>
    <n v="2912.64"/>
    <n v="0"/>
    <n v="-67.94"/>
    <n v="145.28"/>
    <n v="6583.82"/>
    <n v="0"/>
    <x v="17"/>
    <x v="2"/>
  </r>
  <r>
    <x v="0"/>
    <s v="E"/>
    <x v="2"/>
    <s v="DS01    01/02/2007N"/>
    <n v="53627029"/>
    <n v="4928188.29"/>
    <n v="513330.98"/>
    <n v="4414857.3099999996"/>
    <n v="4325656.54"/>
    <n v="75345.87"/>
    <n v="513330.98"/>
    <n v="0"/>
    <n v="-11958.32"/>
    <n v="26113.22"/>
    <n v="1159362.42"/>
    <n v="0"/>
    <x v="17"/>
    <x v="2"/>
  </r>
  <r>
    <x v="0"/>
    <s v="E"/>
    <x v="6"/>
    <s v="DS01    01/02/2007N"/>
    <n v="3206186"/>
    <n v="300847.73"/>
    <n v="30723.86"/>
    <n v="270123.87"/>
    <n v="264799.03999999998"/>
    <n v="4504.72"/>
    <n v="30723.86"/>
    <n v="0"/>
    <n v="-715.01"/>
    <n v="1535.12"/>
    <n v="69314.47"/>
    <n v="0"/>
    <x v="17"/>
    <x v="2"/>
  </r>
  <r>
    <x v="0"/>
    <s v="E"/>
    <x v="10"/>
    <s v="DS01    01/02/2007N"/>
    <n v="94183"/>
    <n v="8560.94"/>
    <n v="901.6"/>
    <n v="7659.34"/>
    <n v="7503.1"/>
    <n v="132.32"/>
    <n v="901.6"/>
    <n v="0"/>
    <n v="-21.03"/>
    <n v="44.95"/>
    <n v="2036.14"/>
    <n v="0"/>
    <x v="17"/>
    <x v="2"/>
  </r>
  <r>
    <x v="0"/>
    <s v="E"/>
    <x v="3"/>
    <s v="DS01    01/02/2007N"/>
    <n v="6235491"/>
    <n v="586056.97"/>
    <n v="59629.25"/>
    <n v="526427.72"/>
    <n v="516198.94"/>
    <n v="8760.84"/>
    <n v="59629.25"/>
    <n v="0"/>
    <n v="-1390.62"/>
    <n v="2858.56"/>
    <n v="134805.04999999999"/>
    <n v="0"/>
    <x v="17"/>
    <x v="2"/>
  </r>
  <r>
    <x v="0"/>
    <s v="E"/>
    <x v="7"/>
    <s v="DS01    01/02/2007N"/>
    <n v="449"/>
    <n v="78.209999999999994"/>
    <n v="4.3"/>
    <n v="73.91"/>
    <n v="73.150000000000006"/>
    <n v="0.63"/>
    <n v="4.3"/>
    <n v="0"/>
    <n v="-0.09"/>
    <n v="0.22"/>
    <n v="9.6999999999999993"/>
    <n v="0"/>
    <x v="17"/>
    <x v="2"/>
  </r>
  <r>
    <x v="0"/>
    <s v="E"/>
    <x v="11"/>
    <s v="DS01    01/02/2007N"/>
    <n v="426655"/>
    <n v="39199.49"/>
    <n v="4094.4"/>
    <n v="35105.089999999997"/>
    <n v="34399.29"/>
    <n v="599.47"/>
    <n v="4094.4"/>
    <n v="0"/>
    <n v="-95.16"/>
    <n v="201.49"/>
    <n v="9223.8700000000008"/>
    <n v="0"/>
    <x v="17"/>
    <x v="2"/>
  </r>
  <r>
    <x v="0"/>
    <s v="E"/>
    <x v="4"/>
    <s v="DS01    01/02/2007N"/>
    <n v="6965451"/>
    <n v="544562.04"/>
    <n v="66680.31"/>
    <n v="477881.73"/>
    <n v="466326.03"/>
    <n v="9786.48"/>
    <n v="66680.31"/>
    <n v="0"/>
    <n v="-1553.27"/>
    <n v="3322.49"/>
    <n v="150586.07999999999"/>
    <n v="0"/>
    <x v="17"/>
    <x v="2"/>
  </r>
  <r>
    <x v="0"/>
    <s v="E"/>
    <x v="8"/>
    <s v="DS01    01/02/2007N"/>
    <n v="1329215"/>
    <n v="115629.41"/>
    <n v="12724.58"/>
    <n v="102904.83"/>
    <n v="100699.66"/>
    <n v="1867.54"/>
    <n v="12724.58"/>
    <n v="0"/>
    <n v="-296.41000000000003"/>
    <n v="634.04"/>
    <n v="28736.3"/>
    <n v="0"/>
    <x v="17"/>
    <x v="2"/>
  </r>
  <r>
    <x v="0"/>
    <s v="E"/>
    <x v="5"/>
    <s v="DS01    01/02/2007N"/>
    <n v="1686629"/>
    <n v="163141.51999999999"/>
    <n v="16146.12"/>
    <n v="146995.4"/>
    <n v="144197.29"/>
    <n v="2369.7199999999998"/>
    <n v="16146.12"/>
    <n v="0"/>
    <n v="-376.13"/>
    <n v="804.52"/>
    <n v="36463.24"/>
    <n v="0"/>
    <x v="17"/>
    <x v="2"/>
  </r>
  <r>
    <x v="0"/>
    <s v="E"/>
    <x v="2"/>
    <s v="DS01    01/02/2007Y"/>
    <n v="179535"/>
    <n v="26921.68"/>
    <n v="600.66999999999996"/>
    <n v="26321.01"/>
    <n v="15837.4"/>
    <n v="90.57"/>
    <n v="600.66999999999996"/>
    <n v="0"/>
    <n v="-14.38"/>
    <n v="27.46"/>
    <n v="3881.36"/>
    <n v="0"/>
    <x v="17"/>
    <x v="2"/>
  </r>
  <r>
    <x v="0"/>
    <s v="E"/>
    <x v="6"/>
    <s v="DS01    01/02/2007Y"/>
    <n v="11666"/>
    <n v="2932.97"/>
    <n v="114.96"/>
    <n v="2818.01"/>
    <n v="2807.01"/>
    <n v="16.38"/>
    <n v="114.96"/>
    <n v="0"/>
    <n v="-2.61"/>
    <n v="-2.77"/>
    <n v="252.21"/>
    <n v="0"/>
    <x v="17"/>
    <x v="2"/>
  </r>
  <r>
    <x v="0"/>
    <s v="E"/>
    <x v="3"/>
    <s v="DS01    01/02/2007Y"/>
    <n v="30337"/>
    <n v="7638.07"/>
    <n v="290.02"/>
    <n v="7348.05"/>
    <n v="7297.73"/>
    <n v="42.6"/>
    <n v="290.02"/>
    <n v="0"/>
    <n v="-6.78"/>
    <n v="14.5"/>
    <n v="655.86"/>
    <n v="0"/>
    <x v="17"/>
    <x v="2"/>
  </r>
  <r>
    <x v="0"/>
    <s v="E"/>
    <x v="4"/>
    <s v="DS01    01/02/2007Y"/>
    <n v="2806"/>
    <n v="689.2"/>
    <n v="26.86"/>
    <n v="662.34"/>
    <n v="657.69"/>
    <n v="3.94"/>
    <n v="26.86"/>
    <n v="0"/>
    <n v="-0.63"/>
    <n v="1.34"/>
    <n v="60.66"/>
    <n v="0"/>
    <x v="17"/>
    <x v="2"/>
  </r>
  <r>
    <x v="0"/>
    <s v="E"/>
    <x v="8"/>
    <s v="DS01    01/02/2007Y"/>
    <n v="283"/>
    <n v="83"/>
    <n v="2.71"/>
    <n v="80.290000000000006"/>
    <n v="79.819999999999993"/>
    <n v="0.4"/>
    <n v="2.71"/>
    <n v="0"/>
    <n v="-0.06"/>
    <n v="0.13"/>
    <n v="6.12"/>
    <n v="0"/>
    <x v="17"/>
    <x v="2"/>
  </r>
  <r>
    <x v="0"/>
    <s v="E"/>
    <x v="5"/>
    <s v="DS01    01/02/2007Y"/>
    <n v="20046"/>
    <n v="4861.5600000000004"/>
    <n v="191.9"/>
    <n v="4669.66"/>
    <n v="4636.3999999999996"/>
    <n v="28.17"/>
    <n v="191.9"/>
    <n v="0"/>
    <n v="-4.47"/>
    <n v="9.56"/>
    <n v="433.38"/>
    <n v="0"/>
    <x v="17"/>
    <x v="2"/>
  </r>
  <r>
    <x v="0"/>
    <s v="E"/>
    <x v="5"/>
    <s v="DS02    01/02/2007N"/>
    <n v="84028"/>
    <n v="7961.82"/>
    <n v="804.4"/>
    <n v="7157.42"/>
    <n v="7018.02"/>
    <n v="118.06"/>
    <n v="804.4"/>
    <n v="0"/>
    <n v="-18.739999999999998"/>
    <n v="40.08"/>
    <n v="1816.6"/>
    <n v="0"/>
    <x v="17"/>
    <x v="2"/>
  </r>
  <r>
    <x v="0"/>
    <s v="E"/>
    <x v="6"/>
    <s v="DS02    01/02/2007Y"/>
    <n v="4728"/>
    <n v="1151.03"/>
    <n v="45.26"/>
    <n v="1105.77"/>
    <n v="1097.92"/>
    <n v="6.64"/>
    <n v="45.26"/>
    <n v="0"/>
    <n v="-1.05"/>
    <n v="2.2599999999999998"/>
    <n v="102.21"/>
    <n v="0"/>
    <x v="17"/>
    <x v="2"/>
  </r>
  <r>
    <x v="0"/>
    <s v="E"/>
    <x v="5"/>
    <s v="DS03 ON 01/02/2007N"/>
    <n v="148421"/>
    <n v="10974.98"/>
    <n v="1420.83"/>
    <n v="9554.15"/>
    <n v="9307.92"/>
    <n v="208.53"/>
    <n v="1420.83"/>
    <n v="0"/>
    <n v="-33.1"/>
    <n v="70.8"/>
    <n v="3208.71"/>
    <n v="0"/>
    <x v="17"/>
    <x v="2"/>
  </r>
  <r>
    <x v="0"/>
    <s v="E"/>
    <x v="2"/>
    <s v="DS07 ON 01/02/2007N"/>
    <n v="1434324"/>
    <n v="115482.2"/>
    <n v="13734.88"/>
    <n v="101747.32"/>
    <n v="99367.76"/>
    <n v="2015.23"/>
    <n v="13734.88"/>
    <n v="0"/>
    <n v="-319.83999999999997"/>
    <n v="684.17"/>
    <n v="31008.639999999999"/>
    <n v="0"/>
    <x v="17"/>
    <x v="2"/>
  </r>
  <r>
    <x v="0"/>
    <s v="E"/>
    <x v="6"/>
    <s v="DS07 ON 01/02/2007N"/>
    <n v="91092"/>
    <n v="9510.77"/>
    <n v="872.03"/>
    <n v="8638.74"/>
    <n v="8487.64"/>
    <n v="127.97"/>
    <n v="872.03"/>
    <n v="0"/>
    <n v="-20.309999999999999"/>
    <n v="43.44"/>
    <n v="1969.32"/>
    <n v="0"/>
    <x v="17"/>
    <x v="2"/>
  </r>
  <r>
    <x v="0"/>
    <s v="E"/>
    <x v="3"/>
    <s v="DS07 ON 01/02/2007N"/>
    <n v="140640"/>
    <n v="13258.53"/>
    <n v="1299.44"/>
    <n v="11959.09"/>
    <n v="11725.77"/>
    <n v="197.59"/>
    <n v="1299.44"/>
    <n v="0"/>
    <n v="-31.36"/>
    <n v="67.09"/>
    <n v="3040.51"/>
    <n v="0"/>
    <x v="17"/>
    <x v="2"/>
  </r>
  <r>
    <x v="0"/>
    <s v="E"/>
    <x v="7"/>
    <s v="DS07 ON 01/02/2007N"/>
    <n v="23680"/>
    <n v="2410.7800000000002"/>
    <n v="226.69"/>
    <n v="2184.09"/>
    <n v="2144.8000000000002"/>
    <n v="33.270000000000003"/>
    <n v="226.69"/>
    <n v="0"/>
    <n v="-5.28"/>
    <n v="11.3"/>
    <n v="511.94"/>
    <n v="0"/>
    <x v="17"/>
    <x v="2"/>
  </r>
  <r>
    <x v="0"/>
    <s v="E"/>
    <x v="4"/>
    <s v="DS07 ON 01/02/2007N"/>
    <n v="130965"/>
    <n v="11668.22"/>
    <n v="1253.72"/>
    <n v="10414.5"/>
    <n v="10197.23"/>
    <n v="184.01"/>
    <n v="1253.72"/>
    <n v="0"/>
    <n v="-29.21"/>
    <n v="62.47"/>
    <n v="2831.33"/>
    <n v="0"/>
    <x v="17"/>
    <x v="2"/>
  </r>
  <r>
    <x v="0"/>
    <s v="E"/>
    <x v="2"/>
    <s v="DS07 ON 01/02/2007Y"/>
    <n v="0"/>
    <n v="20"/>
    <n v="0"/>
    <n v="20"/>
    <n v="20"/>
    <n v="0"/>
    <n v="0"/>
    <n v="0"/>
    <n v="0"/>
    <n v="0"/>
    <n v="0"/>
    <n v="0"/>
    <x v="17"/>
    <x v="2"/>
  </r>
  <r>
    <x v="0"/>
    <s v="E"/>
    <x v="3"/>
    <s v="DS07 ON 01/02/2007Y"/>
    <n v="400"/>
    <n v="116.11"/>
    <n v="3.83"/>
    <n v="112.28"/>
    <n v="111.62"/>
    <n v="0.56000000000000005"/>
    <n v="3.83"/>
    <n v="0"/>
    <n v="-0.09"/>
    <n v="0.19"/>
    <n v="8.65"/>
    <n v="0"/>
    <x v="17"/>
    <x v="2"/>
  </r>
  <r>
    <x v="0"/>
    <s v="E"/>
    <x v="2"/>
    <s v="DS08 ON 01/02/2007N"/>
    <n v="504798"/>
    <n v="62079.03"/>
    <n v="4807.8999999999996"/>
    <n v="57271.13"/>
    <n v="56436.29"/>
    <n v="709.25"/>
    <n v="4807.8999999999996"/>
    <n v="0"/>
    <n v="-112.57"/>
    <n v="238.16"/>
    <n v="10913.23"/>
    <n v="0"/>
    <x v="17"/>
    <x v="2"/>
  </r>
  <r>
    <x v="0"/>
    <s v="E"/>
    <x v="4"/>
    <s v="DS08 ON 01/02/2007N"/>
    <n v="54696"/>
    <n v="5487.94"/>
    <n v="523.6"/>
    <n v="4964.34"/>
    <n v="4873.6000000000004"/>
    <n v="76.849999999999994"/>
    <n v="523.6"/>
    <n v="0"/>
    <n v="-12.2"/>
    <n v="26.09"/>
    <n v="1182.47"/>
    <n v="0"/>
    <x v="17"/>
    <x v="2"/>
  </r>
  <r>
    <x v="0"/>
    <s v="E"/>
    <x v="2"/>
    <s v="DS08 ON 01/02/2007Y"/>
    <n v="3104"/>
    <n v="815.83"/>
    <n v="29.71"/>
    <n v="786.12"/>
    <n v="780.95"/>
    <n v="4.37"/>
    <n v="29.71"/>
    <n v="0"/>
    <n v="-0.69"/>
    <n v="1.49"/>
    <n v="67.099999999999994"/>
    <n v="0"/>
    <x v="17"/>
    <x v="2"/>
  </r>
  <r>
    <x v="0"/>
    <s v="E"/>
    <x v="2"/>
    <s v="DS09    01/02/2007N"/>
    <n v="260540"/>
    <n v="30515.17"/>
    <n v="2343.14"/>
    <n v="28172.03"/>
    <n v="27532.76"/>
    <n v="366.01"/>
    <n v="2343.14"/>
    <n v="0"/>
    <n v="-58.11"/>
    <n v="331.37"/>
    <n v="5632.59"/>
    <n v="0"/>
    <x v="17"/>
    <x v="2"/>
  </r>
  <r>
    <x v="0"/>
    <s v="E"/>
    <x v="2"/>
    <s v="DS09    01/02/2007Y"/>
    <n v="117144"/>
    <n v="17838.71"/>
    <n v="1194.44"/>
    <n v="16644.27"/>
    <n v="16522.68"/>
    <n v="164.6"/>
    <n v="1194.44"/>
    <n v="0"/>
    <n v="-26.13"/>
    <n v="-16.88"/>
    <n v="2532.54"/>
    <n v="0"/>
    <x v="17"/>
    <x v="2"/>
  </r>
  <r>
    <x v="0"/>
    <s v="E"/>
    <x v="4"/>
    <s v="DS12    01/02/2007 "/>
    <n v="17799"/>
    <n v="869.95"/>
    <n v="0"/>
    <n v="869.95"/>
    <n v="0"/>
    <n v="0"/>
    <n v="0"/>
    <n v="0"/>
    <n v="0"/>
    <n v="0"/>
    <n v="384.8"/>
    <n v="0"/>
    <x v="17"/>
    <x v="2"/>
  </r>
  <r>
    <x v="0"/>
    <s v="E"/>
    <x v="8"/>
    <s v="DS12    01/02/2007 "/>
    <n v="-32432"/>
    <n v="-711.86"/>
    <n v="0"/>
    <n v="-711.86"/>
    <n v="0"/>
    <n v="0"/>
    <n v="0"/>
    <n v="0"/>
    <n v="0"/>
    <n v="0"/>
    <n v="-701.15"/>
    <n v="0"/>
    <x v="17"/>
    <x v="2"/>
  </r>
  <r>
    <x v="0"/>
    <s v="E"/>
    <x v="4"/>
    <s v="DT01SOFF01/02/2007N"/>
    <n v="-148292"/>
    <n v="-11714.26"/>
    <n v="-1419.6"/>
    <n v="-10294.66"/>
    <n v="-10048.65"/>
    <n v="-208.35"/>
    <n v="-1419.6"/>
    <n v="0"/>
    <n v="33.07"/>
    <n v="-70.73"/>
    <n v="-3205.92"/>
    <n v="0"/>
    <x v="17"/>
    <x v="3"/>
  </r>
  <r>
    <x v="0"/>
    <s v="E"/>
    <x v="4"/>
    <s v="DT01WOFF01/02/2007N"/>
    <n v="15842224"/>
    <n v="691908.32"/>
    <n v="151657.60999999999"/>
    <n v="540250.71"/>
    <n v="540250.71"/>
    <n v="0"/>
    <n v="151657.60999999999"/>
    <n v="0"/>
    <n v="0"/>
    <n v="0"/>
    <n v="342493.04"/>
    <n v="0"/>
    <x v="17"/>
    <x v="3"/>
  </r>
  <r>
    <x v="0"/>
    <s v="E"/>
    <x v="8"/>
    <s v="DT01WOFF01/02/2007N"/>
    <n v="17844087"/>
    <n v="778582.75"/>
    <n v="170821.42"/>
    <n v="607761.32999999996"/>
    <n v="607761.32999999996"/>
    <n v="0"/>
    <n v="170821.42"/>
    <n v="0"/>
    <n v="0"/>
    <n v="0"/>
    <n v="385771.35"/>
    <n v="0"/>
    <x v="17"/>
    <x v="3"/>
  </r>
  <r>
    <x v="0"/>
    <s v="E"/>
    <x v="5"/>
    <s v="DT01WOFF01/02/2007N"/>
    <n v="1734682"/>
    <n v="75603.149999999994"/>
    <n v="16606.11"/>
    <n v="58997.04"/>
    <n v="58997.04"/>
    <n v="0"/>
    <n v="16606.11"/>
    <n v="0"/>
    <n v="0"/>
    <n v="0"/>
    <n v="37502.089999999997"/>
    <n v="0"/>
    <x v="17"/>
    <x v="3"/>
  </r>
  <r>
    <x v="0"/>
    <s v="E"/>
    <x v="1"/>
    <s v="DT01WOFF01/02/2007N"/>
    <n v="135188"/>
    <n v="5887.43"/>
    <n v="1294.1500000000001"/>
    <n v="4593.28"/>
    <n v="4593.28"/>
    <n v="0"/>
    <n v="1294.1500000000001"/>
    <n v="0"/>
    <n v="0"/>
    <n v="0"/>
    <n v="2922.63"/>
    <n v="0"/>
    <x v="17"/>
    <x v="3"/>
  </r>
  <r>
    <x v="0"/>
    <s v="E"/>
    <x v="8"/>
    <s v="DT01WON 01/02/2007 "/>
    <n v="1097116"/>
    <n v="80831.100000000006"/>
    <n v="10502.7"/>
    <n v="80831.100000000006"/>
    <n v="68394.09"/>
    <n v="1541.45"/>
    <n v="10502.7"/>
    <n v="0"/>
    <n v="-344.91"/>
    <n v="737.77"/>
    <n v="23718.55"/>
    <n v="0"/>
    <x v="17"/>
    <x v="3"/>
  </r>
  <r>
    <x v="0"/>
    <s v="E"/>
    <x v="3"/>
    <s v="DT01WON 01/02/2007N"/>
    <n v="0"/>
    <n v="58.45"/>
    <n v="0"/>
    <n v="58.45"/>
    <n v="58.45"/>
    <n v="0"/>
    <n v="0"/>
    <n v="0"/>
    <n v="0"/>
    <n v="0"/>
    <n v="0"/>
    <n v="0"/>
    <x v="17"/>
    <x v="3"/>
  </r>
  <r>
    <x v="0"/>
    <s v="E"/>
    <x v="4"/>
    <s v="DT01WON 01/02/2007N"/>
    <n v="6627396"/>
    <n v="940307.97"/>
    <n v="63444.13"/>
    <n v="876863.84"/>
    <n v="839586.74"/>
    <n v="31569.84"/>
    <n v="63444.13"/>
    <n v="0"/>
    <n v="-5010.76"/>
    <n v="10718.02"/>
    <n v="143277.67000000001"/>
    <n v="0"/>
    <x v="17"/>
    <x v="3"/>
  </r>
  <r>
    <x v="0"/>
    <s v="E"/>
    <x v="8"/>
    <s v="DT01WON 01/02/2007N"/>
    <n v="7846373"/>
    <n v="1127880.68"/>
    <n v="75113.3"/>
    <n v="1052767.3799999999"/>
    <n v="1010146.93"/>
    <n v="36095.129999999997"/>
    <n v="75113.3"/>
    <n v="0"/>
    <n v="-5728.99"/>
    <n v="12254.31"/>
    <n v="169630.74"/>
    <n v="0"/>
    <x v="17"/>
    <x v="3"/>
  </r>
  <r>
    <x v="0"/>
    <s v="E"/>
    <x v="5"/>
    <s v="DT01WON 01/02/2007N"/>
    <n v="866351"/>
    <n v="150360.95999999999"/>
    <n v="8293.58"/>
    <n v="142067.38"/>
    <n v="137752.26999999999"/>
    <n v="3654.44"/>
    <n v="8293.58"/>
    <n v="0"/>
    <n v="-580.02"/>
    <n v="1240.69"/>
    <n v="18729.64"/>
    <n v="0"/>
    <x v="17"/>
    <x v="3"/>
  </r>
  <r>
    <x v="0"/>
    <s v="E"/>
    <x v="1"/>
    <s v="DT01WON 01/02/2007N"/>
    <n v="44135"/>
    <n v="6210.91"/>
    <n v="422.5"/>
    <n v="5788.41"/>
    <n v="5490.91"/>
    <n v="251.95"/>
    <n v="422.5"/>
    <n v="0"/>
    <n v="-39.99"/>
    <n v="85.54"/>
    <n v="954.15"/>
    <n v="0"/>
    <x v="17"/>
    <x v="3"/>
  </r>
  <r>
    <x v="0"/>
    <s v="E"/>
    <x v="4"/>
    <s v="DT02WOFF01/02/2007N"/>
    <n v="321268"/>
    <n v="13991.22"/>
    <n v="3075.5"/>
    <n v="10915.72"/>
    <n v="10915.72"/>
    <n v="0"/>
    <n v="3075.5"/>
    <n v="0"/>
    <n v="0"/>
    <n v="0"/>
    <n v="6945.49"/>
    <n v="0"/>
    <x v="17"/>
    <x v="3"/>
  </r>
  <r>
    <x v="0"/>
    <s v="E"/>
    <x v="8"/>
    <s v="DT02WOFF01/02/2007N"/>
    <n v="820613"/>
    <n v="35737.699999999997"/>
    <n v="7855.73"/>
    <n v="27881.97"/>
    <n v="27881.97"/>
    <n v="0"/>
    <n v="7855.73"/>
    <n v="0"/>
    <n v="0"/>
    <n v="0"/>
    <n v="17740.830000000002"/>
    <n v="0"/>
    <x v="17"/>
    <x v="3"/>
  </r>
  <r>
    <x v="0"/>
    <s v="E"/>
    <x v="5"/>
    <s v="DT02WOFF01/02/2007N"/>
    <n v="131173"/>
    <n v="5745.71"/>
    <n v="1255.72"/>
    <n v="4489.99"/>
    <n v="4489.99"/>
    <n v="0"/>
    <n v="1255.72"/>
    <n v="0"/>
    <n v="0"/>
    <n v="0"/>
    <n v="2835.83"/>
    <n v="0"/>
    <x v="17"/>
    <x v="3"/>
  </r>
  <r>
    <x v="0"/>
    <s v="E"/>
    <x v="4"/>
    <s v="DT02WON 01/02/2007N"/>
    <n v="135258"/>
    <n v="19988.580000000002"/>
    <n v="1294.82"/>
    <n v="18693.759999999998"/>
    <n v="17936.39"/>
    <n v="641.41999999999996"/>
    <n v="1294.82"/>
    <n v="0"/>
    <n v="-101.81"/>
    <n v="217.76"/>
    <n v="2924.14"/>
    <n v="0"/>
    <x v="17"/>
    <x v="3"/>
  </r>
  <r>
    <x v="0"/>
    <s v="E"/>
    <x v="8"/>
    <s v="DT02WON 01/02/2007N"/>
    <n v="303097"/>
    <n v="45926.57"/>
    <n v="2901.55"/>
    <n v="43025.02"/>
    <n v="41160.78"/>
    <n v="1578.81"/>
    <n v="2901.55"/>
    <n v="0"/>
    <n v="-250.58"/>
    <n v="536.01"/>
    <n v="6552.65"/>
    <n v="0"/>
    <x v="17"/>
    <x v="3"/>
  </r>
  <r>
    <x v="0"/>
    <s v="E"/>
    <x v="5"/>
    <s v="DT02WON 01/02/2007N"/>
    <n v="67207"/>
    <n v="10597.56"/>
    <n v="643.37"/>
    <n v="9954.19"/>
    <n v="9625.08"/>
    <n v="278.72000000000003"/>
    <n v="643.37"/>
    <n v="0"/>
    <n v="-44.24"/>
    <n v="94.63"/>
    <n v="1452.95"/>
    <n v="0"/>
    <x v="17"/>
    <x v="3"/>
  </r>
  <r>
    <x v="0"/>
    <s v="E"/>
    <x v="5"/>
    <s v="DT07WOFF01/02/2007N"/>
    <n v="131427"/>
    <n v="5736.88"/>
    <n v="1258.1500000000001"/>
    <n v="4478.7299999999996"/>
    <n v="4478.7299999999996"/>
    <n v="0"/>
    <n v="1258.1500000000001"/>
    <n v="0"/>
    <n v="0"/>
    <n v="0"/>
    <n v="2841.32"/>
    <n v="0"/>
    <x v="17"/>
    <x v="3"/>
  </r>
  <r>
    <x v="0"/>
    <s v="E"/>
    <x v="5"/>
    <s v="DT07WON 01/02/2007N"/>
    <n v="63865"/>
    <n v="9256.25"/>
    <n v="611.38"/>
    <n v="8644.8700000000008"/>
    <n v="8320.8799999999992"/>
    <n v="274.39"/>
    <n v="611.38"/>
    <n v="0"/>
    <n v="-43.55"/>
    <n v="93.15"/>
    <n v="1380.7"/>
    <n v="0"/>
    <x v="17"/>
    <x v="3"/>
  </r>
  <r>
    <x v="0"/>
    <s v="E"/>
    <x v="5"/>
    <s v="DT08SOFF01/02/2007N"/>
    <n v="-1"/>
    <n v="-53622.37"/>
    <n v="0"/>
    <n v="-53622.37"/>
    <n v="0"/>
    <n v="0"/>
    <n v="0"/>
    <n v="0"/>
    <n v="0"/>
    <n v="0"/>
    <n v="-0.02"/>
    <n v="0"/>
    <x v="17"/>
    <x v="3"/>
  </r>
  <r>
    <x v="0"/>
    <s v="E"/>
    <x v="4"/>
    <s v="DT08WOFF01/02/2007N"/>
    <n v="12268810"/>
    <n v="534455.5"/>
    <n v="117449.33"/>
    <n v="417006.17"/>
    <n v="417006.17"/>
    <n v="0"/>
    <n v="117449.33"/>
    <n v="0"/>
    <n v="0"/>
    <n v="0"/>
    <n v="265239.40000000002"/>
    <n v="0"/>
    <x v="17"/>
    <x v="3"/>
  </r>
  <r>
    <x v="0"/>
    <s v="E"/>
    <x v="8"/>
    <s v="DT08WOFF01/02/2007N"/>
    <n v="9199192"/>
    <n v="400804.09"/>
    <n v="88063.87"/>
    <n v="312740.21999999997"/>
    <n v="312740.21999999997"/>
    <n v="0"/>
    <n v="88063.87"/>
    <n v="0"/>
    <n v="0"/>
    <n v="0"/>
    <n v="198877.34"/>
    <n v="0"/>
    <x v="17"/>
    <x v="3"/>
  </r>
  <r>
    <x v="0"/>
    <s v="E"/>
    <x v="5"/>
    <s v="DT08WOFF01/02/2007N"/>
    <n v="4158979"/>
    <n v="186863.42"/>
    <n v="39813.910000000003"/>
    <n v="147049.51"/>
    <n v="147049.51"/>
    <n v="0"/>
    <n v="39813.910000000003"/>
    <n v="0"/>
    <n v="0"/>
    <n v="0"/>
    <n v="89912.98"/>
    <n v="0"/>
    <x v="17"/>
    <x v="3"/>
  </r>
  <r>
    <x v="0"/>
    <s v="E"/>
    <x v="12"/>
    <s v="DT08WOFF01/02/2007N"/>
    <n v="88409"/>
    <n v="4548.26"/>
    <n v="846.34"/>
    <n v="3701.92"/>
    <n v="3701.92"/>
    <n v="0"/>
    <n v="846.34"/>
    <n v="0"/>
    <n v="0"/>
    <n v="0"/>
    <n v="1911.31"/>
    <n v="0"/>
    <x v="17"/>
    <x v="3"/>
  </r>
  <r>
    <x v="0"/>
    <s v="E"/>
    <x v="1"/>
    <s v="DT08WOFF01/02/2007N"/>
    <n v="671872"/>
    <n v="29279.8"/>
    <n v="6431.83"/>
    <n v="22847.97"/>
    <n v="22847.97"/>
    <n v="0"/>
    <n v="6431.83"/>
    <n v="0"/>
    <n v="0"/>
    <n v="0"/>
    <n v="14525.2"/>
    <n v="0"/>
    <x v="17"/>
    <x v="3"/>
  </r>
  <r>
    <x v="0"/>
    <s v="E"/>
    <x v="4"/>
    <s v="DT08WON 01/02/2007N"/>
    <n v="4725490"/>
    <n v="635560.49"/>
    <n v="45237.11"/>
    <n v="590323.38"/>
    <n v="562129.84"/>
    <n v="23876.99"/>
    <n v="45237.11"/>
    <n v="0"/>
    <n v="-3789.73"/>
    <n v="8106.28"/>
    <n v="102160.36"/>
    <n v="0"/>
    <x v="17"/>
    <x v="3"/>
  </r>
  <r>
    <x v="0"/>
    <s v="E"/>
    <x v="8"/>
    <s v="DT08WON 01/02/2007N"/>
    <n v="4009084"/>
    <n v="565623.16"/>
    <n v="38378.97"/>
    <n v="527244.18999999994"/>
    <n v="505331.67"/>
    <n v="18557.64"/>
    <n v="38378.97"/>
    <n v="0"/>
    <n v="-2945.46"/>
    <n v="6300.34"/>
    <n v="86672.4"/>
    <n v="0"/>
    <x v="17"/>
    <x v="3"/>
  </r>
  <r>
    <x v="0"/>
    <s v="E"/>
    <x v="5"/>
    <s v="DT08WON 01/02/2007N"/>
    <n v="1422943"/>
    <n v="262858.18"/>
    <n v="13621.85"/>
    <n v="249236.33"/>
    <n v="239975.93"/>
    <n v="7842.6"/>
    <n v="13621.85"/>
    <n v="0"/>
    <n v="-1244.78"/>
    <n v="2662.58"/>
    <n v="30762.62"/>
    <n v="0"/>
    <x v="17"/>
    <x v="3"/>
  </r>
  <r>
    <x v="0"/>
    <s v="E"/>
    <x v="12"/>
    <s v="DT08WON 01/02/2007N"/>
    <n v="964"/>
    <n v="435.36"/>
    <n v="9.23"/>
    <n v="426.13"/>
    <n v="277.86"/>
    <n v="125.57"/>
    <n v="9.23"/>
    <n v="0"/>
    <n v="-19.93"/>
    <n v="42.63"/>
    <n v="20.84"/>
    <n v="0"/>
    <x v="17"/>
    <x v="3"/>
  </r>
  <r>
    <x v="0"/>
    <s v="E"/>
    <x v="1"/>
    <s v="DT08WON 01/02/2007N"/>
    <n v="267849"/>
    <n v="37173.5"/>
    <n v="2564.12"/>
    <n v="34609.379999999997"/>
    <n v="33050.379999999997"/>
    <n v="1320.31"/>
    <n v="2564.12"/>
    <n v="0"/>
    <n v="-209.56"/>
    <n v="448.25"/>
    <n v="5790.63"/>
    <n v="0"/>
    <x v="17"/>
    <x v="3"/>
  </r>
  <r>
    <x v="0"/>
    <s v="E"/>
    <x v="8"/>
    <s v="DT09WON 01/02/2007 "/>
    <n v="449572"/>
    <n v="17837.95"/>
    <n v="0"/>
    <n v="17837.95"/>
    <n v="0"/>
    <n v="0"/>
    <n v="0"/>
    <n v="0"/>
    <n v="0"/>
    <n v="0"/>
    <n v="9719.2999999999993"/>
    <n v="0"/>
    <x v="17"/>
    <x v="3"/>
  </r>
  <r>
    <x v="0"/>
    <s v="E"/>
    <x v="2"/>
    <s v="EH      01/02/2007N"/>
    <n v="385940"/>
    <n v="28161.45"/>
    <n v="3695.1"/>
    <n v="24466.35"/>
    <n v="23826.06"/>
    <n v="542.26"/>
    <n v="3695.1"/>
    <n v="0"/>
    <n v="-86.07"/>
    <n v="184.1"/>
    <n v="8343.59"/>
    <n v="0"/>
    <x v="17"/>
    <x v="4"/>
  </r>
  <r>
    <x v="0"/>
    <s v="E"/>
    <x v="6"/>
    <s v="EH      01/02/2007N"/>
    <n v="12480"/>
    <n v="895.31"/>
    <n v="119.47"/>
    <n v="775.84"/>
    <n v="755.14"/>
    <n v="17.53"/>
    <n v="119.47"/>
    <n v="0"/>
    <n v="-2.78"/>
    <n v="5.95"/>
    <n v="269.81"/>
    <n v="0"/>
    <x v="17"/>
    <x v="4"/>
  </r>
  <r>
    <x v="0"/>
    <s v="E"/>
    <x v="3"/>
    <s v="EH      01/02/2007N"/>
    <n v="579499"/>
    <n v="41131.730000000003"/>
    <n v="5547.54"/>
    <n v="35584.19"/>
    <n v="34622.78"/>
    <n v="814.22"/>
    <n v="5547.54"/>
    <n v="0"/>
    <n v="-129.22999999999999"/>
    <n v="276.42"/>
    <n v="12528.18"/>
    <n v="0"/>
    <x v="17"/>
    <x v="4"/>
  </r>
  <r>
    <x v="0"/>
    <s v="E"/>
    <x v="5"/>
    <s v="EH      01/02/2007N"/>
    <n v="217908"/>
    <n v="15415.77"/>
    <n v="2086.0300000000002"/>
    <n v="13329.74"/>
    <n v="12968.25"/>
    <n v="306.16000000000003"/>
    <n v="2086.0300000000002"/>
    <n v="0"/>
    <n v="-48.6"/>
    <n v="103.93"/>
    <n v="4710.95"/>
    <n v="0"/>
    <x v="17"/>
    <x v="4"/>
  </r>
  <r>
    <x v="0"/>
    <s v="E"/>
    <x v="6"/>
    <s v="GFL1    01/31/2007N"/>
    <n v="90"/>
    <n v="9.18"/>
    <n v="0.86"/>
    <n v="8.32"/>
    <n v="8.17"/>
    <n v="0.13"/>
    <n v="0.86"/>
    <n v="0"/>
    <n v="-0.02"/>
    <n v="0.04"/>
    <n v="1.95"/>
    <n v="0"/>
    <x v="17"/>
    <x v="5"/>
  </r>
  <r>
    <x v="0"/>
    <s v="E"/>
    <x v="3"/>
    <s v="GFL1    01/31/2007N"/>
    <n v="513"/>
    <n v="62.32"/>
    <n v="4.95"/>
    <n v="57.37"/>
    <n v="46.91"/>
    <n v="0.73"/>
    <n v="4.95"/>
    <n v="0"/>
    <n v="-0.11"/>
    <n v="0.24"/>
    <n v="11.09"/>
    <n v="0"/>
    <x v="17"/>
    <x v="5"/>
  </r>
  <r>
    <x v="0"/>
    <s v="E"/>
    <x v="2"/>
    <s v="GFL2    01/31/2007N"/>
    <n v="502019"/>
    <n v="45061.26"/>
    <n v="4805.6899999999996"/>
    <n v="40255.57"/>
    <n v="39411.33"/>
    <n v="705.26"/>
    <n v="4805.6899999999996"/>
    <n v="0"/>
    <n v="-112.07"/>
    <n v="239.41"/>
    <n v="10853.07"/>
    <n v="0"/>
    <x v="17"/>
    <x v="5"/>
  </r>
  <r>
    <x v="0"/>
    <s v="E"/>
    <x v="10"/>
    <s v="GFL2    01/31/2007N"/>
    <n v="0"/>
    <n v="3"/>
    <n v="0.01"/>
    <n v="2.99"/>
    <n v="0.08"/>
    <n v="0"/>
    <n v="0.01"/>
    <n v="0"/>
    <n v="0"/>
    <n v="0"/>
    <n v="0"/>
    <n v="0"/>
    <x v="17"/>
    <x v="5"/>
  </r>
  <r>
    <x v="0"/>
    <s v="E"/>
    <x v="3"/>
    <s v="GFL2    01/31/2007N"/>
    <n v="15338"/>
    <n v="1475.35"/>
    <n v="147.16"/>
    <n v="1328.19"/>
    <n v="1206.49"/>
    <n v="21.58"/>
    <n v="147.16"/>
    <n v="0"/>
    <n v="-3.48"/>
    <n v="7.3"/>
    <n v="331.58"/>
    <n v="0"/>
    <x v="17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17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17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17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17"/>
    <x v="6"/>
  </r>
  <r>
    <x v="0"/>
    <s v="E"/>
    <x v="2"/>
    <s v="MCMP    07/31/1998 "/>
    <n v="0"/>
    <n v="169"/>
    <n v="0"/>
    <n v="169"/>
    <n v="0"/>
    <n v="0"/>
    <n v="0"/>
    <n v="0"/>
    <n v="0"/>
    <n v="0"/>
    <n v="0"/>
    <n v="0"/>
    <x v="17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17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17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17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17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17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17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17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17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17"/>
    <x v="6"/>
  </r>
  <r>
    <x v="0"/>
    <s v="E"/>
    <x v="9"/>
    <s v="NSPF    01/02/2007 "/>
    <n v="163"/>
    <n v="20.99"/>
    <n v="1.56"/>
    <n v="19.43"/>
    <n v="19.43"/>
    <n v="0"/>
    <n v="1.56"/>
    <n v="0"/>
    <n v="-0.08"/>
    <n v="0.08"/>
    <n v="3.52"/>
    <n v="0"/>
    <x v="17"/>
    <x v="7"/>
  </r>
  <r>
    <x v="0"/>
    <s v="E"/>
    <x v="2"/>
    <s v="NSPF    01/02/2007 "/>
    <n v="2664"/>
    <n v="325.22000000000003"/>
    <n v="25.5"/>
    <n v="299.72000000000003"/>
    <n v="299.72000000000003"/>
    <n v="0"/>
    <n v="25.5"/>
    <n v="0"/>
    <n v="-1.3"/>
    <n v="1.3"/>
    <n v="57.54"/>
    <n v="0"/>
    <x v="17"/>
    <x v="7"/>
  </r>
  <r>
    <x v="0"/>
    <s v="E"/>
    <x v="3"/>
    <s v="NSPF    01/02/2007 "/>
    <n v="3586"/>
    <n v="461.78"/>
    <n v="34.32"/>
    <n v="427.46"/>
    <n v="427.46"/>
    <n v="0"/>
    <n v="34.32"/>
    <n v="0"/>
    <n v="-1.76"/>
    <n v="1.76"/>
    <n v="77.44"/>
    <n v="0"/>
    <x v="17"/>
    <x v="7"/>
  </r>
  <r>
    <x v="0"/>
    <s v="E"/>
    <x v="13"/>
    <s v="NSPO    01/02/2007 "/>
    <n v="7716"/>
    <n v="1577.88"/>
    <n v="73.260000000000005"/>
    <n v="1504.62"/>
    <n v="1504.62"/>
    <n v="0"/>
    <n v="73.260000000000005"/>
    <n v="0"/>
    <n v="-3.85"/>
    <n v="3.85"/>
    <n v="165.89"/>
    <n v="0"/>
    <x v="17"/>
    <x v="7"/>
  </r>
  <r>
    <x v="0"/>
    <s v="E"/>
    <x v="9"/>
    <s v="NSPO    01/02/2007 "/>
    <n v="521"/>
    <n v="119.78"/>
    <n v="4.9400000000000004"/>
    <n v="114.84"/>
    <n v="114.84"/>
    <n v="0"/>
    <n v="4.9400000000000004"/>
    <n v="0"/>
    <n v="-0.26"/>
    <n v="0.26"/>
    <n v="11.2"/>
    <n v="0"/>
    <x v="17"/>
    <x v="7"/>
  </r>
  <r>
    <x v="0"/>
    <s v="E"/>
    <x v="2"/>
    <s v="NSPO    01/02/2007 "/>
    <n v="1480"/>
    <n v="319.04000000000002"/>
    <n v="13.68"/>
    <n v="305.36"/>
    <n v="305.36"/>
    <n v="0"/>
    <n v="13.68"/>
    <n v="0"/>
    <n v="-0.74"/>
    <n v="0.74"/>
    <n v="31.82"/>
    <n v="0"/>
    <x v="17"/>
    <x v="7"/>
  </r>
  <r>
    <x v="0"/>
    <s v="E"/>
    <x v="6"/>
    <s v="NSPO    01/02/2007 "/>
    <n v="40"/>
    <n v="8.09"/>
    <n v="0.38"/>
    <n v="7.71"/>
    <n v="7.71"/>
    <n v="0"/>
    <n v="0.38"/>
    <n v="0"/>
    <n v="-0.02"/>
    <n v="0.02"/>
    <n v="0.86"/>
    <n v="0"/>
    <x v="17"/>
    <x v="7"/>
  </r>
  <r>
    <x v="0"/>
    <s v="E"/>
    <x v="3"/>
    <s v="NSPO    01/02/2007 "/>
    <n v="80"/>
    <n v="19.05"/>
    <n v="0.76"/>
    <n v="18.29"/>
    <n v="18.29"/>
    <n v="0"/>
    <n v="0.76"/>
    <n v="0"/>
    <n v="-0.04"/>
    <n v="0.04"/>
    <n v="1.72"/>
    <n v="0"/>
    <x v="17"/>
    <x v="7"/>
  </r>
  <r>
    <x v="0"/>
    <s v="E"/>
    <x v="2"/>
    <s v="NSPO    01/02/2007N"/>
    <n v="0"/>
    <n v="-102.4"/>
    <n v="0"/>
    <n v="-102.4"/>
    <n v="0"/>
    <n v="0"/>
    <n v="0"/>
    <n v="0"/>
    <n v="0"/>
    <n v="0"/>
    <n v="0"/>
    <n v="0"/>
    <x v="17"/>
    <x v="7"/>
  </r>
  <r>
    <x v="0"/>
    <s v="E"/>
    <x v="13"/>
    <s v="NSPU    01/02/2007 "/>
    <n v="41"/>
    <n v="11.52"/>
    <n v="0.39"/>
    <n v="11.13"/>
    <n v="11.13"/>
    <n v="0"/>
    <n v="0.39"/>
    <n v="0"/>
    <n v="-0.02"/>
    <n v="0.02"/>
    <n v="0.89"/>
    <n v="0"/>
    <x v="17"/>
    <x v="7"/>
  </r>
  <r>
    <x v="0"/>
    <s v="E"/>
    <x v="9"/>
    <s v="NSPU    01/02/2007 "/>
    <n v="4265"/>
    <n v="1070.4000000000001"/>
    <n v="40.69"/>
    <n v="1029.71"/>
    <n v="1029.71"/>
    <n v="0"/>
    <n v="40.69"/>
    <n v="0"/>
    <n v="-1.96"/>
    <n v="1.96"/>
    <n v="92.29"/>
    <n v="0"/>
    <x v="17"/>
    <x v="7"/>
  </r>
  <r>
    <x v="0"/>
    <s v="E"/>
    <x v="2"/>
    <s v="NSPU    01/02/2007 "/>
    <n v="2630"/>
    <n v="559.25"/>
    <n v="25.17"/>
    <n v="534.08000000000004"/>
    <n v="534.08000000000004"/>
    <n v="0"/>
    <n v="25.17"/>
    <n v="0"/>
    <n v="-1.1299999999999999"/>
    <n v="1.1299999999999999"/>
    <n v="56.72"/>
    <n v="0"/>
    <x v="17"/>
    <x v="7"/>
  </r>
  <r>
    <x v="0"/>
    <s v="E"/>
    <x v="10"/>
    <s v="NSU1    01/31/2007N"/>
    <n v="786"/>
    <n v="91.63"/>
    <n v="7.52"/>
    <n v="84.11"/>
    <n v="84.12"/>
    <n v="0"/>
    <n v="7.52"/>
    <n v="0"/>
    <n v="-0.38"/>
    <n v="0.37"/>
    <n v="16.989999999999998"/>
    <n v="0"/>
    <x v="17"/>
    <x v="7"/>
  </r>
  <r>
    <x v="0"/>
    <s v="E"/>
    <x v="10"/>
    <s v="NSU2    01/31/2007N"/>
    <n v="3138"/>
    <n v="689.63"/>
    <n v="30.04"/>
    <n v="659.59"/>
    <n v="659.61"/>
    <n v="0"/>
    <n v="30.04"/>
    <n v="0"/>
    <n v="-1.52"/>
    <n v="1.5"/>
    <n v="67.84"/>
    <n v="0"/>
    <x v="17"/>
    <x v="7"/>
  </r>
  <r>
    <x v="0"/>
    <s v="E"/>
    <x v="10"/>
    <s v="NSU3    01/31/2007N"/>
    <n v="30162"/>
    <n v="4838.83"/>
    <n v="288.76"/>
    <n v="4550.07"/>
    <n v="4550.28"/>
    <n v="0"/>
    <n v="288.76"/>
    <n v="0"/>
    <n v="-14.59"/>
    <n v="14.38"/>
    <n v="652.05999999999995"/>
    <n v="0"/>
    <x v="17"/>
    <x v="7"/>
  </r>
  <r>
    <x v="0"/>
    <s v="E"/>
    <x v="10"/>
    <s v="NSU5    01/31/2007N"/>
    <n v="328"/>
    <n v="36.99"/>
    <n v="3.14"/>
    <n v="33.85"/>
    <n v="33.85"/>
    <n v="0"/>
    <n v="3.14"/>
    <n v="0"/>
    <n v="-0.16"/>
    <n v="0.16"/>
    <n v="7.09"/>
    <n v="0"/>
    <x v="17"/>
    <x v="7"/>
  </r>
  <r>
    <x v="0"/>
    <s v="E"/>
    <x v="13"/>
    <s v="OLF     01/02/2007 "/>
    <n v="5728"/>
    <n v="656.65"/>
    <n v="54.63"/>
    <n v="602.02"/>
    <n v="602.02"/>
    <n v="0"/>
    <n v="54.63"/>
    <n v="0"/>
    <n v="-2.74"/>
    <n v="2.74"/>
    <n v="123.88"/>
    <n v="0"/>
    <x v="17"/>
    <x v="8"/>
  </r>
  <r>
    <x v="0"/>
    <s v="E"/>
    <x v="9"/>
    <s v="OLF     01/02/2007 "/>
    <n v="4502"/>
    <n v="494.54"/>
    <n v="43.08"/>
    <n v="451.46"/>
    <n v="451.46"/>
    <n v="0"/>
    <n v="43.08"/>
    <n v="0"/>
    <n v="-2.16"/>
    <n v="2.16"/>
    <n v="97.38"/>
    <n v="0"/>
    <x v="17"/>
    <x v="8"/>
  </r>
  <r>
    <x v="0"/>
    <s v="E"/>
    <x v="2"/>
    <s v="OLF     01/02/2007 "/>
    <n v="139086"/>
    <n v="14715.9"/>
    <n v="1329.88"/>
    <n v="13386.02"/>
    <n v="13386.02"/>
    <n v="0"/>
    <n v="1329.88"/>
    <n v="0"/>
    <n v="-67.290000000000006"/>
    <n v="67.290000000000006"/>
    <n v="3008.27"/>
    <n v="0"/>
    <x v="17"/>
    <x v="8"/>
  </r>
  <r>
    <x v="0"/>
    <s v="E"/>
    <x v="6"/>
    <s v="OLF     01/02/2007 "/>
    <n v="9458"/>
    <n v="955.26"/>
    <n v="90.58"/>
    <n v="864.68"/>
    <n v="864.68"/>
    <n v="0"/>
    <n v="90.58"/>
    <n v="0"/>
    <n v="-4.5599999999999996"/>
    <n v="4.5599999999999996"/>
    <n v="204.55"/>
    <n v="0"/>
    <x v="17"/>
    <x v="8"/>
  </r>
  <r>
    <x v="0"/>
    <s v="E"/>
    <x v="10"/>
    <s v="OLF     01/02/2007 "/>
    <n v="85"/>
    <n v="13"/>
    <n v="0.81"/>
    <n v="12.19"/>
    <n v="12.19"/>
    <n v="0"/>
    <n v="0.81"/>
    <n v="0"/>
    <n v="-0.04"/>
    <n v="0.04"/>
    <n v="1.84"/>
    <n v="0"/>
    <x v="17"/>
    <x v="8"/>
  </r>
  <r>
    <x v="0"/>
    <s v="E"/>
    <x v="3"/>
    <s v="OLF     01/02/2007 "/>
    <n v="41914"/>
    <n v="4370.01"/>
    <n v="401.27"/>
    <n v="3968.74"/>
    <n v="3968.74"/>
    <n v="0"/>
    <n v="401.27"/>
    <n v="0"/>
    <n v="-20.239999999999998"/>
    <n v="20.239999999999998"/>
    <n v="906.55"/>
    <n v="0"/>
    <x v="17"/>
    <x v="8"/>
  </r>
  <r>
    <x v="0"/>
    <s v="E"/>
    <x v="7"/>
    <s v="OLF     01/02/2007 "/>
    <n v="336"/>
    <n v="42.57"/>
    <n v="3.21"/>
    <n v="39.36"/>
    <n v="39.36"/>
    <n v="0"/>
    <n v="3.21"/>
    <n v="0"/>
    <n v="-0.16"/>
    <n v="0.16"/>
    <n v="7.27"/>
    <n v="0"/>
    <x v="17"/>
    <x v="8"/>
  </r>
  <r>
    <x v="0"/>
    <s v="E"/>
    <x v="11"/>
    <s v="OLF     01/02/2007 "/>
    <n v="838"/>
    <n v="101.71"/>
    <n v="8.01"/>
    <n v="93.7"/>
    <n v="93.7"/>
    <n v="0"/>
    <n v="8.01"/>
    <n v="0"/>
    <n v="-0.4"/>
    <n v="0.4"/>
    <n v="18.13"/>
    <n v="0"/>
    <x v="17"/>
    <x v="8"/>
  </r>
  <r>
    <x v="0"/>
    <s v="E"/>
    <x v="13"/>
    <s v="OLO     01/02/2007 "/>
    <n v="67320"/>
    <n v="10914.22"/>
    <n v="642.86"/>
    <n v="10271.36"/>
    <n v="10272.049999999999"/>
    <n v="0"/>
    <n v="642.86"/>
    <n v="0"/>
    <n v="-30.84"/>
    <n v="30.15"/>
    <n v="1455.61"/>
    <n v="0"/>
    <x v="17"/>
    <x v="8"/>
  </r>
  <r>
    <x v="0"/>
    <s v="E"/>
    <x v="9"/>
    <s v="OLO     01/02/2007 "/>
    <n v="23405"/>
    <n v="4437.5200000000004"/>
    <n v="223.87"/>
    <n v="4213.6499999999996"/>
    <n v="4213.92"/>
    <n v="0"/>
    <n v="223.87"/>
    <n v="0"/>
    <n v="-11.21"/>
    <n v="10.94"/>
    <n v="505.92"/>
    <n v="0"/>
    <x v="17"/>
    <x v="8"/>
  </r>
  <r>
    <x v="0"/>
    <s v="E"/>
    <x v="2"/>
    <s v="OLO     01/02/2007 "/>
    <n v="89758"/>
    <n v="11932.19"/>
    <n v="857.55"/>
    <n v="11074.64"/>
    <n v="11075.41"/>
    <n v="0"/>
    <n v="857.55"/>
    <n v="0"/>
    <n v="-43.83"/>
    <n v="43.06"/>
    <n v="1940.23"/>
    <n v="0"/>
    <x v="17"/>
    <x v="8"/>
  </r>
  <r>
    <x v="0"/>
    <s v="E"/>
    <x v="6"/>
    <s v="OLO     01/02/2007 "/>
    <n v="11596"/>
    <n v="1371.94"/>
    <n v="111.11"/>
    <n v="1260.83"/>
    <n v="1261.01"/>
    <n v="0"/>
    <n v="111.11"/>
    <n v="0"/>
    <n v="-5.72"/>
    <n v="5.54"/>
    <n v="250.54"/>
    <n v="0"/>
    <x v="17"/>
    <x v="8"/>
  </r>
  <r>
    <x v="0"/>
    <s v="E"/>
    <x v="10"/>
    <s v="OLO     01/02/2007 "/>
    <n v="123"/>
    <n v="64.2"/>
    <n v="1.17"/>
    <n v="63.03"/>
    <n v="63.03"/>
    <n v="0"/>
    <n v="1.17"/>
    <n v="0"/>
    <n v="-0.06"/>
    <n v="0.06"/>
    <n v="2.67"/>
    <n v="0"/>
    <x v="17"/>
    <x v="8"/>
  </r>
  <r>
    <x v="0"/>
    <s v="E"/>
    <x v="3"/>
    <s v="OLO     01/02/2007 "/>
    <n v="15786"/>
    <n v="2449.15"/>
    <n v="150.6"/>
    <n v="2298.5500000000002"/>
    <n v="2298.7600000000002"/>
    <n v="0"/>
    <n v="150.6"/>
    <n v="0"/>
    <n v="-7.87"/>
    <n v="7.66"/>
    <n v="341.46"/>
    <n v="0"/>
    <x v="17"/>
    <x v="8"/>
  </r>
  <r>
    <x v="0"/>
    <s v="E"/>
    <x v="7"/>
    <s v="OLO     01/02/2007 "/>
    <n v="82"/>
    <n v="15.96"/>
    <n v="0.78"/>
    <n v="15.18"/>
    <n v="15.18"/>
    <n v="0"/>
    <n v="0.78"/>
    <n v="0"/>
    <n v="-0.04"/>
    <n v="0.04"/>
    <n v="1.78"/>
    <n v="0"/>
    <x v="17"/>
    <x v="8"/>
  </r>
  <r>
    <x v="0"/>
    <s v="E"/>
    <x v="11"/>
    <s v="OLO     01/02/2007 "/>
    <n v="142"/>
    <n v="21.76"/>
    <n v="1.36"/>
    <n v="20.399999999999999"/>
    <n v="20.399999999999999"/>
    <n v="0"/>
    <n v="1.36"/>
    <n v="0"/>
    <n v="-7.0000000000000007E-2"/>
    <n v="7.0000000000000007E-2"/>
    <n v="3.07"/>
    <n v="0"/>
    <x v="17"/>
    <x v="8"/>
  </r>
  <r>
    <x v="0"/>
    <s v="E"/>
    <x v="13"/>
    <s v="OLO     01/02/2007N"/>
    <n v="0"/>
    <n v="-109.44"/>
    <n v="0"/>
    <n v="-109.44"/>
    <n v="0"/>
    <n v="0"/>
    <n v="0"/>
    <n v="0"/>
    <n v="0"/>
    <n v="0"/>
    <n v="0"/>
    <n v="0"/>
    <x v="17"/>
    <x v="8"/>
  </r>
  <r>
    <x v="0"/>
    <s v="E"/>
    <x v="2"/>
    <s v="OLO     01/02/2007N"/>
    <n v="0"/>
    <n v="-238.63"/>
    <n v="0"/>
    <n v="-238.63"/>
    <n v="0"/>
    <n v="0"/>
    <n v="0"/>
    <n v="0"/>
    <n v="0"/>
    <n v="0"/>
    <n v="0"/>
    <n v="0"/>
    <x v="17"/>
    <x v="8"/>
  </r>
  <r>
    <x v="0"/>
    <s v="E"/>
    <x v="9"/>
    <s v="OLU     01/02/2007 "/>
    <n v="568"/>
    <n v="111.28"/>
    <n v="5.44"/>
    <n v="105.84"/>
    <n v="105.84"/>
    <n v="0"/>
    <n v="5.44"/>
    <n v="0"/>
    <n v="-0.24"/>
    <n v="0.24"/>
    <n v="12.24"/>
    <n v="0"/>
    <x v="17"/>
    <x v="8"/>
  </r>
  <r>
    <x v="0"/>
    <s v="E"/>
    <x v="2"/>
    <s v="OLU     01/02/2007 "/>
    <n v="1217"/>
    <n v="255.77"/>
    <n v="11.66"/>
    <n v="244.11"/>
    <n v="244.16"/>
    <n v="0"/>
    <n v="11.66"/>
    <n v="0"/>
    <n v="-0.56000000000000005"/>
    <n v="0.51"/>
    <n v="26.26"/>
    <n v="0"/>
    <x v="17"/>
    <x v="8"/>
  </r>
  <r>
    <x v="0"/>
    <s v="E"/>
    <x v="13"/>
    <s v="RS  S   01/02/2007N"/>
    <n v="-221934"/>
    <n v="-18973.87"/>
    <n v="-2006.52"/>
    <n v="-16967.349999999999"/>
    <n v="-17463.59"/>
    <n v="-260.31"/>
    <n v="-2006.52"/>
    <n v="0"/>
    <n v="219.14"/>
    <n v="537.41"/>
    <n v="-4798.18"/>
    <n v="0"/>
    <x v="17"/>
    <x v="9"/>
  </r>
  <r>
    <x v="0"/>
    <s v="E"/>
    <x v="9"/>
    <s v="RS  S   01/02/2007N"/>
    <n v="-3104"/>
    <n v="-262.3"/>
    <n v="-40.130000000000003"/>
    <n v="-222.17"/>
    <n v="-231.83"/>
    <n v="-4.4000000000000004"/>
    <n v="-40.130000000000003"/>
    <n v="0"/>
    <n v="3.07"/>
    <n v="10.99"/>
    <n v="-67.11"/>
    <n v="0"/>
    <x v="17"/>
    <x v="9"/>
  </r>
  <r>
    <x v="0"/>
    <s v="E"/>
    <x v="13"/>
    <s v="RS  S   10/28/2008 "/>
    <n v="39340"/>
    <n v="3229.38"/>
    <n v="0"/>
    <n v="3229.38"/>
    <n v="0"/>
    <n v="0"/>
    <n v="0"/>
    <n v="0"/>
    <n v="0"/>
    <n v="0"/>
    <n v="850.49"/>
    <n v="0"/>
    <x v="17"/>
    <x v="9"/>
  </r>
  <r>
    <x v="0"/>
    <s v="E"/>
    <x v="13"/>
    <s v="RS  S   10/28/2008N"/>
    <n v="-2978812"/>
    <n v="-335517.7"/>
    <n v="-23350.18"/>
    <n v="-312167.52"/>
    <n v="-231246.95"/>
    <n v="-4215.22"/>
    <n v="-23350.18"/>
    <n v="0"/>
    <n v="2941.27"/>
    <n v="1484.89"/>
    <n v="-64398.86"/>
    <n v="0"/>
    <x v="17"/>
    <x v="9"/>
  </r>
  <r>
    <x v="0"/>
    <s v="E"/>
    <x v="9"/>
    <s v="RS  S   10/28/2008N"/>
    <n v="-27857"/>
    <n v="-2499.06"/>
    <n v="-243.66"/>
    <n v="-2255.4"/>
    <n v="-2128.39"/>
    <n v="-39.44"/>
    <n v="-243.66"/>
    <n v="0"/>
    <n v="27.51"/>
    <n v="22.54"/>
    <n v="-602.22"/>
    <n v="0"/>
    <x v="17"/>
    <x v="9"/>
  </r>
  <r>
    <x v="0"/>
    <s v="E"/>
    <x v="2"/>
    <s v="RS  S   10/28/2008N"/>
    <n v="-720"/>
    <n v="-77.69"/>
    <n v="-5.6"/>
    <n v="-72.09"/>
    <n v="-70.900000000000006"/>
    <n v="-1.01"/>
    <n v="-5.6"/>
    <n v="0"/>
    <n v="0.16"/>
    <n v="-0.34"/>
    <n v="-15.57"/>
    <n v="0"/>
    <x v="17"/>
    <x v="9"/>
  </r>
  <r>
    <x v="0"/>
    <s v="E"/>
    <x v="14"/>
    <s v="RS  S   10/28/2008N"/>
    <n v="0"/>
    <n v="-35"/>
    <n v="0"/>
    <n v="-35"/>
    <n v="0"/>
    <n v="0"/>
    <n v="0"/>
    <n v="0"/>
    <n v="0"/>
    <n v="0"/>
    <n v="0"/>
    <n v="0"/>
    <x v="17"/>
    <x v="9"/>
  </r>
  <r>
    <x v="0"/>
    <s v="E"/>
    <x v="13"/>
    <s v="RS  W   01/02/2007N"/>
    <n v="179291"/>
    <n v="15612.26"/>
    <n v="1555.05"/>
    <n v="14057.21"/>
    <n v="14446.2"/>
    <n v="201.32"/>
    <n v="1555.05"/>
    <n v="0"/>
    <n v="-177.16"/>
    <n v="-413.15"/>
    <n v="3876.13"/>
    <n v="0"/>
    <x v="17"/>
    <x v="9"/>
  </r>
  <r>
    <x v="0"/>
    <s v="E"/>
    <x v="9"/>
    <s v="RS  W   01/02/2007N"/>
    <n v="1433"/>
    <n v="123.51"/>
    <n v="18.52"/>
    <n v="104.99"/>
    <n v="109.45"/>
    <n v="2.0299999999999998"/>
    <n v="18.52"/>
    <n v="0"/>
    <n v="-1.42"/>
    <n v="-5.07"/>
    <n v="30.98"/>
    <n v="0"/>
    <x v="17"/>
    <x v="9"/>
  </r>
  <r>
    <x v="0"/>
    <s v="E"/>
    <x v="13"/>
    <s v="RS  W   10/28/2008 "/>
    <n v="-18358"/>
    <n v="-1923.51"/>
    <n v="0"/>
    <n v="-1923.51"/>
    <n v="0"/>
    <n v="0"/>
    <n v="0"/>
    <n v="0"/>
    <n v="0"/>
    <n v="0"/>
    <n v="-396.88"/>
    <n v="0"/>
    <x v="17"/>
    <x v="9"/>
  </r>
  <r>
    <x v="0"/>
    <s v="E"/>
    <x v="13"/>
    <s v="RS  W   10/28/2008N"/>
    <n v="96837947"/>
    <n v="8671732.9499999993"/>
    <n v="922421.25"/>
    <n v="7749311.7000000002"/>
    <n v="7664556.7699999996"/>
    <n v="137122.66"/>
    <n v="922421.25"/>
    <n v="0"/>
    <n v="-95674.82"/>
    <n v="43307.09"/>
    <n v="2093542.65"/>
    <n v="0"/>
    <x v="17"/>
    <x v="9"/>
  </r>
  <r>
    <x v="0"/>
    <s v="E"/>
    <x v="9"/>
    <s v="RS  W   10/28/2008N"/>
    <n v="1192386"/>
    <n v="108368.48"/>
    <n v="11373.35"/>
    <n v="96995.13"/>
    <n v="95937.41"/>
    <n v="1688.43"/>
    <n v="11373.35"/>
    <n v="0"/>
    <n v="-1178.1300000000001"/>
    <n v="547.41999999999996"/>
    <n v="25777.98"/>
    <n v="0"/>
    <x v="17"/>
    <x v="9"/>
  </r>
  <r>
    <x v="0"/>
    <s v="E"/>
    <x v="2"/>
    <s v="RS  W   10/28/2008N"/>
    <n v="720"/>
    <n v="68.180000000000007"/>
    <n v="5.6"/>
    <n v="62.58"/>
    <n v="61.93"/>
    <n v="1.02"/>
    <n v="5.6"/>
    <n v="0"/>
    <n v="-0.71"/>
    <n v="0.34"/>
    <n v="15.57"/>
    <n v="0"/>
    <x v="17"/>
    <x v="9"/>
  </r>
  <r>
    <x v="0"/>
    <s v="E"/>
    <x v="3"/>
    <s v="RS  W   10/28/2008N"/>
    <n v="126"/>
    <n v="15.16"/>
    <n v="1.21"/>
    <n v="13.95"/>
    <n v="13.83"/>
    <n v="0.18"/>
    <n v="1.21"/>
    <n v="0"/>
    <n v="-0.12"/>
    <n v="0.06"/>
    <n v="2.72"/>
    <n v="0"/>
    <x v="17"/>
    <x v="9"/>
  </r>
  <r>
    <x v="0"/>
    <s v="E"/>
    <x v="10"/>
    <s v="SC01    01/31/2007N"/>
    <n v="1083"/>
    <n v="48.54"/>
    <n v="10.37"/>
    <n v="38.17"/>
    <n v="38.19"/>
    <n v="0"/>
    <n v="10.37"/>
    <n v="0"/>
    <n v="-0.53"/>
    <n v="0.51"/>
    <n v="23.41"/>
    <n v="0"/>
    <x v="17"/>
    <x v="10"/>
  </r>
  <r>
    <x v="0"/>
    <s v="E"/>
    <x v="10"/>
    <s v="SC02    01/31/2007N"/>
    <n v="41"/>
    <n v="5.34"/>
    <n v="0.39"/>
    <n v="4.95"/>
    <n v="4.95"/>
    <n v="0"/>
    <n v="0.39"/>
    <n v="0"/>
    <n v="-0.02"/>
    <n v="0.02"/>
    <n v="0.89"/>
    <n v="0"/>
    <x v="17"/>
    <x v="10"/>
  </r>
  <r>
    <x v="0"/>
    <s v="E"/>
    <x v="10"/>
    <s v="SC03    01/31/2007N"/>
    <n v="7903"/>
    <n v="354.3"/>
    <n v="75.66"/>
    <n v="278.64"/>
    <n v="278.70999999999998"/>
    <n v="0"/>
    <n v="75.66"/>
    <n v="0"/>
    <n v="-3.83"/>
    <n v="3.76"/>
    <n v="170.87"/>
    <n v="0"/>
    <x v="17"/>
    <x v="10"/>
  </r>
  <r>
    <x v="0"/>
    <s v="E"/>
    <x v="2"/>
    <s v="SE      01/31/2007N"/>
    <n v="17823"/>
    <n v="2626.04"/>
    <n v="170.65"/>
    <n v="2455.39"/>
    <n v="2455.4899999999998"/>
    <n v="0"/>
    <n v="170.65"/>
    <n v="0"/>
    <n v="-8.6199999999999992"/>
    <n v="8.52"/>
    <n v="385.25"/>
    <n v="0"/>
    <x v="17"/>
    <x v="11"/>
  </r>
  <r>
    <x v="0"/>
    <s v="E"/>
    <x v="10"/>
    <s v="SE      01/31/2007N"/>
    <n v="106283"/>
    <n v="14156.32"/>
    <n v="1017.53"/>
    <n v="13138.79"/>
    <n v="13139.45"/>
    <n v="0"/>
    <n v="1017.53"/>
    <n v="0"/>
    <n v="-51.35"/>
    <n v="50.69"/>
    <n v="2297.65"/>
    <n v="0"/>
    <x v="17"/>
    <x v="11"/>
  </r>
  <r>
    <x v="0"/>
    <s v="E"/>
    <x v="10"/>
    <s v="SL01    01/31/2007N"/>
    <n v="2135"/>
    <n v="382.15"/>
    <n v="20.440000000000001"/>
    <n v="361.71"/>
    <n v="361.72"/>
    <n v="0"/>
    <n v="20.440000000000001"/>
    <n v="0"/>
    <n v="-1.04"/>
    <n v="1.03"/>
    <n v="46.18"/>
    <n v="0"/>
    <x v="17"/>
    <x v="12"/>
  </r>
  <r>
    <x v="0"/>
    <s v="E"/>
    <x v="10"/>
    <s v="SL02    01/31/2007N"/>
    <n v="3405"/>
    <n v="454.32"/>
    <n v="32.6"/>
    <n v="421.72"/>
    <n v="421.73"/>
    <n v="0"/>
    <n v="32.6"/>
    <n v="0"/>
    <n v="-1.64"/>
    <n v="1.63"/>
    <n v="73.61"/>
    <n v="0"/>
    <x v="17"/>
    <x v="12"/>
  </r>
  <r>
    <x v="0"/>
    <s v="E"/>
    <x v="2"/>
    <s v="SL03    01/31/2007N"/>
    <n v="163"/>
    <n v="20.55"/>
    <n v="1.56"/>
    <n v="18.989999999999998"/>
    <n v="18.989999999999998"/>
    <n v="0"/>
    <n v="1.56"/>
    <n v="0"/>
    <n v="-0.08"/>
    <n v="0.08"/>
    <n v="3.52"/>
    <n v="0"/>
    <x v="17"/>
    <x v="12"/>
  </r>
  <r>
    <x v="0"/>
    <s v="E"/>
    <x v="10"/>
    <s v="SL03    01/31/2007N"/>
    <n v="14459"/>
    <n v="2343.7800000000002"/>
    <n v="138.4"/>
    <n v="2205.38"/>
    <n v="2205.42"/>
    <n v="0"/>
    <n v="138.4"/>
    <n v="0"/>
    <n v="-6.95"/>
    <n v="6.91"/>
    <n v="312.60000000000002"/>
    <n v="0"/>
    <x v="17"/>
    <x v="12"/>
  </r>
  <r>
    <x v="0"/>
    <s v="E"/>
    <x v="2"/>
    <s v="SL04    01/31/2007N"/>
    <n v="353"/>
    <n v="48.26"/>
    <n v="3.37"/>
    <n v="44.89"/>
    <n v="44.89"/>
    <n v="0"/>
    <n v="3.37"/>
    <n v="0"/>
    <n v="-0.17"/>
    <n v="0.17"/>
    <n v="7.64"/>
    <n v="0"/>
    <x v="17"/>
    <x v="12"/>
  </r>
  <r>
    <x v="0"/>
    <s v="E"/>
    <x v="10"/>
    <s v="SL04    01/31/2007N"/>
    <n v="754123"/>
    <n v="86727.67"/>
    <n v="7219.14"/>
    <n v="79508.53"/>
    <n v="79528.17"/>
    <n v="0"/>
    <n v="7219.14"/>
    <n v="0"/>
    <n v="-364.23"/>
    <n v="359.79"/>
    <n v="16303.48"/>
    <n v="0"/>
    <x v="17"/>
    <x v="12"/>
  </r>
  <r>
    <x v="0"/>
    <s v="E"/>
    <x v="2"/>
    <s v="SL05    01/31/2007N"/>
    <n v="3354"/>
    <n v="1431.26"/>
    <n v="32.130000000000003"/>
    <n v="1399.13"/>
    <n v="1399.13"/>
    <n v="0"/>
    <n v="32.130000000000003"/>
    <n v="0"/>
    <n v="-1.61"/>
    <n v="1.61"/>
    <n v="72.5"/>
    <n v="0"/>
    <x v="17"/>
    <x v="12"/>
  </r>
  <r>
    <x v="0"/>
    <s v="E"/>
    <x v="10"/>
    <s v="SL05    01/31/2007N"/>
    <n v="24814"/>
    <n v="7399.63"/>
    <n v="237.56"/>
    <n v="7162.07"/>
    <n v="7162.3"/>
    <n v="0"/>
    <n v="237.56"/>
    <n v="0"/>
    <n v="-12.02"/>
    <n v="11.79"/>
    <n v="536.41"/>
    <n v="0"/>
    <x v="17"/>
    <x v="12"/>
  </r>
  <r>
    <x v="0"/>
    <s v="E"/>
    <x v="10"/>
    <s v="SL06    01/31/2007N"/>
    <n v="146"/>
    <n v="34.299999999999997"/>
    <n v="1.4"/>
    <n v="32.9"/>
    <n v="32.9"/>
    <n v="0"/>
    <n v="1.4"/>
    <n v="0"/>
    <n v="-7.0000000000000007E-2"/>
    <n v="7.0000000000000007E-2"/>
    <n v="3.16"/>
    <n v="0"/>
    <x v="17"/>
    <x v="12"/>
  </r>
  <r>
    <x v="0"/>
    <s v="E"/>
    <x v="2"/>
    <s v="SL07    01/31/2007N"/>
    <n v="5652"/>
    <n v="1999.84"/>
    <n v="54.1"/>
    <n v="1945.74"/>
    <n v="1945.77"/>
    <n v="0"/>
    <n v="54.1"/>
    <n v="0"/>
    <n v="-2.73"/>
    <n v="2.7"/>
    <n v="122.18"/>
    <n v="0"/>
    <x v="17"/>
    <x v="12"/>
  </r>
  <r>
    <x v="0"/>
    <s v="E"/>
    <x v="10"/>
    <s v="SL07    01/31/2007N"/>
    <n v="41327"/>
    <n v="8481.57"/>
    <n v="395.67"/>
    <n v="8085.9"/>
    <n v="8086.2"/>
    <n v="0"/>
    <n v="395.67"/>
    <n v="0"/>
    <n v="-19.989999999999998"/>
    <n v="19.690000000000001"/>
    <n v="893.46"/>
    <n v="0"/>
    <x v="17"/>
    <x v="12"/>
  </r>
  <r>
    <x v="0"/>
    <s v="E"/>
    <x v="10"/>
    <s v="SL08    01/31/2007N"/>
    <n v="26276"/>
    <n v="3729.25"/>
    <n v="251.55"/>
    <n v="3477.7"/>
    <n v="3477.88"/>
    <n v="0"/>
    <n v="251.55"/>
    <n v="0"/>
    <n v="-12.71"/>
    <n v="12.53"/>
    <n v="568.08000000000004"/>
    <n v="0"/>
    <x v="17"/>
    <x v="12"/>
  </r>
  <r>
    <x v="0"/>
    <s v="E"/>
    <x v="10"/>
    <s v="SL09    01/31/2007N"/>
    <n v="2218"/>
    <n v="127.03"/>
    <n v="21.24"/>
    <n v="105.79"/>
    <n v="105.8"/>
    <n v="0"/>
    <n v="21.24"/>
    <n v="0"/>
    <n v="-1.07"/>
    <n v="1.06"/>
    <n v="47.95"/>
    <n v="0"/>
    <x v="17"/>
    <x v="12"/>
  </r>
  <r>
    <x v="0"/>
    <s v="E"/>
    <x v="13"/>
    <s v="SOLU    01/31/2007 "/>
    <n v="529"/>
    <n v="60.12"/>
    <n v="5.05"/>
    <n v="55.07"/>
    <n v="18.68"/>
    <n v="0"/>
    <n v="5.05"/>
    <n v="0"/>
    <n v="-0.24"/>
    <n v="0.24"/>
    <n v="11.44"/>
    <n v="0"/>
    <x v="17"/>
    <x v="13"/>
  </r>
  <r>
    <x v="0"/>
    <s v="E"/>
    <x v="2"/>
    <s v="SOLU    01/31/2007 "/>
    <n v="2819"/>
    <n v="210.41"/>
    <n v="26.95"/>
    <n v="183.46"/>
    <n v="99.41"/>
    <n v="0"/>
    <n v="26.95"/>
    <n v="0"/>
    <n v="-1.37"/>
    <n v="1.37"/>
    <n v="60.95"/>
    <n v="0"/>
    <x v="17"/>
    <x v="13"/>
  </r>
  <r>
    <x v="0"/>
    <s v="E"/>
    <x v="3"/>
    <s v="SOLU    01/31/2007 "/>
    <n v="162"/>
    <n v="10.46"/>
    <n v="1.55"/>
    <n v="8.91"/>
    <n v="5.71"/>
    <n v="0"/>
    <n v="1.55"/>
    <n v="0"/>
    <n v="-0.08"/>
    <n v="0.08"/>
    <n v="3.5"/>
    <n v="0"/>
    <x v="17"/>
    <x v="13"/>
  </r>
  <r>
    <x v="0"/>
    <s v="E"/>
    <x v="2"/>
    <s v="SP      01/02/2007N"/>
    <n v="514"/>
    <n v="63.85"/>
    <n v="4.92"/>
    <n v="58.93"/>
    <n v="58.07"/>
    <n v="0.72"/>
    <n v="4.92"/>
    <n v="0"/>
    <n v="-0.11"/>
    <n v="0.25"/>
    <n v="11.11"/>
    <n v="0"/>
    <x v="17"/>
    <x v="14"/>
  </r>
  <r>
    <x v="0"/>
    <s v="E"/>
    <x v="3"/>
    <s v="SP      01/02/2007N"/>
    <n v="14851"/>
    <n v="1782.05"/>
    <n v="142.18"/>
    <n v="1639.87"/>
    <n v="1615.25"/>
    <n v="20.86"/>
    <n v="142.18"/>
    <n v="0"/>
    <n v="-3.34"/>
    <n v="7.1"/>
    <n v="321.06"/>
    <n v="0"/>
    <x v="17"/>
    <x v="14"/>
  </r>
  <r>
    <x v="0"/>
    <s v="E"/>
    <x v="13"/>
    <s v="SSLU    01/31/2007 "/>
    <n v="158"/>
    <n v="19.63"/>
    <n v="1.51"/>
    <n v="18.12"/>
    <n v="5.58"/>
    <n v="0"/>
    <n v="1.51"/>
    <n v="0"/>
    <n v="-7.0000000000000007E-2"/>
    <n v="7.0000000000000007E-2"/>
    <n v="3.42"/>
    <n v="0"/>
    <x v="17"/>
    <x v="15"/>
  </r>
  <r>
    <x v="0"/>
    <s v="E"/>
    <x v="2"/>
    <s v="SSLU    01/31/2007 "/>
    <n v="187"/>
    <n v="24.14"/>
    <n v="1.79"/>
    <n v="22.35"/>
    <n v="6.6"/>
    <n v="0"/>
    <n v="1.79"/>
    <n v="0"/>
    <n v="-0.08"/>
    <n v="0.08"/>
    <n v="4.05"/>
    <n v="0"/>
    <x v="17"/>
    <x v="15"/>
  </r>
  <r>
    <x v="0"/>
    <s v="E"/>
    <x v="10"/>
    <s v="SSLU    01/31/2007N"/>
    <n v="424"/>
    <n v="47.4"/>
    <n v="4.05"/>
    <n v="43.35"/>
    <n v="14.97"/>
    <n v="0"/>
    <n v="4.05"/>
    <n v="0"/>
    <n v="-0.19"/>
    <n v="0.19"/>
    <n v="9.17"/>
    <n v="0"/>
    <x v="17"/>
    <x v="15"/>
  </r>
  <r>
    <x v="0"/>
    <s v="E"/>
    <x v="13"/>
    <s v="SXLU    01/31/2007 "/>
    <n v="180"/>
    <n v="21.67"/>
    <n v="1.71"/>
    <n v="19.96"/>
    <n v="6.36"/>
    <n v="0"/>
    <n v="1.71"/>
    <n v="0"/>
    <n v="-0.08"/>
    <n v="0.08"/>
    <n v="3.89"/>
    <n v="0"/>
    <x v="17"/>
    <x v="16"/>
  </r>
  <r>
    <x v="0"/>
    <s v="E"/>
    <x v="2"/>
    <s v="SXLU    01/31/2007 "/>
    <n v="362"/>
    <n v="33.31"/>
    <n v="3.46"/>
    <n v="29.85"/>
    <n v="12.77"/>
    <n v="0"/>
    <n v="3.46"/>
    <n v="0"/>
    <n v="-0.17"/>
    <n v="0.17"/>
    <n v="7.82"/>
    <n v="0"/>
    <x v="17"/>
    <x v="16"/>
  </r>
  <r>
    <x v="0"/>
    <s v="E"/>
    <x v="10"/>
    <s v="SXLU    01/31/2007 "/>
    <n v="107"/>
    <n v="11.62"/>
    <n v="1.02"/>
    <n v="10.6"/>
    <n v="3.78"/>
    <n v="0"/>
    <n v="1.02"/>
    <n v="0"/>
    <n v="-0.05"/>
    <n v="0.05"/>
    <n v="2.31"/>
    <n v="0"/>
    <x v="17"/>
    <x v="16"/>
  </r>
  <r>
    <x v="0"/>
    <s v="E"/>
    <x v="3"/>
    <s v="SXLU    01/31/2007 "/>
    <n v="128"/>
    <n v="12.56"/>
    <n v="1.22"/>
    <n v="11.34"/>
    <n v="4.5199999999999996"/>
    <n v="0"/>
    <n v="1.22"/>
    <n v="0"/>
    <n v="-0.06"/>
    <n v="0.06"/>
    <n v="2.76"/>
    <n v="0"/>
    <x v="17"/>
    <x v="16"/>
  </r>
  <r>
    <x v="0"/>
    <s v="E"/>
    <x v="2"/>
    <s v="SXLU    01/31/2007N"/>
    <n v="162"/>
    <n v="10.86"/>
    <n v="1.55"/>
    <n v="9.31"/>
    <n v="5.71"/>
    <n v="0"/>
    <n v="1.55"/>
    <n v="0"/>
    <n v="-0.08"/>
    <n v="0.08"/>
    <n v="3.5"/>
    <n v="0"/>
    <x v="17"/>
    <x v="16"/>
  </r>
  <r>
    <x v="0"/>
    <s v="E"/>
    <x v="10"/>
    <s v="SXLU    01/31/2007N"/>
    <n v="574"/>
    <n v="62.08"/>
    <n v="5.5"/>
    <n v="56.58"/>
    <n v="20.25"/>
    <n v="0"/>
    <n v="5.5"/>
    <n v="0"/>
    <n v="-0.26"/>
    <n v="0.26"/>
    <n v="12.42"/>
    <n v="0"/>
    <x v="17"/>
    <x v="16"/>
  </r>
  <r>
    <x v="0"/>
    <s v="E"/>
    <x v="10"/>
    <s v="TL01    01/31/2007N"/>
    <n v="70318"/>
    <n v="3202.68"/>
    <n v="687.81"/>
    <n v="2514.87"/>
    <n v="2514.87"/>
    <n v="0"/>
    <n v="687.81"/>
    <n v="0"/>
    <n v="-15.95"/>
    <n v="15.95"/>
    <n v="1507.26"/>
    <n v="0"/>
    <x v="17"/>
    <x v="17"/>
  </r>
  <r>
    <x v="0"/>
    <s v="E"/>
    <x v="2"/>
    <s v="TL03    01/31/2007N"/>
    <n v="18"/>
    <n v="1.2"/>
    <n v="0.18"/>
    <n v="1.02"/>
    <n v="1.02"/>
    <n v="0"/>
    <n v="0.18"/>
    <n v="0"/>
    <n v="0"/>
    <n v="0"/>
    <n v="0.38"/>
    <n v="0"/>
    <x v="17"/>
    <x v="17"/>
  </r>
  <r>
    <x v="0"/>
    <s v="E"/>
    <x v="10"/>
    <s v="TL03    01/31/2007N"/>
    <n v="82745"/>
    <n v="5498.29"/>
    <n v="792.36"/>
    <n v="4705.93"/>
    <n v="4705.93"/>
    <n v="0"/>
    <n v="792.36"/>
    <n v="0"/>
    <n v="-36.72"/>
    <n v="36.72"/>
    <n v="1789.13"/>
    <n v="0"/>
    <x v="17"/>
    <x v="17"/>
  </r>
  <r>
    <x v="0"/>
    <s v="E"/>
    <x v="4"/>
    <s v="TT03WOFF01/02/2007N"/>
    <n v="1295025"/>
    <n v="68421.570000000007"/>
    <n v="12397.28"/>
    <n v="56024.29"/>
    <n v="56024.29"/>
    <n v="0"/>
    <n v="12397.28"/>
    <n v="0"/>
    <n v="0"/>
    <n v="0"/>
    <n v="27997.15"/>
    <n v="0"/>
    <x v="17"/>
    <x v="18"/>
  </r>
  <r>
    <x v="0"/>
    <s v="E"/>
    <x v="8"/>
    <s v="TT03WOFF01/02/2007N"/>
    <n v="5263956"/>
    <n v="263252.12"/>
    <n v="50391.85"/>
    <n v="212860.27"/>
    <n v="212860.27"/>
    <n v="0"/>
    <n v="50391.85"/>
    <n v="0"/>
    <n v="0"/>
    <n v="0"/>
    <n v="113801.47"/>
    <n v="0"/>
    <x v="17"/>
    <x v="18"/>
  </r>
  <r>
    <x v="0"/>
    <s v="E"/>
    <x v="5"/>
    <s v="TT03WOFF01/02/2007N"/>
    <n v="899035"/>
    <n v="45981.17"/>
    <n v="8606.4599999999991"/>
    <n v="37374.71"/>
    <n v="37374.71"/>
    <n v="0"/>
    <n v="8606.4599999999991"/>
    <n v="0"/>
    <n v="0"/>
    <n v="0"/>
    <n v="19436.23"/>
    <n v="0"/>
    <x v="17"/>
    <x v="18"/>
  </r>
  <r>
    <x v="0"/>
    <s v="E"/>
    <x v="8"/>
    <s v="TT03WON 01/02/2007 "/>
    <n v="692651"/>
    <n v="45302.94"/>
    <n v="6630.75"/>
    <n v="45302.94"/>
    <n v="38086.49"/>
    <n v="106.67"/>
    <n v="6630.75"/>
    <n v="0"/>
    <n v="-11.31"/>
    <n v="490.34"/>
    <n v="14974.42"/>
    <n v="0"/>
    <x v="17"/>
    <x v="18"/>
  </r>
  <r>
    <x v="0"/>
    <s v="E"/>
    <x v="4"/>
    <s v="TT03WON 01/02/2007N"/>
    <n v="362042"/>
    <n v="40469.839999999997"/>
    <n v="3465.83"/>
    <n v="37004.01"/>
    <n v="35976.639999999999"/>
    <n v="255.18"/>
    <n v="3465.83"/>
    <n v="0"/>
    <n v="-18.23"/>
    <n v="790.42"/>
    <n v="7826.98"/>
    <n v="0"/>
    <x v="17"/>
    <x v="18"/>
  </r>
  <r>
    <x v="0"/>
    <s v="E"/>
    <x v="8"/>
    <s v="TT03WON 01/02/2007N"/>
    <n v="2671604"/>
    <n v="261533.05"/>
    <n v="25575.26"/>
    <n v="235957.79"/>
    <n v="231037.75"/>
    <n v="1222.08"/>
    <n v="25575.26"/>
    <n v="0"/>
    <n v="-87.3"/>
    <n v="3785.26"/>
    <n v="57757.41"/>
    <n v="0"/>
    <x v="17"/>
    <x v="18"/>
  </r>
  <r>
    <x v="0"/>
    <s v="E"/>
    <x v="5"/>
    <s v="TT03WON 01/02/2007N"/>
    <n v="303911"/>
    <n v="33865.18"/>
    <n v="2909.34"/>
    <n v="30955.84"/>
    <n v="30210"/>
    <n v="185.26"/>
    <n v="2909.34"/>
    <n v="0"/>
    <n v="-13.23"/>
    <n v="573.80999999999995"/>
    <n v="6570.25"/>
    <n v="0"/>
    <x v="17"/>
    <x v="18"/>
  </r>
  <r>
    <x v="0"/>
    <s v="E"/>
    <x v="8"/>
    <s v="TT04WOFF01/02/2007N"/>
    <n v="832392"/>
    <n v="41622.1"/>
    <n v="7968.49"/>
    <n v="33653.61"/>
    <n v="33653.61"/>
    <n v="0"/>
    <n v="7968.49"/>
    <n v="0"/>
    <n v="0"/>
    <n v="0"/>
    <n v="17995.48"/>
    <n v="0"/>
    <x v="17"/>
    <x v="18"/>
  </r>
  <r>
    <x v="0"/>
    <s v="E"/>
    <x v="5"/>
    <s v="TT04WOFF01/02/2007N"/>
    <n v="1221584"/>
    <n v="61095.29"/>
    <n v="11694.22"/>
    <n v="49401.07"/>
    <n v="49401.07"/>
    <n v="0"/>
    <n v="11694.22"/>
    <n v="0"/>
    <n v="0"/>
    <n v="0"/>
    <n v="26409.43"/>
    <n v="0"/>
    <x v="17"/>
    <x v="18"/>
  </r>
  <r>
    <x v="0"/>
    <s v="E"/>
    <x v="8"/>
    <s v="TT04WON 01/02/2007 "/>
    <n v="915784"/>
    <n v="60880.73"/>
    <n v="8766.7999999999993"/>
    <n v="60880.73"/>
    <n v="51365.47"/>
    <n v="141.03"/>
    <n v="8766.7999999999993"/>
    <n v="0"/>
    <n v="-14.34"/>
    <n v="621.77"/>
    <n v="19798.330000000002"/>
    <n v="0"/>
    <x v="17"/>
    <x v="18"/>
  </r>
  <r>
    <x v="0"/>
    <s v="E"/>
    <x v="8"/>
    <s v="TT04WON 01/02/2007N"/>
    <n v="374400"/>
    <n v="50054.879999999997"/>
    <n v="3584.13"/>
    <n v="46470.75"/>
    <n v="45722.53"/>
    <n v="185.85"/>
    <n v="3584.13"/>
    <n v="0"/>
    <n v="-13.27"/>
    <n v="575.64"/>
    <n v="8094.15"/>
    <n v="0"/>
    <x v="17"/>
    <x v="18"/>
  </r>
  <r>
    <x v="0"/>
    <s v="E"/>
    <x v="5"/>
    <s v="TT04WON 01/02/2007N"/>
    <n v="445758"/>
    <n v="44667.26"/>
    <n v="4267.24"/>
    <n v="40400.019999999997"/>
    <n v="39366.269999999997"/>
    <n v="256.77"/>
    <n v="4267.24"/>
    <n v="0"/>
    <n v="-18.34"/>
    <n v="795.32"/>
    <n v="9636.85"/>
    <n v="0"/>
    <x v="17"/>
    <x v="18"/>
  </r>
  <r>
    <x v="0"/>
    <s v="E"/>
    <x v="8"/>
    <s v="TT05WON 01/02/2007 "/>
    <n v="335315"/>
    <n v="11418.48"/>
    <n v="0"/>
    <n v="11418.48"/>
    <n v="0"/>
    <n v="0"/>
    <n v="0"/>
    <n v="0"/>
    <n v="0"/>
    <n v="0"/>
    <n v="7249.17"/>
    <n v="0"/>
    <x v="17"/>
    <x v="18"/>
  </r>
  <r>
    <x v="0"/>
    <s v="E"/>
    <x v="8"/>
    <s v="TT06WON 01/02/2007 "/>
    <n v="387715"/>
    <n v="13418.53"/>
    <n v="0"/>
    <n v="13418.53"/>
    <n v="0"/>
    <n v="0"/>
    <n v="0"/>
    <n v="0"/>
    <n v="0"/>
    <n v="0"/>
    <n v="8382.01"/>
    <n v="0"/>
    <x v="17"/>
    <x v="18"/>
  </r>
  <r>
    <x v="0"/>
    <s v="E"/>
    <x v="10"/>
    <s v="UOLC    01/31/2007N"/>
    <n v="1477"/>
    <n v="66.209999999999994"/>
    <n v="14.14"/>
    <n v="52.07"/>
    <n v="52.08"/>
    <n v="0"/>
    <n v="14.14"/>
    <n v="0"/>
    <n v="-0.71"/>
    <n v="0.7"/>
    <n v="31.93"/>
    <n v="0"/>
    <x v="17"/>
    <x v="19"/>
  </r>
  <r>
    <x v="0"/>
    <s v="E"/>
    <x v="13"/>
    <s v="UOLP    01/31/2007 "/>
    <n v="326"/>
    <n v="14.63"/>
    <n v="3.12"/>
    <n v="11.51"/>
    <n v="11.51"/>
    <n v="0"/>
    <n v="3.12"/>
    <n v="0"/>
    <n v="-0.15"/>
    <n v="0.15"/>
    <n v="7.05"/>
    <n v="0"/>
    <x v="17"/>
    <x v="19"/>
  </r>
  <r>
    <x v="0"/>
    <s v="E"/>
    <x v="2"/>
    <s v="UOLP    01/31/2007 "/>
    <n v="2160"/>
    <n v="96.8"/>
    <n v="20.64"/>
    <n v="76.16"/>
    <n v="76.16"/>
    <n v="0"/>
    <n v="20.64"/>
    <n v="0"/>
    <n v="-1.04"/>
    <n v="1.04"/>
    <n v="46.64"/>
    <n v="0"/>
    <x v="17"/>
    <x v="19"/>
  </r>
  <r>
    <x v="0"/>
    <s v="E"/>
    <x v="10"/>
    <s v="UOLP    01/31/2007 "/>
    <n v="64"/>
    <n v="2.87"/>
    <n v="0.61"/>
    <n v="2.2599999999999998"/>
    <n v="2.2599999999999998"/>
    <n v="0"/>
    <n v="0.61"/>
    <n v="0"/>
    <n v="-0.03"/>
    <n v="0.03"/>
    <n v="1.38"/>
    <n v="0"/>
    <x v="17"/>
    <x v="19"/>
  </r>
  <r>
    <x v="0"/>
    <s v="E"/>
    <x v="3"/>
    <s v="UOLP    01/31/2007 "/>
    <n v="272"/>
    <n v="12.19"/>
    <n v="2.59"/>
    <n v="9.6"/>
    <n v="9.6"/>
    <n v="0"/>
    <n v="2.59"/>
    <n v="0"/>
    <n v="-0.13"/>
    <n v="0.13"/>
    <n v="5.87"/>
    <n v="0"/>
    <x v="17"/>
    <x v="19"/>
  </r>
  <r>
    <x v="0"/>
    <s v="E"/>
    <x v="2"/>
    <s v="UOLP    01/31/2007N"/>
    <n v="1476"/>
    <n v="66.19"/>
    <n v="14.15"/>
    <n v="52.04"/>
    <n v="52.04"/>
    <n v="0"/>
    <n v="14.15"/>
    <n v="0"/>
    <n v="-0.7"/>
    <n v="0.7"/>
    <n v="31.91"/>
    <n v="0"/>
    <x v="17"/>
    <x v="19"/>
  </r>
  <r>
    <x v="0"/>
    <s v="E"/>
    <x v="10"/>
    <s v="UOLP    01/31/2007N"/>
    <n v="8342"/>
    <n v="372.57"/>
    <n v="78.47"/>
    <n v="294.10000000000002"/>
    <n v="294.16000000000003"/>
    <n v="0"/>
    <n v="78.47"/>
    <n v="0"/>
    <n v="-3.99"/>
    <n v="3.93"/>
    <n v="180.34"/>
    <n v="0"/>
    <x v="17"/>
    <x v="19"/>
  </r>
  <r>
    <x v="0"/>
    <s v="E"/>
    <x v="3"/>
    <s v="WS01    06/02/1993N"/>
    <n v="14320"/>
    <n v="889.37"/>
    <n v="137.1"/>
    <n v="752.27"/>
    <n v="0"/>
    <n v="0"/>
    <n v="0"/>
    <n v="0"/>
    <n v="0"/>
    <n v="0"/>
    <n v="309.58"/>
    <n v="0"/>
    <x v="17"/>
    <x v="20"/>
  </r>
  <r>
    <x v="0"/>
    <s v="E"/>
    <x v="0"/>
    <s v="ID        01/01/2001 "/>
    <n v="55287"/>
    <n v="4051.43"/>
    <n v="0"/>
    <n v="4051.43"/>
    <n v="0"/>
    <n v="0"/>
    <n v="0"/>
    <n v="0"/>
    <n v="0"/>
    <n v="0"/>
    <n v="0"/>
    <n v="0"/>
    <x v="18"/>
    <x v="0"/>
  </r>
  <r>
    <x v="0"/>
    <s v="E"/>
    <x v="1"/>
    <s v="DP01    01/02/2007N"/>
    <n v="155554"/>
    <n v="11761.96"/>
    <n v="1334.65"/>
    <n v="10427.31"/>
    <n v="10169.25"/>
    <n v="218.55"/>
    <n v="1334.65"/>
    <n v="0"/>
    <n v="-34.69"/>
    <n v="74.2"/>
    <n v="3362.92"/>
    <n v="0"/>
    <x v="18"/>
    <x v="1"/>
  </r>
  <r>
    <x v="0"/>
    <s v="E"/>
    <x v="2"/>
    <s v="DP02    01/02/2007N"/>
    <n v="46984"/>
    <n v="4560.07"/>
    <n v="403.12"/>
    <n v="4156.95"/>
    <n v="4079.01"/>
    <n v="66.010000000000005"/>
    <n v="403.12"/>
    <n v="0"/>
    <n v="-10.48"/>
    <n v="22.41"/>
    <n v="1015.75"/>
    <n v="0"/>
    <x v="18"/>
    <x v="1"/>
  </r>
  <r>
    <x v="0"/>
    <s v="E"/>
    <x v="3"/>
    <s v="DP02    01/02/2007N"/>
    <n v="510505"/>
    <n v="39165.089999999997"/>
    <n v="4380.1400000000003"/>
    <n v="34784.949999999997"/>
    <n v="34230.93"/>
    <n v="424.36"/>
    <n v="4380.1400000000003"/>
    <n v="0"/>
    <n v="-113.85"/>
    <n v="243.51"/>
    <n v="11036.6"/>
    <n v="0"/>
    <x v="18"/>
    <x v="1"/>
  </r>
  <r>
    <x v="0"/>
    <s v="E"/>
    <x v="4"/>
    <s v="DP02    01/02/2007N"/>
    <n v="570985"/>
    <n v="38261.279999999999"/>
    <n v="4899.05"/>
    <n v="33362.230000000003"/>
    <n v="32924.86"/>
    <n v="292.33999999999997"/>
    <n v="4899.05"/>
    <n v="0"/>
    <n v="-127.33"/>
    <n v="272.36"/>
    <n v="12344.12"/>
    <n v="0"/>
    <x v="18"/>
    <x v="1"/>
  </r>
  <r>
    <x v="0"/>
    <s v="E"/>
    <x v="6"/>
    <s v="DP10 ON 01/02/2007N"/>
    <n v="115836"/>
    <n v="8347.86"/>
    <n v="993.87"/>
    <n v="7353.99"/>
    <n v="7161.82"/>
    <n v="162.75"/>
    <n v="993.87"/>
    <n v="0"/>
    <n v="-25.83"/>
    <n v="55.25"/>
    <n v="2504.2600000000002"/>
    <n v="0"/>
    <x v="18"/>
    <x v="1"/>
  </r>
  <r>
    <x v="0"/>
    <s v="E"/>
    <x v="7"/>
    <s v="DP10 ON 01/02/2007N"/>
    <n v="44916"/>
    <n v="4117.82"/>
    <n v="385.38"/>
    <n v="3732.44"/>
    <n v="3657.93"/>
    <n v="63.11"/>
    <n v="385.38"/>
    <n v="0"/>
    <n v="-10.02"/>
    <n v="21.42"/>
    <n v="971.04"/>
    <n v="0"/>
    <x v="18"/>
    <x v="1"/>
  </r>
  <r>
    <x v="0"/>
    <s v="E"/>
    <x v="4"/>
    <s v="DS01    01/02/2007 "/>
    <n v="6520"/>
    <n v="760.96"/>
    <n v="55.94"/>
    <n v="760.96"/>
    <n v="694.72"/>
    <n v="3.34"/>
    <n v="55.94"/>
    <n v="0"/>
    <n v="-6.12"/>
    <n v="13.08"/>
    <n v="140.96"/>
    <n v="0"/>
    <x v="18"/>
    <x v="2"/>
  </r>
  <r>
    <x v="0"/>
    <s v="E"/>
    <x v="8"/>
    <s v="DS01    01/02/2007 "/>
    <n v="90313"/>
    <n v="5636.74"/>
    <n v="774.89"/>
    <n v="5636.74"/>
    <n v="4800.7700000000004"/>
    <n v="46.24"/>
    <n v="774.89"/>
    <n v="0"/>
    <n v="-13.02"/>
    <n v="27.86"/>
    <n v="1952.48"/>
    <n v="0"/>
    <x v="18"/>
    <x v="2"/>
  </r>
  <r>
    <x v="0"/>
    <s v="E"/>
    <x v="9"/>
    <s v="DS01    01/02/2007N"/>
    <n v="297483"/>
    <n v="27299"/>
    <n v="2552.4"/>
    <n v="24746.6"/>
    <n v="24312.13"/>
    <n v="358.89"/>
    <n v="2552.4"/>
    <n v="0"/>
    <n v="-66.37"/>
    <n v="141.94999999999999"/>
    <n v="6431.3"/>
    <n v="0"/>
    <x v="18"/>
    <x v="2"/>
  </r>
  <r>
    <x v="0"/>
    <s v="E"/>
    <x v="2"/>
    <s v="DS01    01/02/2007N"/>
    <n v="55717937"/>
    <n v="4975407.2"/>
    <n v="478687.96"/>
    <n v="4496719.24"/>
    <n v="4432692.05"/>
    <n v="49953.74"/>
    <n v="478687.96"/>
    <n v="0"/>
    <n v="-12424.67"/>
    <n v="26498.12"/>
    <n v="1204566.1000000001"/>
    <n v="0"/>
    <x v="18"/>
    <x v="2"/>
  </r>
  <r>
    <x v="0"/>
    <s v="E"/>
    <x v="6"/>
    <s v="DS01    01/02/2007N"/>
    <n v="3339408"/>
    <n v="305149.57"/>
    <n v="28733.75"/>
    <n v="276415.82"/>
    <n v="272600.49"/>
    <n v="2965.14"/>
    <n v="28733.75"/>
    <n v="0"/>
    <n v="-744.67"/>
    <n v="1594.86"/>
    <n v="72194.69"/>
    <n v="0"/>
    <x v="18"/>
    <x v="2"/>
  </r>
  <r>
    <x v="0"/>
    <s v="E"/>
    <x v="10"/>
    <s v="DS01    01/02/2007N"/>
    <n v="80162"/>
    <n v="7497.84"/>
    <n v="687.8"/>
    <n v="6810.04"/>
    <n v="6729.87"/>
    <n v="59.79"/>
    <n v="687.8"/>
    <n v="0"/>
    <n v="-17.86"/>
    <n v="38.24"/>
    <n v="1733.04"/>
    <n v="0"/>
    <x v="18"/>
    <x v="2"/>
  </r>
  <r>
    <x v="0"/>
    <s v="E"/>
    <x v="3"/>
    <s v="DS01    01/02/2007N"/>
    <n v="6277048"/>
    <n v="581878.89"/>
    <n v="53898.39"/>
    <n v="527980.5"/>
    <n v="520077.38"/>
    <n v="6308.94"/>
    <n v="53898.39"/>
    <n v="0"/>
    <n v="-1399.78"/>
    <n v="2993.96"/>
    <n v="135703.44"/>
    <n v="0"/>
    <x v="18"/>
    <x v="2"/>
  </r>
  <r>
    <x v="0"/>
    <s v="E"/>
    <x v="7"/>
    <s v="DS01    01/02/2007N"/>
    <n v="343"/>
    <n v="67.959999999999994"/>
    <n v="2.94"/>
    <n v="65.02"/>
    <n v="64.75"/>
    <n v="0.18"/>
    <n v="2.94"/>
    <n v="0"/>
    <n v="-7.0000000000000007E-2"/>
    <n v="0.16"/>
    <n v="7.42"/>
    <n v="0"/>
    <x v="18"/>
    <x v="2"/>
  </r>
  <r>
    <x v="0"/>
    <s v="E"/>
    <x v="11"/>
    <s v="DS01    01/02/2007N"/>
    <n v="457635"/>
    <n v="39867.51"/>
    <n v="3929.16"/>
    <n v="35938.35"/>
    <n v="35459.879999999997"/>
    <n v="362.22"/>
    <n v="3929.16"/>
    <n v="0"/>
    <n v="-102.05"/>
    <n v="218.3"/>
    <n v="9893.61"/>
    <n v="0"/>
    <x v="18"/>
    <x v="2"/>
  </r>
  <r>
    <x v="0"/>
    <s v="E"/>
    <x v="4"/>
    <s v="DS01    01/02/2007N"/>
    <n v="7198513"/>
    <n v="555453.31999999995"/>
    <n v="61763.23"/>
    <n v="493690.09"/>
    <n v="486287.12"/>
    <n v="5574.56"/>
    <n v="61763.23"/>
    <n v="0"/>
    <n v="-1605.22"/>
    <n v="3433.63"/>
    <n v="155624.64000000001"/>
    <n v="0"/>
    <x v="18"/>
    <x v="2"/>
  </r>
  <r>
    <x v="0"/>
    <s v="E"/>
    <x v="8"/>
    <s v="DS01    01/02/2007N"/>
    <n v="1342308"/>
    <n v="114694.48"/>
    <n v="11517"/>
    <n v="103177.48"/>
    <n v="101717.44"/>
    <n v="1119.08"/>
    <n v="11517"/>
    <n v="0"/>
    <n v="-299.33"/>
    <n v="640.29"/>
    <n v="29019.360000000001"/>
    <n v="0"/>
    <x v="18"/>
    <x v="2"/>
  </r>
  <r>
    <x v="0"/>
    <s v="E"/>
    <x v="5"/>
    <s v="DS01    01/02/2007N"/>
    <n v="1953661"/>
    <n v="181286.79"/>
    <n v="16762.43"/>
    <n v="164524.35999999999"/>
    <n v="162265.79999999999"/>
    <n v="1762.32"/>
    <n v="16762.43"/>
    <n v="0"/>
    <n v="-435.67"/>
    <n v="931.91"/>
    <n v="42236.2"/>
    <n v="0"/>
    <x v="18"/>
    <x v="2"/>
  </r>
  <r>
    <x v="0"/>
    <s v="E"/>
    <x v="2"/>
    <s v="DS01    01/02/2007Y"/>
    <n v="119482"/>
    <n v="21359.41"/>
    <n v="575.09"/>
    <n v="20784.32"/>
    <n v="16125.67"/>
    <n v="73.27"/>
    <n v="575.09"/>
    <n v="0"/>
    <n v="-14.81"/>
    <n v="28.53"/>
    <n v="2583.08"/>
    <n v="0"/>
    <x v="18"/>
    <x v="2"/>
  </r>
  <r>
    <x v="0"/>
    <s v="E"/>
    <x v="6"/>
    <s v="DS01    01/02/2007Y"/>
    <n v="21263"/>
    <n v="5220.1899999999996"/>
    <n v="184.02"/>
    <n v="5036.17"/>
    <n v="5005.1400000000003"/>
    <n v="25.62"/>
    <n v="184.02"/>
    <n v="0"/>
    <n v="-4.74"/>
    <n v="10.15"/>
    <n v="459.68"/>
    <n v="0"/>
    <x v="18"/>
    <x v="2"/>
  </r>
  <r>
    <x v="0"/>
    <s v="E"/>
    <x v="3"/>
    <s v="DS01    01/02/2007Y"/>
    <n v="28396"/>
    <n v="7110.75"/>
    <n v="243.76"/>
    <n v="6866.99"/>
    <n v="6833.9"/>
    <n v="25.86"/>
    <n v="243.76"/>
    <n v="0"/>
    <n v="-6.33"/>
    <n v="13.56"/>
    <n v="613.9"/>
    <n v="0"/>
    <x v="18"/>
    <x v="2"/>
  </r>
  <r>
    <x v="0"/>
    <s v="E"/>
    <x v="8"/>
    <s v="DS01    01/02/2007Y"/>
    <n v="132"/>
    <n v="46.58"/>
    <n v="1.1299999999999999"/>
    <n v="45.45"/>
    <n v="45.23"/>
    <n v="0.19"/>
    <n v="1.1299999999999999"/>
    <n v="0"/>
    <n v="-0.03"/>
    <n v="0.06"/>
    <n v="2.85"/>
    <n v="0"/>
    <x v="18"/>
    <x v="2"/>
  </r>
  <r>
    <x v="0"/>
    <s v="E"/>
    <x v="5"/>
    <s v="DS01    01/02/2007Y"/>
    <n v="17063"/>
    <n v="4112.87"/>
    <n v="146.4"/>
    <n v="3966.47"/>
    <n v="3938.16"/>
    <n v="23.97"/>
    <n v="146.4"/>
    <n v="0"/>
    <n v="-3.8"/>
    <n v="8.14"/>
    <n v="368.89"/>
    <n v="0"/>
    <x v="18"/>
    <x v="2"/>
  </r>
  <r>
    <x v="0"/>
    <s v="E"/>
    <x v="6"/>
    <s v="DS02    01/02/2007N"/>
    <n v="5319"/>
    <n v="1212.68"/>
    <n v="45.64"/>
    <n v="1167.04"/>
    <n v="1158.22"/>
    <n v="7.47"/>
    <n v="45.64"/>
    <n v="0"/>
    <n v="-1.19"/>
    <n v="2.54"/>
    <n v="114.99"/>
    <n v="0"/>
    <x v="18"/>
    <x v="2"/>
  </r>
  <r>
    <x v="0"/>
    <s v="E"/>
    <x v="5"/>
    <s v="DS02    01/02/2007N"/>
    <n v="108360"/>
    <n v="9293.06"/>
    <n v="929.73"/>
    <n v="8363.33"/>
    <n v="8183.55"/>
    <n v="152.25"/>
    <n v="929.73"/>
    <n v="0"/>
    <n v="-24.16"/>
    <n v="51.69"/>
    <n v="2342.63"/>
    <n v="0"/>
    <x v="18"/>
    <x v="2"/>
  </r>
  <r>
    <x v="0"/>
    <s v="E"/>
    <x v="5"/>
    <s v="DS03 ON 01/02/2007N"/>
    <n v="137711"/>
    <n v="9997.99"/>
    <n v="1181.56"/>
    <n v="8816.43"/>
    <n v="8710.94"/>
    <n v="70.510000000000005"/>
    <n v="1181.56"/>
    <n v="0"/>
    <n v="-30.71"/>
    <n v="65.69"/>
    <n v="2977.17"/>
    <n v="0"/>
    <x v="18"/>
    <x v="2"/>
  </r>
  <r>
    <x v="0"/>
    <s v="E"/>
    <x v="2"/>
    <s v="DS07 ON 01/02/2007N"/>
    <n v="1466583"/>
    <n v="121963.84"/>
    <n v="12588.2"/>
    <n v="109375.64"/>
    <n v="107816.24"/>
    <n v="1186.9000000000001"/>
    <n v="12588.2"/>
    <n v="0"/>
    <n v="-327.05"/>
    <n v="699.55"/>
    <n v="31706.02"/>
    <n v="0"/>
    <x v="18"/>
    <x v="2"/>
  </r>
  <r>
    <x v="0"/>
    <s v="E"/>
    <x v="6"/>
    <s v="DS07 ON 01/02/2007N"/>
    <n v="96329"/>
    <n v="9628.81"/>
    <n v="826.5"/>
    <n v="8802.31"/>
    <n v="8728.51"/>
    <n v="49.32"/>
    <n v="826.5"/>
    <n v="0"/>
    <n v="-21.48"/>
    <n v="45.96"/>
    <n v="2082.5300000000002"/>
    <n v="0"/>
    <x v="18"/>
    <x v="2"/>
  </r>
  <r>
    <x v="0"/>
    <s v="E"/>
    <x v="3"/>
    <s v="DS07 ON 01/02/2007N"/>
    <n v="51920"/>
    <n v="5101.32"/>
    <n v="445.47"/>
    <n v="4655.8500000000004"/>
    <n v="4606.49"/>
    <n v="36.159999999999997"/>
    <n v="445.47"/>
    <n v="0"/>
    <n v="-11.57"/>
    <n v="24.77"/>
    <n v="1122.46"/>
    <n v="0"/>
    <x v="18"/>
    <x v="2"/>
  </r>
  <r>
    <x v="0"/>
    <s v="E"/>
    <x v="7"/>
    <s v="DS07 ON 01/02/2007N"/>
    <n v="24960"/>
    <n v="2461.6799999999998"/>
    <n v="214.16"/>
    <n v="2247.52"/>
    <n v="2206.11"/>
    <n v="35.07"/>
    <n v="214.16"/>
    <n v="0"/>
    <n v="-5.57"/>
    <n v="11.91"/>
    <n v="539.61"/>
    <n v="0"/>
    <x v="18"/>
    <x v="2"/>
  </r>
  <r>
    <x v="0"/>
    <s v="E"/>
    <x v="4"/>
    <s v="DS07 ON 01/02/2007N"/>
    <n v="168962"/>
    <n v="14459.45"/>
    <n v="1449.7"/>
    <n v="13009.75"/>
    <n v="12739.6"/>
    <n v="227.23"/>
    <n v="1449.7"/>
    <n v="0"/>
    <n v="-37.68"/>
    <n v="80.599999999999994"/>
    <n v="3652.79"/>
    <n v="0"/>
    <x v="18"/>
    <x v="2"/>
  </r>
  <r>
    <x v="0"/>
    <s v="E"/>
    <x v="2"/>
    <s v="DS07 ON 01/02/2007Y"/>
    <n v="0"/>
    <n v="20"/>
    <n v="0"/>
    <n v="20"/>
    <n v="20"/>
    <n v="0"/>
    <n v="0"/>
    <n v="0"/>
    <n v="0"/>
    <n v="0"/>
    <n v="0"/>
    <n v="0"/>
    <x v="18"/>
    <x v="2"/>
  </r>
  <r>
    <x v="0"/>
    <s v="E"/>
    <x v="2"/>
    <s v="DS08 ON 01/02/2007N"/>
    <n v="522843"/>
    <n v="62177.01"/>
    <n v="4492.5"/>
    <n v="57684.51"/>
    <n v="57072.29"/>
    <n v="479.43"/>
    <n v="4492.5"/>
    <n v="0"/>
    <n v="-116.64"/>
    <n v="249.43"/>
    <n v="11303.34"/>
    <n v="0"/>
    <x v="18"/>
    <x v="2"/>
  </r>
  <r>
    <x v="0"/>
    <s v="E"/>
    <x v="4"/>
    <s v="DS08 ON 01/02/2007N"/>
    <n v="54801"/>
    <n v="5439.74"/>
    <n v="470.19"/>
    <n v="4969.55"/>
    <n v="4878.63"/>
    <n v="77"/>
    <n v="470.19"/>
    <n v="0"/>
    <n v="-12.22"/>
    <n v="26.14"/>
    <n v="1184.74"/>
    <n v="0"/>
    <x v="18"/>
    <x v="2"/>
  </r>
  <r>
    <x v="0"/>
    <s v="E"/>
    <x v="2"/>
    <s v="DS08 ON 01/02/2007Y"/>
    <n v="4460"/>
    <n v="1135.43"/>
    <n v="38.270000000000003"/>
    <n v="1097.1600000000001"/>
    <n v="1091.54"/>
    <n v="4.49"/>
    <n v="38.270000000000003"/>
    <n v="0"/>
    <n v="-0.99"/>
    <n v="2.12"/>
    <n v="96.43"/>
    <n v="0"/>
    <x v="18"/>
    <x v="2"/>
  </r>
  <r>
    <x v="0"/>
    <s v="E"/>
    <x v="2"/>
    <s v="DS09    01/02/2007N"/>
    <n v="379291"/>
    <n v="43055.4"/>
    <n v="3264.79"/>
    <n v="39790.61"/>
    <n v="39343.67"/>
    <n v="347.24"/>
    <n v="3264.79"/>
    <n v="0"/>
    <n v="-84.56"/>
    <n v="184.26"/>
    <n v="8199.91"/>
    <n v="0"/>
    <x v="18"/>
    <x v="2"/>
  </r>
  <r>
    <x v="0"/>
    <s v="E"/>
    <x v="2"/>
    <s v="DS09    01/02/2007Y"/>
    <n v="85246"/>
    <n v="12914.15"/>
    <n v="731.44"/>
    <n v="12182.71"/>
    <n v="12081.97"/>
    <n v="79.11"/>
    <n v="731.44"/>
    <n v="0"/>
    <n v="-19.010000000000002"/>
    <n v="40.64"/>
    <n v="1842.94"/>
    <n v="0"/>
    <x v="18"/>
    <x v="2"/>
  </r>
  <r>
    <x v="0"/>
    <s v="E"/>
    <x v="4"/>
    <s v="DS12    01/02/2007 "/>
    <n v="20902"/>
    <n v="994"/>
    <n v="0"/>
    <n v="994"/>
    <n v="0"/>
    <n v="0"/>
    <n v="0"/>
    <n v="0"/>
    <n v="0"/>
    <n v="0"/>
    <n v="451.88"/>
    <n v="0"/>
    <x v="18"/>
    <x v="2"/>
  </r>
  <r>
    <x v="0"/>
    <s v="E"/>
    <x v="8"/>
    <s v="DS12    01/02/2007 "/>
    <n v="-31916"/>
    <n v="-546.11"/>
    <n v="0"/>
    <n v="-546.11"/>
    <n v="0"/>
    <n v="0"/>
    <n v="0"/>
    <n v="0"/>
    <n v="0"/>
    <n v="0"/>
    <n v="-689.99"/>
    <n v="0"/>
    <x v="18"/>
    <x v="2"/>
  </r>
  <r>
    <x v="0"/>
    <s v="E"/>
    <x v="8"/>
    <s v="DT01SOFF01/02/2007N"/>
    <n v="32912"/>
    <n v="1400.63"/>
    <n v="282.38"/>
    <n v="1118.25"/>
    <n v="1118.25"/>
    <n v="0"/>
    <n v="282.38"/>
    <n v="0"/>
    <n v="0"/>
    <n v="0"/>
    <n v="711.52"/>
    <n v="0"/>
    <x v="18"/>
    <x v="3"/>
  </r>
  <r>
    <x v="0"/>
    <s v="E"/>
    <x v="8"/>
    <s v="DT01SON 01/02/2007N"/>
    <n v="14777"/>
    <n v="1758.26"/>
    <n v="126.79"/>
    <n v="1631.47"/>
    <n v="1594.93"/>
    <n v="24.42"/>
    <n v="126.79"/>
    <n v="0"/>
    <n v="-10.63"/>
    <n v="22.75"/>
    <n v="319.45999999999998"/>
    <n v="0"/>
    <x v="18"/>
    <x v="3"/>
  </r>
  <r>
    <x v="0"/>
    <s v="E"/>
    <x v="4"/>
    <s v="DT01WOFF01/02/2007N"/>
    <n v="15513027"/>
    <n v="661532.69999999995"/>
    <n v="133101.76000000001"/>
    <n v="528430.93999999994"/>
    <n v="528430.93999999994"/>
    <n v="0"/>
    <n v="133101.76000000001"/>
    <n v="0"/>
    <n v="0"/>
    <n v="0"/>
    <n v="335376.11"/>
    <n v="0"/>
    <x v="18"/>
    <x v="3"/>
  </r>
  <r>
    <x v="0"/>
    <s v="E"/>
    <x v="8"/>
    <s v="DT01WOFF01/02/2007N"/>
    <n v="17397577"/>
    <n v="741557.51"/>
    <n v="149271.23000000001"/>
    <n v="592286.28"/>
    <n v="592286.28"/>
    <n v="0"/>
    <n v="149271.23000000001"/>
    <n v="0"/>
    <n v="0"/>
    <n v="0"/>
    <n v="376118.18"/>
    <n v="0"/>
    <x v="18"/>
    <x v="3"/>
  </r>
  <r>
    <x v="0"/>
    <s v="E"/>
    <x v="5"/>
    <s v="DT01WOFF01/02/2007N"/>
    <n v="1794625"/>
    <n v="76484.070000000007"/>
    <n v="15397.9"/>
    <n v="61086.17"/>
    <n v="61086.17"/>
    <n v="0"/>
    <n v="15397.9"/>
    <n v="0"/>
    <n v="0"/>
    <n v="0"/>
    <n v="38797.99"/>
    <n v="0"/>
    <x v="18"/>
    <x v="3"/>
  </r>
  <r>
    <x v="0"/>
    <s v="E"/>
    <x v="1"/>
    <s v="DT01WOFF01/02/2007N"/>
    <n v="131470"/>
    <n v="5602.1"/>
    <n v="1128.01"/>
    <n v="4474.09"/>
    <n v="4474.09"/>
    <n v="0"/>
    <n v="1128.01"/>
    <n v="0"/>
    <n v="0"/>
    <n v="0"/>
    <n v="2842.25"/>
    <n v="0"/>
    <x v="18"/>
    <x v="3"/>
  </r>
  <r>
    <x v="0"/>
    <s v="E"/>
    <x v="8"/>
    <s v="DT01WON 01/02/2007 "/>
    <n v="1080219"/>
    <n v="78055.45"/>
    <n v="9268.2800000000007"/>
    <n v="78055.45"/>
    <n v="67334.039999999994"/>
    <n v="1066.76"/>
    <n v="9268.2800000000007"/>
    <n v="0"/>
    <n v="-339.21"/>
    <n v="725.58"/>
    <n v="23353.26"/>
    <n v="0"/>
    <x v="18"/>
    <x v="3"/>
  </r>
  <r>
    <x v="0"/>
    <s v="E"/>
    <x v="3"/>
    <s v="DT01WON 01/02/2007N"/>
    <n v="120"/>
    <n v="78.86"/>
    <n v="1.03"/>
    <n v="77.83"/>
    <n v="77.739999999999995"/>
    <n v="0.06"/>
    <n v="1.03"/>
    <n v="0"/>
    <n v="-0.03"/>
    <n v="0.06"/>
    <n v="2.59"/>
    <n v="0"/>
    <x v="18"/>
    <x v="3"/>
  </r>
  <r>
    <x v="0"/>
    <s v="E"/>
    <x v="4"/>
    <s v="DT01WON 01/02/2007N"/>
    <n v="6820216"/>
    <n v="954070"/>
    <n v="58517.43"/>
    <n v="895552.57"/>
    <n v="869399.83"/>
    <n v="20480.16"/>
    <n v="58517.43"/>
    <n v="0"/>
    <n v="-4980.37"/>
    <n v="10652.95"/>
    <n v="147446.26"/>
    <n v="0"/>
    <x v="18"/>
    <x v="3"/>
  </r>
  <r>
    <x v="0"/>
    <s v="E"/>
    <x v="8"/>
    <s v="DT01WON 01/02/2007N"/>
    <n v="8043494"/>
    <n v="1148125.5900000001"/>
    <n v="69013.179999999993"/>
    <n v="1079112.4099999999"/>
    <n v="1049896.45"/>
    <n v="22754"/>
    <n v="69013.179999999993"/>
    <n v="0"/>
    <n v="-5673.39"/>
    <n v="12135.35"/>
    <n v="173892.29"/>
    <n v="0"/>
    <x v="18"/>
    <x v="3"/>
  </r>
  <r>
    <x v="0"/>
    <s v="E"/>
    <x v="5"/>
    <s v="DT01WON 01/02/2007N"/>
    <n v="1006790"/>
    <n v="170739.94"/>
    <n v="8638.27"/>
    <n v="162101.67000000001"/>
    <n v="158816.32999999999"/>
    <n v="2573.79"/>
    <n v="8638.27"/>
    <n v="0"/>
    <n v="-624.72"/>
    <n v="1336.27"/>
    <n v="21765.81"/>
    <n v="0"/>
    <x v="18"/>
    <x v="3"/>
  </r>
  <r>
    <x v="0"/>
    <s v="E"/>
    <x v="1"/>
    <s v="DT01WON 01/02/2007N"/>
    <n v="48660"/>
    <n v="6275.57"/>
    <n v="417.5"/>
    <n v="5858.07"/>
    <n v="5720.09"/>
    <n v="92.23"/>
    <n v="417.5"/>
    <n v="0"/>
    <n v="-40.17"/>
    <n v="85.92"/>
    <n v="1051.98"/>
    <n v="0"/>
    <x v="18"/>
    <x v="3"/>
  </r>
  <r>
    <x v="0"/>
    <s v="E"/>
    <x v="4"/>
    <s v="DT02WOFF01/02/2007N"/>
    <n v="405743"/>
    <n v="17405.2"/>
    <n v="3481.27"/>
    <n v="13923.93"/>
    <n v="13923.93"/>
    <n v="0"/>
    <n v="3481.27"/>
    <n v="0"/>
    <n v="0"/>
    <n v="0"/>
    <n v="8771.76"/>
    <n v="0"/>
    <x v="18"/>
    <x v="3"/>
  </r>
  <r>
    <x v="0"/>
    <s v="E"/>
    <x v="8"/>
    <s v="DT02WOFF01/02/2007N"/>
    <n v="1034997"/>
    <n v="44046.38"/>
    <n v="8880.2800000000007"/>
    <n v="35166.1"/>
    <n v="35166.1"/>
    <n v="0"/>
    <n v="8880.2800000000007"/>
    <n v="0"/>
    <n v="0"/>
    <n v="0"/>
    <n v="22375.599999999999"/>
    <n v="0"/>
    <x v="18"/>
    <x v="3"/>
  </r>
  <r>
    <x v="0"/>
    <s v="E"/>
    <x v="5"/>
    <s v="DT02WOFF01/02/2007N"/>
    <n v="146585"/>
    <n v="6238.22"/>
    <n v="1257.7"/>
    <n v="4980.5200000000004"/>
    <n v="4980.5200000000004"/>
    <n v="0"/>
    <n v="1257.7"/>
    <n v="0"/>
    <n v="0"/>
    <n v="0"/>
    <n v="3169.02"/>
    <n v="0"/>
    <x v="18"/>
    <x v="3"/>
  </r>
  <r>
    <x v="0"/>
    <s v="E"/>
    <x v="4"/>
    <s v="DT02WON 01/02/2007N"/>
    <n v="159651"/>
    <n v="21583.49"/>
    <n v="1369.81"/>
    <n v="20213.68"/>
    <n v="19780.59"/>
    <n v="289.48"/>
    <n v="1369.81"/>
    <n v="0"/>
    <n v="-126.08"/>
    <n v="269.69"/>
    <n v="3451.49"/>
    <n v="0"/>
    <x v="18"/>
    <x v="3"/>
  </r>
  <r>
    <x v="0"/>
    <s v="E"/>
    <x v="8"/>
    <s v="DT02WON 01/02/2007N"/>
    <n v="418042"/>
    <n v="61645.2"/>
    <n v="3586.8"/>
    <n v="58058.400000000001"/>
    <n v="56649.1"/>
    <n v="1040.22"/>
    <n v="3586.8"/>
    <n v="0"/>
    <n v="-324.02"/>
    <n v="693.1"/>
    <n v="9037.65"/>
    <n v="0"/>
    <x v="18"/>
    <x v="3"/>
  </r>
  <r>
    <x v="0"/>
    <s v="E"/>
    <x v="5"/>
    <s v="DT02WON 01/02/2007N"/>
    <n v="75656"/>
    <n v="11129.84"/>
    <n v="649.13"/>
    <n v="10480.709999999999"/>
    <n v="10310.469999999999"/>
    <n v="113.79"/>
    <n v="649.13"/>
    <n v="0"/>
    <n v="-49.56"/>
    <n v="106.01"/>
    <n v="1635.61"/>
    <n v="0"/>
    <x v="18"/>
    <x v="3"/>
  </r>
  <r>
    <x v="0"/>
    <s v="E"/>
    <x v="5"/>
    <s v="DT07WOFF01/02/2007N"/>
    <n v="136552"/>
    <n v="5811.25"/>
    <n v="1171.6199999999999"/>
    <n v="4639.63"/>
    <n v="4639.63"/>
    <n v="0"/>
    <n v="1171.6199999999999"/>
    <n v="0"/>
    <n v="0"/>
    <n v="0"/>
    <n v="2952.12"/>
    <n v="0"/>
    <x v="18"/>
    <x v="3"/>
  </r>
  <r>
    <x v="0"/>
    <s v="E"/>
    <x v="5"/>
    <s v="DT07WON 01/02/2007N"/>
    <n v="72665"/>
    <n v="10341.459999999999"/>
    <n v="623.47"/>
    <n v="9717.99"/>
    <n v="9557.73"/>
    <n v="107.12"/>
    <n v="623.47"/>
    <n v="0"/>
    <n v="-46.66"/>
    <n v="99.8"/>
    <n v="1570.94"/>
    <n v="0"/>
    <x v="18"/>
    <x v="3"/>
  </r>
  <r>
    <x v="0"/>
    <s v="E"/>
    <x v="4"/>
    <s v="DT08WOFF01/02/2007N"/>
    <n v="11998012"/>
    <n v="511471.69"/>
    <n v="102942.95"/>
    <n v="408528.74"/>
    <n v="408528.74"/>
    <n v="0"/>
    <n v="102942.95"/>
    <n v="0"/>
    <n v="0"/>
    <n v="0"/>
    <n v="259385.01"/>
    <n v="0"/>
    <x v="18"/>
    <x v="3"/>
  </r>
  <r>
    <x v="0"/>
    <s v="E"/>
    <x v="8"/>
    <s v="DT08WOFF01/02/2007N"/>
    <n v="9261380"/>
    <n v="394381.85"/>
    <n v="79462.64"/>
    <n v="314919.21000000002"/>
    <n v="314919.21000000002"/>
    <n v="0"/>
    <n v="79462.64"/>
    <n v="0"/>
    <n v="0"/>
    <n v="0"/>
    <n v="200221.76"/>
    <n v="0"/>
    <x v="18"/>
    <x v="3"/>
  </r>
  <r>
    <x v="0"/>
    <s v="E"/>
    <x v="5"/>
    <s v="DT08WOFF01/02/2007N"/>
    <n v="4359171"/>
    <n v="189994.1"/>
    <n v="37401.69"/>
    <n v="152592.41"/>
    <n v="152592.41"/>
    <n v="0"/>
    <n v="37401.69"/>
    <n v="0"/>
    <n v="0"/>
    <n v="0"/>
    <n v="94240.92"/>
    <n v="0"/>
    <x v="18"/>
    <x v="3"/>
  </r>
  <r>
    <x v="0"/>
    <s v="E"/>
    <x v="12"/>
    <s v="DT08WOFF01/02/2007N"/>
    <n v="93697"/>
    <n v="4685.51"/>
    <n v="803.92"/>
    <n v="3881.59"/>
    <n v="3881.59"/>
    <n v="0"/>
    <n v="803.92"/>
    <n v="0"/>
    <n v="0"/>
    <n v="0"/>
    <n v="2025.64"/>
    <n v="0"/>
    <x v="18"/>
    <x v="3"/>
  </r>
  <r>
    <x v="0"/>
    <s v="E"/>
    <x v="1"/>
    <s v="DT08WOFF01/02/2007N"/>
    <n v="681089"/>
    <n v="28985.1"/>
    <n v="5843.74"/>
    <n v="23141.360000000001"/>
    <n v="23141.360000000001"/>
    <n v="0"/>
    <n v="5843.74"/>
    <n v="0"/>
    <n v="0"/>
    <n v="0"/>
    <n v="14724.46"/>
    <n v="0"/>
    <x v="18"/>
    <x v="3"/>
  </r>
  <r>
    <x v="0"/>
    <s v="E"/>
    <x v="4"/>
    <s v="DT08WON 01/02/2007N"/>
    <n v="4877371"/>
    <n v="629083.69999999995"/>
    <n v="41847.839999999997"/>
    <n v="587235.86"/>
    <n v="573576.39"/>
    <n v="9373.11"/>
    <n v="41847.839999999997"/>
    <n v="0"/>
    <n v="-3763.2"/>
    <n v="8049.56"/>
    <n v="105443.89"/>
    <n v="0"/>
    <x v="18"/>
    <x v="3"/>
  </r>
  <r>
    <x v="0"/>
    <s v="E"/>
    <x v="8"/>
    <s v="DT08WON 01/02/2007N"/>
    <n v="4117947"/>
    <n v="567321.80000000005"/>
    <n v="35332"/>
    <n v="531989.80000000005"/>
    <n v="517562"/>
    <n v="11029.45"/>
    <n v="35332"/>
    <n v="0"/>
    <n v="-2983.6"/>
    <n v="6381.95"/>
    <n v="89025.89"/>
    <n v="0"/>
    <x v="18"/>
    <x v="3"/>
  </r>
  <r>
    <x v="0"/>
    <s v="E"/>
    <x v="5"/>
    <s v="DT08WON 01/02/2007N"/>
    <n v="1492516"/>
    <n v="229933.39"/>
    <n v="12805.81"/>
    <n v="217127.58"/>
    <n v="207901.75"/>
    <n v="7739.5"/>
    <n v="12805.81"/>
    <n v="0"/>
    <n v="-1304.92"/>
    <n v="2791.25"/>
    <n v="32266.71"/>
    <n v="0"/>
    <x v="18"/>
    <x v="3"/>
  </r>
  <r>
    <x v="0"/>
    <s v="E"/>
    <x v="12"/>
    <s v="DT08WON 01/02/2007N"/>
    <n v="927"/>
    <n v="441.32"/>
    <n v="7.95"/>
    <n v="433.37"/>
    <n v="276.38"/>
    <n v="132.94999999999999"/>
    <n v="7.95"/>
    <n v="0"/>
    <n v="-21.1"/>
    <n v="45.14"/>
    <n v="20.04"/>
    <n v="0"/>
    <x v="18"/>
    <x v="3"/>
  </r>
  <r>
    <x v="0"/>
    <s v="E"/>
    <x v="1"/>
    <s v="DT08WON 01/02/2007N"/>
    <n v="288768"/>
    <n v="35756.980000000003"/>
    <n v="2477.63"/>
    <n v="33279.35"/>
    <n v="32536.44"/>
    <n v="496.57"/>
    <n v="2477.63"/>
    <n v="0"/>
    <n v="-216.28"/>
    <n v="462.62"/>
    <n v="6242.88"/>
    <n v="0"/>
    <x v="18"/>
    <x v="3"/>
  </r>
  <r>
    <x v="0"/>
    <s v="E"/>
    <x v="8"/>
    <s v="DT09WON 01/02/2007 "/>
    <n v="440913"/>
    <n v="17185.98"/>
    <n v="0"/>
    <n v="17185.98"/>
    <n v="0"/>
    <n v="0"/>
    <n v="0"/>
    <n v="0"/>
    <n v="0"/>
    <n v="0"/>
    <n v="9532.1"/>
    <n v="0"/>
    <x v="18"/>
    <x v="3"/>
  </r>
  <r>
    <x v="0"/>
    <s v="E"/>
    <x v="2"/>
    <s v="EH      01/02/2007N"/>
    <n v="392861"/>
    <n v="28069.119999999999"/>
    <n v="3370.19"/>
    <n v="24698.93"/>
    <n v="24236.53"/>
    <n v="362.63"/>
    <n v="3370.19"/>
    <n v="0"/>
    <n v="-87.57"/>
    <n v="187.34"/>
    <n v="8493.2900000000009"/>
    <n v="0"/>
    <x v="18"/>
    <x v="4"/>
  </r>
  <r>
    <x v="0"/>
    <s v="E"/>
    <x v="6"/>
    <s v="EH      01/02/2007N"/>
    <n v="5680"/>
    <n v="404.94"/>
    <n v="48.73"/>
    <n v="356.21"/>
    <n v="351.86"/>
    <n v="2.91"/>
    <n v="48.73"/>
    <n v="0"/>
    <n v="-1.27"/>
    <n v="2.71"/>
    <n v="122.8"/>
    <n v="0"/>
    <x v="18"/>
    <x v="4"/>
  </r>
  <r>
    <x v="0"/>
    <s v="E"/>
    <x v="3"/>
    <s v="EH      01/02/2007N"/>
    <n v="568979"/>
    <n v="39636.910000000003"/>
    <n v="4881.82"/>
    <n v="34755.089999999997"/>
    <n v="33998.86"/>
    <n v="611.71"/>
    <n v="4881.82"/>
    <n v="0"/>
    <n v="-126.88"/>
    <n v="271.39999999999998"/>
    <n v="12300.76"/>
    <n v="0"/>
    <x v="18"/>
    <x v="4"/>
  </r>
  <r>
    <x v="0"/>
    <s v="E"/>
    <x v="5"/>
    <s v="EH      01/02/2007N"/>
    <n v="212193"/>
    <n v="14693.34"/>
    <n v="1820.61"/>
    <n v="12872.73"/>
    <n v="12629.32"/>
    <n v="189.51"/>
    <n v="1820.61"/>
    <n v="0"/>
    <n v="-47.31"/>
    <n v="101.21"/>
    <n v="4587.41"/>
    <n v="0"/>
    <x v="18"/>
    <x v="4"/>
  </r>
  <r>
    <x v="0"/>
    <s v="E"/>
    <x v="6"/>
    <s v="GFL1    01/31/2007N"/>
    <n v="90"/>
    <n v="9.01"/>
    <n v="0.77"/>
    <n v="8.24"/>
    <n v="8.17"/>
    <n v="0.05"/>
    <n v="0.77"/>
    <n v="0"/>
    <n v="-0.02"/>
    <n v="0.04"/>
    <n v="1.95"/>
    <n v="0"/>
    <x v="18"/>
    <x v="5"/>
  </r>
  <r>
    <x v="0"/>
    <s v="E"/>
    <x v="3"/>
    <s v="GFL1    01/31/2007N"/>
    <n v="513"/>
    <n v="61.34"/>
    <n v="4.4400000000000004"/>
    <n v="56.9"/>
    <n v="46.91"/>
    <n v="0.26"/>
    <n v="4.4400000000000004"/>
    <n v="0"/>
    <n v="-0.11"/>
    <n v="0.24"/>
    <n v="11.09"/>
    <n v="0"/>
    <x v="18"/>
    <x v="5"/>
  </r>
  <r>
    <x v="0"/>
    <s v="E"/>
    <x v="2"/>
    <s v="GFL2    01/31/2007N"/>
    <n v="502019"/>
    <n v="44114.15"/>
    <n v="4307.03"/>
    <n v="39807.120000000003"/>
    <n v="39411.33"/>
    <n v="256.81"/>
    <n v="4307.03"/>
    <n v="0"/>
    <n v="-112.07"/>
    <n v="239.41"/>
    <n v="10853.07"/>
    <n v="0"/>
    <x v="18"/>
    <x v="5"/>
  </r>
  <r>
    <x v="0"/>
    <s v="E"/>
    <x v="10"/>
    <s v="GFL2    01/31/2007N"/>
    <n v="0"/>
    <n v="3"/>
    <n v="0.01"/>
    <n v="2.99"/>
    <n v="0.08"/>
    <n v="0"/>
    <n v="0.01"/>
    <n v="0"/>
    <n v="0"/>
    <n v="0"/>
    <n v="0"/>
    <n v="0"/>
    <x v="18"/>
    <x v="5"/>
  </r>
  <r>
    <x v="0"/>
    <s v="E"/>
    <x v="3"/>
    <s v="GFL2    01/31/2007N"/>
    <n v="15338"/>
    <n v="1446.32"/>
    <n v="131.87"/>
    <n v="1314.45"/>
    <n v="1206.49"/>
    <n v="7.84"/>
    <n v="131.87"/>
    <n v="0"/>
    <n v="-3.48"/>
    <n v="7.3"/>
    <n v="331.58"/>
    <n v="0"/>
    <x v="18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18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18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18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18"/>
    <x v="6"/>
  </r>
  <r>
    <x v="0"/>
    <s v="E"/>
    <x v="2"/>
    <s v="MCMP    07/31/1998 "/>
    <n v="0"/>
    <n v="169"/>
    <n v="0"/>
    <n v="169"/>
    <n v="0"/>
    <n v="0"/>
    <n v="0"/>
    <n v="0"/>
    <n v="0"/>
    <n v="0"/>
    <n v="0"/>
    <n v="0"/>
    <x v="18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18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18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18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18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18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18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18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18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18"/>
    <x v="6"/>
  </r>
  <r>
    <x v="0"/>
    <s v="E"/>
    <x v="9"/>
    <s v="NSPF    01/02/2007 "/>
    <n v="163"/>
    <n v="20.83"/>
    <n v="1.4"/>
    <n v="19.43"/>
    <n v="19.43"/>
    <n v="0"/>
    <n v="1.4"/>
    <n v="0"/>
    <n v="-0.08"/>
    <n v="0.08"/>
    <n v="3.52"/>
    <n v="0"/>
    <x v="18"/>
    <x v="7"/>
  </r>
  <r>
    <x v="0"/>
    <s v="E"/>
    <x v="2"/>
    <s v="NSPF    01/02/2007 "/>
    <n v="2664"/>
    <n v="322.60000000000002"/>
    <n v="22.88"/>
    <n v="299.72000000000003"/>
    <n v="299.72000000000003"/>
    <n v="0"/>
    <n v="22.88"/>
    <n v="0"/>
    <n v="-1.3"/>
    <n v="1.3"/>
    <n v="57.54"/>
    <n v="0"/>
    <x v="18"/>
    <x v="7"/>
  </r>
  <r>
    <x v="0"/>
    <s v="E"/>
    <x v="3"/>
    <s v="NSPF    01/02/2007 "/>
    <n v="3586"/>
    <n v="458.26"/>
    <n v="30.8"/>
    <n v="427.46"/>
    <n v="427.46"/>
    <n v="0"/>
    <n v="30.8"/>
    <n v="0"/>
    <n v="-1.76"/>
    <n v="1.76"/>
    <n v="77.44"/>
    <n v="0"/>
    <x v="18"/>
    <x v="7"/>
  </r>
  <r>
    <x v="0"/>
    <s v="E"/>
    <x v="13"/>
    <s v="NSPO    01/02/2007 "/>
    <n v="7653"/>
    <n v="1557.51"/>
    <n v="65.11"/>
    <n v="1492.4"/>
    <n v="1492.4"/>
    <n v="0"/>
    <n v="65.11"/>
    <n v="0"/>
    <n v="-3.83"/>
    <n v="3.83"/>
    <n v="164.55"/>
    <n v="0"/>
    <x v="18"/>
    <x v="7"/>
  </r>
  <r>
    <x v="0"/>
    <s v="E"/>
    <x v="9"/>
    <s v="NSPO    01/02/2007 "/>
    <n v="520"/>
    <n v="119"/>
    <n v="4.42"/>
    <n v="114.58"/>
    <n v="114.58"/>
    <n v="0"/>
    <n v="4.42"/>
    <n v="0"/>
    <n v="-0.26"/>
    <n v="0.26"/>
    <n v="11.18"/>
    <n v="0"/>
    <x v="18"/>
    <x v="7"/>
  </r>
  <r>
    <x v="0"/>
    <s v="E"/>
    <x v="2"/>
    <s v="NSPO    01/02/2007 "/>
    <n v="1520"/>
    <n v="320.41000000000003"/>
    <n v="13.08"/>
    <n v="307.33"/>
    <n v="307.33"/>
    <n v="0"/>
    <n v="13.08"/>
    <n v="0"/>
    <n v="-0.76"/>
    <n v="0.76"/>
    <n v="32.68"/>
    <n v="0"/>
    <x v="18"/>
    <x v="7"/>
  </r>
  <r>
    <x v="0"/>
    <s v="E"/>
    <x v="6"/>
    <s v="NSPO    01/02/2007 "/>
    <n v="40"/>
    <n v="8.0500000000000007"/>
    <n v="0.34"/>
    <n v="7.71"/>
    <n v="7.71"/>
    <n v="0"/>
    <n v="0.34"/>
    <n v="0"/>
    <n v="-0.02"/>
    <n v="0.02"/>
    <n v="0.86"/>
    <n v="0"/>
    <x v="18"/>
    <x v="7"/>
  </r>
  <r>
    <x v="0"/>
    <s v="E"/>
    <x v="3"/>
    <s v="NSPO    01/02/2007 "/>
    <n v="80"/>
    <n v="18.97"/>
    <n v="0.68"/>
    <n v="18.29"/>
    <n v="18.29"/>
    <n v="0"/>
    <n v="0.68"/>
    <n v="0"/>
    <n v="-0.04"/>
    <n v="0.04"/>
    <n v="1.72"/>
    <n v="0"/>
    <x v="18"/>
    <x v="7"/>
  </r>
  <r>
    <x v="0"/>
    <s v="E"/>
    <x v="13"/>
    <s v="NSPO    01/02/2007N"/>
    <n v="0"/>
    <n v="-157.66"/>
    <n v="0"/>
    <n v="-157.66"/>
    <n v="0"/>
    <n v="0"/>
    <n v="0"/>
    <n v="0"/>
    <n v="0"/>
    <n v="0"/>
    <n v="0"/>
    <n v="0"/>
    <x v="18"/>
    <x v="7"/>
  </r>
  <r>
    <x v="0"/>
    <s v="E"/>
    <x v="13"/>
    <s v="NSPU    01/02/2007 "/>
    <n v="41"/>
    <n v="11.48"/>
    <n v="0.35"/>
    <n v="11.13"/>
    <n v="11.13"/>
    <n v="0"/>
    <n v="0.35"/>
    <n v="0"/>
    <n v="-0.02"/>
    <n v="0.02"/>
    <n v="0.89"/>
    <n v="0"/>
    <x v="18"/>
    <x v="7"/>
  </r>
  <r>
    <x v="0"/>
    <s v="E"/>
    <x v="9"/>
    <s v="NSPU    01/02/2007 "/>
    <n v="4265"/>
    <n v="1066.22"/>
    <n v="36.51"/>
    <n v="1029.71"/>
    <n v="1029.71"/>
    <n v="0"/>
    <n v="36.51"/>
    <n v="0"/>
    <n v="-1.96"/>
    <n v="1.96"/>
    <n v="92.29"/>
    <n v="0"/>
    <x v="18"/>
    <x v="7"/>
  </r>
  <r>
    <x v="0"/>
    <s v="E"/>
    <x v="2"/>
    <s v="NSPU    01/02/2007 "/>
    <n v="2630"/>
    <n v="556.66"/>
    <n v="22.58"/>
    <n v="534.08000000000004"/>
    <n v="534.08000000000004"/>
    <n v="0"/>
    <n v="22.58"/>
    <n v="0"/>
    <n v="-1.1299999999999999"/>
    <n v="1.1299999999999999"/>
    <n v="56.72"/>
    <n v="0"/>
    <x v="18"/>
    <x v="7"/>
  </r>
  <r>
    <x v="0"/>
    <s v="E"/>
    <x v="10"/>
    <s v="NSU1    01/31/2007N"/>
    <n v="786"/>
    <n v="90.85"/>
    <n v="6.74"/>
    <n v="84.11"/>
    <n v="84.12"/>
    <n v="0"/>
    <n v="6.74"/>
    <n v="0"/>
    <n v="-0.38"/>
    <n v="0.37"/>
    <n v="16.989999999999998"/>
    <n v="0"/>
    <x v="18"/>
    <x v="7"/>
  </r>
  <r>
    <x v="0"/>
    <s v="E"/>
    <x v="10"/>
    <s v="NSU2    01/31/2007N"/>
    <n v="3138"/>
    <n v="686.51"/>
    <n v="26.92"/>
    <n v="659.59"/>
    <n v="659.61"/>
    <n v="0"/>
    <n v="26.92"/>
    <n v="0"/>
    <n v="-1.52"/>
    <n v="1.5"/>
    <n v="67.84"/>
    <n v="0"/>
    <x v="18"/>
    <x v="7"/>
  </r>
  <r>
    <x v="0"/>
    <s v="E"/>
    <x v="10"/>
    <s v="NSU3    01/31/2007N"/>
    <n v="30155"/>
    <n v="4807.68"/>
    <n v="258.74"/>
    <n v="4548.9399999999996"/>
    <n v="4549.1400000000003"/>
    <n v="0"/>
    <n v="258.74"/>
    <n v="0"/>
    <n v="-14.58"/>
    <n v="14.38"/>
    <n v="651.91"/>
    <n v="0"/>
    <x v="18"/>
    <x v="7"/>
  </r>
  <r>
    <x v="0"/>
    <s v="E"/>
    <x v="10"/>
    <s v="NSU5    01/31/2007N"/>
    <n v="328"/>
    <n v="36.659999999999997"/>
    <n v="2.81"/>
    <n v="33.85"/>
    <n v="33.85"/>
    <n v="0"/>
    <n v="2.81"/>
    <n v="0"/>
    <n v="-0.16"/>
    <n v="0.16"/>
    <n v="7.09"/>
    <n v="0"/>
    <x v="18"/>
    <x v="7"/>
  </r>
  <r>
    <x v="0"/>
    <s v="E"/>
    <x v="13"/>
    <s v="OLF     01/02/2007 "/>
    <n v="5783"/>
    <n v="661.28"/>
    <n v="49.62"/>
    <n v="611.66"/>
    <n v="611.66"/>
    <n v="0"/>
    <n v="49.62"/>
    <n v="0"/>
    <n v="-2.78"/>
    <n v="2.78"/>
    <n v="125.07"/>
    <n v="0"/>
    <x v="18"/>
    <x v="8"/>
  </r>
  <r>
    <x v="0"/>
    <s v="E"/>
    <x v="9"/>
    <s v="OLF     01/02/2007 "/>
    <n v="4502"/>
    <n v="490"/>
    <n v="38.54"/>
    <n v="451.46"/>
    <n v="451.46"/>
    <n v="0"/>
    <n v="38.54"/>
    <n v="0"/>
    <n v="-2.16"/>
    <n v="2.16"/>
    <n v="97.38"/>
    <n v="0"/>
    <x v="18"/>
    <x v="8"/>
  </r>
  <r>
    <x v="0"/>
    <s v="E"/>
    <x v="2"/>
    <s v="OLF     01/02/2007 "/>
    <n v="142288"/>
    <n v="14909.22"/>
    <n v="1220.72"/>
    <n v="13688.5"/>
    <n v="13688.53"/>
    <n v="0"/>
    <n v="1220.72"/>
    <n v="0"/>
    <n v="-68.849999999999994"/>
    <n v="68.819999999999993"/>
    <n v="3077.53"/>
    <n v="0"/>
    <x v="18"/>
    <x v="8"/>
  </r>
  <r>
    <x v="0"/>
    <s v="E"/>
    <x v="6"/>
    <s v="OLF     01/02/2007 "/>
    <n v="9458"/>
    <n v="945.6"/>
    <n v="80.92"/>
    <n v="864.68"/>
    <n v="864.68"/>
    <n v="0"/>
    <n v="80.92"/>
    <n v="0"/>
    <n v="-4.5599999999999996"/>
    <n v="4.5599999999999996"/>
    <n v="204.55"/>
    <n v="0"/>
    <x v="18"/>
    <x v="8"/>
  </r>
  <r>
    <x v="0"/>
    <s v="E"/>
    <x v="10"/>
    <s v="OLF     01/02/2007 "/>
    <n v="85"/>
    <n v="12.92"/>
    <n v="0.73"/>
    <n v="12.19"/>
    <n v="12.19"/>
    <n v="0"/>
    <n v="0.73"/>
    <n v="0"/>
    <n v="-0.04"/>
    <n v="0.04"/>
    <n v="1.84"/>
    <n v="0"/>
    <x v="18"/>
    <x v="8"/>
  </r>
  <r>
    <x v="0"/>
    <s v="E"/>
    <x v="3"/>
    <s v="OLF     01/02/2007 "/>
    <n v="41680"/>
    <n v="4304.74"/>
    <n v="357.3"/>
    <n v="3947.44"/>
    <n v="3947.58"/>
    <n v="0"/>
    <n v="357.3"/>
    <n v="0"/>
    <n v="-20.12"/>
    <n v="19.98"/>
    <n v="901.49"/>
    <n v="0"/>
    <x v="18"/>
    <x v="8"/>
  </r>
  <r>
    <x v="0"/>
    <s v="E"/>
    <x v="7"/>
    <s v="OLF     01/02/2007 "/>
    <n v="336"/>
    <n v="42.24"/>
    <n v="2.88"/>
    <n v="39.36"/>
    <n v="39.36"/>
    <n v="0"/>
    <n v="2.88"/>
    <n v="0"/>
    <n v="-0.16"/>
    <n v="0.16"/>
    <n v="7.27"/>
    <n v="0"/>
    <x v="18"/>
    <x v="8"/>
  </r>
  <r>
    <x v="0"/>
    <s v="E"/>
    <x v="11"/>
    <s v="OLF     01/02/2007 "/>
    <n v="838"/>
    <n v="100.88"/>
    <n v="7.18"/>
    <n v="93.7"/>
    <n v="93.7"/>
    <n v="0"/>
    <n v="7.18"/>
    <n v="0"/>
    <n v="-0.4"/>
    <n v="0.4"/>
    <n v="18.13"/>
    <n v="0"/>
    <x v="18"/>
    <x v="8"/>
  </r>
  <r>
    <x v="0"/>
    <s v="E"/>
    <x v="2"/>
    <s v="OLF     01/02/2007N"/>
    <n v="0"/>
    <n v="-238.63"/>
    <n v="0"/>
    <n v="-238.63"/>
    <n v="0"/>
    <n v="0"/>
    <n v="0"/>
    <n v="0"/>
    <n v="0"/>
    <n v="0"/>
    <n v="0"/>
    <n v="0"/>
    <x v="18"/>
    <x v="8"/>
  </r>
  <r>
    <x v="0"/>
    <s v="E"/>
    <x v="3"/>
    <s v="OLF     01/02/2007N"/>
    <n v="-1328"/>
    <n v="-129.08000000000001"/>
    <n v="-10.16"/>
    <n v="-118.92"/>
    <n v="-119.84"/>
    <n v="0"/>
    <n v="-10.16"/>
    <n v="0"/>
    <n v="0.64"/>
    <n v="0.28000000000000003"/>
    <n v="-28.72"/>
    <n v="0"/>
    <x v="18"/>
    <x v="8"/>
  </r>
  <r>
    <x v="0"/>
    <s v="E"/>
    <x v="13"/>
    <s v="OLO     01/02/2007 "/>
    <n v="66443"/>
    <n v="10696.99"/>
    <n v="569.72"/>
    <n v="10127.27"/>
    <n v="10127.620000000001"/>
    <n v="0"/>
    <n v="569.72"/>
    <n v="0"/>
    <n v="-30.46"/>
    <n v="30.11"/>
    <n v="1436.64"/>
    <n v="0"/>
    <x v="18"/>
    <x v="8"/>
  </r>
  <r>
    <x v="0"/>
    <s v="E"/>
    <x v="9"/>
    <s v="OLO     01/02/2007 "/>
    <n v="23395"/>
    <n v="4412.57"/>
    <n v="200.82"/>
    <n v="4211.75"/>
    <n v="4212.0200000000004"/>
    <n v="0"/>
    <n v="200.82"/>
    <n v="0"/>
    <n v="-11.21"/>
    <n v="10.94"/>
    <n v="505.7"/>
    <n v="0"/>
    <x v="18"/>
    <x v="8"/>
  </r>
  <r>
    <x v="0"/>
    <s v="E"/>
    <x v="2"/>
    <s v="OLO     01/02/2007 "/>
    <n v="92769"/>
    <n v="12152.02"/>
    <n v="798.54"/>
    <n v="11353.48"/>
    <n v="11354.25"/>
    <n v="0"/>
    <n v="798.54"/>
    <n v="0"/>
    <n v="-45.29"/>
    <n v="44.52"/>
    <n v="2005.33"/>
    <n v="0"/>
    <x v="18"/>
    <x v="8"/>
  </r>
  <r>
    <x v="0"/>
    <s v="E"/>
    <x v="6"/>
    <s v="OLO     01/02/2007 "/>
    <n v="11556"/>
    <n v="1352.91"/>
    <n v="99.16"/>
    <n v="1253.75"/>
    <n v="1253.77"/>
    <n v="0"/>
    <n v="99.16"/>
    <n v="0"/>
    <n v="-5.7"/>
    <n v="5.68"/>
    <n v="249.68"/>
    <n v="0"/>
    <x v="18"/>
    <x v="8"/>
  </r>
  <r>
    <x v="0"/>
    <s v="E"/>
    <x v="10"/>
    <s v="OLO     01/02/2007 "/>
    <n v="123"/>
    <n v="64.08"/>
    <n v="1.05"/>
    <n v="63.03"/>
    <n v="63.03"/>
    <n v="0"/>
    <n v="1.05"/>
    <n v="0"/>
    <n v="-0.06"/>
    <n v="0.06"/>
    <n v="2.67"/>
    <n v="0"/>
    <x v="18"/>
    <x v="8"/>
  </r>
  <r>
    <x v="0"/>
    <s v="E"/>
    <x v="3"/>
    <s v="OLO     01/02/2007 "/>
    <n v="16047"/>
    <n v="2465.02"/>
    <n v="137.9"/>
    <n v="2327.12"/>
    <n v="2327.35"/>
    <n v="0"/>
    <n v="137.9"/>
    <n v="0"/>
    <n v="-8.01"/>
    <n v="7.78"/>
    <n v="347.11"/>
    <n v="0"/>
    <x v="18"/>
    <x v="8"/>
  </r>
  <r>
    <x v="0"/>
    <s v="E"/>
    <x v="7"/>
    <s v="OLO     01/02/2007 "/>
    <n v="82"/>
    <n v="15.88"/>
    <n v="0.7"/>
    <n v="15.18"/>
    <n v="15.18"/>
    <n v="0"/>
    <n v="0.7"/>
    <n v="0"/>
    <n v="-0.04"/>
    <n v="0.04"/>
    <n v="1.78"/>
    <n v="0"/>
    <x v="18"/>
    <x v="8"/>
  </r>
  <r>
    <x v="0"/>
    <s v="E"/>
    <x v="11"/>
    <s v="OLO     01/02/2007 "/>
    <n v="142"/>
    <n v="21.62"/>
    <n v="1.22"/>
    <n v="20.399999999999999"/>
    <n v="20.399999999999999"/>
    <n v="0"/>
    <n v="1.22"/>
    <n v="0"/>
    <n v="-7.0000000000000007E-2"/>
    <n v="7.0000000000000007E-2"/>
    <n v="3.07"/>
    <n v="0"/>
    <x v="18"/>
    <x v="8"/>
  </r>
  <r>
    <x v="0"/>
    <s v="E"/>
    <x v="13"/>
    <s v="OLO     01/02/2007N"/>
    <n v="-354"/>
    <n v="-146.04"/>
    <n v="-3.32"/>
    <n v="-142.72"/>
    <n v="-66.84"/>
    <n v="0"/>
    <n v="-3.32"/>
    <n v="0"/>
    <n v="0.18"/>
    <n v="0.3"/>
    <n v="-7.68"/>
    <n v="0"/>
    <x v="18"/>
    <x v="8"/>
  </r>
  <r>
    <x v="0"/>
    <s v="E"/>
    <x v="9"/>
    <s v="OLU     01/02/2007 "/>
    <n v="568"/>
    <n v="110.72"/>
    <n v="4.88"/>
    <n v="105.84"/>
    <n v="105.84"/>
    <n v="0"/>
    <n v="4.88"/>
    <n v="0"/>
    <n v="-0.24"/>
    <n v="0.24"/>
    <n v="12.24"/>
    <n v="0"/>
    <x v="18"/>
    <x v="8"/>
  </r>
  <r>
    <x v="0"/>
    <s v="E"/>
    <x v="2"/>
    <s v="OLU     01/02/2007 "/>
    <n v="1217"/>
    <n v="254.58"/>
    <n v="10.47"/>
    <n v="244.11"/>
    <n v="244.16"/>
    <n v="0"/>
    <n v="10.47"/>
    <n v="0"/>
    <n v="-0.56000000000000005"/>
    <n v="0.51"/>
    <n v="26.26"/>
    <n v="0"/>
    <x v="18"/>
    <x v="8"/>
  </r>
  <r>
    <x v="0"/>
    <s v="E"/>
    <x v="13"/>
    <s v="RS  S   01/02/2007N"/>
    <n v="-104552"/>
    <n v="-9234.2900000000009"/>
    <n v="-886.34"/>
    <n v="-8347.9500000000007"/>
    <n v="-8564.39"/>
    <n v="-109.16"/>
    <n v="-886.34"/>
    <n v="0"/>
    <n v="103.27"/>
    <n v="222.33"/>
    <n v="-2260.3000000000002"/>
    <n v="0"/>
    <x v="18"/>
    <x v="9"/>
  </r>
  <r>
    <x v="0"/>
    <s v="E"/>
    <x v="9"/>
    <s v="RS  S   01/02/2007N"/>
    <n v="-913"/>
    <n v="-85.55"/>
    <n v="-6.96"/>
    <n v="-78.59"/>
    <n v="-80.38"/>
    <n v="-1.17"/>
    <n v="-6.96"/>
    <n v="0"/>
    <n v="0.89"/>
    <n v="2.0699999999999998"/>
    <n v="-19.739999999999998"/>
    <n v="0"/>
    <x v="18"/>
    <x v="9"/>
  </r>
  <r>
    <x v="0"/>
    <s v="E"/>
    <x v="13"/>
    <s v="RS  S   10/28/2008 "/>
    <n v="12060"/>
    <n v="977.04"/>
    <n v="0"/>
    <n v="977.04"/>
    <n v="0"/>
    <n v="0"/>
    <n v="0"/>
    <n v="0"/>
    <n v="0"/>
    <n v="0"/>
    <n v="260.72000000000003"/>
    <n v="0"/>
    <x v="18"/>
    <x v="9"/>
  </r>
  <r>
    <x v="0"/>
    <s v="E"/>
    <x v="13"/>
    <s v="RS  S   10/28/2008N"/>
    <n v="-2305869"/>
    <n v="-200371.99"/>
    <n v="-19966.310000000001"/>
    <n v="-180405.68"/>
    <n v="-178732.31"/>
    <n v="-3132.54"/>
    <n v="-19966.310000000001"/>
    <n v="0"/>
    <n v="2275.33"/>
    <n v="746.31"/>
    <n v="-49850.54"/>
    <n v="0"/>
    <x v="18"/>
    <x v="9"/>
  </r>
  <r>
    <x v="0"/>
    <s v="E"/>
    <x v="9"/>
    <s v="RS  S   10/28/2008N"/>
    <n v="-5279"/>
    <n v="-565.30999999999995"/>
    <n v="-47.45"/>
    <n v="-517.86"/>
    <n v="-518.35"/>
    <n v="-6.38"/>
    <n v="-47.45"/>
    <n v="0"/>
    <n v="5.2"/>
    <n v="1.67"/>
    <n v="-114.11"/>
    <n v="0"/>
    <x v="18"/>
    <x v="9"/>
  </r>
  <r>
    <x v="0"/>
    <s v="E"/>
    <x v="14"/>
    <s v="RS  S   10/28/2008N"/>
    <n v="0"/>
    <n v="-1710"/>
    <n v="0"/>
    <n v="-1710"/>
    <n v="0"/>
    <n v="0"/>
    <n v="0"/>
    <n v="0"/>
    <n v="0"/>
    <n v="0"/>
    <n v="0"/>
    <n v="0"/>
    <x v="18"/>
    <x v="9"/>
  </r>
  <r>
    <x v="0"/>
    <s v="E"/>
    <x v="13"/>
    <s v="RS  W   01/02/2007N"/>
    <n v="147252"/>
    <n v="12667.89"/>
    <n v="1193.21"/>
    <n v="11474.68"/>
    <n v="11769.38"/>
    <n v="160.16999999999999"/>
    <n v="1193.21"/>
    <n v="0"/>
    <n v="-145.51"/>
    <n v="-309.36"/>
    <n v="3183.48"/>
    <n v="0"/>
    <x v="18"/>
    <x v="9"/>
  </r>
  <r>
    <x v="0"/>
    <s v="E"/>
    <x v="9"/>
    <s v="RS  W   01/02/2007N"/>
    <n v="235"/>
    <n v="32.46"/>
    <n v="2.3199999999999998"/>
    <n v="30.14"/>
    <n v="30.71"/>
    <n v="0.28000000000000003"/>
    <n v="2.3199999999999998"/>
    <n v="0"/>
    <n v="-0.23"/>
    <n v="-0.62"/>
    <n v="5.08"/>
    <n v="0"/>
    <x v="18"/>
    <x v="9"/>
  </r>
  <r>
    <x v="0"/>
    <s v="E"/>
    <x v="13"/>
    <s v="RS  W   10/28/2008N"/>
    <n v="89199416"/>
    <n v="7977427.75"/>
    <n v="765981.04"/>
    <n v="7211446.71"/>
    <n v="7100524.7199999997"/>
    <n v="158301.76000000001"/>
    <n v="765981.04"/>
    <n v="0"/>
    <n v="-88128.88"/>
    <n v="40749.11"/>
    <n v="1928403.58"/>
    <n v="0"/>
    <x v="18"/>
    <x v="9"/>
  </r>
  <r>
    <x v="0"/>
    <s v="E"/>
    <x v="9"/>
    <s v="RS  W   10/28/2008N"/>
    <n v="1062018"/>
    <n v="96833.21"/>
    <n v="9113.19"/>
    <n v="87720.02"/>
    <n v="86391.42"/>
    <n v="1875.48"/>
    <n v="9113.19"/>
    <n v="0"/>
    <n v="-1049.4000000000001"/>
    <n v="502.52"/>
    <n v="22959.78"/>
    <n v="0"/>
    <x v="18"/>
    <x v="9"/>
  </r>
  <r>
    <x v="0"/>
    <s v="E"/>
    <x v="3"/>
    <s v="RS  W   10/28/2008N"/>
    <n v="122"/>
    <n v="14.78"/>
    <n v="1.05"/>
    <n v="13.73"/>
    <n v="13.54"/>
    <n v="0.25"/>
    <n v="1.05"/>
    <n v="0"/>
    <n v="-0.12"/>
    <n v="0.06"/>
    <n v="2.64"/>
    <n v="0"/>
    <x v="18"/>
    <x v="9"/>
  </r>
  <r>
    <x v="0"/>
    <s v="E"/>
    <x v="10"/>
    <s v="SC01    01/31/2007N"/>
    <n v="1083"/>
    <n v="47.46"/>
    <n v="9.2899999999999991"/>
    <n v="38.17"/>
    <n v="38.19"/>
    <n v="0"/>
    <n v="9.2899999999999991"/>
    <n v="0"/>
    <n v="-0.53"/>
    <n v="0.51"/>
    <n v="23.41"/>
    <n v="0"/>
    <x v="18"/>
    <x v="10"/>
  </r>
  <r>
    <x v="0"/>
    <s v="E"/>
    <x v="10"/>
    <s v="SC02    01/31/2007N"/>
    <n v="41"/>
    <n v="5.3"/>
    <n v="0.35"/>
    <n v="4.95"/>
    <n v="4.95"/>
    <n v="0"/>
    <n v="0.35"/>
    <n v="0"/>
    <n v="-0.02"/>
    <n v="0.02"/>
    <n v="0.89"/>
    <n v="0"/>
    <x v="18"/>
    <x v="10"/>
  </r>
  <r>
    <x v="0"/>
    <s v="E"/>
    <x v="10"/>
    <s v="SC03    01/31/2007N"/>
    <n v="7903"/>
    <n v="346.44"/>
    <n v="67.8"/>
    <n v="278.64"/>
    <n v="278.70999999999998"/>
    <n v="0"/>
    <n v="67.8"/>
    <n v="0"/>
    <n v="-3.83"/>
    <n v="3.76"/>
    <n v="170.87"/>
    <n v="0"/>
    <x v="18"/>
    <x v="10"/>
  </r>
  <r>
    <x v="0"/>
    <s v="E"/>
    <x v="2"/>
    <s v="SE      01/31/2007N"/>
    <n v="17823"/>
    <n v="2608.33"/>
    <n v="152.94"/>
    <n v="2455.39"/>
    <n v="2455.4899999999998"/>
    <n v="0"/>
    <n v="152.94"/>
    <n v="0"/>
    <n v="-8.6199999999999992"/>
    <n v="8.52"/>
    <n v="385.25"/>
    <n v="0"/>
    <x v="18"/>
    <x v="11"/>
  </r>
  <r>
    <x v="0"/>
    <s v="E"/>
    <x v="10"/>
    <s v="SE      01/31/2007N"/>
    <n v="106283"/>
    <n v="14050.76"/>
    <n v="911.97"/>
    <n v="13138.79"/>
    <n v="13139.45"/>
    <n v="0"/>
    <n v="911.97"/>
    <n v="0"/>
    <n v="-51.35"/>
    <n v="50.69"/>
    <n v="2297.65"/>
    <n v="0"/>
    <x v="18"/>
    <x v="11"/>
  </r>
  <r>
    <x v="0"/>
    <s v="E"/>
    <x v="10"/>
    <s v="SL01    01/31/2007N"/>
    <n v="2135"/>
    <n v="380.02"/>
    <n v="18.309999999999999"/>
    <n v="361.71"/>
    <n v="361.72"/>
    <n v="0"/>
    <n v="18.309999999999999"/>
    <n v="0"/>
    <n v="-1.04"/>
    <n v="1.03"/>
    <n v="46.18"/>
    <n v="0"/>
    <x v="18"/>
    <x v="12"/>
  </r>
  <r>
    <x v="0"/>
    <s v="E"/>
    <x v="10"/>
    <s v="SL02    01/31/2007N"/>
    <n v="3405"/>
    <n v="450.92"/>
    <n v="29.2"/>
    <n v="421.72"/>
    <n v="421.73"/>
    <n v="0"/>
    <n v="29.2"/>
    <n v="0"/>
    <n v="-1.64"/>
    <n v="1.63"/>
    <n v="73.61"/>
    <n v="0"/>
    <x v="18"/>
    <x v="12"/>
  </r>
  <r>
    <x v="0"/>
    <s v="E"/>
    <x v="2"/>
    <s v="SL03    01/31/2007N"/>
    <n v="163"/>
    <n v="20.39"/>
    <n v="1.4"/>
    <n v="18.989999999999998"/>
    <n v="18.989999999999998"/>
    <n v="0"/>
    <n v="1.4"/>
    <n v="0"/>
    <n v="-0.08"/>
    <n v="0.08"/>
    <n v="3.52"/>
    <n v="0"/>
    <x v="18"/>
    <x v="12"/>
  </r>
  <r>
    <x v="0"/>
    <s v="E"/>
    <x v="10"/>
    <s v="SL03    01/31/2007N"/>
    <n v="14459"/>
    <n v="2329.4"/>
    <n v="124.02"/>
    <n v="2205.38"/>
    <n v="2205.42"/>
    <n v="0"/>
    <n v="124.02"/>
    <n v="0"/>
    <n v="-6.95"/>
    <n v="6.91"/>
    <n v="312.60000000000002"/>
    <n v="0"/>
    <x v="18"/>
    <x v="12"/>
  </r>
  <r>
    <x v="0"/>
    <s v="E"/>
    <x v="2"/>
    <s v="SL04    01/31/2007N"/>
    <n v="353"/>
    <n v="47.91"/>
    <n v="3.02"/>
    <n v="44.89"/>
    <n v="44.89"/>
    <n v="0"/>
    <n v="3.02"/>
    <n v="0"/>
    <n v="-0.17"/>
    <n v="0.17"/>
    <n v="7.64"/>
    <n v="0"/>
    <x v="18"/>
    <x v="12"/>
  </r>
  <r>
    <x v="0"/>
    <s v="E"/>
    <x v="10"/>
    <s v="SL04    01/31/2007N"/>
    <n v="721169"/>
    <n v="82732.87"/>
    <n v="6214.08"/>
    <n v="76518.789999999994"/>
    <n v="76504.88"/>
    <n v="0"/>
    <n v="6214.08"/>
    <n v="0"/>
    <n v="-348.31"/>
    <n v="362.22"/>
    <n v="15591"/>
    <n v="0"/>
    <x v="18"/>
    <x v="12"/>
  </r>
  <r>
    <x v="0"/>
    <s v="E"/>
    <x v="2"/>
    <s v="SL05    01/31/2007N"/>
    <n v="3354"/>
    <n v="1427.88"/>
    <n v="28.75"/>
    <n v="1399.13"/>
    <n v="1399.13"/>
    <n v="0"/>
    <n v="28.75"/>
    <n v="0"/>
    <n v="-1.61"/>
    <n v="1.61"/>
    <n v="72.5"/>
    <n v="0"/>
    <x v="18"/>
    <x v="12"/>
  </r>
  <r>
    <x v="0"/>
    <s v="E"/>
    <x v="10"/>
    <s v="SL05    01/31/2007N"/>
    <n v="24814"/>
    <n v="7375"/>
    <n v="212.93"/>
    <n v="7162.07"/>
    <n v="7162.3"/>
    <n v="0"/>
    <n v="212.93"/>
    <n v="0"/>
    <n v="-12.02"/>
    <n v="11.79"/>
    <n v="536.41"/>
    <n v="0"/>
    <x v="18"/>
    <x v="12"/>
  </r>
  <r>
    <x v="0"/>
    <s v="E"/>
    <x v="10"/>
    <s v="SL06    01/31/2007N"/>
    <n v="146"/>
    <n v="34.15"/>
    <n v="1.25"/>
    <n v="32.9"/>
    <n v="32.9"/>
    <n v="0"/>
    <n v="1.25"/>
    <n v="0"/>
    <n v="-7.0000000000000007E-2"/>
    <n v="7.0000000000000007E-2"/>
    <n v="3.16"/>
    <n v="0"/>
    <x v="18"/>
    <x v="12"/>
  </r>
  <r>
    <x v="0"/>
    <s v="E"/>
    <x v="2"/>
    <s v="SL07    01/31/2007N"/>
    <n v="5652"/>
    <n v="1994.24"/>
    <n v="48.5"/>
    <n v="1945.74"/>
    <n v="1945.77"/>
    <n v="0"/>
    <n v="48.5"/>
    <n v="0"/>
    <n v="-2.73"/>
    <n v="2.7"/>
    <n v="122.18"/>
    <n v="0"/>
    <x v="18"/>
    <x v="12"/>
  </r>
  <r>
    <x v="0"/>
    <s v="E"/>
    <x v="10"/>
    <s v="SL07    01/31/2007N"/>
    <n v="41327"/>
    <n v="8440.5"/>
    <n v="354.6"/>
    <n v="8085.9"/>
    <n v="8086.2"/>
    <n v="0"/>
    <n v="354.6"/>
    <n v="0"/>
    <n v="-19.989999999999998"/>
    <n v="19.690000000000001"/>
    <n v="893.46"/>
    <n v="0"/>
    <x v="18"/>
    <x v="12"/>
  </r>
  <r>
    <x v="0"/>
    <s v="E"/>
    <x v="10"/>
    <s v="SL08    01/31/2007N"/>
    <n v="26276"/>
    <n v="3703.15"/>
    <n v="225.45"/>
    <n v="3477.7"/>
    <n v="3477.88"/>
    <n v="0"/>
    <n v="225.45"/>
    <n v="0"/>
    <n v="-12.71"/>
    <n v="12.53"/>
    <n v="568.08000000000004"/>
    <n v="0"/>
    <x v="18"/>
    <x v="12"/>
  </r>
  <r>
    <x v="0"/>
    <s v="E"/>
    <x v="10"/>
    <s v="SL09    01/31/2007N"/>
    <n v="2218"/>
    <n v="124.82"/>
    <n v="19.03"/>
    <n v="105.79"/>
    <n v="105.8"/>
    <n v="0"/>
    <n v="19.03"/>
    <n v="0"/>
    <n v="-1.07"/>
    <n v="1.06"/>
    <n v="47.95"/>
    <n v="0"/>
    <x v="18"/>
    <x v="12"/>
  </r>
  <r>
    <x v="0"/>
    <s v="E"/>
    <x v="13"/>
    <s v="SOLU    01/31/2007 "/>
    <n v="526"/>
    <n v="59.27"/>
    <n v="4.5199999999999996"/>
    <n v="54.75"/>
    <n v="18.57"/>
    <n v="0"/>
    <n v="4.5199999999999996"/>
    <n v="0"/>
    <n v="-0.24"/>
    <n v="0.24"/>
    <n v="11.38"/>
    <n v="0"/>
    <x v="18"/>
    <x v="13"/>
  </r>
  <r>
    <x v="0"/>
    <s v="E"/>
    <x v="2"/>
    <s v="SOLU    01/31/2007 "/>
    <n v="2819"/>
    <n v="207.69"/>
    <n v="24.23"/>
    <n v="183.46"/>
    <n v="99.41"/>
    <n v="0"/>
    <n v="24.23"/>
    <n v="0"/>
    <n v="-1.37"/>
    <n v="1.37"/>
    <n v="60.95"/>
    <n v="0"/>
    <x v="18"/>
    <x v="13"/>
  </r>
  <r>
    <x v="0"/>
    <s v="E"/>
    <x v="3"/>
    <s v="SOLU    01/31/2007 "/>
    <n v="162"/>
    <n v="10.3"/>
    <n v="1.39"/>
    <n v="8.91"/>
    <n v="5.71"/>
    <n v="0"/>
    <n v="1.39"/>
    <n v="0"/>
    <n v="-0.08"/>
    <n v="0.08"/>
    <n v="3.5"/>
    <n v="0"/>
    <x v="18"/>
    <x v="13"/>
  </r>
  <r>
    <x v="0"/>
    <s v="E"/>
    <x v="2"/>
    <s v="SP      01/02/2007N"/>
    <n v="688"/>
    <n v="81.62"/>
    <n v="5.9"/>
    <n v="75.72"/>
    <n v="75.19"/>
    <n v="0.35"/>
    <n v="5.9"/>
    <n v="0"/>
    <n v="-0.15"/>
    <n v="0.33"/>
    <n v="14.87"/>
    <n v="0"/>
    <x v="18"/>
    <x v="14"/>
  </r>
  <r>
    <x v="0"/>
    <s v="E"/>
    <x v="3"/>
    <s v="SP      01/02/2007N"/>
    <n v="18754"/>
    <n v="2190.38"/>
    <n v="160.9"/>
    <n v="2029.48"/>
    <n v="2002.51"/>
    <n v="22.22"/>
    <n v="160.9"/>
    <n v="0"/>
    <n v="-4.2"/>
    <n v="8.9499999999999993"/>
    <n v="405.45"/>
    <n v="0"/>
    <x v="18"/>
    <x v="14"/>
  </r>
  <r>
    <x v="0"/>
    <s v="E"/>
    <x v="13"/>
    <s v="SSLU    01/31/2007 "/>
    <n v="158"/>
    <n v="19.48"/>
    <n v="1.36"/>
    <n v="18.12"/>
    <n v="5.58"/>
    <n v="0"/>
    <n v="1.36"/>
    <n v="0"/>
    <n v="-7.0000000000000007E-2"/>
    <n v="7.0000000000000007E-2"/>
    <n v="3.42"/>
    <n v="0"/>
    <x v="18"/>
    <x v="15"/>
  </r>
  <r>
    <x v="0"/>
    <s v="E"/>
    <x v="2"/>
    <s v="SSLU    01/31/2007 "/>
    <n v="187"/>
    <n v="23.96"/>
    <n v="1.61"/>
    <n v="22.35"/>
    <n v="6.6"/>
    <n v="0"/>
    <n v="1.61"/>
    <n v="0"/>
    <n v="-0.08"/>
    <n v="0.08"/>
    <n v="4.05"/>
    <n v="0"/>
    <x v="18"/>
    <x v="15"/>
  </r>
  <r>
    <x v="0"/>
    <s v="E"/>
    <x v="10"/>
    <s v="SSLU    01/31/2007N"/>
    <n v="424"/>
    <n v="47"/>
    <n v="3.65"/>
    <n v="43.35"/>
    <n v="14.97"/>
    <n v="0"/>
    <n v="3.65"/>
    <n v="0"/>
    <n v="-0.19"/>
    <n v="0.19"/>
    <n v="9.17"/>
    <n v="0"/>
    <x v="18"/>
    <x v="15"/>
  </r>
  <r>
    <x v="0"/>
    <s v="E"/>
    <x v="13"/>
    <s v="SXLU    01/31/2007 "/>
    <n v="179"/>
    <n v="21.34"/>
    <n v="1.54"/>
    <n v="19.8"/>
    <n v="6.32"/>
    <n v="0"/>
    <n v="1.54"/>
    <n v="0"/>
    <n v="-0.08"/>
    <n v="0.08"/>
    <n v="3.87"/>
    <n v="0"/>
    <x v="18"/>
    <x v="16"/>
  </r>
  <r>
    <x v="0"/>
    <s v="E"/>
    <x v="2"/>
    <s v="SXLU    01/31/2007 "/>
    <n v="362"/>
    <n v="32.96"/>
    <n v="3.11"/>
    <n v="29.85"/>
    <n v="12.77"/>
    <n v="0"/>
    <n v="3.11"/>
    <n v="0"/>
    <n v="-0.17"/>
    <n v="0.17"/>
    <n v="7.82"/>
    <n v="0"/>
    <x v="18"/>
    <x v="16"/>
  </r>
  <r>
    <x v="0"/>
    <s v="E"/>
    <x v="10"/>
    <s v="SXLU    01/31/2007 "/>
    <n v="107"/>
    <n v="11.52"/>
    <n v="0.92"/>
    <n v="10.6"/>
    <n v="3.78"/>
    <n v="0"/>
    <n v="0.92"/>
    <n v="0"/>
    <n v="-0.05"/>
    <n v="0.05"/>
    <n v="2.31"/>
    <n v="0"/>
    <x v="18"/>
    <x v="16"/>
  </r>
  <r>
    <x v="0"/>
    <s v="E"/>
    <x v="3"/>
    <s v="SXLU    01/31/2007 "/>
    <n v="128"/>
    <n v="12.44"/>
    <n v="1.1000000000000001"/>
    <n v="11.34"/>
    <n v="4.5199999999999996"/>
    <n v="0"/>
    <n v="1.1000000000000001"/>
    <n v="0"/>
    <n v="-0.06"/>
    <n v="0.06"/>
    <n v="2.76"/>
    <n v="0"/>
    <x v="18"/>
    <x v="16"/>
  </r>
  <r>
    <x v="0"/>
    <s v="E"/>
    <x v="2"/>
    <s v="SXLU    01/31/2007N"/>
    <n v="162"/>
    <n v="10.7"/>
    <n v="1.39"/>
    <n v="9.31"/>
    <n v="5.71"/>
    <n v="0"/>
    <n v="1.39"/>
    <n v="0"/>
    <n v="-0.08"/>
    <n v="0.08"/>
    <n v="3.5"/>
    <n v="0"/>
    <x v="18"/>
    <x v="16"/>
  </r>
  <r>
    <x v="0"/>
    <s v="E"/>
    <x v="10"/>
    <s v="SXLU    01/31/2007N"/>
    <n v="574"/>
    <n v="61.51"/>
    <n v="4.93"/>
    <n v="56.58"/>
    <n v="20.25"/>
    <n v="0"/>
    <n v="4.93"/>
    <n v="0"/>
    <n v="-0.26"/>
    <n v="0.26"/>
    <n v="12.42"/>
    <n v="0"/>
    <x v="18"/>
    <x v="16"/>
  </r>
  <r>
    <x v="0"/>
    <s v="E"/>
    <x v="10"/>
    <s v="TL01    01/31/2007N"/>
    <n v="70206"/>
    <n v="3116.73"/>
    <n v="606.29999999999995"/>
    <n v="2510.4299999999998"/>
    <n v="2510.4299999999998"/>
    <n v="0"/>
    <n v="606.29999999999995"/>
    <n v="0"/>
    <n v="-15.95"/>
    <n v="15.95"/>
    <n v="1505.02"/>
    <n v="0"/>
    <x v="18"/>
    <x v="17"/>
  </r>
  <r>
    <x v="0"/>
    <s v="E"/>
    <x v="2"/>
    <s v="TL03    01/31/2007N"/>
    <n v="18"/>
    <n v="1.18"/>
    <n v="0.16"/>
    <n v="1.02"/>
    <n v="1.02"/>
    <n v="0"/>
    <n v="0.16"/>
    <n v="0"/>
    <n v="0"/>
    <n v="0"/>
    <n v="0.38"/>
    <n v="0"/>
    <x v="18"/>
    <x v="17"/>
  </r>
  <r>
    <x v="0"/>
    <s v="E"/>
    <x v="10"/>
    <s v="TL03    01/31/2007N"/>
    <n v="72551"/>
    <n v="4748.5200000000004"/>
    <n v="620.67999999999995"/>
    <n v="4127.84"/>
    <n v="4127.84"/>
    <n v="0"/>
    <n v="620.67999999999995"/>
    <n v="0"/>
    <n v="-31.32"/>
    <n v="31.32"/>
    <n v="1568.37"/>
    <n v="0"/>
    <x v="18"/>
    <x v="17"/>
  </r>
  <r>
    <x v="0"/>
    <s v="E"/>
    <x v="4"/>
    <s v="TT03WOFF01/02/2007N"/>
    <n v="1145411"/>
    <n v="60207.82"/>
    <n v="9827.6299999999992"/>
    <n v="50380.19"/>
    <n v="50380.19"/>
    <n v="0"/>
    <n v="9827.6299999999992"/>
    <n v="0"/>
    <n v="0"/>
    <n v="0"/>
    <n v="24762.639999999999"/>
    <n v="0"/>
    <x v="18"/>
    <x v="18"/>
  </r>
  <r>
    <x v="0"/>
    <s v="E"/>
    <x v="8"/>
    <s v="TT03WOFF01/02/2007N"/>
    <n v="5185282"/>
    <n v="254140.67"/>
    <n v="44489.71"/>
    <n v="209650.96"/>
    <n v="209650.96"/>
    <n v="0"/>
    <n v="44489.71"/>
    <n v="0"/>
    <n v="0"/>
    <n v="0"/>
    <n v="112100.62"/>
    <n v="0"/>
    <x v="18"/>
    <x v="18"/>
  </r>
  <r>
    <x v="0"/>
    <s v="E"/>
    <x v="5"/>
    <s v="TT03WOFF01/02/2007N"/>
    <n v="814710"/>
    <n v="40647.69"/>
    <n v="6990.22"/>
    <n v="33657.47"/>
    <n v="33657.47"/>
    <n v="0"/>
    <n v="6990.22"/>
    <n v="0"/>
    <n v="0"/>
    <n v="0"/>
    <n v="17613.22"/>
    <n v="0"/>
    <x v="18"/>
    <x v="18"/>
  </r>
  <r>
    <x v="0"/>
    <s v="E"/>
    <x v="8"/>
    <s v="TT03WON 01/02/2007 "/>
    <n v="654068"/>
    <n v="41691.35"/>
    <n v="5611.9"/>
    <n v="41691.35"/>
    <n v="35469.339999999997"/>
    <n v="100.73"/>
    <n v="5611.9"/>
    <n v="0"/>
    <n v="-12.02"/>
    <n v="521.4"/>
    <n v="14140.3"/>
    <n v="0"/>
    <x v="18"/>
    <x v="18"/>
  </r>
  <r>
    <x v="0"/>
    <s v="E"/>
    <x v="4"/>
    <s v="TT03WON 01/02/2007N"/>
    <n v="376321"/>
    <n v="40852.550000000003"/>
    <n v="3228.84"/>
    <n v="37623.71"/>
    <n v="36821.64"/>
    <n v="92.94"/>
    <n v="3228.84"/>
    <n v="0"/>
    <n v="-16.739999999999998"/>
    <n v="725.87"/>
    <n v="8135.68"/>
    <n v="0"/>
    <x v="18"/>
    <x v="18"/>
  </r>
  <r>
    <x v="0"/>
    <s v="E"/>
    <x v="8"/>
    <s v="TT03WON 01/02/2007N"/>
    <n v="2593766"/>
    <n v="254009.04"/>
    <n v="22254.51"/>
    <n v="231754.53"/>
    <n v="227531.97"/>
    <n v="597.52"/>
    <n v="22254.51"/>
    <n v="0"/>
    <n v="-85.56"/>
    <n v="3710.6"/>
    <n v="56074.63"/>
    <n v="0"/>
    <x v="18"/>
    <x v="18"/>
  </r>
  <r>
    <x v="0"/>
    <s v="E"/>
    <x v="5"/>
    <s v="TT03WON 01/02/2007N"/>
    <n v="286926"/>
    <n v="32640.11"/>
    <n v="2461.83"/>
    <n v="30178.28"/>
    <n v="29613.14"/>
    <n v="51.78"/>
    <n v="2461.83"/>
    <n v="0"/>
    <n v="-12.12"/>
    <n v="525.48"/>
    <n v="6203.05"/>
    <n v="0"/>
    <x v="18"/>
    <x v="18"/>
  </r>
  <r>
    <x v="0"/>
    <s v="E"/>
    <x v="8"/>
    <s v="TT04WOFF01/02/2007N"/>
    <n v="576360"/>
    <n v="28247.4"/>
    <n v="4945.17"/>
    <n v="23302.23"/>
    <n v="23302.23"/>
    <n v="0"/>
    <n v="4945.17"/>
    <n v="0"/>
    <n v="0"/>
    <n v="0"/>
    <n v="12460.33"/>
    <n v="0"/>
    <x v="18"/>
    <x v="18"/>
  </r>
  <r>
    <x v="0"/>
    <s v="E"/>
    <x v="5"/>
    <s v="TT04WOFF01/02/2007N"/>
    <n v="1519001"/>
    <n v="74466.94"/>
    <n v="13033.03"/>
    <n v="61433.91"/>
    <n v="61433.91"/>
    <n v="0"/>
    <n v="13033.03"/>
    <n v="0"/>
    <n v="0"/>
    <n v="0"/>
    <n v="32839.29"/>
    <n v="0"/>
    <x v="18"/>
    <x v="18"/>
  </r>
  <r>
    <x v="0"/>
    <s v="E"/>
    <x v="8"/>
    <s v="TT04WON 01/02/2007 "/>
    <n v="860637"/>
    <n v="55348.88"/>
    <n v="7384.27"/>
    <n v="55348.88"/>
    <n v="47207.71"/>
    <n v="132.54"/>
    <n v="7384.27"/>
    <n v="0"/>
    <n v="-14.74"/>
    <n v="639.1"/>
    <n v="18606.11"/>
    <n v="0"/>
    <x v="18"/>
    <x v="18"/>
  </r>
  <r>
    <x v="0"/>
    <s v="E"/>
    <x v="8"/>
    <s v="TT04WON 01/02/2007N"/>
    <n v="250920"/>
    <n v="40765.96"/>
    <n v="2152.89"/>
    <n v="38613.07"/>
    <n v="38188.68"/>
    <n v="38.880000000000003"/>
    <n v="2152.89"/>
    <n v="0"/>
    <n v="-9.1"/>
    <n v="394.61"/>
    <n v="5424.64"/>
    <n v="0"/>
    <x v="18"/>
    <x v="18"/>
  </r>
  <r>
    <x v="0"/>
    <s v="E"/>
    <x v="5"/>
    <s v="TT04WON 01/02/2007N"/>
    <n v="523827"/>
    <n v="50092.37"/>
    <n v="4494.4399999999996"/>
    <n v="45597.93"/>
    <n v="44549.96"/>
    <n v="96.01"/>
    <n v="4494.4399999999996"/>
    <n v="0"/>
    <n v="-22.47"/>
    <n v="974.43"/>
    <n v="11324.61"/>
    <n v="0"/>
    <x v="18"/>
    <x v="18"/>
  </r>
  <r>
    <x v="0"/>
    <s v="E"/>
    <x v="8"/>
    <s v="TT05WON 01/02/2007 "/>
    <n v="439011"/>
    <n v="14182.34"/>
    <n v="0"/>
    <n v="14182.34"/>
    <n v="0"/>
    <n v="0"/>
    <n v="0"/>
    <n v="0"/>
    <n v="0"/>
    <n v="0"/>
    <n v="9490.98"/>
    <n v="0"/>
    <x v="18"/>
    <x v="18"/>
  </r>
  <r>
    <x v="0"/>
    <s v="E"/>
    <x v="8"/>
    <s v="TT06WON 01/02/2007 "/>
    <n v="479202"/>
    <n v="15333.99"/>
    <n v="0"/>
    <n v="15333.99"/>
    <n v="0"/>
    <n v="0"/>
    <n v="0"/>
    <n v="0"/>
    <n v="0"/>
    <n v="0"/>
    <n v="10359.870000000001"/>
    <n v="0"/>
    <x v="18"/>
    <x v="18"/>
  </r>
  <r>
    <x v="0"/>
    <s v="E"/>
    <x v="10"/>
    <s v="UOLC    01/31/2007N"/>
    <n v="1477"/>
    <n v="64.739999999999995"/>
    <n v="12.67"/>
    <n v="52.07"/>
    <n v="52.08"/>
    <n v="0"/>
    <n v="12.67"/>
    <n v="0"/>
    <n v="-0.71"/>
    <n v="0.7"/>
    <n v="31.93"/>
    <n v="0"/>
    <x v="18"/>
    <x v="19"/>
  </r>
  <r>
    <x v="0"/>
    <s v="E"/>
    <x v="13"/>
    <s v="UOLP    01/31/2007 "/>
    <n v="337"/>
    <n v="14.8"/>
    <n v="2.9"/>
    <n v="11.9"/>
    <n v="11.9"/>
    <n v="0"/>
    <n v="2.9"/>
    <n v="0"/>
    <n v="-0.15"/>
    <n v="0.15"/>
    <n v="7.29"/>
    <n v="0"/>
    <x v="18"/>
    <x v="19"/>
  </r>
  <r>
    <x v="0"/>
    <s v="E"/>
    <x v="2"/>
    <s v="UOLP    01/31/2007 "/>
    <n v="2675"/>
    <n v="117.27"/>
    <n v="22.96"/>
    <n v="94.31"/>
    <n v="94.31"/>
    <n v="0"/>
    <n v="22.96"/>
    <n v="0"/>
    <n v="-1.29"/>
    <n v="1.29"/>
    <n v="57.79"/>
    <n v="0"/>
    <x v="18"/>
    <x v="19"/>
  </r>
  <r>
    <x v="0"/>
    <s v="E"/>
    <x v="10"/>
    <s v="UOLP    01/31/2007 "/>
    <n v="64"/>
    <n v="2.81"/>
    <n v="0.55000000000000004"/>
    <n v="2.2599999999999998"/>
    <n v="2.2599999999999998"/>
    <n v="0"/>
    <n v="0.55000000000000004"/>
    <n v="0"/>
    <n v="-0.03"/>
    <n v="0.03"/>
    <n v="1.38"/>
    <n v="0"/>
    <x v="18"/>
    <x v="19"/>
  </r>
  <r>
    <x v="0"/>
    <s v="E"/>
    <x v="3"/>
    <s v="UOLP    01/31/2007 "/>
    <n v="318"/>
    <n v="13.95"/>
    <n v="2.73"/>
    <n v="11.22"/>
    <n v="11.22"/>
    <n v="0"/>
    <n v="2.73"/>
    <n v="0"/>
    <n v="-0.15"/>
    <n v="0.15"/>
    <n v="6.87"/>
    <n v="0"/>
    <x v="18"/>
    <x v="19"/>
  </r>
  <r>
    <x v="0"/>
    <s v="E"/>
    <x v="2"/>
    <s v="UOLP    01/31/2007N"/>
    <n v="1476"/>
    <n v="64.7"/>
    <n v="12.66"/>
    <n v="52.04"/>
    <n v="52.04"/>
    <n v="0"/>
    <n v="12.66"/>
    <n v="0"/>
    <n v="-0.7"/>
    <n v="0.7"/>
    <n v="31.91"/>
    <n v="0"/>
    <x v="18"/>
    <x v="19"/>
  </r>
  <r>
    <x v="0"/>
    <s v="E"/>
    <x v="10"/>
    <s v="UOLP    01/31/2007N"/>
    <n v="8275"/>
    <n v="362.78"/>
    <n v="71.02"/>
    <n v="291.76"/>
    <n v="291.82"/>
    <n v="0"/>
    <n v="71.02"/>
    <n v="0"/>
    <n v="-3.97"/>
    <n v="3.91"/>
    <n v="178.88"/>
    <n v="0"/>
    <x v="18"/>
    <x v="19"/>
  </r>
  <r>
    <x v="0"/>
    <s v="E"/>
    <x v="3"/>
    <s v="WS01    06/02/1993N"/>
    <n v="9960"/>
    <n v="658.94"/>
    <n v="85.47"/>
    <n v="573.47"/>
    <n v="0"/>
    <n v="0"/>
    <n v="0"/>
    <n v="0"/>
    <n v="0"/>
    <n v="0"/>
    <n v="215.32"/>
    <n v="0"/>
    <x v="18"/>
    <x v="20"/>
  </r>
  <r>
    <x v="0"/>
    <s v="E"/>
    <x v="0"/>
    <s v="ID        01/01/2001 "/>
    <n v="36590"/>
    <n v="2608.6"/>
    <n v="0"/>
    <n v="2608.6"/>
    <n v="0"/>
    <n v="0"/>
    <n v="0"/>
    <n v="0"/>
    <n v="0"/>
    <n v="0"/>
    <n v="0"/>
    <n v="0"/>
    <x v="19"/>
    <x v="0"/>
  </r>
  <r>
    <x v="0"/>
    <s v="E"/>
    <x v="1"/>
    <s v="DP01    01/02/2007N"/>
    <n v="186164"/>
    <n v="13128.85"/>
    <n v="1502.16"/>
    <n v="11626.69"/>
    <n v="11563.94"/>
    <n v="95.32"/>
    <n v="1502.16"/>
    <n v="0"/>
    <n v="-41.51"/>
    <n v="8.94"/>
    <n v="4024.68"/>
    <n v="0"/>
    <x v="19"/>
    <x v="1"/>
  </r>
  <r>
    <x v="0"/>
    <s v="E"/>
    <x v="2"/>
    <s v="DP02    01/02/2007N"/>
    <n v="131695"/>
    <n v="11233.28"/>
    <n v="1077.92"/>
    <n v="10155.36"/>
    <n v="10098.17"/>
    <n v="67.42"/>
    <n v="1077.92"/>
    <n v="0"/>
    <n v="-29.37"/>
    <n v="19.14"/>
    <n v="2847.12"/>
    <n v="0"/>
    <x v="19"/>
    <x v="1"/>
  </r>
  <r>
    <x v="0"/>
    <s v="E"/>
    <x v="3"/>
    <s v="DP02    01/02/2007N"/>
    <n v="606543"/>
    <n v="43863.71"/>
    <n v="4894.2"/>
    <n v="38969.51"/>
    <n v="38765.1"/>
    <n v="310.54000000000002"/>
    <n v="4894.2"/>
    <n v="0"/>
    <n v="-135.25"/>
    <n v="29.12"/>
    <n v="13112.86"/>
    <n v="0"/>
    <x v="19"/>
    <x v="1"/>
  </r>
  <r>
    <x v="0"/>
    <s v="E"/>
    <x v="4"/>
    <s v="DP02    01/02/2007N"/>
    <n v="597635"/>
    <n v="39947.040000000001"/>
    <n v="4822.32"/>
    <n v="35124.720000000001"/>
    <n v="34923.31"/>
    <n v="305.99"/>
    <n v="4822.32"/>
    <n v="0"/>
    <n v="-133.27000000000001"/>
    <n v="28.69"/>
    <n v="12920.27"/>
    <n v="0"/>
    <x v="19"/>
    <x v="1"/>
  </r>
  <r>
    <x v="0"/>
    <s v="E"/>
    <x v="6"/>
    <s v="DP10 ON 01/02/2007N"/>
    <n v="120564"/>
    <n v="8533.2999999999993"/>
    <n v="972.83"/>
    <n v="7560.47"/>
    <n v="7519.84"/>
    <n v="61.73"/>
    <n v="972.83"/>
    <n v="0"/>
    <n v="-26.89"/>
    <n v="5.79"/>
    <n v="2606.4699999999998"/>
    <n v="0"/>
    <x v="19"/>
    <x v="1"/>
  </r>
  <r>
    <x v="0"/>
    <s v="E"/>
    <x v="7"/>
    <s v="DP10 ON 01/02/2007N"/>
    <n v="44916"/>
    <n v="4046.12"/>
    <n v="362.43"/>
    <n v="3683.69"/>
    <n v="3668.55"/>
    <n v="23"/>
    <n v="362.43"/>
    <n v="0"/>
    <n v="-10.02"/>
    <n v="2.16"/>
    <n v="971.04"/>
    <n v="0"/>
    <x v="19"/>
    <x v="1"/>
  </r>
  <r>
    <x v="0"/>
    <s v="E"/>
    <x v="4"/>
    <s v="DS01    01/02/2007 "/>
    <n v="8687"/>
    <n v="875.24"/>
    <n v="70.099999999999994"/>
    <n v="875.24"/>
    <n v="806.27"/>
    <n v="4.45"/>
    <n v="70.099999999999994"/>
    <n v="0"/>
    <n v="-7.11"/>
    <n v="1.53"/>
    <n v="187.8"/>
    <n v="0"/>
    <x v="19"/>
    <x v="2"/>
  </r>
  <r>
    <x v="0"/>
    <s v="E"/>
    <x v="8"/>
    <s v="DS01    01/02/2007 "/>
    <n v="132301"/>
    <n v="7550.12"/>
    <n v="1067.54"/>
    <n v="7550.12"/>
    <n v="6430.95"/>
    <n v="67.739999999999995"/>
    <n v="1067.54"/>
    <n v="0"/>
    <n v="-20.53"/>
    <n v="4.42"/>
    <n v="2860.22"/>
    <n v="0"/>
    <x v="19"/>
    <x v="2"/>
  </r>
  <r>
    <x v="0"/>
    <s v="E"/>
    <x v="9"/>
    <s v="DS01    01/02/2007N"/>
    <n v="321460"/>
    <n v="28248.46"/>
    <n v="2593.87"/>
    <n v="25654.59"/>
    <n v="25546.28"/>
    <n v="164.58"/>
    <n v="2593.87"/>
    <n v="0"/>
    <n v="-71.7"/>
    <n v="15.43"/>
    <n v="6949.62"/>
    <n v="0"/>
    <x v="19"/>
    <x v="2"/>
  </r>
  <r>
    <x v="0"/>
    <s v="E"/>
    <x v="2"/>
    <s v="DS01    01/02/2007N"/>
    <n v="63170466"/>
    <n v="5415097.3799999999"/>
    <n v="509943.33"/>
    <n v="4905154.05"/>
    <n v="4883881.55"/>
    <n v="32275.040000000001"/>
    <n v="509943.33"/>
    <n v="0"/>
    <n v="-14086.79"/>
    <n v="3217.25"/>
    <n v="1365682.77"/>
    <n v="0"/>
    <x v="19"/>
    <x v="2"/>
  </r>
  <r>
    <x v="0"/>
    <s v="E"/>
    <x v="6"/>
    <s v="DS01    01/02/2007N"/>
    <n v="3551937"/>
    <n v="315822.92"/>
    <n v="28659.26"/>
    <n v="287163.65999999997"/>
    <n v="286042.78999999998"/>
    <n v="1723.92"/>
    <n v="28659.26"/>
    <n v="0"/>
    <n v="-792.1"/>
    <n v="189.05"/>
    <n v="76789.279999999999"/>
    <n v="0"/>
    <x v="19"/>
    <x v="2"/>
  </r>
  <r>
    <x v="0"/>
    <s v="E"/>
    <x v="10"/>
    <s v="DS01    01/02/2007N"/>
    <n v="73162"/>
    <n v="6871.98"/>
    <n v="590.34"/>
    <n v="6281.64"/>
    <n v="6257.03"/>
    <n v="37.43"/>
    <n v="590.34"/>
    <n v="0"/>
    <n v="-16.32"/>
    <n v="3.5"/>
    <n v="1581.7"/>
    <n v="0"/>
    <x v="19"/>
    <x v="2"/>
  </r>
  <r>
    <x v="0"/>
    <s v="E"/>
    <x v="3"/>
    <s v="DS01    01/02/2007N"/>
    <n v="7233282"/>
    <n v="640443.04"/>
    <n v="58281.14"/>
    <n v="582161.9"/>
    <n v="579779.80000000005"/>
    <n v="3606.25"/>
    <n v="58281.14"/>
    <n v="0"/>
    <n v="-1612.92"/>
    <n v="388.77"/>
    <n v="156376.32999999999"/>
    <n v="0"/>
    <x v="19"/>
    <x v="2"/>
  </r>
  <r>
    <x v="0"/>
    <s v="E"/>
    <x v="7"/>
    <s v="DS01    01/02/2007N"/>
    <n v="429"/>
    <n v="75.17"/>
    <n v="3.47"/>
    <n v="71.7"/>
    <n v="71.569999999999993"/>
    <n v="0.22"/>
    <n v="3.47"/>
    <n v="0"/>
    <n v="-0.1"/>
    <n v="0.01"/>
    <n v="9.2799999999999994"/>
    <n v="0"/>
    <x v="19"/>
    <x v="2"/>
  </r>
  <r>
    <x v="0"/>
    <s v="E"/>
    <x v="11"/>
    <s v="DS01    01/02/2007N"/>
    <n v="512888"/>
    <n v="43068.66"/>
    <n v="4142.1400000000003"/>
    <n v="38926.519999999997"/>
    <n v="38750.65"/>
    <n v="262.57"/>
    <n v="4142.1400000000003"/>
    <n v="0"/>
    <n v="-114.38"/>
    <n v="27.68"/>
    <n v="11088.09"/>
    <n v="0"/>
    <x v="19"/>
    <x v="2"/>
  </r>
  <r>
    <x v="0"/>
    <s v="E"/>
    <x v="4"/>
    <s v="DS01    01/02/2007N"/>
    <n v="7807015"/>
    <n v="587037.35"/>
    <n v="62994.79"/>
    <n v="524042.56"/>
    <n v="521411.64"/>
    <n v="3997.15"/>
    <n v="62994.79"/>
    <n v="0"/>
    <n v="-1740.98"/>
    <n v="374.75"/>
    <n v="168779.89"/>
    <n v="0"/>
    <x v="19"/>
    <x v="2"/>
  </r>
  <r>
    <x v="0"/>
    <s v="E"/>
    <x v="8"/>
    <s v="DS01    01/02/2007N"/>
    <n v="1467225"/>
    <n v="122475.07"/>
    <n v="11839.03"/>
    <n v="110636.04"/>
    <n v="110141.6"/>
    <n v="751.2"/>
    <n v="11839.03"/>
    <n v="0"/>
    <n v="-327.17"/>
    <n v="70.41"/>
    <n v="31719.95"/>
    <n v="0"/>
    <x v="19"/>
    <x v="2"/>
  </r>
  <r>
    <x v="0"/>
    <s v="E"/>
    <x v="5"/>
    <s v="DS01    01/02/2007N"/>
    <n v="2435478"/>
    <n v="219289.59"/>
    <n v="19651.900000000001"/>
    <n v="199637.69"/>
    <n v="198816.94"/>
    <n v="1246.97"/>
    <n v="19651.900000000001"/>
    <n v="0"/>
    <n v="-543.14"/>
    <n v="116.92"/>
    <n v="52652.58"/>
    <n v="0"/>
    <x v="19"/>
    <x v="2"/>
  </r>
  <r>
    <x v="0"/>
    <s v="E"/>
    <x v="2"/>
    <s v="DS01    01/02/2007Y"/>
    <n v="81932"/>
    <n v="11972.63"/>
    <n v="260.22000000000003"/>
    <n v="11712.41"/>
    <n v="7951.68"/>
    <n v="17.18"/>
    <n v="260.22000000000003"/>
    <n v="0"/>
    <n v="-7.09"/>
    <n v="2.94"/>
    <n v="1771.29"/>
    <n v="0"/>
    <x v="19"/>
    <x v="2"/>
  </r>
  <r>
    <x v="0"/>
    <s v="E"/>
    <x v="6"/>
    <s v="DS01    01/02/2007Y"/>
    <n v="3154"/>
    <n v="823.89"/>
    <n v="25.44"/>
    <n v="798.45"/>
    <n v="797.4"/>
    <n v="1.61"/>
    <n v="25.44"/>
    <n v="0"/>
    <n v="-0.71"/>
    <n v="0.15"/>
    <n v="68.19"/>
    <n v="0"/>
    <x v="19"/>
    <x v="2"/>
  </r>
  <r>
    <x v="0"/>
    <s v="E"/>
    <x v="3"/>
    <s v="DS01    01/02/2007Y"/>
    <n v="23948"/>
    <n v="5993.91"/>
    <n v="193.25"/>
    <n v="5800.66"/>
    <n v="5792.64"/>
    <n v="12.23"/>
    <n v="193.25"/>
    <n v="0"/>
    <n v="-5.35"/>
    <n v="1.1399999999999999"/>
    <n v="517.73"/>
    <n v="0"/>
    <x v="19"/>
    <x v="2"/>
  </r>
  <r>
    <x v="0"/>
    <s v="E"/>
    <x v="4"/>
    <s v="DS01    01/02/2007Y"/>
    <n v="3968"/>
    <n v="957.2"/>
    <n v="32.020000000000003"/>
    <n v="925.18"/>
    <n v="923.84"/>
    <n v="2.0299999999999998"/>
    <n v="32.020000000000003"/>
    <n v="0"/>
    <n v="-0.88"/>
    <n v="0.19"/>
    <n v="85.78"/>
    <n v="0"/>
    <x v="19"/>
    <x v="2"/>
  </r>
  <r>
    <x v="0"/>
    <s v="E"/>
    <x v="8"/>
    <s v="DS01    01/02/2007Y"/>
    <n v="186"/>
    <n v="59.17"/>
    <n v="1.5"/>
    <n v="57.67"/>
    <n v="57.6"/>
    <n v="0.1"/>
    <n v="1.5"/>
    <n v="0"/>
    <n v="-0.04"/>
    <n v="0.01"/>
    <n v="4.0199999999999996"/>
    <n v="0"/>
    <x v="19"/>
    <x v="2"/>
  </r>
  <r>
    <x v="0"/>
    <s v="E"/>
    <x v="5"/>
    <s v="DS01    01/02/2007Y"/>
    <n v="7188"/>
    <n v="1721.79"/>
    <n v="58"/>
    <n v="1663.79"/>
    <n v="1661.36"/>
    <n v="3.68"/>
    <n v="58"/>
    <n v="0"/>
    <n v="-1.6"/>
    <n v="0.35"/>
    <n v="155.4"/>
    <n v="0"/>
    <x v="19"/>
    <x v="2"/>
  </r>
  <r>
    <x v="0"/>
    <s v="E"/>
    <x v="2"/>
    <s v="DS01    07/01/2009N"/>
    <n v="4531"/>
    <n v="1399.32"/>
    <n v="35.049999999999997"/>
    <n v="1364.27"/>
    <n v="1362.74"/>
    <n v="2.3199999999999998"/>
    <n v="35.049999999999997"/>
    <n v="0"/>
    <n v="-1"/>
    <n v="0.21"/>
    <n v="152.97"/>
    <n v="0"/>
    <x v="19"/>
    <x v="2"/>
  </r>
  <r>
    <x v="0"/>
    <s v="E"/>
    <x v="6"/>
    <s v="DS02    01/02/2007N"/>
    <n v="-30732"/>
    <n v="-7263.79"/>
    <n v="-294.10000000000002"/>
    <n v="-6969.69"/>
    <n v="-6957.4"/>
    <n v="-43.16"/>
    <n v="-294.10000000000002"/>
    <n v="0"/>
    <n v="6.85"/>
    <n v="24.02"/>
    <n v="-664.39"/>
    <n v="0"/>
    <x v="19"/>
    <x v="2"/>
  </r>
  <r>
    <x v="0"/>
    <s v="E"/>
    <x v="5"/>
    <s v="DS02    01/02/2007N"/>
    <n v="139680"/>
    <n v="10665.32"/>
    <n v="1127.08"/>
    <n v="9538.24"/>
    <n v="9491.17"/>
    <n v="71.52"/>
    <n v="1127.08"/>
    <n v="0"/>
    <n v="-31.15"/>
    <n v="6.7"/>
    <n v="3019.74"/>
    <n v="0"/>
    <x v="19"/>
    <x v="2"/>
  </r>
  <r>
    <x v="0"/>
    <s v="E"/>
    <x v="6"/>
    <s v="DS02    01/02/2007Y"/>
    <n v="28368"/>
    <n v="6909.28"/>
    <n v="273.08999999999997"/>
    <n v="6636.19"/>
    <n v="6632.51"/>
    <n v="36.68"/>
    <n v="273.08999999999997"/>
    <n v="0"/>
    <n v="-6.33"/>
    <n v="-26.67"/>
    <n v="613.28"/>
    <n v="0"/>
    <x v="19"/>
    <x v="2"/>
  </r>
  <r>
    <x v="0"/>
    <s v="E"/>
    <x v="5"/>
    <s v="DS03 ON 01/02/2007N"/>
    <n v="140502"/>
    <n v="10135.450000000001"/>
    <n v="1133.71"/>
    <n v="9001.74"/>
    <n v="8954.39"/>
    <n v="71.94"/>
    <n v="1133.71"/>
    <n v="0"/>
    <n v="-31.33"/>
    <n v="6.74"/>
    <n v="3037.51"/>
    <n v="0"/>
    <x v="19"/>
    <x v="2"/>
  </r>
  <r>
    <x v="0"/>
    <s v="E"/>
    <x v="2"/>
    <s v="DS07 ON 01/02/2007N"/>
    <n v="1592247"/>
    <n v="125516.3"/>
    <n v="12847.43"/>
    <n v="112668.87"/>
    <n v="112143.15"/>
    <n v="804.65"/>
    <n v="12847.43"/>
    <n v="0"/>
    <n v="-355.06"/>
    <n v="76.13"/>
    <n v="34422.800000000003"/>
    <n v="0"/>
    <x v="19"/>
    <x v="2"/>
  </r>
  <r>
    <x v="0"/>
    <s v="E"/>
    <x v="6"/>
    <s v="DS07 ON 01/02/2007N"/>
    <n v="113618"/>
    <n v="10591.42"/>
    <n v="916.79"/>
    <n v="9674.6299999999992"/>
    <n v="9636.32"/>
    <n v="58.18"/>
    <n v="916.79"/>
    <n v="0"/>
    <n v="-25.33"/>
    <n v="5.46"/>
    <n v="2456.3000000000002"/>
    <n v="0"/>
    <x v="19"/>
    <x v="2"/>
  </r>
  <r>
    <x v="0"/>
    <s v="E"/>
    <x v="3"/>
    <s v="DS07 ON 01/02/2007N"/>
    <n v="195740"/>
    <n v="17861.93"/>
    <n v="1589.69"/>
    <n v="16272.24"/>
    <n v="16198.61"/>
    <n v="85.71"/>
    <n v="1589.69"/>
    <n v="0"/>
    <n v="-43.64"/>
    <n v="31.56"/>
    <n v="4231.7"/>
    <n v="0"/>
    <x v="19"/>
    <x v="2"/>
  </r>
  <r>
    <x v="0"/>
    <s v="E"/>
    <x v="7"/>
    <s v="DS07 ON 01/02/2007N"/>
    <n v="23680"/>
    <n v="2343.85"/>
    <n v="191.07"/>
    <n v="2152.7800000000002"/>
    <n v="2144.8000000000002"/>
    <n v="12.12"/>
    <n v="191.07"/>
    <n v="0"/>
    <n v="-5.28"/>
    <n v="1.1399999999999999"/>
    <n v="511.94"/>
    <n v="0"/>
    <x v="19"/>
    <x v="2"/>
  </r>
  <r>
    <x v="0"/>
    <s v="E"/>
    <x v="4"/>
    <s v="DS07 ON 01/02/2007N"/>
    <n v="172692"/>
    <n v="13697.93"/>
    <n v="1393.45"/>
    <n v="12304.48"/>
    <n v="12246.28"/>
    <n v="88.42"/>
    <n v="1393.45"/>
    <n v="0"/>
    <n v="-38.51"/>
    <n v="8.2899999999999991"/>
    <n v="3733.43"/>
    <n v="0"/>
    <x v="19"/>
    <x v="2"/>
  </r>
  <r>
    <x v="0"/>
    <s v="E"/>
    <x v="2"/>
    <s v="DS07 ON 01/02/2007Y"/>
    <n v="280"/>
    <n v="91.31"/>
    <n v="2.2599999999999998"/>
    <n v="89.05"/>
    <n v="88.96"/>
    <n v="0.14000000000000001"/>
    <n v="2.2599999999999998"/>
    <n v="0"/>
    <n v="-0.06"/>
    <n v="0.01"/>
    <n v="6.05"/>
    <n v="0"/>
    <x v="19"/>
    <x v="2"/>
  </r>
  <r>
    <x v="0"/>
    <s v="E"/>
    <x v="2"/>
    <s v="DS08 ON 01/02/2007N"/>
    <n v="646880"/>
    <n v="71281.48"/>
    <n v="5226.7700000000004"/>
    <n v="66054.710000000006"/>
    <n v="65831.820000000007"/>
    <n v="336.31"/>
    <n v="5226.7700000000004"/>
    <n v="0"/>
    <n v="-144.26"/>
    <n v="30.84"/>
    <n v="13984.92"/>
    <n v="0"/>
    <x v="19"/>
    <x v="2"/>
  </r>
  <r>
    <x v="0"/>
    <s v="E"/>
    <x v="4"/>
    <s v="DS08 ON 01/02/2007N"/>
    <n v="57946"/>
    <n v="5516.38"/>
    <n v="467.57"/>
    <n v="5048.8100000000004"/>
    <n v="5029.28"/>
    <n v="29.67"/>
    <n v="467.57"/>
    <n v="0"/>
    <n v="-12.92"/>
    <n v="2.78"/>
    <n v="1252.73"/>
    <n v="0"/>
    <x v="19"/>
    <x v="2"/>
  </r>
  <r>
    <x v="0"/>
    <s v="E"/>
    <x v="2"/>
    <s v="DS08 ON 01/02/2007Y"/>
    <n v="3040"/>
    <n v="754.35"/>
    <n v="24.53"/>
    <n v="729.82"/>
    <n v="728.79"/>
    <n v="1.56"/>
    <n v="24.53"/>
    <n v="0"/>
    <n v="-0.68"/>
    <n v="0.15"/>
    <n v="65.72"/>
    <n v="0"/>
    <x v="19"/>
    <x v="2"/>
  </r>
  <r>
    <x v="0"/>
    <s v="E"/>
    <x v="2"/>
    <s v="DS09    01/02/2007N"/>
    <n v="468776"/>
    <n v="50633.32"/>
    <n v="3890.27"/>
    <n v="46743.05"/>
    <n v="46625.39"/>
    <n v="191.47"/>
    <n v="3890.27"/>
    <n v="0"/>
    <n v="-104.55"/>
    <n v="30.74"/>
    <n v="10134.41"/>
    <n v="0"/>
    <x v="19"/>
    <x v="2"/>
  </r>
  <r>
    <x v="0"/>
    <s v="E"/>
    <x v="2"/>
    <s v="DS09    01/02/2007Y"/>
    <n v="108940"/>
    <n v="16066.29"/>
    <n v="811.29"/>
    <n v="15255"/>
    <n v="15182.54"/>
    <n v="93.25"/>
    <n v="811.29"/>
    <n v="0"/>
    <n v="-24.29"/>
    <n v="3.5"/>
    <n v="2355.21"/>
    <n v="0"/>
    <x v="19"/>
    <x v="2"/>
  </r>
  <r>
    <x v="0"/>
    <s v="E"/>
    <x v="4"/>
    <s v="DS12    01/02/2007 "/>
    <n v="23196"/>
    <n v="1096.49"/>
    <n v="0"/>
    <n v="1096.49"/>
    <n v="0"/>
    <n v="0"/>
    <n v="0"/>
    <n v="0"/>
    <n v="0"/>
    <n v="0"/>
    <n v="501.47"/>
    <n v="0"/>
    <x v="19"/>
    <x v="2"/>
  </r>
  <r>
    <x v="0"/>
    <s v="E"/>
    <x v="8"/>
    <s v="DS12    01/02/2007 "/>
    <n v="-40241"/>
    <n v="-488.36"/>
    <n v="0"/>
    <n v="-488.36"/>
    <n v="0"/>
    <n v="0"/>
    <n v="0"/>
    <n v="0"/>
    <n v="0"/>
    <n v="0"/>
    <n v="-869.97"/>
    <n v="0"/>
    <x v="19"/>
    <x v="2"/>
  </r>
  <r>
    <x v="0"/>
    <s v="E"/>
    <x v="4"/>
    <s v="DT01SOFF01/02/2007N"/>
    <n v="16650284"/>
    <n v="701792.43"/>
    <n v="134351.16"/>
    <n v="567441.27"/>
    <n v="567441.27"/>
    <n v="0"/>
    <n v="134351.16"/>
    <n v="0"/>
    <n v="0"/>
    <n v="0"/>
    <n v="359962.45"/>
    <n v="0"/>
    <x v="19"/>
    <x v="3"/>
  </r>
  <r>
    <x v="0"/>
    <s v="E"/>
    <x v="8"/>
    <s v="DT01SOFF01/02/2007N"/>
    <n v="14039559"/>
    <n v="469597.28"/>
    <n v="122911.03"/>
    <n v="346686.25"/>
    <n v="347969.93"/>
    <n v="-6334.42"/>
    <n v="122911.03"/>
    <n v="0"/>
    <n v="1076.3900000000001"/>
    <n v="3974.35"/>
    <n v="303521.2"/>
    <n v="0"/>
    <x v="19"/>
    <x v="3"/>
  </r>
  <r>
    <x v="0"/>
    <s v="E"/>
    <x v="5"/>
    <s v="DT01SOFF01/02/2007N"/>
    <n v="1929099"/>
    <n v="81264.789999999994"/>
    <n v="15565.92"/>
    <n v="65698.87"/>
    <n v="65698.87"/>
    <n v="0"/>
    <n v="15565.92"/>
    <n v="0"/>
    <n v="0"/>
    <n v="0"/>
    <n v="41705.19"/>
    <n v="0"/>
    <x v="19"/>
    <x v="3"/>
  </r>
  <r>
    <x v="0"/>
    <s v="E"/>
    <x v="1"/>
    <s v="DT01SOFF01/02/2007N"/>
    <n v="128337"/>
    <n v="5396.06"/>
    <n v="1035.55"/>
    <n v="4360.51"/>
    <n v="4360.51"/>
    <n v="0"/>
    <n v="1035.55"/>
    <n v="0"/>
    <n v="0"/>
    <n v="0"/>
    <n v="2774.52"/>
    <n v="0"/>
    <x v="19"/>
    <x v="3"/>
  </r>
  <r>
    <x v="0"/>
    <s v="E"/>
    <x v="8"/>
    <s v="DT01SON 01/02/2007 "/>
    <n v="1165042"/>
    <n v="83170.740000000005"/>
    <n v="9400.73"/>
    <n v="83170.740000000005"/>
    <n v="73452.98"/>
    <n v="596.5"/>
    <n v="9400.73"/>
    <n v="0"/>
    <n v="-356.13"/>
    <n v="76.66"/>
    <n v="25187.040000000001"/>
    <n v="0"/>
    <x v="19"/>
    <x v="3"/>
  </r>
  <r>
    <x v="0"/>
    <s v="E"/>
    <x v="3"/>
    <s v="DT01SON 01/02/2007N"/>
    <n v="0"/>
    <n v="60.9"/>
    <n v="0"/>
    <n v="60.9"/>
    <n v="60.9"/>
    <n v="0"/>
    <n v="0"/>
    <n v="0"/>
    <n v="0"/>
    <n v="0"/>
    <n v="0"/>
    <n v="0"/>
    <x v="19"/>
    <x v="3"/>
  </r>
  <r>
    <x v="0"/>
    <s v="E"/>
    <x v="4"/>
    <s v="DT01SON 01/02/2007N"/>
    <n v="7735719"/>
    <n v="1094931.98"/>
    <n v="62419.51"/>
    <n v="1032512.47"/>
    <n v="1024294.33"/>
    <n v="12485.66"/>
    <n v="62419.51"/>
    <n v="0"/>
    <n v="-5438.04"/>
    <n v="1170.52"/>
    <n v="167238.54999999999"/>
    <n v="0"/>
    <x v="19"/>
    <x v="3"/>
  </r>
  <r>
    <x v="0"/>
    <s v="E"/>
    <x v="8"/>
    <s v="DT01SON 01/02/2007N"/>
    <n v="8606082"/>
    <n v="1276615.23"/>
    <n v="69177.78"/>
    <n v="1207437.45"/>
    <n v="1199980.6499999999"/>
    <n v="15073.3"/>
    <n v="69177.78"/>
    <n v="0"/>
    <n v="-6126.36"/>
    <n v="-1490.14"/>
    <n v="186054.87"/>
    <n v="0"/>
    <x v="19"/>
    <x v="3"/>
  </r>
  <r>
    <x v="0"/>
    <s v="E"/>
    <x v="5"/>
    <s v="DT01SON 01/02/2007N"/>
    <n v="1015046"/>
    <n v="173710.88"/>
    <n v="8190.42"/>
    <n v="165520.46"/>
    <n v="164528.26999999999"/>
    <n v="1507.4"/>
    <n v="8190.42"/>
    <n v="0"/>
    <n v="-656.54"/>
    <n v="141.33000000000001"/>
    <n v="21944.29"/>
    <n v="0"/>
    <x v="19"/>
    <x v="3"/>
  </r>
  <r>
    <x v="0"/>
    <s v="E"/>
    <x v="1"/>
    <s v="DT01SON 01/02/2007N"/>
    <n v="51464"/>
    <n v="6975.95"/>
    <n v="415.26"/>
    <n v="6560.69"/>
    <n v="6500.1"/>
    <n v="92.06"/>
    <n v="415.26"/>
    <n v="0"/>
    <n v="-40.1"/>
    <n v="8.6300000000000008"/>
    <n v="1112.5999999999999"/>
    <n v="0"/>
    <x v="19"/>
    <x v="3"/>
  </r>
  <r>
    <x v="0"/>
    <s v="E"/>
    <x v="8"/>
    <s v="DT01WOFF01/02/2007N"/>
    <n v="2623738"/>
    <n v="103628.05"/>
    <n v="14340.4"/>
    <n v="89287.65"/>
    <n v="89287.65"/>
    <n v="0"/>
    <n v="14340.4"/>
    <n v="0"/>
    <n v="0"/>
    <n v="0"/>
    <n v="56722.59"/>
    <n v="0"/>
    <x v="19"/>
    <x v="3"/>
  </r>
  <r>
    <x v="0"/>
    <s v="E"/>
    <x v="8"/>
    <s v="DT01WON 01/02/2007N"/>
    <n v="1012840"/>
    <n v="136801.92000000001"/>
    <n v="5754.07"/>
    <n v="131047.85"/>
    <n v="128446.16"/>
    <n v="4661.99"/>
    <n v="5754.07"/>
    <n v="0"/>
    <n v="-810.95"/>
    <n v="-1249.3499999999999"/>
    <n v="21896.59"/>
    <n v="0"/>
    <x v="19"/>
    <x v="3"/>
  </r>
  <r>
    <x v="0"/>
    <s v="E"/>
    <x v="4"/>
    <s v="DT02SOFF01/02/2007N"/>
    <n v="397016"/>
    <n v="16692.93"/>
    <n v="3203.52"/>
    <n v="13489.41"/>
    <n v="13489.41"/>
    <n v="0"/>
    <n v="3203.52"/>
    <n v="0"/>
    <n v="0"/>
    <n v="0"/>
    <n v="8583.09"/>
    <n v="0"/>
    <x v="19"/>
    <x v="3"/>
  </r>
  <r>
    <x v="0"/>
    <s v="E"/>
    <x v="8"/>
    <s v="DT02SOFF01/02/2007N"/>
    <n v="1215750"/>
    <n v="51391.360000000001"/>
    <n v="9809.89"/>
    <n v="41581.47"/>
    <n v="41581.47"/>
    <n v="0"/>
    <n v="9809.89"/>
    <n v="0"/>
    <n v="0"/>
    <n v="0"/>
    <n v="26283.3"/>
    <n v="0"/>
    <x v="19"/>
    <x v="3"/>
  </r>
  <r>
    <x v="0"/>
    <s v="E"/>
    <x v="5"/>
    <s v="DT02SOFF01/02/2007N"/>
    <n v="127946"/>
    <n v="5379.62"/>
    <n v="1032.4000000000001"/>
    <n v="4347.22"/>
    <n v="4347.22"/>
    <n v="0"/>
    <n v="1032.4000000000001"/>
    <n v="0"/>
    <n v="0"/>
    <n v="0"/>
    <n v="2766.06"/>
    <n v="0"/>
    <x v="19"/>
    <x v="3"/>
  </r>
  <r>
    <x v="0"/>
    <s v="E"/>
    <x v="4"/>
    <s v="DT02SON 01/02/2007N"/>
    <n v="183222"/>
    <n v="25414.47"/>
    <n v="1478.42"/>
    <n v="23936.05"/>
    <n v="23740.51"/>
    <n v="297.08"/>
    <n v="1478.42"/>
    <n v="0"/>
    <n v="-129.38999999999999"/>
    <n v="27.85"/>
    <n v="3961.08"/>
    <n v="0"/>
    <x v="19"/>
    <x v="3"/>
  </r>
  <r>
    <x v="0"/>
    <s v="E"/>
    <x v="8"/>
    <s v="DT02SON 01/02/2007N"/>
    <n v="508165"/>
    <n v="72669.34"/>
    <n v="4100.38"/>
    <n v="68568.960000000006"/>
    <n v="67987.990000000005"/>
    <n v="882.65"/>
    <n v="4100.38"/>
    <n v="0"/>
    <n v="-384.43"/>
    <n v="82.75"/>
    <n v="10986.02"/>
    <n v="0"/>
    <x v="19"/>
    <x v="3"/>
  </r>
  <r>
    <x v="0"/>
    <s v="E"/>
    <x v="5"/>
    <s v="DT02SON 01/02/2007N"/>
    <n v="68238"/>
    <n v="11268.56"/>
    <n v="550.61"/>
    <n v="10717.95"/>
    <n v="10651.83"/>
    <n v="100.45"/>
    <n v="550.61"/>
    <n v="0"/>
    <n v="-43.75"/>
    <n v="9.42"/>
    <n v="1475.24"/>
    <n v="0"/>
    <x v="19"/>
    <x v="3"/>
  </r>
  <r>
    <x v="0"/>
    <s v="E"/>
    <x v="5"/>
    <s v="DT07SOFF01/02/2007N"/>
    <n v="185145"/>
    <n v="7784.61"/>
    <n v="1493.94"/>
    <n v="6290.67"/>
    <n v="6290.67"/>
    <n v="0"/>
    <n v="1493.94"/>
    <n v="0"/>
    <n v="0"/>
    <n v="0"/>
    <n v="4002.65"/>
    <n v="0"/>
    <x v="19"/>
    <x v="3"/>
  </r>
  <r>
    <x v="0"/>
    <s v="E"/>
    <x v="5"/>
    <s v="DT07SON 01/02/2007N"/>
    <n v="86734"/>
    <n v="12963.59"/>
    <n v="699.86"/>
    <n v="12263.73"/>
    <n v="12172.11"/>
    <n v="139.19999999999999"/>
    <n v="699.86"/>
    <n v="0"/>
    <n v="-60.63"/>
    <n v="13.05"/>
    <n v="1875.1"/>
    <n v="0"/>
    <x v="19"/>
    <x v="3"/>
  </r>
  <r>
    <x v="0"/>
    <s v="E"/>
    <x v="4"/>
    <s v="DT08SOFF01/02/2007N"/>
    <n v="12749421"/>
    <n v="536126.78"/>
    <n v="102875.07"/>
    <n v="433251.71"/>
    <n v="433251.71"/>
    <n v="0"/>
    <n v="102875.07"/>
    <n v="0"/>
    <n v="0"/>
    <n v="0"/>
    <n v="275629.73"/>
    <n v="0"/>
    <x v="19"/>
    <x v="3"/>
  </r>
  <r>
    <x v="0"/>
    <s v="E"/>
    <x v="8"/>
    <s v="DT08SOFF01/02/2007N"/>
    <n v="9145821"/>
    <n v="385037.96"/>
    <n v="73797.63"/>
    <n v="311240.33"/>
    <n v="311240.33"/>
    <n v="0"/>
    <n v="73797.63"/>
    <n v="0"/>
    <n v="0"/>
    <n v="0"/>
    <n v="197723.49"/>
    <n v="0"/>
    <x v="19"/>
    <x v="3"/>
  </r>
  <r>
    <x v="0"/>
    <s v="E"/>
    <x v="5"/>
    <s v="DT08SOFF01/02/2007N"/>
    <n v="4888433"/>
    <n v="193559.25"/>
    <n v="39444.76"/>
    <n v="154114.49"/>
    <n v="170358.96"/>
    <n v="0"/>
    <n v="39444.76"/>
    <n v="0"/>
    <n v="0"/>
    <n v="0"/>
    <n v="105683.04"/>
    <n v="0"/>
    <x v="19"/>
    <x v="3"/>
  </r>
  <r>
    <x v="0"/>
    <s v="E"/>
    <x v="12"/>
    <s v="DT08SOFF01/02/2007N"/>
    <n v="108169"/>
    <n v="5246.13"/>
    <n v="872.82"/>
    <n v="4373.3100000000004"/>
    <n v="4373.3100000000004"/>
    <n v="0"/>
    <n v="872.82"/>
    <n v="0"/>
    <n v="0"/>
    <n v="0"/>
    <n v="2338.5100000000002"/>
    <n v="0"/>
    <x v="19"/>
    <x v="3"/>
  </r>
  <r>
    <x v="0"/>
    <s v="E"/>
    <x v="1"/>
    <s v="DT08SOFF01/02/2007N"/>
    <n v="721201"/>
    <n v="30323.62"/>
    <n v="5819.37"/>
    <n v="24504.25"/>
    <n v="24504.25"/>
    <n v="0"/>
    <n v="5819.37"/>
    <n v="0"/>
    <n v="0"/>
    <n v="0"/>
    <n v="15591.64"/>
    <n v="0"/>
    <x v="19"/>
    <x v="3"/>
  </r>
  <r>
    <x v="0"/>
    <s v="E"/>
    <x v="4"/>
    <s v="DT08SON 01/02/2007N"/>
    <n v="5362037"/>
    <n v="712732.31"/>
    <n v="43266.27"/>
    <n v="669466.04"/>
    <n v="663362.47"/>
    <n v="9273.07"/>
    <n v="43266.27"/>
    <n v="0"/>
    <n v="-4038.86"/>
    <n v="869.36"/>
    <n v="115921.9"/>
    <n v="0"/>
    <x v="19"/>
    <x v="3"/>
  </r>
  <r>
    <x v="0"/>
    <s v="E"/>
    <x v="8"/>
    <s v="DT08SON 01/02/2007N"/>
    <n v="3897073"/>
    <n v="579774.79"/>
    <n v="31445.46"/>
    <n v="548329.32999999996"/>
    <n v="543933.89"/>
    <n v="6677.96"/>
    <n v="31445.46"/>
    <n v="0"/>
    <n v="-2908.57"/>
    <n v="626.04999999999995"/>
    <n v="84250.82"/>
    <n v="0"/>
    <x v="19"/>
    <x v="3"/>
  </r>
  <r>
    <x v="0"/>
    <s v="E"/>
    <x v="5"/>
    <s v="DT08SON 01/02/2007N"/>
    <n v="1585413"/>
    <n v="221437.27"/>
    <n v="12792.7"/>
    <n v="208644.57"/>
    <n v="206462.86"/>
    <n v="3314.61"/>
    <n v="12792.7"/>
    <n v="0"/>
    <n v="-1443.66"/>
    <n v="310.76"/>
    <n v="34275.03"/>
    <n v="0"/>
    <x v="19"/>
    <x v="3"/>
  </r>
  <r>
    <x v="0"/>
    <s v="E"/>
    <x v="12"/>
    <s v="DT08SON 01/02/2007N"/>
    <n v="944"/>
    <n v="331.65"/>
    <n v="7.62"/>
    <n v="324.02999999999997"/>
    <n v="287.25"/>
    <n v="55.87"/>
    <n v="7.62"/>
    <n v="0"/>
    <n v="-24.33"/>
    <n v="5.24"/>
    <n v="20.41"/>
    <n v="0"/>
    <x v="19"/>
    <x v="3"/>
  </r>
  <r>
    <x v="0"/>
    <s v="E"/>
    <x v="1"/>
    <s v="DT08SON 01/02/2007N"/>
    <n v="314850"/>
    <n v="42039.61"/>
    <n v="2540.52"/>
    <n v="39499.089999999997"/>
    <n v="39149.94"/>
    <n v="530.46"/>
    <n v="2540.52"/>
    <n v="0"/>
    <n v="-231.04"/>
    <n v="49.73"/>
    <n v="6806.74"/>
    <n v="0"/>
    <x v="19"/>
    <x v="3"/>
  </r>
  <r>
    <x v="0"/>
    <s v="E"/>
    <x v="8"/>
    <s v="DT09SON 01/02/2007 "/>
    <n v="431965"/>
    <n v="16168.1"/>
    <n v="0"/>
    <n v="16168.1"/>
    <n v="0"/>
    <n v="0"/>
    <n v="0"/>
    <n v="0"/>
    <n v="0"/>
    <n v="0"/>
    <n v="9338.65"/>
    <n v="0"/>
    <x v="19"/>
    <x v="3"/>
  </r>
  <r>
    <x v="0"/>
    <s v="E"/>
    <x v="2"/>
    <s v="EH      01/02/2007N"/>
    <n v="-100"/>
    <n v="-6.95"/>
    <n v="-0.86"/>
    <n v="-6.09"/>
    <n v="-5.93"/>
    <n v="-0.14000000000000001"/>
    <n v="-0.86"/>
    <n v="0"/>
    <n v="0.02"/>
    <n v="-0.04"/>
    <n v="-2.16"/>
    <n v="0"/>
    <x v="19"/>
    <x v="4"/>
  </r>
  <r>
    <x v="0"/>
    <s v="E"/>
    <x v="6"/>
    <s v="GFL1    01/31/2007N"/>
    <n v="90"/>
    <n v="8.93"/>
    <n v="0.73"/>
    <n v="8.1999999999999993"/>
    <n v="8.17"/>
    <n v="0.05"/>
    <n v="0.73"/>
    <n v="0"/>
    <n v="-0.02"/>
    <n v="0"/>
    <n v="1.95"/>
    <n v="0"/>
    <x v="19"/>
    <x v="5"/>
  </r>
  <r>
    <x v="0"/>
    <s v="E"/>
    <x v="3"/>
    <s v="GFL1    01/31/2007N"/>
    <n v="513"/>
    <n v="60.87"/>
    <n v="4.1900000000000004"/>
    <n v="56.68"/>
    <n v="46.91"/>
    <n v="0.26"/>
    <n v="4.1900000000000004"/>
    <n v="0"/>
    <n v="-0.11"/>
    <n v="0.02"/>
    <n v="11.09"/>
    <n v="0"/>
    <x v="19"/>
    <x v="5"/>
  </r>
  <r>
    <x v="0"/>
    <s v="E"/>
    <x v="2"/>
    <s v="GFL2    01/31/2007N"/>
    <n v="502019"/>
    <n v="43642.400000000001"/>
    <n v="4050.58"/>
    <n v="39591.82"/>
    <n v="39411.33"/>
    <n v="256.81"/>
    <n v="4050.58"/>
    <n v="0"/>
    <n v="-112.07"/>
    <n v="24.11"/>
    <n v="10853.07"/>
    <n v="0"/>
    <x v="19"/>
    <x v="5"/>
  </r>
  <r>
    <x v="0"/>
    <s v="E"/>
    <x v="10"/>
    <s v="GFL2    01/31/2007N"/>
    <n v="0"/>
    <n v="3"/>
    <n v="0.01"/>
    <n v="2.99"/>
    <n v="0.08"/>
    <n v="0"/>
    <n v="0.01"/>
    <n v="0"/>
    <n v="0"/>
    <n v="0"/>
    <n v="0"/>
    <n v="0"/>
    <x v="19"/>
    <x v="5"/>
  </r>
  <r>
    <x v="0"/>
    <s v="E"/>
    <x v="3"/>
    <s v="GFL2    01/31/2007N"/>
    <n v="15338"/>
    <n v="1431.84"/>
    <n v="124.05"/>
    <n v="1307.79"/>
    <n v="1206.49"/>
    <n v="7.84"/>
    <n v="124.05"/>
    <n v="0"/>
    <n v="-3.48"/>
    <n v="0.64"/>
    <n v="331.58"/>
    <n v="0"/>
    <x v="19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19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19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19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19"/>
    <x v="6"/>
  </r>
  <r>
    <x v="0"/>
    <s v="E"/>
    <x v="2"/>
    <s v="MCMP    07/31/1998 "/>
    <n v="0"/>
    <n v="169"/>
    <n v="0"/>
    <n v="169"/>
    <n v="0"/>
    <n v="0"/>
    <n v="0"/>
    <n v="0"/>
    <n v="0"/>
    <n v="0"/>
    <n v="0"/>
    <n v="0"/>
    <x v="19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19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19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19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19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19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19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19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19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19"/>
    <x v="6"/>
  </r>
  <r>
    <x v="0"/>
    <s v="E"/>
    <x v="9"/>
    <s v="NSPF    01/02/2007 "/>
    <n v="163"/>
    <n v="20.68"/>
    <n v="1.32"/>
    <n v="19.36"/>
    <n v="19.43"/>
    <n v="0"/>
    <n v="1.32"/>
    <n v="0"/>
    <n v="-0.08"/>
    <n v="0.01"/>
    <n v="3.52"/>
    <n v="0"/>
    <x v="19"/>
    <x v="7"/>
  </r>
  <r>
    <x v="0"/>
    <s v="E"/>
    <x v="2"/>
    <s v="NSPF    01/02/2007 "/>
    <n v="2664"/>
    <n v="320.14"/>
    <n v="21.56"/>
    <n v="298.58"/>
    <n v="299.72000000000003"/>
    <n v="0"/>
    <n v="21.56"/>
    <n v="0"/>
    <n v="-1.3"/>
    <n v="0.16"/>
    <n v="57.54"/>
    <n v="0"/>
    <x v="19"/>
    <x v="7"/>
  </r>
  <r>
    <x v="0"/>
    <s v="E"/>
    <x v="3"/>
    <s v="NSPF    01/02/2007 "/>
    <n v="3586"/>
    <n v="454.96"/>
    <n v="29.04"/>
    <n v="425.92"/>
    <n v="427.46"/>
    <n v="0"/>
    <n v="29.04"/>
    <n v="0"/>
    <n v="-1.76"/>
    <n v="0.22"/>
    <n v="77.44"/>
    <n v="0"/>
    <x v="19"/>
    <x v="7"/>
  </r>
  <r>
    <x v="0"/>
    <s v="E"/>
    <x v="13"/>
    <s v="NSPO    01/02/2007 "/>
    <n v="7703"/>
    <n v="1559.75"/>
    <n v="61.65"/>
    <n v="1498.1"/>
    <n v="1501.93"/>
    <n v="0"/>
    <n v="61.65"/>
    <n v="0"/>
    <n v="-3.85"/>
    <n v="0.02"/>
    <n v="165.62"/>
    <n v="0"/>
    <x v="19"/>
    <x v="7"/>
  </r>
  <r>
    <x v="0"/>
    <s v="E"/>
    <x v="9"/>
    <s v="NSPO    01/02/2007 "/>
    <n v="520"/>
    <n v="118.48"/>
    <n v="4.16"/>
    <n v="114.32"/>
    <n v="114.58"/>
    <n v="0"/>
    <n v="4.16"/>
    <n v="0"/>
    <n v="-0.26"/>
    <n v="0"/>
    <n v="11.18"/>
    <n v="0"/>
    <x v="19"/>
    <x v="7"/>
  </r>
  <r>
    <x v="0"/>
    <s v="E"/>
    <x v="2"/>
    <s v="NSPO    01/02/2007 "/>
    <n v="1760"/>
    <n v="378.47"/>
    <n v="14.18"/>
    <n v="364.29"/>
    <n v="365.07"/>
    <n v="0"/>
    <n v="14.18"/>
    <n v="0"/>
    <n v="-0.88"/>
    <n v="0.1"/>
    <n v="37.840000000000003"/>
    <n v="0"/>
    <x v="19"/>
    <x v="7"/>
  </r>
  <r>
    <x v="0"/>
    <s v="E"/>
    <x v="6"/>
    <s v="NSPO    01/02/2007 "/>
    <n v="40"/>
    <n v="8.01"/>
    <n v="0.32"/>
    <n v="7.69"/>
    <n v="7.71"/>
    <n v="0"/>
    <n v="0.32"/>
    <n v="0"/>
    <n v="-0.02"/>
    <n v="0"/>
    <n v="0.86"/>
    <n v="0"/>
    <x v="19"/>
    <x v="7"/>
  </r>
  <r>
    <x v="0"/>
    <s v="E"/>
    <x v="3"/>
    <s v="NSPO    01/02/2007 "/>
    <n v="80"/>
    <n v="18.89"/>
    <n v="0.64"/>
    <n v="18.25"/>
    <n v="18.29"/>
    <n v="0"/>
    <n v="0.64"/>
    <n v="0"/>
    <n v="-0.04"/>
    <n v="0"/>
    <n v="1.72"/>
    <n v="0"/>
    <x v="19"/>
    <x v="7"/>
  </r>
  <r>
    <x v="0"/>
    <s v="E"/>
    <x v="13"/>
    <s v="NSPO    01/02/2007N"/>
    <n v="0"/>
    <n v="-85.47"/>
    <n v="0"/>
    <n v="-85.47"/>
    <n v="0"/>
    <n v="0"/>
    <n v="0"/>
    <n v="0"/>
    <n v="0"/>
    <n v="0"/>
    <n v="0"/>
    <n v="0"/>
    <x v="19"/>
    <x v="7"/>
  </r>
  <r>
    <x v="0"/>
    <s v="E"/>
    <x v="13"/>
    <s v="NSPU    01/02/2007 "/>
    <n v="41"/>
    <n v="11.44"/>
    <n v="0.33"/>
    <n v="11.11"/>
    <n v="11.13"/>
    <n v="0"/>
    <n v="0.33"/>
    <n v="0"/>
    <n v="-0.02"/>
    <n v="0"/>
    <n v="0.89"/>
    <n v="0"/>
    <x v="19"/>
    <x v="7"/>
  </r>
  <r>
    <x v="0"/>
    <s v="E"/>
    <x v="9"/>
    <s v="NSPU    01/02/2007 "/>
    <n v="4265"/>
    <n v="1062.04"/>
    <n v="34.29"/>
    <n v="1027.75"/>
    <n v="1029.71"/>
    <n v="0"/>
    <n v="34.29"/>
    <n v="0"/>
    <n v="-1.96"/>
    <n v="0"/>
    <n v="92.29"/>
    <n v="0"/>
    <x v="19"/>
    <x v="7"/>
  </r>
  <r>
    <x v="0"/>
    <s v="E"/>
    <x v="2"/>
    <s v="NSPU    01/02/2007 "/>
    <n v="2630"/>
    <n v="554.07000000000005"/>
    <n v="21.12"/>
    <n v="532.95000000000005"/>
    <n v="534.08000000000004"/>
    <n v="0"/>
    <n v="21.12"/>
    <n v="0"/>
    <n v="-1.1299999999999999"/>
    <n v="0"/>
    <n v="56.72"/>
    <n v="0"/>
    <x v="19"/>
    <x v="7"/>
  </r>
  <r>
    <x v="0"/>
    <s v="E"/>
    <x v="10"/>
    <s v="NSU1    01/31/2007N"/>
    <n v="786"/>
    <n v="90.12"/>
    <n v="6.34"/>
    <n v="83.78"/>
    <n v="84.12"/>
    <n v="0"/>
    <n v="6.34"/>
    <n v="0"/>
    <n v="-0.38"/>
    <n v="0.04"/>
    <n v="16.989999999999998"/>
    <n v="0"/>
    <x v="19"/>
    <x v="7"/>
  </r>
  <r>
    <x v="0"/>
    <s v="E"/>
    <x v="10"/>
    <s v="NSU2    01/31/2007N"/>
    <n v="3138"/>
    <n v="683.56"/>
    <n v="25.32"/>
    <n v="658.24"/>
    <n v="659.61"/>
    <n v="0"/>
    <n v="25.32"/>
    <n v="0"/>
    <n v="-1.52"/>
    <n v="0.15"/>
    <n v="67.84"/>
    <n v="0"/>
    <x v="19"/>
    <x v="7"/>
  </r>
  <r>
    <x v="0"/>
    <s v="E"/>
    <x v="10"/>
    <s v="NSU3    01/31/2007N"/>
    <n v="30124"/>
    <n v="4773.62"/>
    <n v="243.09"/>
    <n v="4530.53"/>
    <n v="4543.6499999999996"/>
    <n v="0"/>
    <n v="243.09"/>
    <n v="0"/>
    <n v="-14.57"/>
    <n v="1.45"/>
    <n v="651.24"/>
    <n v="0"/>
    <x v="19"/>
    <x v="7"/>
  </r>
  <r>
    <x v="0"/>
    <s v="E"/>
    <x v="10"/>
    <s v="NSU5    01/31/2007N"/>
    <n v="328"/>
    <n v="36.36"/>
    <n v="2.65"/>
    <n v="33.71"/>
    <n v="33.85"/>
    <n v="0"/>
    <n v="2.65"/>
    <n v="0"/>
    <n v="-0.16"/>
    <n v="0.02"/>
    <n v="7.09"/>
    <n v="0"/>
    <x v="19"/>
    <x v="7"/>
  </r>
  <r>
    <x v="0"/>
    <s v="E"/>
    <x v="13"/>
    <s v="OLF     01/02/2007 "/>
    <n v="5786"/>
    <n v="656.42"/>
    <n v="46.79"/>
    <n v="609.63"/>
    <n v="612.07000000000005"/>
    <n v="0"/>
    <n v="46.79"/>
    <n v="0"/>
    <n v="-2.78"/>
    <n v="0.34"/>
    <n v="125.13"/>
    <n v="0"/>
    <x v="19"/>
    <x v="8"/>
  </r>
  <r>
    <x v="0"/>
    <s v="E"/>
    <x v="9"/>
    <s v="OLF     01/02/2007 "/>
    <n v="4502"/>
    <n v="485.9"/>
    <n v="36.380000000000003"/>
    <n v="449.52"/>
    <n v="451.46"/>
    <n v="0"/>
    <n v="36.380000000000003"/>
    <n v="0"/>
    <n v="-2.16"/>
    <n v="0.22"/>
    <n v="97.38"/>
    <n v="0"/>
    <x v="19"/>
    <x v="8"/>
  </r>
  <r>
    <x v="0"/>
    <s v="E"/>
    <x v="2"/>
    <s v="OLF     01/02/2007 "/>
    <n v="142242"/>
    <n v="14784.57"/>
    <n v="1148.6099999999999"/>
    <n v="13635.96"/>
    <n v="13696.39"/>
    <n v="0"/>
    <n v="1148.6099999999999"/>
    <n v="0"/>
    <n v="-68.87"/>
    <n v="8.44"/>
    <n v="3076.51"/>
    <n v="0"/>
    <x v="19"/>
    <x v="8"/>
  </r>
  <r>
    <x v="0"/>
    <s v="E"/>
    <x v="6"/>
    <s v="OLF     01/02/2007 "/>
    <n v="9458"/>
    <n v="937.03"/>
    <n v="76.349999999999994"/>
    <n v="860.68"/>
    <n v="864.68"/>
    <n v="0"/>
    <n v="76.349999999999994"/>
    <n v="0"/>
    <n v="-4.5599999999999996"/>
    <n v="0.56000000000000005"/>
    <n v="204.55"/>
    <n v="0"/>
    <x v="19"/>
    <x v="8"/>
  </r>
  <r>
    <x v="0"/>
    <s v="E"/>
    <x v="10"/>
    <s v="OLF     01/02/2007 "/>
    <n v="85"/>
    <n v="12.84"/>
    <n v="0.69"/>
    <n v="12.15"/>
    <n v="12.19"/>
    <n v="0"/>
    <n v="0.69"/>
    <n v="0"/>
    <n v="-0.04"/>
    <n v="0"/>
    <n v="1.84"/>
    <n v="0"/>
    <x v="19"/>
    <x v="8"/>
  </r>
  <r>
    <x v="0"/>
    <s v="E"/>
    <x v="3"/>
    <s v="OLF     01/02/2007 "/>
    <n v="41582"/>
    <n v="4256.75"/>
    <n v="335.7"/>
    <n v="3921.05"/>
    <n v="3938.78"/>
    <n v="0"/>
    <n v="335.7"/>
    <n v="0"/>
    <n v="-20.079999999999998"/>
    <n v="2.35"/>
    <n v="899.37"/>
    <n v="0"/>
    <x v="19"/>
    <x v="8"/>
  </r>
  <r>
    <x v="0"/>
    <s v="E"/>
    <x v="7"/>
    <s v="OLF     01/02/2007 "/>
    <n v="336"/>
    <n v="41.93"/>
    <n v="2.72"/>
    <n v="39.21"/>
    <n v="39.36"/>
    <n v="0"/>
    <n v="2.72"/>
    <n v="0"/>
    <n v="-0.16"/>
    <n v="0.01"/>
    <n v="7.27"/>
    <n v="0"/>
    <x v="19"/>
    <x v="8"/>
  </r>
  <r>
    <x v="0"/>
    <s v="E"/>
    <x v="11"/>
    <s v="OLF     01/02/2007 "/>
    <n v="838"/>
    <n v="100.11"/>
    <n v="6.78"/>
    <n v="93.33"/>
    <n v="93.7"/>
    <n v="0"/>
    <n v="6.78"/>
    <n v="0"/>
    <n v="-0.4"/>
    <n v="0.03"/>
    <n v="18.13"/>
    <n v="0"/>
    <x v="19"/>
    <x v="8"/>
  </r>
  <r>
    <x v="0"/>
    <s v="E"/>
    <x v="13"/>
    <s v="OLO     01/02/2007 "/>
    <n v="66690"/>
    <n v="10656.6"/>
    <n v="536.6"/>
    <n v="10120"/>
    <n v="10150.08"/>
    <n v="0"/>
    <n v="536.6"/>
    <n v="0"/>
    <n v="-30.54"/>
    <n v="0.46"/>
    <n v="1441.93"/>
    <n v="0"/>
    <x v="19"/>
    <x v="8"/>
  </r>
  <r>
    <x v="0"/>
    <s v="E"/>
    <x v="9"/>
    <s v="OLO     01/02/2007 "/>
    <n v="23360"/>
    <n v="4385.1099999999997"/>
    <n v="188.22"/>
    <n v="4196.8900000000003"/>
    <n v="4207.5600000000004"/>
    <n v="0"/>
    <n v="188.22"/>
    <n v="0"/>
    <n v="-11.17"/>
    <n v="0.5"/>
    <n v="504.96"/>
    <n v="0"/>
    <x v="19"/>
    <x v="8"/>
  </r>
  <r>
    <x v="0"/>
    <s v="E"/>
    <x v="2"/>
    <s v="OLO     01/02/2007 "/>
    <n v="93379"/>
    <n v="12178.27"/>
    <n v="753.83"/>
    <n v="11424.44"/>
    <n v="11466.2"/>
    <n v="0"/>
    <n v="753.83"/>
    <n v="0"/>
    <n v="-45.61"/>
    <n v="3.85"/>
    <n v="2018.45"/>
    <n v="0"/>
    <x v="19"/>
    <x v="8"/>
  </r>
  <r>
    <x v="0"/>
    <s v="E"/>
    <x v="6"/>
    <s v="OLO     01/02/2007 "/>
    <n v="11556"/>
    <n v="1342.1"/>
    <n v="93.38"/>
    <n v="1248.72"/>
    <n v="1253.77"/>
    <n v="0"/>
    <n v="93.38"/>
    <n v="0"/>
    <n v="-5.7"/>
    <n v="0.65"/>
    <n v="249.68"/>
    <n v="0"/>
    <x v="19"/>
    <x v="8"/>
  </r>
  <r>
    <x v="0"/>
    <s v="E"/>
    <x v="10"/>
    <s v="OLO     01/02/2007 "/>
    <n v="123"/>
    <n v="63.96"/>
    <n v="0.99"/>
    <n v="62.97"/>
    <n v="63.03"/>
    <n v="0"/>
    <n v="0.99"/>
    <n v="0"/>
    <n v="-0.06"/>
    <n v="0"/>
    <n v="2.67"/>
    <n v="0"/>
    <x v="19"/>
    <x v="8"/>
  </r>
  <r>
    <x v="0"/>
    <s v="E"/>
    <x v="3"/>
    <s v="OLO     01/02/2007 "/>
    <n v="15760"/>
    <n v="2414.16"/>
    <n v="127.16"/>
    <n v="2287"/>
    <n v="2294.31"/>
    <n v="0"/>
    <n v="127.16"/>
    <n v="0"/>
    <n v="-7.86"/>
    <n v="0.55000000000000004"/>
    <n v="340.9"/>
    <n v="0"/>
    <x v="19"/>
    <x v="8"/>
  </r>
  <r>
    <x v="0"/>
    <s v="E"/>
    <x v="7"/>
    <s v="OLO     01/02/2007 "/>
    <n v="82"/>
    <n v="15.8"/>
    <n v="0.66"/>
    <n v="15.14"/>
    <n v="15.18"/>
    <n v="0"/>
    <n v="0.66"/>
    <n v="0"/>
    <n v="-0.04"/>
    <n v="0"/>
    <n v="1.78"/>
    <n v="0"/>
    <x v="19"/>
    <x v="8"/>
  </r>
  <r>
    <x v="0"/>
    <s v="E"/>
    <x v="11"/>
    <s v="OLO     01/02/2007 "/>
    <n v="142"/>
    <n v="21.47"/>
    <n v="1.1399999999999999"/>
    <n v="20.329999999999998"/>
    <n v="20.399999999999999"/>
    <n v="0"/>
    <n v="1.1399999999999999"/>
    <n v="0"/>
    <n v="-7.0000000000000007E-2"/>
    <n v="0"/>
    <n v="3.07"/>
    <n v="0"/>
    <x v="19"/>
    <x v="8"/>
  </r>
  <r>
    <x v="0"/>
    <s v="E"/>
    <x v="13"/>
    <s v="OLO     01/02/2007N"/>
    <n v="0"/>
    <n v="-36.549999999999997"/>
    <n v="0"/>
    <n v="-36.549999999999997"/>
    <n v="0"/>
    <n v="0"/>
    <n v="0"/>
    <n v="0"/>
    <n v="0"/>
    <n v="0"/>
    <n v="0"/>
    <n v="0"/>
    <x v="19"/>
    <x v="8"/>
  </r>
  <r>
    <x v="0"/>
    <s v="E"/>
    <x v="2"/>
    <s v="OLO     01/02/2007N"/>
    <n v="0"/>
    <n v="-9.26"/>
    <n v="0"/>
    <n v="-9.26"/>
    <n v="0"/>
    <n v="0"/>
    <n v="0"/>
    <n v="0"/>
    <n v="0"/>
    <n v="0"/>
    <n v="0"/>
    <n v="0"/>
    <x v="19"/>
    <x v="8"/>
  </r>
  <r>
    <x v="0"/>
    <s v="E"/>
    <x v="13"/>
    <s v="OLO     07/01/2009 "/>
    <n v="71"/>
    <n v="9.9600000000000009"/>
    <n v="0.55000000000000004"/>
    <n v="9.41"/>
    <n v="9.44"/>
    <n v="0"/>
    <n v="0.55000000000000004"/>
    <n v="0"/>
    <n v="-0.03"/>
    <n v="0"/>
    <n v="1.53"/>
    <n v="0"/>
    <x v="19"/>
    <x v="8"/>
  </r>
  <r>
    <x v="0"/>
    <s v="E"/>
    <x v="9"/>
    <s v="OLU     01/02/2007 "/>
    <n v="568"/>
    <n v="110.16"/>
    <n v="4.5599999999999996"/>
    <n v="105.6"/>
    <n v="105.84"/>
    <n v="0"/>
    <n v="4.5599999999999996"/>
    <n v="0"/>
    <n v="-0.24"/>
    <n v="0"/>
    <n v="12.24"/>
    <n v="0"/>
    <x v="19"/>
    <x v="8"/>
  </r>
  <r>
    <x v="0"/>
    <s v="E"/>
    <x v="2"/>
    <s v="OLU     01/02/2007 "/>
    <n v="1217"/>
    <n v="253.39"/>
    <n v="9.7899999999999991"/>
    <n v="243.6"/>
    <n v="244.16"/>
    <n v="0"/>
    <n v="9.7899999999999991"/>
    <n v="0"/>
    <n v="-0.56000000000000005"/>
    <n v="0"/>
    <n v="26.26"/>
    <n v="0"/>
    <x v="19"/>
    <x v="8"/>
  </r>
  <r>
    <x v="0"/>
    <s v="E"/>
    <x v="13"/>
    <s v="RS  S   01/02/2007N"/>
    <n v="-71046"/>
    <n v="-6176.59"/>
    <n v="-660.37"/>
    <n v="-5516.22"/>
    <n v="-5677.44"/>
    <n v="-80.02"/>
    <n v="-660.37"/>
    <n v="0"/>
    <n v="70.36"/>
    <n v="170.88"/>
    <n v="-1535.85"/>
    <n v="0"/>
    <x v="19"/>
    <x v="9"/>
  </r>
  <r>
    <x v="0"/>
    <s v="E"/>
    <x v="13"/>
    <s v="RS  S   07/01/2009N"/>
    <n v="42002"/>
    <n v="3857.51"/>
    <n v="324.92"/>
    <n v="3532.59"/>
    <n v="3873.15"/>
    <n v="85.54"/>
    <n v="324.92"/>
    <n v="0"/>
    <n v="-41.51"/>
    <n v="1.94"/>
    <n v="1214.45"/>
    <n v="0"/>
    <x v="19"/>
    <x v="9"/>
  </r>
  <r>
    <x v="0"/>
    <s v="E"/>
    <x v="9"/>
    <s v="RS  S   07/01/2009N"/>
    <n v="0"/>
    <n v="-0.23"/>
    <n v="0"/>
    <n v="-0.23"/>
    <n v="0"/>
    <n v="0"/>
    <n v="0"/>
    <n v="0"/>
    <n v="0"/>
    <n v="0"/>
    <n v="0"/>
    <n v="0"/>
    <x v="19"/>
    <x v="9"/>
  </r>
  <r>
    <x v="0"/>
    <s v="E"/>
    <x v="13"/>
    <s v="RS  S   10/28/2008 "/>
    <n v="141701"/>
    <n v="11729.61"/>
    <n v="0"/>
    <n v="11729.61"/>
    <n v="0"/>
    <n v="0"/>
    <n v="0"/>
    <n v="0"/>
    <n v="0"/>
    <n v="0"/>
    <n v="3063.46"/>
    <n v="0"/>
    <x v="19"/>
    <x v="9"/>
  </r>
  <r>
    <x v="0"/>
    <s v="E"/>
    <x v="13"/>
    <s v="RS  S   10/28/2008N"/>
    <n v="110265135"/>
    <n v="9630649.5700000003"/>
    <n v="888271.98"/>
    <n v="8742377.5899999999"/>
    <n v="8626010.3000000007"/>
    <n v="225812.59"/>
    <n v="888271.98"/>
    <n v="0"/>
    <n v="-108998.27"/>
    <n v="5451"/>
    <n v="2383946.7400000002"/>
    <n v="0"/>
    <x v="19"/>
    <x v="9"/>
  </r>
  <r>
    <x v="0"/>
    <s v="E"/>
    <x v="9"/>
    <s v="RS  S   10/28/2008N"/>
    <n v="1084705"/>
    <n v="97872.98"/>
    <n v="8752.9699999999993"/>
    <n v="89120.01"/>
    <n v="87930.1"/>
    <n v="2209.06"/>
    <n v="8752.9699999999993"/>
    <n v="0"/>
    <n v="-1071.52"/>
    <n v="52.37"/>
    <n v="23450.46"/>
    <n v="0"/>
    <x v="19"/>
    <x v="9"/>
  </r>
  <r>
    <x v="0"/>
    <s v="E"/>
    <x v="3"/>
    <s v="RS  S   10/28/2008N"/>
    <n v="175"/>
    <n v="19.03"/>
    <n v="1.41"/>
    <n v="17.62"/>
    <n v="17.420000000000002"/>
    <n v="0.36"/>
    <n v="1.41"/>
    <n v="0"/>
    <n v="-0.17"/>
    <n v="0.01"/>
    <n v="3.78"/>
    <n v="0"/>
    <x v="19"/>
    <x v="9"/>
  </r>
  <r>
    <x v="0"/>
    <s v="E"/>
    <x v="14"/>
    <s v="RS  S   10/28/2008N"/>
    <n v="0"/>
    <n v="-1375"/>
    <n v="0"/>
    <n v="-1375"/>
    <n v="0"/>
    <n v="0"/>
    <n v="0"/>
    <n v="0"/>
    <n v="0"/>
    <n v="0"/>
    <n v="0"/>
    <n v="0"/>
    <x v="19"/>
    <x v="9"/>
  </r>
  <r>
    <x v="0"/>
    <s v="E"/>
    <x v="13"/>
    <s v="RS  W   01/02/2007N"/>
    <n v="93997"/>
    <n v="8173.1"/>
    <n v="959.8"/>
    <n v="7213.3"/>
    <n v="7446.17"/>
    <n v="115.68"/>
    <n v="959.8"/>
    <n v="0"/>
    <n v="-92.86"/>
    <n v="-255.69"/>
    <n v="2032.12"/>
    <n v="0"/>
    <x v="19"/>
    <x v="9"/>
  </r>
  <r>
    <x v="0"/>
    <s v="E"/>
    <x v="13"/>
    <s v="RS  W   10/28/2008N"/>
    <n v="3288935"/>
    <n v="288183.5"/>
    <n v="28530.959999999999"/>
    <n v="259652.54"/>
    <n v="257018.31"/>
    <n v="5641.63"/>
    <n v="28530.959999999999"/>
    <n v="0"/>
    <n v="-3249.03"/>
    <n v="241.63"/>
    <n v="71103.67"/>
    <n v="0"/>
    <x v="19"/>
    <x v="9"/>
  </r>
  <r>
    <x v="0"/>
    <s v="E"/>
    <x v="9"/>
    <s v="RS  W   10/28/2008N"/>
    <n v="12536"/>
    <n v="1127.7"/>
    <n v="110.75"/>
    <n v="1016.95"/>
    <n v="999.86"/>
    <n v="23.53"/>
    <n v="110.75"/>
    <n v="0"/>
    <n v="-12.4"/>
    <n v="5.96"/>
    <n v="271.02"/>
    <n v="0"/>
    <x v="19"/>
    <x v="9"/>
  </r>
  <r>
    <x v="0"/>
    <s v="E"/>
    <x v="10"/>
    <s v="SC01    01/31/2007N"/>
    <n v="1083"/>
    <n v="46.45"/>
    <n v="8.74"/>
    <n v="37.71"/>
    <n v="38.19"/>
    <n v="0"/>
    <n v="8.74"/>
    <n v="0"/>
    <n v="-0.53"/>
    <n v="0.05"/>
    <n v="23.41"/>
    <n v="0"/>
    <x v="19"/>
    <x v="10"/>
  </r>
  <r>
    <x v="0"/>
    <s v="E"/>
    <x v="10"/>
    <s v="SC02    01/31/2007N"/>
    <n v="41"/>
    <n v="5.26"/>
    <n v="0.33"/>
    <n v="4.93"/>
    <n v="4.95"/>
    <n v="0"/>
    <n v="0.33"/>
    <n v="0"/>
    <n v="-0.02"/>
    <n v="0"/>
    <n v="0.89"/>
    <n v="0"/>
    <x v="19"/>
    <x v="10"/>
  </r>
  <r>
    <x v="0"/>
    <s v="E"/>
    <x v="10"/>
    <s v="SC03    01/31/2007N"/>
    <n v="7903"/>
    <n v="339.03"/>
    <n v="63.77"/>
    <n v="275.26"/>
    <n v="278.70999999999998"/>
    <n v="0"/>
    <n v="63.77"/>
    <n v="0"/>
    <n v="-3.83"/>
    <n v="0.38"/>
    <n v="170.87"/>
    <n v="0"/>
    <x v="19"/>
    <x v="10"/>
  </r>
  <r>
    <x v="0"/>
    <s v="E"/>
    <x v="2"/>
    <s v="SE      01/31/2007N"/>
    <n v="17823"/>
    <n v="2591.48"/>
    <n v="143.77000000000001"/>
    <n v="2447.71"/>
    <n v="2455.4899999999998"/>
    <n v="0"/>
    <n v="143.77000000000001"/>
    <n v="0"/>
    <n v="-8.6199999999999992"/>
    <n v="0.84"/>
    <n v="385.25"/>
    <n v="0"/>
    <x v="19"/>
    <x v="11"/>
  </r>
  <r>
    <x v="0"/>
    <s v="E"/>
    <x v="10"/>
    <s v="SE      01/31/2007N"/>
    <n v="106283"/>
    <n v="13950.83"/>
    <n v="857.67"/>
    <n v="13093.16"/>
    <n v="13139.45"/>
    <n v="0"/>
    <n v="857.67"/>
    <n v="0"/>
    <n v="-51.35"/>
    <n v="5.0599999999999996"/>
    <n v="2297.65"/>
    <n v="0"/>
    <x v="19"/>
    <x v="11"/>
  </r>
  <r>
    <x v="0"/>
    <s v="E"/>
    <x v="10"/>
    <s v="SL01    01/31/2007N"/>
    <n v="2135"/>
    <n v="377.98"/>
    <n v="17.22"/>
    <n v="360.76"/>
    <n v="361.72"/>
    <n v="0"/>
    <n v="17.22"/>
    <n v="0"/>
    <n v="-1.04"/>
    <n v="0.08"/>
    <n v="46.18"/>
    <n v="0"/>
    <x v="19"/>
    <x v="12"/>
  </r>
  <r>
    <x v="0"/>
    <s v="E"/>
    <x v="10"/>
    <s v="SL02    01/31/2007N"/>
    <n v="3405"/>
    <n v="447.71"/>
    <n v="27.48"/>
    <n v="420.23"/>
    <n v="421.73"/>
    <n v="0"/>
    <n v="27.48"/>
    <n v="0"/>
    <n v="-1.64"/>
    <n v="0.14000000000000001"/>
    <n v="73.61"/>
    <n v="0"/>
    <x v="19"/>
    <x v="12"/>
  </r>
  <r>
    <x v="0"/>
    <s v="E"/>
    <x v="2"/>
    <s v="SL03    01/31/2007N"/>
    <n v="163"/>
    <n v="20.239999999999998"/>
    <n v="1.32"/>
    <n v="18.920000000000002"/>
    <n v="18.989999999999998"/>
    <n v="0"/>
    <n v="1.32"/>
    <n v="0"/>
    <n v="-0.08"/>
    <n v="0.01"/>
    <n v="3.52"/>
    <n v="0"/>
    <x v="19"/>
    <x v="12"/>
  </r>
  <r>
    <x v="0"/>
    <s v="E"/>
    <x v="10"/>
    <s v="SL03    01/31/2007N"/>
    <n v="14459"/>
    <n v="2315.81"/>
    <n v="116.64"/>
    <n v="2199.17"/>
    <n v="2205.42"/>
    <n v="0"/>
    <n v="116.64"/>
    <n v="0"/>
    <n v="-6.95"/>
    <n v="0.7"/>
    <n v="312.60000000000002"/>
    <n v="0"/>
    <x v="19"/>
    <x v="12"/>
  </r>
  <r>
    <x v="0"/>
    <s v="E"/>
    <x v="2"/>
    <s v="SL04    01/31/2007N"/>
    <n v="353"/>
    <n v="47.58"/>
    <n v="2.85"/>
    <n v="44.73"/>
    <n v="44.89"/>
    <n v="0"/>
    <n v="2.85"/>
    <n v="0"/>
    <n v="-0.17"/>
    <n v="0.01"/>
    <n v="7.64"/>
    <n v="0"/>
    <x v="19"/>
    <x v="12"/>
  </r>
  <r>
    <x v="0"/>
    <s v="E"/>
    <x v="10"/>
    <s v="SL04    01/31/2007N"/>
    <n v="747439"/>
    <n v="84621.26"/>
    <n v="6031.05"/>
    <n v="78590.210000000006"/>
    <n v="78915.360000000001"/>
    <n v="0"/>
    <n v="6031.05"/>
    <n v="0"/>
    <n v="-361"/>
    <n v="35.85"/>
    <n v="16158.97"/>
    <n v="0"/>
    <x v="19"/>
    <x v="12"/>
  </r>
  <r>
    <x v="0"/>
    <s v="E"/>
    <x v="2"/>
    <s v="SL05    01/31/2007N"/>
    <n v="3354"/>
    <n v="1424.71"/>
    <n v="27.04"/>
    <n v="1397.67"/>
    <n v="1399.13"/>
    <n v="0"/>
    <n v="27.04"/>
    <n v="0"/>
    <n v="-1.61"/>
    <n v="0.15"/>
    <n v="72.5"/>
    <n v="0"/>
    <x v="19"/>
    <x v="12"/>
  </r>
  <r>
    <x v="0"/>
    <s v="E"/>
    <x v="10"/>
    <s v="SL05    01/31/2007N"/>
    <n v="24814"/>
    <n v="7351.67"/>
    <n v="200.26"/>
    <n v="7151.41"/>
    <n v="7162.3"/>
    <n v="0"/>
    <n v="200.26"/>
    <n v="0"/>
    <n v="-12.02"/>
    <n v="1.1299999999999999"/>
    <n v="536.41"/>
    <n v="0"/>
    <x v="19"/>
    <x v="12"/>
  </r>
  <r>
    <x v="0"/>
    <s v="E"/>
    <x v="10"/>
    <s v="SL06    01/31/2007N"/>
    <n v="146"/>
    <n v="34.020000000000003"/>
    <n v="1.18"/>
    <n v="32.840000000000003"/>
    <n v="32.9"/>
    <n v="0"/>
    <n v="1.18"/>
    <n v="0"/>
    <n v="-7.0000000000000007E-2"/>
    <n v="0.01"/>
    <n v="3.16"/>
    <n v="0"/>
    <x v="19"/>
    <x v="12"/>
  </r>
  <r>
    <x v="0"/>
    <s v="E"/>
    <x v="2"/>
    <s v="SL07    01/31/2007N"/>
    <n v="5652"/>
    <n v="1988.92"/>
    <n v="45.6"/>
    <n v="1943.32"/>
    <n v="1945.77"/>
    <n v="0"/>
    <n v="45.6"/>
    <n v="0"/>
    <n v="-2.73"/>
    <n v="0.28000000000000003"/>
    <n v="122.18"/>
    <n v="0"/>
    <x v="19"/>
    <x v="12"/>
  </r>
  <r>
    <x v="0"/>
    <s v="E"/>
    <x v="10"/>
    <s v="SL07    01/31/2007N"/>
    <n v="41327"/>
    <n v="8401.67"/>
    <n v="333.48"/>
    <n v="8068.19"/>
    <n v="8086.2"/>
    <n v="0"/>
    <n v="333.48"/>
    <n v="0"/>
    <n v="-19.989999999999998"/>
    <n v="1.98"/>
    <n v="893.46"/>
    <n v="0"/>
    <x v="19"/>
    <x v="12"/>
  </r>
  <r>
    <x v="0"/>
    <s v="E"/>
    <x v="10"/>
    <s v="SL08    01/31/2007N"/>
    <n v="26276"/>
    <n v="3678.47"/>
    <n v="212.05"/>
    <n v="3466.42"/>
    <n v="3477.88"/>
    <n v="0"/>
    <n v="212.05"/>
    <n v="0"/>
    <n v="-12.71"/>
    <n v="1.25"/>
    <n v="568.08000000000004"/>
    <n v="0"/>
    <x v="19"/>
    <x v="12"/>
  </r>
  <r>
    <x v="0"/>
    <s v="E"/>
    <x v="10"/>
    <s v="SL09    01/31/2007N"/>
    <n v="2218"/>
    <n v="122.73"/>
    <n v="17.899999999999999"/>
    <n v="104.83"/>
    <n v="105.8"/>
    <n v="0"/>
    <n v="17.899999999999999"/>
    <n v="0"/>
    <n v="-1.07"/>
    <n v="0.1"/>
    <n v="47.95"/>
    <n v="0"/>
    <x v="19"/>
    <x v="12"/>
  </r>
  <r>
    <x v="0"/>
    <s v="E"/>
    <x v="13"/>
    <s v="SOLU    01/31/2007 "/>
    <n v="529"/>
    <n v="59.13"/>
    <n v="4.29"/>
    <n v="54.84"/>
    <n v="18.68"/>
    <n v="0"/>
    <n v="4.29"/>
    <n v="0"/>
    <n v="-0.24"/>
    <n v="0.01"/>
    <n v="11.44"/>
    <n v="0"/>
    <x v="19"/>
    <x v="13"/>
  </r>
  <r>
    <x v="0"/>
    <s v="E"/>
    <x v="2"/>
    <s v="SOLU    01/31/2007 "/>
    <n v="2819"/>
    <n v="205"/>
    <n v="22.74"/>
    <n v="182.26"/>
    <n v="99.41"/>
    <n v="0"/>
    <n v="22.74"/>
    <n v="0"/>
    <n v="-1.37"/>
    <n v="0.17"/>
    <n v="60.95"/>
    <n v="0"/>
    <x v="19"/>
    <x v="13"/>
  </r>
  <r>
    <x v="0"/>
    <s v="E"/>
    <x v="3"/>
    <s v="SOLU    01/31/2007 "/>
    <n v="162"/>
    <n v="10.15"/>
    <n v="1.31"/>
    <n v="8.84"/>
    <n v="5.71"/>
    <n v="0"/>
    <n v="1.31"/>
    <n v="0"/>
    <n v="-0.08"/>
    <n v="0.01"/>
    <n v="3.5"/>
    <n v="0"/>
    <x v="19"/>
    <x v="13"/>
  </r>
  <r>
    <x v="0"/>
    <s v="E"/>
    <x v="2"/>
    <s v="SP      01/02/2007N"/>
    <n v="1179"/>
    <n v="133.4"/>
    <n v="9.51"/>
    <n v="123.89"/>
    <n v="123.49"/>
    <n v="0.6"/>
    <n v="9.51"/>
    <n v="0"/>
    <n v="-0.26"/>
    <n v="0.06"/>
    <n v="25.49"/>
    <n v="0"/>
    <x v="19"/>
    <x v="14"/>
  </r>
  <r>
    <x v="0"/>
    <s v="E"/>
    <x v="3"/>
    <s v="SP      01/02/2007N"/>
    <n v="15653"/>
    <n v="1821.58"/>
    <n v="108.96"/>
    <n v="1712.62"/>
    <n v="1697.44"/>
    <n v="4.3"/>
    <n v="108.96"/>
    <n v="0"/>
    <n v="-3.5"/>
    <n v="14.38"/>
    <n v="338.4"/>
    <n v="0"/>
    <x v="19"/>
    <x v="14"/>
  </r>
  <r>
    <x v="0"/>
    <s v="E"/>
    <x v="13"/>
    <s v="SSLU    01/31/2007 "/>
    <n v="158"/>
    <n v="19.329999999999998"/>
    <n v="1.28"/>
    <n v="18.05"/>
    <n v="5.58"/>
    <n v="0"/>
    <n v="1.28"/>
    <n v="0"/>
    <n v="-7.0000000000000007E-2"/>
    <n v="0"/>
    <n v="3.42"/>
    <n v="0"/>
    <x v="19"/>
    <x v="15"/>
  </r>
  <r>
    <x v="0"/>
    <s v="E"/>
    <x v="2"/>
    <s v="SSLU    01/31/2007 "/>
    <n v="187"/>
    <n v="23.78"/>
    <n v="1.51"/>
    <n v="22.27"/>
    <n v="6.6"/>
    <n v="0"/>
    <n v="1.51"/>
    <n v="0"/>
    <n v="-0.08"/>
    <n v="0"/>
    <n v="4.05"/>
    <n v="0"/>
    <x v="19"/>
    <x v="15"/>
  </r>
  <r>
    <x v="0"/>
    <s v="E"/>
    <x v="10"/>
    <s v="SSLU    01/31/2007N"/>
    <n v="424"/>
    <n v="46.6"/>
    <n v="3.43"/>
    <n v="43.17"/>
    <n v="14.97"/>
    <n v="0"/>
    <n v="3.43"/>
    <n v="0"/>
    <n v="-0.19"/>
    <n v="0.01"/>
    <n v="9.17"/>
    <n v="0"/>
    <x v="19"/>
    <x v="15"/>
  </r>
  <r>
    <x v="0"/>
    <s v="E"/>
    <x v="13"/>
    <s v="SXLU    01/31/2007 "/>
    <n v="179"/>
    <n v="21.17"/>
    <n v="1.45"/>
    <n v="19.72"/>
    <n v="6.32"/>
    <n v="0"/>
    <n v="1.45"/>
    <n v="0"/>
    <n v="-0.08"/>
    <n v="0"/>
    <n v="3.87"/>
    <n v="0"/>
    <x v="19"/>
    <x v="16"/>
  </r>
  <r>
    <x v="0"/>
    <s v="E"/>
    <x v="2"/>
    <s v="SXLU    01/31/2007 "/>
    <n v="362"/>
    <n v="32.619999999999997"/>
    <n v="2.93"/>
    <n v="29.69"/>
    <n v="12.77"/>
    <n v="0"/>
    <n v="2.93"/>
    <n v="0"/>
    <n v="-0.17"/>
    <n v="0.01"/>
    <n v="7.82"/>
    <n v="0"/>
    <x v="19"/>
    <x v="16"/>
  </r>
  <r>
    <x v="0"/>
    <s v="E"/>
    <x v="10"/>
    <s v="SXLU    01/31/2007 "/>
    <n v="107"/>
    <n v="11.42"/>
    <n v="0.87"/>
    <n v="10.55"/>
    <n v="3.78"/>
    <n v="0"/>
    <n v="0.87"/>
    <n v="0"/>
    <n v="-0.05"/>
    <n v="0"/>
    <n v="2.31"/>
    <n v="0"/>
    <x v="19"/>
    <x v="16"/>
  </r>
  <r>
    <x v="0"/>
    <s v="E"/>
    <x v="3"/>
    <s v="SXLU    01/31/2007 "/>
    <n v="128"/>
    <n v="12.32"/>
    <n v="1.04"/>
    <n v="11.28"/>
    <n v="4.5199999999999996"/>
    <n v="0"/>
    <n v="1.04"/>
    <n v="0"/>
    <n v="-0.06"/>
    <n v="0"/>
    <n v="2.76"/>
    <n v="0"/>
    <x v="19"/>
    <x v="16"/>
  </r>
  <r>
    <x v="0"/>
    <s v="E"/>
    <x v="2"/>
    <s v="SXLU    01/31/2007N"/>
    <n v="162"/>
    <n v="10.55"/>
    <n v="1.31"/>
    <n v="9.24"/>
    <n v="5.71"/>
    <n v="0"/>
    <n v="1.31"/>
    <n v="0"/>
    <n v="-0.08"/>
    <n v="0.01"/>
    <n v="3.5"/>
    <n v="0"/>
    <x v="19"/>
    <x v="16"/>
  </r>
  <r>
    <x v="0"/>
    <s v="E"/>
    <x v="10"/>
    <s v="SXLU    01/31/2007N"/>
    <n v="574"/>
    <n v="60.97"/>
    <n v="4.63"/>
    <n v="56.34"/>
    <n v="20.25"/>
    <n v="0"/>
    <n v="4.63"/>
    <n v="0"/>
    <n v="-0.26"/>
    <n v="0.02"/>
    <n v="12.42"/>
    <n v="0"/>
    <x v="19"/>
    <x v="16"/>
  </r>
  <r>
    <x v="0"/>
    <s v="E"/>
    <x v="10"/>
    <s v="TL01    01/31/2007N"/>
    <n v="70206"/>
    <n v="3061.68"/>
    <n v="565.48"/>
    <n v="2496.1999999999998"/>
    <n v="2510.4299999999998"/>
    <n v="0"/>
    <n v="565.48"/>
    <n v="0"/>
    <n v="-15.95"/>
    <n v="1.72"/>
    <n v="1505.02"/>
    <n v="0"/>
    <x v="19"/>
    <x v="17"/>
  </r>
  <r>
    <x v="0"/>
    <s v="E"/>
    <x v="2"/>
    <s v="TL03    01/31/2007N"/>
    <n v="18"/>
    <n v="1.1599999999999999"/>
    <n v="0.14000000000000001"/>
    <n v="1.02"/>
    <n v="1.02"/>
    <n v="0"/>
    <n v="0.14000000000000001"/>
    <n v="0"/>
    <n v="0"/>
    <n v="0"/>
    <n v="0.38"/>
    <n v="0"/>
    <x v="19"/>
    <x v="17"/>
  </r>
  <r>
    <x v="0"/>
    <s v="E"/>
    <x v="10"/>
    <s v="TL03    01/31/2007N"/>
    <n v="72551"/>
    <n v="4687.8500000000004"/>
    <n v="587.79"/>
    <n v="4100.0600000000004"/>
    <n v="4127.84"/>
    <n v="0"/>
    <n v="587.79"/>
    <n v="0"/>
    <n v="-31.32"/>
    <n v="3.54"/>
    <n v="1568.37"/>
    <n v="0"/>
    <x v="19"/>
    <x v="17"/>
  </r>
  <r>
    <x v="0"/>
    <s v="E"/>
    <x v="4"/>
    <s v="TT03SOFF01/02/2007N"/>
    <n v="1091126"/>
    <n v="53499.16"/>
    <n v="8804.2999999999993"/>
    <n v="44694.86"/>
    <n v="44694.86"/>
    <n v="0"/>
    <n v="8804.2999999999993"/>
    <n v="0"/>
    <n v="0"/>
    <n v="0"/>
    <n v="23589.05"/>
    <n v="0"/>
    <x v="19"/>
    <x v="18"/>
  </r>
  <r>
    <x v="0"/>
    <s v="E"/>
    <x v="8"/>
    <s v="TT03SOFF01/02/2007N"/>
    <n v="-26777095"/>
    <n v="-1649825.12"/>
    <n v="-136417.79999999999"/>
    <n v="-1513407.32"/>
    <n v="-1541917.38"/>
    <n v="-5962.06"/>
    <n v="-136417.79999999999"/>
    <n v="0"/>
    <n v="429.23"/>
    <n v="34042.89"/>
    <n v="-578894.02"/>
    <n v="0"/>
    <x v="19"/>
    <x v="18"/>
  </r>
  <r>
    <x v="0"/>
    <s v="E"/>
    <x v="5"/>
    <s v="TT03SOFF01/02/2007N"/>
    <n v="1008071"/>
    <n v="50200.06"/>
    <n v="8134.13"/>
    <n v="42065.93"/>
    <n v="42065.93"/>
    <n v="0"/>
    <n v="8134.13"/>
    <n v="0"/>
    <n v="0"/>
    <n v="0"/>
    <n v="21793.49"/>
    <n v="0"/>
    <x v="19"/>
    <x v="18"/>
  </r>
  <r>
    <x v="0"/>
    <s v="E"/>
    <x v="8"/>
    <s v="TT03SON 01/02/2007 "/>
    <n v="702894"/>
    <n v="44408.800000000003"/>
    <n v="5671.65"/>
    <n v="44408.800000000003"/>
    <n v="38663.5"/>
    <n v="33.04"/>
    <n v="5671.65"/>
    <n v="0"/>
    <n v="-12.07"/>
    <n v="52.68"/>
    <n v="15195.87"/>
    <n v="0"/>
    <x v="19"/>
    <x v="18"/>
  </r>
  <r>
    <x v="0"/>
    <s v="E"/>
    <x v="4"/>
    <s v="TT03SON 01/02/2007N"/>
    <n v="453585"/>
    <n v="70827.31"/>
    <n v="3659.98"/>
    <n v="67167.33"/>
    <n v="67037.570000000007"/>
    <n v="72.599999999999994"/>
    <n v="3659.98"/>
    <n v="0"/>
    <n v="-16.989999999999998"/>
    <n v="74.150000000000006"/>
    <n v="9806.0499999999993"/>
    <n v="0"/>
    <x v="19"/>
    <x v="18"/>
  </r>
  <r>
    <x v="0"/>
    <s v="E"/>
    <x v="8"/>
    <s v="TT03SON 01/02/2007N"/>
    <n v="5301032"/>
    <n v="513650.09"/>
    <n v="40320.22"/>
    <n v="473329.87"/>
    <n v="493945.35"/>
    <n v="1821.25"/>
    <n v="40320.22"/>
    <n v="0"/>
    <n v="-192.98"/>
    <n v="-22243.75"/>
    <n v="114603.01"/>
    <n v="0"/>
    <x v="19"/>
    <x v="18"/>
  </r>
  <r>
    <x v="0"/>
    <s v="E"/>
    <x v="5"/>
    <s v="TT03SON 01/02/2007N"/>
    <n v="341112"/>
    <n v="43532.639999999999"/>
    <n v="2752.43"/>
    <n v="40780.21"/>
    <n v="40666.879999999997"/>
    <n v="63.41"/>
    <n v="2752.43"/>
    <n v="0"/>
    <n v="-14.84"/>
    <n v="64.760000000000005"/>
    <n v="7374.5"/>
    <n v="0"/>
    <x v="19"/>
    <x v="18"/>
  </r>
  <r>
    <x v="0"/>
    <s v="E"/>
    <x v="8"/>
    <s v="TT03WOFF01/02/2007N"/>
    <n v="21524761"/>
    <n v="987856.84"/>
    <n v="117303.69"/>
    <n v="870553.15"/>
    <n v="870553.15"/>
    <n v="0"/>
    <n v="117303.69"/>
    <n v="0"/>
    <n v="0"/>
    <n v="0"/>
    <n v="465343.81"/>
    <n v="0"/>
    <x v="19"/>
    <x v="18"/>
  </r>
  <r>
    <x v="0"/>
    <s v="E"/>
    <x v="8"/>
    <s v="TT03WON 01/02/2007N"/>
    <n v="8179935"/>
    <n v="697976.74"/>
    <n v="45190.74"/>
    <n v="652786"/>
    <n v="659989.38"/>
    <n v="4527.55"/>
    <n v="45190.74"/>
    <n v="0"/>
    <n v="-326.76"/>
    <n v="-11404.17"/>
    <n v="176842.02"/>
    <n v="0"/>
    <x v="19"/>
    <x v="18"/>
  </r>
  <r>
    <x v="0"/>
    <s v="E"/>
    <x v="8"/>
    <s v="TT04SOFF01/02/2007N"/>
    <n v="609624"/>
    <n v="29753.5"/>
    <n v="4919.0600000000004"/>
    <n v="24834.44"/>
    <n v="24834.44"/>
    <n v="0"/>
    <n v="4919.0600000000004"/>
    <n v="0"/>
    <n v="0"/>
    <n v="0"/>
    <n v="13179.46"/>
    <n v="0"/>
    <x v="19"/>
    <x v="18"/>
  </r>
  <r>
    <x v="0"/>
    <s v="E"/>
    <x v="5"/>
    <s v="TT04SOFF01/02/2007N"/>
    <n v="1435023"/>
    <n v="70032.460000000006"/>
    <n v="11579.2"/>
    <n v="58453.26"/>
    <n v="58453.26"/>
    <n v="0"/>
    <n v="11579.2"/>
    <n v="0"/>
    <n v="0"/>
    <n v="0"/>
    <n v="31023.77"/>
    <n v="0"/>
    <x v="19"/>
    <x v="18"/>
  </r>
  <r>
    <x v="0"/>
    <s v="E"/>
    <x v="8"/>
    <s v="TT04SON 01/02/2007 "/>
    <n v="992498"/>
    <n v="64434.5"/>
    <n v="8008.47"/>
    <n v="64434.5"/>
    <n v="56320.69"/>
    <n v="46.65"/>
    <n v="8008.47"/>
    <n v="0"/>
    <n v="-17.45"/>
    <n v="76.14"/>
    <n v="21456.81"/>
    <n v="0"/>
    <x v="19"/>
    <x v="18"/>
  </r>
  <r>
    <x v="0"/>
    <s v="E"/>
    <x v="8"/>
    <s v="TT04SON 01/02/2007N"/>
    <n v="257472"/>
    <n v="45369.08"/>
    <n v="2077.54"/>
    <n v="43291.54"/>
    <n v="43218.71"/>
    <n v="40.75"/>
    <n v="2077.54"/>
    <n v="0"/>
    <n v="-9.5399999999999991"/>
    <n v="41.62"/>
    <n v="5566.29"/>
    <n v="0"/>
    <x v="19"/>
    <x v="18"/>
  </r>
  <r>
    <x v="0"/>
    <s v="E"/>
    <x v="5"/>
    <s v="TT04SON 01/02/2007N"/>
    <n v="538487"/>
    <n v="55471.77"/>
    <n v="4345.05"/>
    <n v="51126.720000000001"/>
    <n v="50960.95"/>
    <n v="92.75"/>
    <n v="4345.05"/>
    <n v="0"/>
    <n v="-21.71"/>
    <n v="94.73"/>
    <n v="11641.55"/>
    <n v="0"/>
    <x v="19"/>
    <x v="18"/>
  </r>
  <r>
    <x v="0"/>
    <s v="E"/>
    <x v="8"/>
    <s v="TT05SON 01/02/2007 "/>
    <n v="394684"/>
    <n v="12413.66"/>
    <n v="0"/>
    <n v="12413.66"/>
    <n v="0"/>
    <n v="0"/>
    <n v="0"/>
    <n v="0"/>
    <n v="0"/>
    <n v="0"/>
    <n v="8532.67"/>
    <n v="0"/>
    <x v="19"/>
    <x v="18"/>
  </r>
  <r>
    <x v="0"/>
    <s v="E"/>
    <x v="8"/>
    <s v="TT06SON 01/02/2007 "/>
    <n v="593694"/>
    <n v="17898.099999999999"/>
    <n v="0"/>
    <n v="17898.099999999999"/>
    <n v="0"/>
    <n v="0"/>
    <n v="0"/>
    <n v="0"/>
    <n v="0"/>
    <n v="0"/>
    <n v="12835.07"/>
    <n v="0"/>
    <x v="19"/>
    <x v="18"/>
  </r>
  <r>
    <x v="0"/>
    <s v="E"/>
    <x v="10"/>
    <s v="UOLC    01/31/2007N"/>
    <n v="1477"/>
    <n v="63.35"/>
    <n v="11.91"/>
    <n v="51.44"/>
    <n v="52.08"/>
    <n v="0"/>
    <n v="11.91"/>
    <n v="0"/>
    <n v="-0.71"/>
    <n v="7.0000000000000007E-2"/>
    <n v="31.93"/>
    <n v="0"/>
    <x v="19"/>
    <x v="19"/>
  </r>
  <r>
    <x v="0"/>
    <s v="E"/>
    <x v="13"/>
    <s v="UOLP    01/31/2007 "/>
    <n v="621"/>
    <n v="26.75"/>
    <n v="5.07"/>
    <n v="21.68"/>
    <n v="21.92"/>
    <n v="0"/>
    <n v="5.07"/>
    <n v="0"/>
    <n v="-0.28999999999999998"/>
    <n v="0.05"/>
    <n v="13.43"/>
    <n v="0"/>
    <x v="19"/>
    <x v="19"/>
  </r>
  <r>
    <x v="0"/>
    <s v="E"/>
    <x v="2"/>
    <s v="UOLP    01/31/2007 "/>
    <n v="2924"/>
    <n v="125.66"/>
    <n v="23.68"/>
    <n v="101.98"/>
    <n v="103.12"/>
    <n v="0"/>
    <n v="23.68"/>
    <n v="0"/>
    <n v="-1.39"/>
    <n v="0.25"/>
    <n v="63.15"/>
    <n v="0"/>
    <x v="19"/>
    <x v="19"/>
  </r>
  <r>
    <x v="0"/>
    <s v="E"/>
    <x v="10"/>
    <s v="UOLP    01/31/2007 "/>
    <n v="64"/>
    <n v="2.75"/>
    <n v="0.52"/>
    <n v="2.23"/>
    <n v="2.2599999999999998"/>
    <n v="0"/>
    <n v="0.52"/>
    <n v="0"/>
    <n v="-0.03"/>
    <n v="0"/>
    <n v="1.38"/>
    <n v="0"/>
    <x v="19"/>
    <x v="19"/>
  </r>
  <r>
    <x v="0"/>
    <s v="E"/>
    <x v="3"/>
    <s v="UOLP    01/31/2007 "/>
    <n v="318"/>
    <n v="13.68"/>
    <n v="2.58"/>
    <n v="11.1"/>
    <n v="11.22"/>
    <n v="0"/>
    <n v="2.58"/>
    <n v="0"/>
    <n v="-0.15"/>
    <n v="0.03"/>
    <n v="6.87"/>
    <n v="0"/>
    <x v="19"/>
    <x v="19"/>
  </r>
  <r>
    <x v="0"/>
    <s v="E"/>
    <x v="2"/>
    <s v="UOLP    01/31/2007N"/>
    <n v="1476"/>
    <n v="63.33"/>
    <n v="11.91"/>
    <n v="51.42"/>
    <n v="52.04"/>
    <n v="0"/>
    <n v="11.91"/>
    <n v="0"/>
    <n v="-0.7"/>
    <n v="0.08"/>
    <n v="31.91"/>
    <n v="0"/>
    <x v="19"/>
    <x v="19"/>
  </r>
  <r>
    <x v="0"/>
    <s v="E"/>
    <x v="10"/>
    <s v="UOLP    01/31/2007N"/>
    <n v="13079"/>
    <n v="565.67999999999995"/>
    <n v="108.75"/>
    <n v="456.93"/>
    <n v="461.24"/>
    <n v="0"/>
    <n v="108.75"/>
    <n v="0"/>
    <n v="-6.29"/>
    <n v="1.98"/>
    <n v="282.74"/>
    <n v="0"/>
    <x v="19"/>
    <x v="19"/>
  </r>
  <r>
    <x v="0"/>
    <s v="E"/>
    <x v="3"/>
    <s v="WS01    06/02/1993N"/>
    <n v="12000"/>
    <n v="753.97"/>
    <n v="96.83"/>
    <n v="657.14"/>
    <n v="0"/>
    <n v="0"/>
    <n v="0"/>
    <n v="0"/>
    <n v="0"/>
    <n v="0"/>
    <n v="259.43"/>
    <n v="0"/>
    <x v="19"/>
    <x v="20"/>
  </r>
  <r>
    <x v="0"/>
    <s v="E"/>
    <x v="0"/>
    <s v="ID        01/01/2001 "/>
    <n v="51262"/>
    <n v="4292.42"/>
    <n v="0"/>
    <n v="4292.42"/>
    <n v="0"/>
    <n v="0"/>
    <n v="0"/>
    <n v="0"/>
    <n v="0"/>
    <n v="0"/>
    <n v="0"/>
    <n v="0"/>
    <x v="20"/>
    <x v="0"/>
  </r>
  <r>
    <x v="0"/>
    <s v="E"/>
    <x v="1"/>
    <s v="DP01    07/01/2009N"/>
    <n v="244908"/>
    <n v="19523.93"/>
    <n v="1894.36"/>
    <n v="17629.57"/>
    <n v="17547.03"/>
    <n v="125.39"/>
    <n v="1894.36"/>
    <n v="0"/>
    <n v="-54.61"/>
    <n v="11.76"/>
    <n v="8268.09"/>
    <n v="0"/>
    <x v="20"/>
    <x v="1"/>
  </r>
  <r>
    <x v="0"/>
    <s v="E"/>
    <x v="2"/>
    <s v="DP02    07/01/2009N"/>
    <n v="102676"/>
    <n v="9706.09"/>
    <n v="794.2"/>
    <n v="8911.89"/>
    <n v="8877.2999999999993"/>
    <n v="52.57"/>
    <n v="794.2"/>
    <n v="0"/>
    <n v="-22.9"/>
    <n v="4.92"/>
    <n v="3466.34"/>
    <n v="0"/>
    <x v="20"/>
    <x v="1"/>
  </r>
  <r>
    <x v="0"/>
    <s v="E"/>
    <x v="3"/>
    <s v="DP02    07/01/2009N"/>
    <n v="717414"/>
    <n v="58760.47"/>
    <n v="5549.19"/>
    <n v="53211.28"/>
    <n v="52969.51"/>
    <n v="367.32"/>
    <n v="5549.19"/>
    <n v="0"/>
    <n v="-159.97999999999999"/>
    <n v="34.43"/>
    <n v="24219.9"/>
    <n v="0"/>
    <x v="20"/>
    <x v="1"/>
  </r>
  <r>
    <x v="0"/>
    <s v="E"/>
    <x v="4"/>
    <s v="DP02    07/01/2009N"/>
    <n v="663089"/>
    <n v="50917.99"/>
    <n v="5128.99"/>
    <n v="45789"/>
    <n v="45565.54"/>
    <n v="339.5"/>
    <n v="5128.99"/>
    <n v="0"/>
    <n v="-147.87"/>
    <n v="31.83"/>
    <n v="22385.88"/>
    <n v="0"/>
    <x v="20"/>
    <x v="1"/>
  </r>
  <r>
    <x v="0"/>
    <s v="E"/>
    <x v="6"/>
    <s v="DP10 ON 07/01/2009N"/>
    <n v="132384"/>
    <n v="11019.98"/>
    <n v="1023.99"/>
    <n v="9995.99"/>
    <n v="9951.3799999999992"/>
    <n v="67.78"/>
    <n v="1023.99"/>
    <n v="0"/>
    <n v="-29.52"/>
    <n v="6.35"/>
    <n v="4469.28"/>
    <n v="0"/>
    <x v="20"/>
    <x v="1"/>
  </r>
  <r>
    <x v="0"/>
    <s v="E"/>
    <x v="7"/>
    <s v="DP10 ON 07/01/2009N"/>
    <n v="49053"/>
    <n v="4947.1000000000004"/>
    <n v="379.42"/>
    <n v="4567.68"/>
    <n v="4551.1499999999996"/>
    <n v="25.12"/>
    <n v="379.42"/>
    <n v="0"/>
    <n v="-10.94"/>
    <n v="2.35"/>
    <n v="1656.03"/>
    <n v="0"/>
    <x v="20"/>
    <x v="1"/>
  </r>
  <r>
    <x v="0"/>
    <s v="E"/>
    <x v="4"/>
    <s v="DS01    01/02/2007 "/>
    <n v="11098"/>
    <n v="1189.3699999999999"/>
    <n v="85.84"/>
    <n v="1189.3699999999999"/>
    <n v="1103"/>
    <n v="5.68"/>
    <n v="85.84"/>
    <n v="0"/>
    <n v="-6.56"/>
    <n v="1.41"/>
    <n v="374.67"/>
    <n v="0"/>
    <x v="20"/>
    <x v="2"/>
  </r>
  <r>
    <x v="0"/>
    <s v="E"/>
    <x v="8"/>
    <s v="DS01    01/02/2007 "/>
    <n v="136423"/>
    <n v="9354.92"/>
    <n v="1055.23"/>
    <n v="9354.92"/>
    <n v="8247.31"/>
    <n v="69.849999999999994"/>
    <n v="1055.23"/>
    <n v="0"/>
    <n v="-22.26"/>
    <n v="4.79"/>
    <n v="4605.6400000000003"/>
    <n v="0"/>
    <x v="20"/>
    <x v="2"/>
  </r>
  <r>
    <x v="0"/>
    <s v="E"/>
    <x v="2"/>
    <s v="DS01    01/02/2007N"/>
    <n v="-69323"/>
    <n v="-6924.31"/>
    <n v="-692.27"/>
    <n v="-6232.04"/>
    <n v="-6087.19"/>
    <n v="-91.72"/>
    <n v="-692.27"/>
    <n v="0"/>
    <n v="15.38"/>
    <n v="-68.510000000000005"/>
    <n v="-1395.19"/>
    <n v="0"/>
    <x v="20"/>
    <x v="2"/>
  </r>
  <r>
    <x v="0"/>
    <s v="E"/>
    <x v="6"/>
    <s v="DS01    01/02/2007N"/>
    <n v="-8582"/>
    <n v="-345.14"/>
    <n v="-73.790000000000006"/>
    <n v="-271.35000000000002"/>
    <n v="-264.49"/>
    <n v="-6.47"/>
    <n v="-73.790000000000006"/>
    <n v="0"/>
    <n v="1.9"/>
    <n v="-2.29"/>
    <n v="-185.55"/>
    <n v="0"/>
    <x v="20"/>
    <x v="2"/>
  </r>
  <r>
    <x v="0"/>
    <s v="E"/>
    <x v="3"/>
    <s v="DS01    01/02/2007N"/>
    <n v="151494"/>
    <n v="20655.73"/>
    <n v="1329.95"/>
    <n v="19325.78"/>
    <n v="19205.22"/>
    <n v="219.91"/>
    <n v="1329.95"/>
    <n v="0"/>
    <n v="-33.79"/>
    <n v="-65.56"/>
    <n v="3275.15"/>
    <n v="0"/>
    <x v="20"/>
    <x v="2"/>
  </r>
  <r>
    <x v="0"/>
    <s v="E"/>
    <x v="11"/>
    <s v="DS01    01/02/2007N"/>
    <n v="20045"/>
    <n v="1970.63"/>
    <n v="465.27"/>
    <n v="1505.36"/>
    <n v="1563.55"/>
    <n v="13.39"/>
    <n v="465.27"/>
    <n v="0"/>
    <n v="-4.4800000000000004"/>
    <n v="-67.099999999999994"/>
    <n v="433.35"/>
    <n v="0"/>
    <x v="20"/>
    <x v="2"/>
  </r>
  <r>
    <x v="0"/>
    <s v="E"/>
    <x v="8"/>
    <s v="DS01    01/02/2007N"/>
    <n v="80"/>
    <n v="4.51"/>
    <n v="0.65"/>
    <n v="3.86"/>
    <n v="3.83"/>
    <n v="0.04"/>
    <n v="0.65"/>
    <n v="0"/>
    <n v="-0.02"/>
    <n v="0.01"/>
    <n v="1.73"/>
    <n v="0"/>
    <x v="20"/>
    <x v="2"/>
  </r>
  <r>
    <x v="0"/>
    <s v="E"/>
    <x v="2"/>
    <s v="DS01    01/02/2007Y"/>
    <n v="16980"/>
    <n v="4132.8100000000004"/>
    <n v="141.82"/>
    <n v="3990.99"/>
    <n v="3981.14"/>
    <n v="10.119999999999999"/>
    <n v="141.82"/>
    <n v="0"/>
    <n v="-3.79"/>
    <n v="3.52"/>
    <n v="367.09"/>
    <n v="0"/>
    <x v="20"/>
    <x v="2"/>
  </r>
  <r>
    <x v="0"/>
    <s v="E"/>
    <x v="6"/>
    <s v="DS01    01/02/2007Y"/>
    <n v="4240"/>
    <n v="1048.95"/>
    <n v="37.96"/>
    <n v="1010.99"/>
    <n v="1003.96"/>
    <n v="5.95"/>
    <n v="37.96"/>
    <n v="0"/>
    <n v="-0.94"/>
    <n v="2.02"/>
    <n v="91.66"/>
    <n v="0"/>
    <x v="20"/>
    <x v="2"/>
  </r>
  <r>
    <x v="0"/>
    <s v="E"/>
    <x v="11"/>
    <s v="DS01    01/02/2007Y"/>
    <n v="1280"/>
    <n v="318.94"/>
    <n v="10.33"/>
    <n v="308.61"/>
    <n v="308.18"/>
    <n v="0.66"/>
    <n v="10.33"/>
    <n v="0"/>
    <n v="-0.28999999999999998"/>
    <n v="0.06"/>
    <n v="27.67"/>
    <n v="0"/>
    <x v="20"/>
    <x v="2"/>
  </r>
  <r>
    <x v="0"/>
    <s v="E"/>
    <x v="9"/>
    <s v="DS01    07/01/2009N"/>
    <n v="353469"/>
    <n v="34637.050000000003"/>
    <n v="2734.08"/>
    <n v="31902.97"/>
    <n v="31784.22"/>
    <n v="180.96"/>
    <n v="2734.08"/>
    <n v="0"/>
    <n v="-78.86"/>
    <n v="16.98"/>
    <n v="11933.14"/>
    <n v="0"/>
    <x v="20"/>
    <x v="2"/>
  </r>
  <r>
    <x v="0"/>
    <s v="E"/>
    <x v="2"/>
    <s v="DS01    07/01/2009N"/>
    <n v="67319814"/>
    <n v="6463572"/>
    <n v="520719.3"/>
    <n v="5942852.7000000002"/>
    <n v="5920166.8399999999"/>
    <n v="34467.800000000003"/>
    <n v="520719.3"/>
    <n v="0"/>
    <n v="-15011.89"/>
    <n v="3230.18"/>
    <n v="2272717.12"/>
    <n v="0"/>
    <x v="20"/>
    <x v="2"/>
  </r>
  <r>
    <x v="0"/>
    <s v="E"/>
    <x v="6"/>
    <s v="DS01    07/01/2009N"/>
    <n v="3944565"/>
    <n v="386743.52"/>
    <n v="30511.15"/>
    <n v="356232.37"/>
    <n v="354902.98"/>
    <n v="2019.7"/>
    <n v="30511.15"/>
    <n v="0"/>
    <n v="-879.64"/>
    <n v="189.33"/>
    <n v="133168.45000000001"/>
    <n v="0"/>
    <x v="20"/>
    <x v="2"/>
  </r>
  <r>
    <x v="0"/>
    <s v="E"/>
    <x v="10"/>
    <s v="DS01    07/01/2009N"/>
    <n v="71671"/>
    <n v="7465.83"/>
    <n v="554.37"/>
    <n v="6911.46"/>
    <n v="6887.33"/>
    <n v="36.68"/>
    <n v="554.37"/>
    <n v="0"/>
    <n v="-15.98"/>
    <n v="3.43"/>
    <n v="2419.6"/>
    <n v="0"/>
    <x v="20"/>
    <x v="2"/>
  </r>
  <r>
    <x v="0"/>
    <s v="E"/>
    <x v="3"/>
    <s v="DS01    07/01/2009N"/>
    <n v="7143115"/>
    <n v="723750.73"/>
    <n v="55251.96"/>
    <n v="668498.77"/>
    <n v="666091.75"/>
    <n v="3657.42"/>
    <n v="55251.96"/>
    <n v="0"/>
    <n v="-1592.95"/>
    <n v="342.88"/>
    <n v="241151.5"/>
    <n v="0"/>
    <x v="20"/>
    <x v="2"/>
  </r>
  <r>
    <x v="0"/>
    <s v="E"/>
    <x v="7"/>
    <s v="DS01    07/01/2009N"/>
    <n v="541"/>
    <n v="91.4"/>
    <n v="4.18"/>
    <n v="87.22"/>
    <n v="87.04"/>
    <n v="0.28000000000000003"/>
    <n v="4.18"/>
    <n v="0"/>
    <n v="-0.12"/>
    <n v="0.02"/>
    <n v="18.27"/>
    <n v="0"/>
    <x v="20"/>
    <x v="2"/>
  </r>
  <r>
    <x v="0"/>
    <s v="E"/>
    <x v="11"/>
    <s v="DS01    07/01/2009N"/>
    <n v="556352"/>
    <n v="52011.02"/>
    <n v="4303.37"/>
    <n v="47707.65"/>
    <n v="47520.22"/>
    <n v="284.83"/>
    <n v="4303.37"/>
    <n v="0"/>
    <n v="-124.1"/>
    <n v="26.7"/>
    <n v="18782.45"/>
    <n v="0"/>
    <x v="20"/>
    <x v="2"/>
  </r>
  <r>
    <x v="0"/>
    <s v="E"/>
    <x v="4"/>
    <s v="DS01    07/01/2009N"/>
    <n v="8161085"/>
    <n v="700866.03"/>
    <n v="63125.99"/>
    <n v="637740.04"/>
    <n v="634989.76"/>
    <n v="4178.47"/>
    <n v="63125.99"/>
    <n v="0"/>
    <n v="-1819.92"/>
    <n v="391.73"/>
    <n v="275518.21999999997"/>
    <n v="0"/>
    <x v="20"/>
    <x v="2"/>
  </r>
  <r>
    <x v="0"/>
    <s v="E"/>
    <x v="8"/>
    <s v="DS01    07/01/2009N"/>
    <n v="1534776"/>
    <n v="144736.85999999999"/>
    <n v="11871.5"/>
    <n v="132865.35999999999"/>
    <n v="132348.13"/>
    <n v="785.84"/>
    <n v="11871.5"/>
    <n v="0"/>
    <n v="-342.27"/>
    <n v="73.66"/>
    <n v="51814.04"/>
    <n v="0"/>
    <x v="20"/>
    <x v="2"/>
  </r>
  <r>
    <x v="0"/>
    <s v="E"/>
    <x v="5"/>
    <s v="DS01    07/01/2009N"/>
    <n v="2056995"/>
    <n v="221406.06"/>
    <n v="15910.87"/>
    <n v="205495.19"/>
    <n v="204971.94"/>
    <n v="1053.2"/>
    <n v="15910.87"/>
    <n v="0"/>
    <n v="-458.71"/>
    <n v="98.76"/>
    <n v="69444.160000000003"/>
    <n v="0"/>
    <x v="20"/>
    <x v="2"/>
  </r>
  <r>
    <x v="0"/>
    <s v="E"/>
    <x v="2"/>
    <s v="DS01    07/01/2009Y"/>
    <n v="39784"/>
    <n v="10420.52"/>
    <n v="307.74"/>
    <n v="10112.780000000001"/>
    <n v="10099.370000000001"/>
    <n v="20.399999999999999"/>
    <n v="307.74"/>
    <n v="0"/>
    <n v="-8.8800000000000008"/>
    <n v="1.89"/>
    <n v="1343.1"/>
    <n v="0"/>
    <x v="20"/>
    <x v="2"/>
  </r>
  <r>
    <x v="0"/>
    <s v="E"/>
    <x v="6"/>
    <s v="DS01    07/01/2009Y"/>
    <n v="2730"/>
    <n v="717.97"/>
    <n v="21.12"/>
    <n v="696.85"/>
    <n v="695.93"/>
    <n v="1.4"/>
    <n v="21.12"/>
    <n v="0"/>
    <n v="-0.61"/>
    <n v="0.13"/>
    <n v="92.17"/>
    <n v="0"/>
    <x v="20"/>
    <x v="2"/>
  </r>
  <r>
    <x v="0"/>
    <s v="E"/>
    <x v="3"/>
    <s v="DS01    07/01/2009Y"/>
    <n v="23560"/>
    <n v="6089.96"/>
    <n v="182.22"/>
    <n v="5907.74"/>
    <n v="5899.8"/>
    <n v="12.06"/>
    <n v="182.22"/>
    <n v="0"/>
    <n v="-5.25"/>
    <n v="1.1299999999999999"/>
    <n v="795.37"/>
    <n v="0"/>
    <x v="20"/>
    <x v="2"/>
  </r>
  <r>
    <x v="0"/>
    <s v="E"/>
    <x v="11"/>
    <s v="DS01    07/01/2009Y"/>
    <n v="1360"/>
    <n v="354"/>
    <n v="10.52"/>
    <n v="343.48"/>
    <n v="343.01"/>
    <n v="0.7"/>
    <n v="10.52"/>
    <n v="0"/>
    <n v="-0.3"/>
    <n v="7.0000000000000007E-2"/>
    <n v="45.91"/>
    <n v="0"/>
    <x v="20"/>
    <x v="2"/>
  </r>
  <r>
    <x v="0"/>
    <s v="E"/>
    <x v="8"/>
    <s v="DS01    07/01/2009Y"/>
    <n v="331"/>
    <n v="97.51"/>
    <n v="2.56"/>
    <n v="94.95"/>
    <n v="94.83"/>
    <n v="0.17"/>
    <n v="2.56"/>
    <n v="0"/>
    <n v="-7.0000000000000007E-2"/>
    <n v="0.02"/>
    <n v="11.17"/>
    <n v="0"/>
    <x v="20"/>
    <x v="2"/>
  </r>
  <r>
    <x v="0"/>
    <s v="E"/>
    <x v="5"/>
    <s v="DS01    07/01/2009Y"/>
    <n v="6784"/>
    <n v="1705.95"/>
    <n v="52.47"/>
    <n v="1653.48"/>
    <n v="1651.19"/>
    <n v="3.47"/>
    <n v="52.47"/>
    <n v="0"/>
    <n v="-1.51"/>
    <n v="0.33"/>
    <n v="229.03"/>
    <n v="0"/>
    <x v="20"/>
    <x v="2"/>
  </r>
  <r>
    <x v="0"/>
    <s v="E"/>
    <x v="6"/>
    <s v="DS02    07/01/2009N"/>
    <n v="5319"/>
    <n v="1544.73"/>
    <n v="41.14"/>
    <n v="1503.59"/>
    <n v="1501.8"/>
    <n v="2.72"/>
    <n v="41.14"/>
    <n v="0"/>
    <n v="-1.19"/>
    <n v="0.26"/>
    <n v="179.57"/>
    <n v="0"/>
    <x v="20"/>
    <x v="2"/>
  </r>
  <r>
    <x v="0"/>
    <s v="E"/>
    <x v="5"/>
    <s v="DS02    07/01/2009N"/>
    <n v="144336"/>
    <n v="12806.71"/>
    <n v="1116.44"/>
    <n v="11690.27"/>
    <n v="11641.63"/>
    <n v="73.900000000000006"/>
    <n v="1116.44"/>
    <n v="0"/>
    <n v="-32.19"/>
    <n v="6.93"/>
    <n v="4872.78"/>
    <n v="0"/>
    <x v="20"/>
    <x v="2"/>
  </r>
  <r>
    <x v="0"/>
    <s v="E"/>
    <x v="5"/>
    <s v="DS03 ON 07/01/2009N"/>
    <n v="148842"/>
    <n v="12241.7"/>
    <n v="1151.29"/>
    <n v="11090.41"/>
    <n v="11040.25"/>
    <n v="76.209999999999994"/>
    <n v="1151.29"/>
    <n v="0"/>
    <n v="-33.19"/>
    <n v="7.14"/>
    <n v="5024.91"/>
    <n v="0"/>
    <x v="20"/>
    <x v="2"/>
  </r>
  <r>
    <x v="0"/>
    <s v="E"/>
    <x v="2"/>
    <s v="DS07 ON 01/02/2007N"/>
    <n v="290"/>
    <n v="-1456.62"/>
    <n v="2.34"/>
    <n v="-1458.96"/>
    <n v="-1459.06"/>
    <n v="0.15"/>
    <n v="2.34"/>
    <n v="0"/>
    <n v="-0.06"/>
    <n v="0.01"/>
    <n v="6.27"/>
    <n v="0"/>
    <x v="20"/>
    <x v="2"/>
  </r>
  <r>
    <x v="0"/>
    <s v="E"/>
    <x v="2"/>
    <s v="DS07 ON 07/01/2009N"/>
    <n v="1691494"/>
    <n v="150965.51"/>
    <n v="13083.72"/>
    <n v="137881.79"/>
    <n v="137311.76999999999"/>
    <n v="866.05"/>
    <n v="13083.72"/>
    <n v="0"/>
    <n v="-377.23"/>
    <n v="81.2"/>
    <n v="57104.82"/>
    <n v="0"/>
    <x v="20"/>
    <x v="2"/>
  </r>
  <r>
    <x v="0"/>
    <s v="E"/>
    <x v="6"/>
    <s v="DS07 ON 07/01/2009N"/>
    <n v="119722"/>
    <n v="12360.18"/>
    <n v="926.05"/>
    <n v="11434.13"/>
    <n v="11393.78"/>
    <n v="61.3"/>
    <n v="926.05"/>
    <n v="0"/>
    <n v="-26.7"/>
    <n v="5.75"/>
    <n v="4041.81"/>
    <n v="0"/>
    <x v="20"/>
    <x v="2"/>
  </r>
  <r>
    <x v="0"/>
    <s v="E"/>
    <x v="3"/>
    <s v="DS07 ON 07/01/2009N"/>
    <n v="88680"/>
    <n v="9732.1299999999992"/>
    <n v="685.95"/>
    <n v="9046.18"/>
    <n v="9016.2999999999993"/>
    <n v="45.4"/>
    <n v="685.95"/>
    <n v="0"/>
    <n v="-19.78"/>
    <n v="4.26"/>
    <n v="2993.84"/>
    <n v="0"/>
    <x v="20"/>
    <x v="2"/>
  </r>
  <r>
    <x v="0"/>
    <s v="E"/>
    <x v="7"/>
    <s v="DS07 ON 07/01/2009N"/>
    <n v="23360"/>
    <n v="2601.65"/>
    <n v="180.69"/>
    <n v="2420.96"/>
    <n v="2413.09"/>
    <n v="11.96"/>
    <n v="180.69"/>
    <n v="0"/>
    <n v="-5.21"/>
    <n v="1.1200000000000001"/>
    <n v="788.63"/>
    <n v="0"/>
    <x v="20"/>
    <x v="2"/>
  </r>
  <r>
    <x v="0"/>
    <s v="E"/>
    <x v="4"/>
    <s v="DS07 ON 07/01/2009N"/>
    <n v="164458"/>
    <n v="14967.03"/>
    <n v="1272.08"/>
    <n v="13694.95"/>
    <n v="13639.52"/>
    <n v="84.2"/>
    <n v="1272.08"/>
    <n v="0"/>
    <n v="-36.67"/>
    <n v="7.9"/>
    <n v="5552.1"/>
    <n v="0"/>
    <x v="20"/>
    <x v="2"/>
  </r>
  <r>
    <x v="0"/>
    <s v="E"/>
    <x v="2"/>
    <s v="DS08 ON 01/02/2007Y"/>
    <n v="0"/>
    <n v="13.12"/>
    <n v="0"/>
    <n v="13.12"/>
    <n v="13.12"/>
    <n v="0"/>
    <n v="0"/>
    <n v="0"/>
    <n v="0"/>
    <n v="0"/>
    <n v="0"/>
    <n v="0"/>
    <x v="20"/>
    <x v="2"/>
  </r>
  <r>
    <x v="0"/>
    <s v="E"/>
    <x v="2"/>
    <s v="DS08 ON 07/01/2009N"/>
    <n v="678793"/>
    <n v="81077.39"/>
    <n v="5250.44"/>
    <n v="75826.95"/>
    <n v="75598.17"/>
    <n v="347.51"/>
    <n v="5250.44"/>
    <n v="0"/>
    <n v="-151.32"/>
    <n v="32.590000000000003"/>
    <n v="22916.03"/>
    <n v="0"/>
    <x v="20"/>
    <x v="2"/>
  </r>
  <r>
    <x v="0"/>
    <s v="E"/>
    <x v="4"/>
    <s v="DS08 ON 07/01/2009N"/>
    <n v="56093"/>
    <n v="6416.87"/>
    <n v="433.88"/>
    <n v="5982.99"/>
    <n v="5964.09"/>
    <n v="28.72"/>
    <n v="433.88"/>
    <n v="0"/>
    <n v="-12.51"/>
    <n v="2.69"/>
    <n v="1893.7"/>
    <n v="0"/>
    <x v="20"/>
    <x v="2"/>
  </r>
  <r>
    <x v="0"/>
    <s v="E"/>
    <x v="2"/>
    <s v="DS09    01/02/2007N"/>
    <n v="2181"/>
    <n v="259.37"/>
    <n v="17.600000000000001"/>
    <n v="241.77"/>
    <n v="241.04"/>
    <n v="1.1000000000000001"/>
    <n v="17.600000000000001"/>
    <n v="0"/>
    <n v="-0.48"/>
    <n v="0.11"/>
    <n v="47.15"/>
    <n v="0"/>
    <x v="20"/>
    <x v="2"/>
  </r>
  <r>
    <x v="0"/>
    <s v="E"/>
    <x v="2"/>
    <s v="DS09    01/02/2007Y"/>
    <n v="6360"/>
    <n v="926.23"/>
    <n v="51.32"/>
    <n v="874.91"/>
    <n v="872.76"/>
    <n v="3.26"/>
    <n v="51.32"/>
    <n v="0"/>
    <n v="-1.42"/>
    <n v="0.31"/>
    <n v="137.5"/>
    <n v="0"/>
    <x v="20"/>
    <x v="2"/>
  </r>
  <r>
    <x v="0"/>
    <s v="E"/>
    <x v="2"/>
    <s v="DS09    07/01/2009N"/>
    <n v="610575"/>
    <n v="74311.59"/>
    <n v="4722.7700000000004"/>
    <n v="69588.820000000007"/>
    <n v="69383.520000000004"/>
    <n v="312.60000000000002"/>
    <n v="4722.7700000000004"/>
    <n v="0"/>
    <n v="-136.16"/>
    <n v="29.32"/>
    <n v="20612.97"/>
    <n v="0"/>
    <x v="20"/>
    <x v="2"/>
  </r>
  <r>
    <x v="0"/>
    <s v="E"/>
    <x v="2"/>
    <s v="DS09    07/01/2009Y"/>
    <n v="39812"/>
    <n v="6396.14"/>
    <n v="307.95999999999998"/>
    <n v="6088.18"/>
    <n v="6074.75"/>
    <n v="20.41"/>
    <n v="307.95999999999998"/>
    <n v="0"/>
    <n v="-8.8800000000000008"/>
    <n v="1.9"/>
    <n v="1344.06"/>
    <n v="0"/>
    <x v="20"/>
    <x v="2"/>
  </r>
  <r>
    <x v="0"/>
    <s v="E"/>
    <x v="4"/>
    <s v="DS12    01/02/2007 "/>
    <n v="18322"/>
    <n v="963.11"/>
    <n v="0"/>
    <n v="963.11"/>
    <n v="0"/>
    <n v="0"/>
    <n v="0"/>
    <n v="0"/>
    <n v="0"/>
    <n v="0"/>
    <n v="618.54999999999995"/>
    <n v="0"/>
    <x v="20"/>
    <x v="2"/>
  </r>
  <r>
    <x v="0"/>
    <s v="E"/>
    <x v="8"/>
    <s v="DS12    01/02/2007 "/>
    <n v="-36608"/>
    <n v="-539.97"/>
    <n v="0"/>
    <n v="-539.97"/>
    <n v="0"/>
    <n v="0"/>
    <n v="0"/>
    <n v="0"/>
    <n v="0"/>
    <n v="0"/>
    <n v="-1235.8900000000001"/>
    <n v="0"/>
    <x v="20"/>
    <x v="2"/>
  </r>
  <r>
    <x v="0"/>
    <s v="E"/>
    <x v="4"/>
    <s v="DT01SOFF07/01/2009N"/>
    <n v="17614944"/>
    <n v="950501.47"/>
    <n v="136251.6"/>
    <n v="814249.87"/>
    <n v="815004.87"/>
    <n v="0"/>
    <n v="136251.6"/>
    <n v="0"/>
    <n v="0"/>
    <n v="0"/>
    <n v="594680.6"/>
    <n v="0"/>
    <x v="20"/>
    <x v="3"/>
  </r>
  <r>
    <x v="0"/>
    <s v="E"/>
    <x v="8"/>
    <s v="DT01SOFF07/01/2009N"/>
    <n v="18688226"/>
    <n v="976009.49"/>
    <n v="144553.41"/>
    <n v="831456.08"/>
    <n v="862726.08"/>
    <n v="0"/>
    <n v="144553.41"/>
    <n v="0"/>
    <n v="0"/>
    <n v="0"/>
    <n v="630914.55000000005"/>
    <n v="0"/>
    <x v="20"/>
    <x v="3"/>
  </r>
  <r>
    <x v="0"/>
    <s v="E"/>
    <x v="5"/>
    <s v="DT01SOFF07/01/2009N"/>
    <n v="1700979"/>
    <n v="88518.71"/>
    <n v="13157.07"/>
    <n v="75361.64"/>
    <n v="78821.64"/>
    <n v="0"/>
    <n v="13157.07"/>
    <n v="0"/>
    <n v="0"/>
    <n v="0"/>
    <n v="57425.06"/>
    <n v="0"/>
    <x v="20"/>
    <x v="3"/>
  </r>
  <r>
    <x v="0"/>
    <s v="E"/>
    <x v="1"/>
    <s v="DT01SOFF07/01/2009N"/>
    <n v="140567"/>
    <n v="7569.96"/>
    <n v="1087.29"/>
    <n v="6482.67"/>
    <n v="6482.67"/>
    <n v="0"/>
    <n v="1087.29"/>
    <n v="0"/>
    <n v="0"/>
    <n v="0"/>
    <n v="4745.54"/>
    <n v="0"/>
    <x v="20"/>
    <x v="3"/>
  </r>
  <r>
    <x v="0"/>
    <s v="E"/>
    <x v="8"/>
    <s v="DT01SON 01/02/2007 "/>
    <n v="1143448"/>
    <n v="96962.13"/>
    <n v="8844.57"/>
    <n v="96962.13"/>
    <n v="87838.63"/>
    <n v="585.44000000000005"/>
    <n v="8844.57"/>
    <n v="0"/>
    <n v="-390.58"/>
    <n v="84.07"/>
    <n v="38602.800000000003"/>
    <n v="0"/>
    <x v="20"/>
    <x v="3"/>
  </r>
  <r>
    <x v="0"/>
    <s v="E"/>
    <x v="3"/>
    <s v="DT01SON 07/01/2009N"/>
    <n v="0"/>
    <n v="15"/>
    <n v="0"/>
    <n v="15"/>
    <n v="15"/>
    <n v="0"/>
    <n v="0"/>
    <n v="0"/>
    <n v="0"/>
    <n v="0"/>
    <n v="0"/>
    <n v="0"/>
    <x v="20"/>
    <x v="3"/>
  </r>
  <r>
    <x v="0"/>
    <s v="E"/>
    <x v="4"/>
    <s v="DT01SON 07/01/2009N"/>
    <n v="8338925"/>
    <n v="1244445.02"/>
    <n v="64501.58"/>
    <n v="1179943.44"/>
    <n v="1171196.9099999999"/>
    <n v="13288.38"/>
    <n v="64501.58"/>
    <n v="0"/>
    <n v="-5787.68"/>
    <n v="1245.83"/>
    <n v="281522.13"/>
    <n v="0"/>
    <x v="20"/>
    <x v="3"/>
  </r>
  <r>
    <x v="0"/>
    <s v="E"/>
    <x v="8"/>
    <s v="DT01SON 07/01/2009N"/>
    <n v="8901135"/>
    <n v="1390125.75"/>
    <n v="68850.3"/>
    <n v="1321275.45"/>
    <n v="1311977.83"/>
    <n v="14125.73"/>
    <n v="68850.3"/>
    <n v="0"/>
    <n v="-6152.39"/>
    <n v="1324.28"/>
    <n v="300502.34000000003"/>
    <n v="0"/>
    <x v="20"/>
    <x v="3"/>
  </r>
  <r>
    <x v="0"/>
    <s v="E"/>
    <x v="5"/>
    <s v="DT01SON 07/01/2009N"/>
    <n v="826235"/>
    <n v="159318.04"/>
    <n v="6390.92"/>
    <n v="152927.12"/>
    <n v="149950.47"/>
    <n v="1293.93"/>
    <n v="6390.92"/>
    <n v="0"/>
    <n v="-563.57000000000005"/>
    <n v="121.29"/>
    <n v="27893.69"/>
    <n v="0"/>
    <x v="20"/>
    <x v="3"/>
  </r>
  <r>
    <x v="0"/>
    <s v="E"/>
    <x v="1"/>
    <s v="DT01SON 07/01/2009N"/>
    <n v="51948"/>
    <n v="7469.92"/>
    <n v="401.82"/>
    <n v="7068.1"/>
    <n v="7003.22"/>
    <n v="98.57"/>
    <n v="401.82"/>
    <n v="0"/>
    <n v="-42.93"/>
    <n v="9.24"/>
    <n v="1753.76"/>
    <n v="0"/>
    <x v="20"/>
    <x v="3"/>
  </r>
  <r>
    <x v="0"/>
    <s v="E"/>
    <x v="4"/>
    <s v="DT02SOFF07/01/2009N"/>
    <n v="391394"/>
    <n v="21077.74"/>
    <n v="3027.43"/>
    <n v="18050.310000000001"/>
    <n v="18050.310000000001"/>
    <n v="0"/>
    <n v="3027.43"/>
    <n v="0"/>
    <n v="0"/>
    <n v="0"/>
    <n v="13213.46"/>
    <n v="0"/>
    <x v="20"/>
    <x v="3"/>
  </r>
  <r>
    <x v="0"/>
    <s v="E"/>
    <x v="8"/>
    <s v="DT02SOFF07/01/2009N"/>
    <n v="1506882"/>
    <n v="81349.08"/>
    <n v="11655.74"/>
    <n v="69693.34"/>
    <n v="69693.34"/>
    <n v="0"/>
    <n v="11655.74"/>
    <n v="0"/>
    <n v="0"/>
    <n v="0"/>
    <n v="50872.33"/>
    <n v="0"/>
    <x v="20"/>
    <x v="3"/>
  </r>
  <r>
    <x v="0"/>
    <s v="E"/>
    <x v="5"/>
    <s v="DT02SOFF07/01/2009N"/>
    <n v="110436"/>
    <n v="5947.31"/>
    <n v="854.22"/>
    <n v="5093.09"/>
    <n v="5093.09"/>
    <n v="0"/>
    <n v="854.22"/>
    <n v="0"/>
    <n v="0"/>
    <n v="0"/>
    <n v="3728.32"/>
    <n v="0"/>
    <x v="20"/>
    <x v="3"/>
  </r>
  <r>
    <x v="0"/>
    <s v="E"/>
    <x v="4"/>
    <s v="DT02SON 07/01/2009N"/>
    <n v="182846"/>
    <n v="25961.279999999999"/>
    <n v="1414.31"/>
    <n v="24546.97"/>
    <n v="24353.46"/>
    <n v="294.01"/>
    <n v="1414.31"/>
    <n v="0"/>
    <n v="-128.06"/>
    <n v="27.56"/>
    <n v="6172.88"/>
    <n v="0"/>
    <x v="20"/>
    <x v="3"/>
  </r>
  <r>
    <x v="0"/>
    <s v="E"/>
    <x v="8"/>
    <s v="DT02SON 07/01/2009N"/>
    <n v="570054"/>
    <n v="87212.61"/>
    <n v="4409.37"/>
    <n v="82803.240000000005"/>
    <n v="82103.31"/>
    <n v="1063.4000000000001"/>
    <n v="4409.37"/>
    <n v="0"/>
    <n v="-463.16"/>
    <n v="99.69"/>
    <n v="19245.02"/>
    <n v="0"/>
    <x v="20"/>
    <x v="3"/>
  </r>
  <r>
    <x v="0"/>
    <s v="E"/>
    <x v="5"/>
    <s v="DT02SON 07/01/2009N"/>
    <n v="54924"/>
    <n v="9002.7199999999993"/>
    <n v="424.84"/>
    <n v="8577.8799999999992"/>
    <n v="8522.16"/>
    <n v="84.66"/>
    <n v="424.84"/>
    <n v="0"/>
    <n v="-36.880000000000003"/>
    <n v="7.94"/>
    <n v="1854.23"/>
    <n v="0"/>
    <x v="20"/>
    <x v="3"/>
  </r>
  <r>
    <x v="0"/>
    <s v="E"/>
    <x v="5"/>
    <s v="DT07SOFF07/01/2009N"/>
    <n v="183208"/>
    <n v="9866.2999999999993"/>
    <n v="1417.11"/>
    <n v="8449.19"/>
    <n v="8449.19"/>
    <n v="0"/>
    <n v="1417.11"/>
    <n v="0"/>
    <n v="0"/>
    <n v="0"/>
    <n v="6185.1"/>
    <n v="0"/>
    <x v="20"/>
    <x v="3"/>
  </r>
  <r>
    <x v="0"/>
    <s v="E"/>
    <x v="5"/>
    <s v="DT07SON 07/01/2009N"/>
    <n v="85298"/>
    <n v="12679.24"/>
    <n v="659.78"/>
    <n v="12019.46"/>
    <n v="11928.97"/>
    <n v="137.47999999999999"/>
    <n v="659.78"/>
    <n v="0"/>
    <n v="-59.88"/>
    <n v="12.89"/>
    <n v="2879.66"/>
    <n v="0"/>
    <x v="20"/>
    <x v="3"/>
  </r>
  <r>
    <x v="0"/>
    <s v="E"/>
    <x v="4"/>
    <s v="DT08SOFF07/01/2009N"/>
    <n v="12765371"/>
    <n v="682284.99"/>
    <n v="98740.160000000003"/>
    <n v="583544.82999999996"/>
    <n v="589279.82999999996"/>
    <n v="0"/>
    <n v="98740.160000000003"/>
    <n v="0"/>
    <n v="0"/>
    <n v="0"/>
    <n v="430958.94"/>
    <n v="0"/>
    <x v="20"/>
    <x v="3"/>
  </r>
  <r>
    <x v="0"/>
    <s v="E"/>
    <x v="8"/>
    <s v="DT08SOFF07/01/2009N"/>
    <n v="9471489"/>
    <n v="497994.51"/>
    <n v="73261.98"/>
    <n v="424732.53"/>
    <n v="437277.53"/>
    <n v="0"/>
    <n v="73261.98"/>
    <n v="0"/>
    <n v="0"/>
    <n v="0"/>
    <n v="319757.49"/>
    <n v="0"/>
    <x v="20"/>
    <x v="3"/>
  </r>
  <r>
    <x v="0"/>
    <s v="E"/>
    <x v="5"/>
    <s v="DT08SOFF07/01/2009N"/>
    <n v="4876729"/>
    <n v="260328.86"/>
    <n v="37721.5"/>
    <n v="222607.35999999999"/>
    <n v="227084.06"/>
    <n v="0"/>
    <n v="37721.5"/>
    <n v="0"/>
    <n v="0"/>
    <n v="0"/>
    <n v="164638.38"/>
    <n v="0"/>
    <x v="20"/>
    <x v="3"/>
  </r>
  <r>
    <x v="0"/>
    <s v="E"/>
    <x v="12"/>
    <s v="DT08SOFF07/01/2009N"/>
    <n v="96034"/>
    <n v="5182.76"/>
    <n v="742.82"/>
    <n v="4439.9399999999996"/>
    <n v="4439.9399999999996"/>
    <n v="0"/>
    <n v="742.82"/>
    <n v="0"/>
    <n v="0"/>
    <n v="0"/>
    <n v="3242.11"/>
    <n v="0"/>
    <x v="20"/>
    <x v="3"/>
  </r>
  <r>
    <x v="0"/>
    <s v="E"/>
    <x v="1"/>
    <s v="DT08SOFF07/01/2009N"/>
    <n v="695837"/>
    <n v="37472.910000000003"/>
    <n v="5382.3"/>
    <n v="32090.61"/>
    <n v="32090.61"/>
    <n v="0"/>
    <n v="5382.3"/>
    <n v="0"/>
    <n v="0"/>
    <n v="0"/>
    <n v="23491.46"/>
    <n v="0"/>
    <x v="20"/>
    <x v="3"/>
  </r>
  <r>
    <x v="0"/>
    <s v="E"/>
    <x v="4"/>
    <s v="DT08SON 07/01/2009N"/>
    <n v="5378916"/>
    <n v="773967.87"/>
    <n v="41605.9"/>
    <n v="732361.97"/>
    <n v="726247.34"/>
    <n v="9289.89"/>
    <n v="41605.9"/>
    <n v="0"/>
    <n v="-4046.19"/>
    <n v="870.93"/>
    <n v="181592.21"/>
    <n v="0"/>
    <x v="20"/>
    <x v="3"/>
  </r>
  <r>
    <x v="0"/>
    <s v="E"/>
    <x v="8"/>
    <s v="DT08SON 07/01/2009N"/>
    <n v="4304769"/>
    <n v="664680.25"/>
    <n v="33297.370000000003"/>
    <n v="631382.88"/>
    <n v="626740.29"/>
    <n v="7053.44"/>
    <n v="33297.370000000003"/>
    <n v="0"/>
    <n v="-3072.11"/>
    <n v="661.26"/>
    <n v="145329"/>
    <n v="0"/>
    <x v="20"/>
    <x v="3"/>
  </r>
  <r>
    <x v="0"/>
    <s v="E"/>
    <x v="5"/>
    <s v="DT08SON 07/01/2009N"/>
    <n v="1798194"/>
    <n v="291024.71999999997"/>
    <n v="13909.02"/>
    <n v="277115.7"/>
    <n v="274866.24"/>
    <n v="3417.57"/>
    <n v="13909.02"/>
    <n v="0"/>
    <n v="-1488.51"/>
    <n v="320.39999999999998"/>
    <n v="60707.040000000001"/>
    <n v="0"/>
    <x v="20"/>
    <x v="3"/>
  </r>
  <r>
    <x v="0"/>
    <s v="E"/>
    <x v="12"/>
    <s v="DT08SON 07/01/2009N"/>
    <n v="4361"/>
    <n v="7779.73"/>
    <n v="33.729999999999997"/>
    <n v="7746"/>
    <n v="7712.17"/>
    <n v="51.4"/>
    <n v="33.729999999999997"/>
    <n v="0"/>
    <n v="-22.39"/>
    <n v="4.82"/>
    <n v="147.22999999999999"/>
    <n v="0"/>
    <x v="20"/>
    <x v="3"/>
  </r>
  <r>
    <x v="0"/>
    <s v="E"/>
    <x v="1"/>
    <s v="DT08SON 07/01/2009N"/>
    <n v="321526"/>
    <n v="43147.72"/>
    <n v="2487"/>
    <n v="40660.720000000001"/>
    <n v="40317.870000000003"/>
    <n v="520.89"/>
    <n v="2487"/>
    <n v="0"/>
    <n v="-226.87"/>
    <n v="48.83"/>
    <n v="10854.72"/>
    <n v="0"/>
    <x v="20"/>
    <x v="3"/>
  </r>
  <r>
    <x v="0"/>
    <s v="E"/>
    <x v="8"/>
    <s v="DT09SON 01/02/2007 "/>
    <n v="608025"/>
    <n v="25707.02"/>
    <n v="0"/>
    <n v="25707.02"/>
    <n v="0"/>
    <n v="0"/>
    <n v="0"/>
    <n v="0"/>
    <n v="0"/>
    <n v="0"/>
    <n v="20526.919999999998"/>
    <n v="0"/>
    <x v="20"/>
    <x v="3"/>
  </r>
  <r>
    <x v="0"/>
    <s v="E"/>
    <x v="6"/>
    <s v="GFL1    07/01/2009N"/>
    <n v="90"/>
    <n v="9.99"/>
    <n v="0.7"/>
    <n v="9.2899999999999991"/>
    <n v="9.26"/>
    <n v="0.05"/>
    <n v="0.7"/>
    <n v="0"/>
    <n v="-0.02"/>
    <n v="0"/>
    <n v="3.04"/>
    <n v="0"/>
    <x v="20"/>
    <x v="5"/>
  </r>
  <r>
    <x v="0"/>
    <s v="E"/>
    <x v="3"/>
    <s v="GFL1    07/01/2009N"/>
    <n v="513"/>
    <n v="66.900000000000006"/>
    <n v="4"/>
    <n v="62.9"/>
    <n v="53.17"/>
    <n v="0.26"/>
    <n v="4"/>
    <n v="0"/>
    <n v="-0.11"/>
    <n v="0.02"/>
    <n v="17.32"/>
    <n v="0"/>
    <x v="20"/>
    <x v="5"/>
  </r>
  <r>
    <x v="0"/>
    <s v="E"/>
    <x v="2"/>
    <s v="GFL2    07/01/2009N"/>
    <n v="502019"/>
    <n v="49569.62"/>
    <n v="3882.88"/>
    <n v="45686.74"/>
    <n v="45506.29"/>
    <n v="256.81"/>
    <n v="3882.88"/>
    <n v="0"/>
    <n v="-112.07"/>
    <n v="24.11"/>
    <n v="16948.2"/>
    <n v="0"/>
    <x v="20"/>
    <x v="5"/>
  </r>
  <r>
    <x v="0"/>
    <s v="E"/>
    <x v="10"/>
    <s v="GFL2    07/01/2009N"/>
    <n v="0"/>
    <n v="3"/>
    <n v="0.01"/>
    <n v="2.99"/>
    <n v="0.09"/>
    <n v="0"/>
    <n v="0.01"/>
    <n v="0"/>
    <n v="0"/>
    <n v="0"/>
    <n v="0"/>
    <n v="0"/>
    <x v="20"/>
    <x v="5"/>
  </r>
  <r>
    <x v="0"/>
    <s v="E"/>
    <x v="3"/>
    <s v="GFL2    07/01/2009N"/>
    <n v="15338"/>
    <n v="1613"/>
    <n v="118.9"/>
    <n v="1494.1"/>
    <n v="1393.1"/>
    <n v="7.84"/>
    <n v="118.9"/>
    <n v="0"/>
    <n v="-3.48"/>
    <n v="0.64"/>
    <n v="517.80999999999995"/>
    <n v="0"/>
    <x v="20"/>
    <x v="5"/>
  </r>
  <r>
    <x v="0"/>
    <s v="E"/>
    <x v="2"/>
    <s v="MCEF    07/31/1998 "/>
    <n v="0"/>
    <n v="227.24"/>
    <n v="0"/>
    <n v="227.24"/>
    <n v="0"/>
    <n v="0"/>
    <n v="0"/>
    <n v="0"/>
    <n v="0"/>
    <n v="0"/>
    <n v="0"/>
    <n v="0"/>
    <x v="20"/>
    <x v="6"/>
  </r>
  <r>
    <x v="0"/>
    <s v="E"/>
    <x v="4"/>
    <s v="MCEF    07/31/1998 "/>
    <n v="0"/>
    <n v="1546.08"/>
    <n v="0"/>
    <n v="1546.08"/>
    <n v="0"/>
    <n v="0"/>
    <n v="0"/>
    <n v="0"/>
    <n v="0"/>
    <n v="0"/>
    <n v="0"/>
    <n v="0"/>
    <x v="20"/>
    <x v="6"/>
  </r>
  <r>
    <x v="0"/>
    <s v="E"/>
    <x v="8"/>
    <s v="MCEF    07/31/1998 "/>
    <n v="0"/>
    <n v="247.19"/>
    <n v="0"/>
    <n v="247.19"/>
    <n v="0"/>
    <n v="0"/>
    <n v="0"/>
    <n v="0"/>
    <n v="0"/>
    <n v="0"/>
    <n v="0"/>
    <n v="0"/>
    <x v="20"/>
    <x v="6"/>
  </r>
  <r>
    <x v="0"/>
    <s v="E"/>
    <x v="5"/>
    <s v="MCEF    07/31/1998 "/>
    <n v="0"/>
    <n v="87.12"/>
    <n v="0"/>
    <n v="87.12"/>
    <n v="0"/>
    <n v="0"/>
    <n v="0"/>
    <n v="0"/>
    <n v="0"/>
    <n v="0"/>
    <n v="0"/>
    <n v="0"/>
    <x v="20"/>
    <x v="6"/>
  </r>
  <r>
    <x v="0"/>
    <s v="E"/>
    <x v="2"/>
    <s v="MCMP    07/31/1998 "/>
    <n v="0"/>
    <n v="169"/>
    <n v="0"/>
    <n v="169"/>
    <n v="0"/>
    <n v="0"/>
    <n v="0"/>
    <n v="0"/>
    <n v="0"/>
    <n v="0"/>
    <n v="0"/>
    <n v="0"/>
    <x v="20"/>
    <x v="6"/>
  </r>
  <r>
    <x v="0"/>
    <s v="E"/>
    <x v="3"/>
    <s v="MCMP    07/31/1998 "/>
    <n v="0"/>
    <n v="26"/>
    <n v="0"/>
    <n v="26"/>
    <n v="0"/>
    <n v="0"/>
    <n v="0"/>
    <n v="0"/>
    <n v="0"/>
    <n v="0"/>
    <n v="0"/>
    <n v="0"/>
    <x v="20"/>
    <x v="6"/>
  </r>
  <r>
    <x v="0"/>
    <s v="E"/>
    <x v="4"/>
    <s v="MCMP    07/31/1998 "/>
    <n v="0"/>
    <n v="143"/>
    <n v="0"/>
    <n v="143"/>
    <n v="0"/>
    <n v="0"/>
    <n v="0"/>
    <n v="0"/>
    <n v="0"/>
    <n v="0"/>
    <n v="0"/>
    <n v="0"/>
    <x v="20"/>
    <x v="6"/>
  </r>
  <r>
    <x v="0"/>
    <s v="E"/>
    <x v="8"/>
    <s v="MCMP    07/31/1998 "/>
    <n v="0"/>
    <n v="104"/>
    <n v="0"/>
    <n v="104"/>
    <n v="0"/>
    <n v="0"/>
    <n v="0"/>
    <n v="0"/>
    <n v="0"/>
    <n v="0"/>
    <n v="0"/>
    <n v="0"/>
    <x v="20"/>
    <x v="6"/>
  </r>
  <r>
    <x v="0"/>
    <s v="E"/>
    <x v="5"/>
    <s v="MCMP    07/31/1998 "/>
    <n v="0"/>
    <n v="78"/>
    <n v="0"/>
    <n v="78"/>
    <n v="0"/>
    <n v="0"/>
    <n v="0"/>
    <n v="0"/>
    <n v="0"/>
    <n v="0"/>
    <n v="0"/>
    <n v="0"/>
    <x v="20"/>
    <x v="6"/>
  </r>
  <r>
    <x v="0"/>
    <s v="E"/>
    <x v="1"/>
    <s v="MCMP    07/31/1998 "/>
    <n v="0"/>
    <n v="13"/>
    <n v="0"/>
    <n v="13"/>
    <n v="0"/>
    <n v="0"/>
    <n v="0"/>
    <n v="0"/>
    <n v="0"/>
    <n v="0"/>
    <n v="0"/>
    <n v="0"/>
    <x v="20"/>
    <x v="6"/>
  </r>
  <r>
    <x v="0"/>
    <s v="E"/>
    <x v="8"/>
    <s v="MCPC    07/31/1998 "/>
    <n v="0"/>
    <n v="13"/>
    <n v="0"/>
    <n v="13"/>
    <n v="0"/>
    <n v="0"/>
    <n v="0"/>
    <n v="0"/>
    <n v="0"/>
    <n v="0"/>
    <n v="0"/>
    <n v="0"/>
    <x v="20"/>
    <x v="6"/>
  </r>
  <r>
    <x v="0"/>
    <s v="E"/>
    <x v="4"/>
    <s v="MCRC    05/31/2001 "/>
    <n v="0"/>
    <n v="12985.88"/>
    <n v="0"/>
    <n v="12985.88"/>
    <n v="0"/>
    <n v="0"/>
    <n v="0"/>
    <n v="0"/>
    <n v="0"/>
    <n v="0"/>
    <n v="0"/>
    <n v="0"/>
    <x v="20"/>
    <x v="6"/>
  </r>
  <r>
    <x v="0"/>
    <s v="E"/>
    <x v="8"/>
    <s v="MCRC    05/31/2001 "/>
    <n v="0"/>
    <n v="3250"/>
    <n v="0"/>
    <n v="3250"/>
    <n v="0"/>
    <n v="0"/>
    <n v="0"/>
    <n v="0"/>
    <n v="0"/>
    <n v="0"/>
    <n v="0"/>
    <n v="0"/>
    <x v="20"/>
    <x v="6"/>
  </r>
  <r>
    <x v="0"/>
    <s v="E"/>
    <x v="5"/>
    <s v="MCRC    05/31/2001 "/>
    <n v="0"/>
    <n v="3250"/>
    <n v="0"/>
    <n v="3250"/>
    <n v="0"/>
    <n v="0"/>
    <n v="0"/>
    <n v="0"/>
    <n v="0"/>
    <n v="0"/>
    <n v="0"/>
    <n v="0"/>
    <x v="20"/>
    <x v="6"/>
  </r>
  <r>
    <x v="0"/>
    <s v="E"/>
    <x v="9"/>
    <s v="NSPF    07/01/2009 "/>
    <n v="163"/>
    <n v="22.6"/>
    <n v="1.26"/>
    <n v="21.34"/>
    <n v="21.41"/>
    <n v="0"/>
    <n v="1.26"/>
    <n v="0"/>
    <n v="-0.08"/>
    <n v="0.01"/>
    <n v="5.5"/>
    <n v="0"/>
    <x v="20"/>
    <x v="7"/>
  </r>
  <r>
    <x v="0"/>
    <s v="E"/>
    <x v="2"/>
    <s v="NSPF    07/01/2009 "/>
    <n v="2664"/>
    <n v="351.53"/>
    <n v="20.59"/>
    <n v="330.94"/>
    <n v="332.08"/>
    <n v="0"/>
    <n v="20.59"/>
    <n v="0"/>
    <n v="-1.3"/>
    <n v="0.16"/>
    <n v="89.9"/>
    <n v="0"/>
    <x v="20"/>
    <x v="7"/>
  </r>
  <r>
    <x v="0"/>
    <s v="E"/>
    <x v="3"/>
    <s v="NSPF    07/01/2009 "/>
    <n v="3586"/>
    <n v="497.2"/>
    <n v="27.72"/>
    <n v="469.48"/>
    <n v="471.02"/>
    <n v="0"/>
    <n v="27.72"/>
    <n v="0"/>
    <n v="-1.76"/>
    <n v="0.22"/>
    <n v="121"/>
    <n v="0"/>
    <x v="20"/>
    <x v="7"/>
  </r>
  <r>
    <x v="0"/>
    <s v="E"/>
    <x v="13"/>
    <s v="NSPO    01/02/2007 "/>
    <n v="1"/>
    <n v="0.27"/>
    <n v="0.01"/>
    <n v="0.26"/>
    <n v="0.26"/>
    <n v="0"/>
    <n v="0.01"/>
    <n v="0"/>
    <n v="0"/>
    <n v="0"/>
    <n v="0.03"/>
    <n v="0"/>
    <x v="20"/>
    <x v="7"/>
  </r>
  <r>
    <x v="0"/>
    <s v="E"/>
    <x v="13"/>
    <s v="NSPO    07/01/2009 "/>
    <n v="7589"/>
    <n v="1626.23"/>
    <n v="58.81"/>
    <n v="1567.42"/>
    <n v="1571.22"/>
    <n v="0"/>
    <n v="58.81"/>
    <n v="0"/>
    <n v="-3.8"/>
    <n v="0"/>
    <n v="256.13"/>
    <n v="0"/>
    <x v="20"/>
    <x v="7"/>
  </r>
  <r>
    <x v="0"/>
    <s v="E"/>
    <x v="9"/>
    <s v="NSPO    07/01/2009 "/>
    <n v="520"/>
    <n v="124.59"/>
    <n v="4.03"/>
    <n v="120.56"/>
    <n v="120.82"/>
    <n v="0"/>
    <n v="4.03"/>
    <n v="0"/>
    <n v="-0.26"/>
    <n v="0"/>
    <n v="17.55"/>
    <n v="0"/>
    <x v="20"/>
    <x v="7"/>
  </r>
  <r>
    <x v="0"/>
    <s v="E"/>
    <x v="2"/>
    <s v="NSPO    07/01/2009 "/>
    <n v="1560"/>
    <n v="350.81"/>
    <n v="12.09"/>
    <n v="338.72"/>
    <n v="339.5"/>
    <n v="0"/>
    <n v="12.09"/>
    <n v="0"/>
    <n v="-0.78"/>
    <n v="0"/>
    <n v="52.65"/>
    <n v="0"/>
    <x v="20"/>
    <x v="7"/>
  </r>
  <r>
    <x v="0"/>
    <s v="E"/>
    <x v="6"/>
    <s v="NSPO    07/01/2009 "/>
    <n v="40"/>
    <n v="8.48"/>
    <n v="0.31"/>
    <n v="8.17"/>
    <n v="8.19"/>
    <n v="0"/>
    <n v="0.31"/>
    <n v="0"/>
    <n v="-0.02"/>
    <n v="0"/>
    <n v="1.35"/>
    <n v="0"/>
    <x v="20"/>
    <x v="7"/>
  </r>
  <r>
    <x v="0"/>
    <s v="E"/>
    <x v="3"/>
    <s v="NSPO    07/01/2009 "/>
    <n v="80"/>
    <n v="19.829999999999998"/>
    <n v="0.62"/>
    <n v="19.21"/>
    <n v="19.25"/>
    <n v="0"/>
    <n v="0.62"/>
    <n v="0"/>
    <n v="-0.04"/>
    <n v="0"/>
    <n v="2.7"/>
    <n v="0"/>
    <x v="20"/>
    <x v="7"/>
  </r>
  <r>
    <x v="0"/>
    <s v="E"/>
    <x v="13"/>
    <s v="NSPU    07/01/2009 "/>
    <n v="41"/>
    <n v="11.92"/>
    <n v="0.32"/>
    <n v="11.6"/>
    <n v="11.62"/>
    <n v="0"/>
    <n v="0.32"/>
    <n v="0"/>
    <n v="-0.02"/>
    <n v="0"/>
    <n v="1.38"/>
    <n v="0"/>
    <x v="20"/>
    <x v="7"/>
  </r>
  <r>
    <x v="0"/>
    <s v="E"/>
    <x v="9"/>
    <s v="NSPU    07/01/2009 "/>
    <n v="4265"/>
    <n v="1112.2"/>
    <n v="33.18"/>
    <n v="1079.02"/>
    <n v="1080.98"/>
    <n v="0"/>
    <n v="33.18"/>
    <n v="0"/>
    <n v="-1.96"/>
    <n v="0"/>
    <n v="143.82"/>
    <n v="0"/>
    <x v="20"/>
    <x v="7"/>
  </r>
  <r>
    <x v="0"/>
    <s v="E"/>
    <x v="2"/>
    <s v="NSPU    07/01/2009 "/>
    <n v="2630"/>
    <n v="585.15"/>
    <n v="20.39"/>
    <n v="564.76"/>
    <n v="565.89"/>
    <n v="0"/>
    <n v="20.39"/>
    <n v="0"/>
    <n v="-1.1299999999999999"/>
    <n v="0"/>
    <n v="88.86"/>
    <n v="0"/>
    <x v="20"/>
    <x v="7"/>
  </r>
  <r>
    <x v="0"/>
    <s v="E"/>
    <x v="10"/>
    <s v="NSU1    07/01/2009N"/>
    <n v="786"/>
    <n v="99.46"/>
    <n v="6.08"/>
    <n v="93.38"/>
    <n v="93.72"/>
    <n v="0"/>
    <n v="6.08"/>
    <n v="0"/>
    <n v="-0.38"/>
    <n v="0.04"/>
    <n v="26.54"/>
    <n v="0"/>
    <x v="20"/>
    <x v="7"/>
  </r>
  <r>
    <x v="0"/>
    <s v="E"/>
    <x v="10"/>
    <s v="NSU2    07/01/2009N"/>
    <n v="3138"/>
    <n v="720.64"/>
    <n v="24.27"/>
    <n v="696.37"/>
    <n v="697.74"/>
    <n v="0"/>
    <n v="24.27"/>
    <n v="0"/>
    <n v="-1.52"/>
    <n v="0.15"/>
    <n v="105.94"/>
    <n v="0"/>
    <x v="20"/>
    <x v="7"/>
  </r>
  <r>
    <x v="0"/>
    <s v="E"/>
    <x v="10"/>
    <s v="NSU3    07/01/2009N"/>
    <n v="30124"/>
    <n v="5130.3"/>
    <n v="233.01"/>
    <n v="4897.29"/>
    <n v="4910.41"/>
    <n v="0"/>
    <n v="233.01"/>
    <n v="0"/>
    <n v="-14.57"/>
    <n v="1.45"/>
    <n v="1017"/>
    <n v="0"/>
    <x v="20"/>
    <x v="7"/>
  </r>
  <r>
    <x v="0"/>
    <s v="E"/>
    <x v="10"/>
    <s v="NSU5    07/01/2009N"/>
    <n v="328"/>
    <n v="40.25"/>
    <n v="2.54"/>
    <n v="37.71"/>
    <n v="37.85"/>
    <n v="0"/>
    <n v="2.54"/>
    <n v="0"/>
    <n v="-0.16"/>
    <n v="0.02"/>
    <n v="11.07"/>
    <n v="0"/>
    <x v="20"/>
    <x v="7"/>
  </r>
  <r>
    <x v="0"/>
    <s v="E"/>
    <x v="13"/>
    <s v="OLF     07/01/2009 "/>
    <n v="5698"/>
    <n v="709.3"/>
    <n v="44.05"/>
    <n v="665.25"/>
    <n v="667.69"/>
    <n v="0"/>
    <n v="44.05"/>
    <n v="0"/>
    <n v="-2.74"/>
    <n v="0.3"/>
    <n v="192.32"/>
    <n v="0"/>
    <x v="20"/>
    <x v="8"/>
  </r>
  <r>
    <x v="0"/>
    <s v="E"/>
    <x v="9"/>
    <s v="OLF     07/01/2009 "/>
    <n v="4502"/>
    <n v="539.12"/>
    <n v="34.76"/>
    <n v="504.36"/>
    <n v="506.3"/>
    <n v="0"/>
    <n v="34.76"/>
    <n v="0"/>
    <n v="-2.16"/>
    <n v="0.22"/>
    <n v="151.9"/>
    <n v="0"/>
    <x v="20"/>
    <x v="8"/>
  </r>
  <r>
    <x v="0"/>
    <s v="E"/>
    <x v="2"/>
    <s v="OLF     07/01/2009 "/>
    <n v="139462"/>
    <n v="16143.73"/>
    <n v="1076.43"/>
    <n v="15067.3"/>
    <n v="15126.87"/>
    <n v="0"/>
    <n v="1076.43"/>
    <n v="0"/>
    <n v="-67.47"/>
    <n v="7.9"/>
    <n v="4705.6000000000004"/>
    <n v="0"/>
    <x v="20"/>
    <x v="8"/>
  </r>
  <r>
    <x v="0"/>
    <s v="E"/>
    <x v="6"/>
    <s v="OLF     07/01/2009 "/>
    <n v="9458"/>
    <n v="1048.74"/>
    <n v="72.94"/>
    <n v="975.8"/>
    <n v="979.8"/>
    <n v="0"/>
    <n v="72.94"/>
    <n v="0"/>
    <n v="-4.5599999999999996"/>
    <n v="0.56000000000000005"/>
    <n v="319.07"/>
    <n v="0"/>
    <x v="20"/>
    <x v="8"/>
  </r>
  <r>
    <x v="0"/>
    <s v="E"/>
    <x v="10"/>
    <s v="OLF     07/01/2009 "/>
    <n v="85"/>
    <n v="13.85"/>
    <n v="0.66"/>
    <n v="13.19"/>
    <n v="13.23"/>
    <n v="0"/>
    <n v="0.66"/>
    <n v="0"/>
    <n v="-0.04"/>
    <n v="0"/>
    <n v="2.87"/>
    <n v="0"/>
    <x v="20"/>
    <x v="8"/>
  </r>
  <r>
    <x v="0"/>
    <s v="E"/>
    <x v="3"/>
    <s v="OLF     07/01/2009 "/>
    <n v="41582"/>
    <n v="4748.2700000000004"/>
    <n v="320.83999999999997"/>
    <n v="4427.43"/>
    <n v="4445.16"/>
    <n v="0"/>
    <n v="320.83999999999997"/>
    <n v="0"/>
    <n v="-20.079999999999998"/>
    <n v="2.35"/>
    <n v="1402.92"/>
    <n v="0"/>
    <x v="20"/>
    <x v="8"/>
  </r>
  <r>
    <x v="0"/>
    <s v="E"/>
    <x v="7"/>
    <s v="OLF     07/01/2009 "/>
    <n v="336"/>
    <n v="45.91"/>
    <n v="2.6"/>
    <n v="43.31"/>
    <n v="43.46"/>
    <n v="0"/>
    <n v="2.6"/>
    <n v="0"/>
    <n v="-0.16"/>
    <n v="0.01"/>
    <n v="11.34"/>
    <n v="0"/>
    <x v="20"/>
    <x v="8"/>
  </r>
  <r>
    <x v="0"/>
    <s v="E"/>
    <x v="11"/>
    <s v="OLF     07/01/2009 "/>
    <n v="838"/>
    <n v="110.03"/>
    <n v="6.48"/>
    <n v="103.55"/>
    <n v="103.92"/>
    <n v="0"/>
    <n v="6.48"/>
    <n v="0"/>
    <n v="-0.4"/>
    <n v="0.03"/>
    <n v="28.28"/>
    <n v="0"/>
    <x v="20"/>
    <x v="8"/>
  </r>
  <r>
    <x v="0"/>
    <s v="E"/>
    <x v="2"/>
    <s v="OLF     07/01/2009N"/>
    <n v="0"/>
    <n v="-487.81"/>
    <n v="0"/>
    <n v="-487.81"/>
    <n v="0"/>
    <n v="0"/>
    <n v="0"/>
    <n v="0"/>
    <n v="0"/>
    <n v="0"/>
    <n v="0"/>
    <n v="0"/>
    <x v="20"/>
    <x v="8"/>
  </r>
  <r>
    <x v="0"/>
    <s v="E"/>
    <x v="13"/>
    <s v="OLO     01/02/2007 "/>
    <n v="71"/>
    <n v="13.81"/>
    <n v="0.56999999999999995"/>
    <n v="13.24"/>
    <n v="13.27"/>
    <n v="0"/>
    <n v="0.56999999999999995"/>
    <n v="0"/>
    <n v="-0.03"/>
    <n v="0"/>
    <n v="1.79"/>
    <n v="0"/>
    <x v="20"/>
    <x v="8"/>
  </r>
  <r>
    <x v="0"/>
    <s v="E"/>
    <x v="2"/>
    <s v="OLO     01/02/2007 "/>
    <n v="111"/>
    <n v="14.83"/>
    <n v="0.89"/>
    <n v="13.94"/>
    <n v="13.99"/>
    <n v="0"/>
    <n v="0.89"/>
    <n v="0"/>
    <n v="-0.05"/>
    <n v="0"/>
    <n v="2.4"/>
    <n v="0"/>
    <x v="20"/>
    <x v="8"/>
  </r>
  <r>
    <x v="0"/>
    <s v="E"/>
    <x v="13"/>
    <s v="OLO     01/02/2007N"/>
    <n v="-41"/>
    <n v="-7.9"/>
    <n v="-0.33"/>
    <n v="-7.57"/>
    <n v="-7.59"/>
    <n v="0"/>
    <n v="-0.33"/>
    <n v="0"/>
    <n v="0.02"/>
    <n v="0"/>
    <n v="-0.89"/>
    <n v="0"/>
    <x v="20"/>
    <x v="8"/>
  </r>
  <r>
    <x v="0"/>
    <s v="E"/>
    <x v="13"/>
    <s v="OLO     07/01/2009 "/>
    <n v="65999"/>
    <n v="11324.83"/>
    <n v="512.6"/>
    <n v="10812.23"/>
    <n v="10842.24"/>
    <n v="0"/>
    <n v="512.6"/>
    <n v="0"/>
    <n v="-30.22"/>
    <n v="0.21"/>
    <n v="2226.6799999999998"/>
    <n v="0"/>
    <x v="20"/>
    <x v="8"/>
  </r>
  <r>
    <x v="0"/>
    <s v="E"/>
    <x v="9"/>
    <s v="OLO     07/01/2009 "/>
    <n v="23019"/>
    <n v="4610.97"/>
    <n v="178.28"/>
    <n v="4432.6899999999996"/>
    <n v="4443.2299999999996"/>
    <n v="0"/>
    <n v="178.28"/>
    <n v="0"/>
    <n v="-10.89"/>
    <n v="0.35"/>
    <n v="776.92"/>
    <n v="0"/>
    <x v="20"/>
    <x v="8"/>
  </r>
  <r>
    <x v="0"/>
    <s v="E"/>
    <x v="2"/>
    <s v="OLO     07/01/2009 "/>
    <n v="91501"/>
    <n v="13024.95"/>
    <n v="707.85"/>
    <n v="12317.1"/>
    <n v="12358.8"/>
    <n v="0"/>
    <n v="707.85"/>
    <n v="0"/>
    <n v="-44.69"/>
    <n v="2.99"/>
    <n v="3088.62"/>
    <n v="0"/>
    <x v="20"/>
    <x v="8"/>
  </r>
  <r>
    <x v="0"/>
    <s v="E"/>
    <x v="6"/>
    <s v="OLO     07/01/2009 "/>
    <n v="11556"/>
    <n v="1478.59"/>
    <n v="89.34"/>
    <n v="1389.25"/>
    <n v="1394.3"/>
    <n v="0"/>
    <n v="89.34"/>
    <n v="0"/>
    <n v="-5.7"/>
    <n v="0.65"/>
    <n v="390.06"/>
    <n v="0"/>
    <x v="20"/>
    <x v="8"/>
  </r>
  <r>
    <x v="0"/>
    <s v="E"/>
    <x v="10"/>
    <s v="OLO     07/01/2009 "/>
    <n v="123"/>
    <n v="65.400000000000006"/>
    <n v="0.96"/>
    <n v="64.44"/>
    <n v="64.5"/>
    <n v="0"/>
    <n v="0.96"/>
    <n v="0"/>
    <n v="-0.06"/>
    <n v="0"/>
    <n v="4.1399999999999997"/>
    <n v="0"/>
    <x v="20"/>
    <x v="8"/>
  </r>
  <r>
    <x v="0"/>
    <s v="E"/>
    <x v="3"/>
    <s v="OLO     07/01/2009 "/>
    <n v="15760"/>
    <n v="2600.16"/>
    <n v="121.89"/>
    <n v="2478.27"/>
    <n v="2485.58"/>
    <n v="0"/>
    <n v="121.89"/>
    <n v="0"/>
    <n v="-7.86"/>
    <n v="0.55000000000000004"/>
    <n v="531.91999999999996"/>
    <n v="0"/>
    <x v="20"/>
    <x v="8"/>
  </r>
  <r>
    <x v="0"/>
    <s v="E"/>
    <x v="7"/>
    <s v="OLO     07/01/2009 "/>
    <n v="82"/>
    <n v="16.760000000000002"/>
    <n v="0.64"/>
    <n v="16.12"/>
    <n v="16.16"/>
    <n v="0"/>
    <n v="0.64"/>
    <n v="0"/>
    <n v="-0.04"/>
    <n v="0"/>
    <n v="2.76"/>
    <n v="0"/>
    <x v="20"/>
    <x v="8"/>
  </r>
  <r>
    <x v="0"/>
    <s v="E"/>
    <x v="11"/>
    <s v="OLO     07/01/2009 "/>
    <n v="142"/>
    <n v="23.15"/>
    <n v="1.1000000000000001"/>
    <n v="22.05"/>
    <n v="22.12"/>
    <n v="0"/>
    <n v="1.1000000000000001"/>
    <n v="0"/>
    <n v="-7.0000000000000007E-2"/>
    <n v="0"/>
    <n v="4.79"/>
    <n v="0"/>
    <x v="20"/>
    <x v="8"/>
  </r>
  <r>
    <x v="0"/>
    <s v="E"/>
    <x v="13"/>
    <s v="OLO     07/01/2009N"/>
    <n v="-82"/>
    <n v="-24.66"/>
    <n v="-0.64"/>
    <n v="-24.02"/>
    <n v="-16.16"/>
    <n v="0"/>
    <n v="-0.64"/>
    <n v="0"/>
    <n v="0.04"/>
    <n v="0"/>
    <n v="-2.76"/>
    <n v="0"/>
    <x v="20"/>
    <x v="8"/>
  </r>
  <r>
    <x v="0"/>
    <s v="E"/>
    <x v="9"/>
    <s v="OLU     07/01/2009 "/>
    <n v="568"/>
    <n v="116.88"/>
    <n v="4.4000000000000004"/>
    <n v="112.48"/>
    <n v="112.72"/>
    <n v="0"/>
    <n v="4.4000000000000004"/>
    <n v="0"/>
    <n v="-0.24"/>
    <n v="0"/>
    <n v="19.2"/>
    <n v="0"/>
    <x v="20"/>
    <x v="8"/>
  </r>
  <r>
    <x v="0"/>
    <s v="E"/>
    <x v="2"/>
    <s v="OLU     07/01/2009 "/>
    <n v="1217"/>
    <n v="267.72000000000003"/>
    <n v="9.4"/>
    <n v="258.32"/>
    <n v="258.88"/>
    <n v="0"/>
    <n v="9.4"/>
    <n v="0"/>
    <n v="-0.56000000000000005"/>
    <n v="0"/>
    <n v="41.1"/>
    <n v="0"/>
    <x v="20"/>
    <x v="8"/>
  </r>
  <r>
    <x v="0"/>
    <s v="E"/>
    <x v="13"/>
    <s v="RS  S   01/02/2007N"/>
    <n v="-52762"/>
    <n v="-4624.24"/>
    <n v="-493.4"/>
    <n v="-4130.84"/>
    <n v="-4248.87"/>
    <n v="-61.44"/>
    <n v="-493.4"/>
    <n v="0"/>
    <n v="52.19"/>
    <n v="127.28"/>
    <n v="-1140.6600000000001"/>
    <n v="0"/>
    <x v="20"/>
    <x v="9"/>
  </r>
  <r>
    <x v="0"/>
    <s v="E"/>
    <x v="13"/>
    <s v="RS  S   07/01/2009N"/>
    <n v="132715153"/>
    <n v="13057463.68"/>
    <n v="1026559.41"/>
    <n v="12030904.27"/>
    <n v="11888196.390000001"/>
    <n v="270212.23"/>
    <n v="1026559.41"/>
    <n v="0"/>
    <n v="-131125.16"/>
    <n v="6365.53"/>
    <n v="4480403.7300000004"/>
    <n v="0"/>
    <x v="20"/>
    <x v="9"/>
  </r>
  <r>
    <x v="0"/>
    <s v="E"/>
    <x v="9"/>
    <s v="RS  S   07/01/2009N"/>
    <n v="1097473"/>
    <n v="111906.6"/>
    <n v="8489.11"/>
    <n v="103417.49"/>
    <n v="102215.65"/>
    <n v="2234.44"/>
    <n v="8489.11"/>
    <n v="0"/>
    <n v="-1084.29"/>
    <n v="52.25"/>
    <n v="37050.720000000001"/>
    <n v="0"/>
    <x v="20"/>
    <x v="9"/>
  </r>
  <r>
    <x v="0"/>
    <s v="E"/>
    <x v="3"/>
    <s v="RS  S   07/01/2009N"/>
    <n v="146"/>
    <n v="18.37"/>
    <n v="1.1299999999999999"/>
    <n v="17.239999999999998"/>
    <n v="17.07"/>
    <n v="0.3"/>
    <n v="1.1299999999999999"/>
    <n v="0"/>
    <n v="-0.14000000000000001"/>
    <n v="0.01"/>
    <n v="4.93"/>
    <n v="0"/>
    <x v="20"/>
    <x v="9"/>
  </r>
  <r>
    <x v="0"/>
    <s v="E"/>
    <x v="14"/>
    <s v="RS  S   07/01/2009N"/>
    <n v="0"/>
    <n v="-50"/>
    <n v="0"/>
    <n v="-50"/>
    <n v="0"/>
    <n v="0"/>
    <n v="0"/>
    <n v="0"/>
    <n v="0"/>
    <n v="0"/>
    <n v="0"/>
    <n v="0"/>
    <x v="20"/>
    <x v="9"/>
  </r>
  <r>
    <x v="0"/>
    <s v="E"/>
    <x v="13"/>
    <s v="RS  S   10/28/2008 "/>
    <n v="7233"/>
    <n v="1440.9"/>
    <n v="516.37"/>
    <n v="924.53"/>
    <n v="0"/>
    <n v="0"/>
    <n v="0"/>
    <n v="0"/>
    <n v="0"/>
    <n v="0"/>
    <n v="244.19"/>
    <n v="0"/>
    <x v="20"/>
    <x v="9"/>
  </r>
  <r>
    <x v="0"/>
    <s v="E"/>
    <x v="13"/>
    <s v="RS  S   10/28/2008N"/>
    <n v="-1065033"/>
    <n v="-92154.97"/>
    <n v="-9140.5300000000007"/>
    <n v="-83014.44"/>
    <n v="-82627.47"/>
    <n v="-1579.36"/>
    <n v="-9140.5300000000007"/>
    <n v="0"/>
    <n v="1052.54"/>
    <n v="139.85"/>
    <n v="-22103.25"/>
    <n v="0"/>
    <x v="20"/>
    <x v="9"/>
  </r>
  <r>
    <x v="0"/>
    <s v="E"/>
    <x v="9"/>
    <s v="RS  S   10/28/2008N"/>
    <n v="-9717"/>
    <n v="-811.03"/>
    <n v="-68.180000000000007"/>
    <n v="-742.85"/>
    <n v="-736.85"/>
    <n v="-14.83"/>
    <n v="-68.180000000000007"/>
    <n v="0"/>
    <n v="9.58"/>
    <n v="-0.75"/>
    <n v="-210.07"/>
    <n v="0"/>
    <x v="20"/>
    <x v="9"/>
  </r>
  <r>
    <x v="0"/>
    <s v="E"/>
    <x v="13"/>
    <s v="RS  W   01/02/2007N"/>
    <n v="48381"/>
    <n v="4270.55"/>
    <n v="445.01"/>
    <n v="3825.54"/>
    <n v="3934.94"/>
    <n v="56.3"/>
    <n v="445.01"/>
    <n v="0"/>
    <n v="-47.79"/>
    <n v="-117.91"/>
    <n v="1045.8900000000001"/>
    <n v="0"/>
    <x v="20"/>
    <x v="9"/>
  </r>
  <r>
    <x v="0"/>
    <s v="E"/>
    <x v="13"/>
    <s v="RS  W   07/01/2009 "/>
    <n v="7259"/>
    <n v="613.71"/>
    <n v="0"/>
    <n v="613.71"/>
    <n v="0"/>
    <n v="0"/>
    <n v="0"/>
    <n v="0"/>
    <n v="0"/>
    <n v="0"/>
    <n v="245.06"/>
    <n v="0"/>
    <x v="20"/>
    <x v="9"/>
  </r>
  <r>
    <x v="0"/>
    <s v="E"/>
    <x v="13"/>
    <s v="RS  W   10/28/2008 "/>
    <n v="-3155"/>
    <n v="-263.14"/>
    <n v="0"/>
    <n v="-263.14"/>
    <n v="0"/>
    <n v="0"/>
    <n v="0"/>
    <n v="0"/>
    <n v="0"/>
    <n v="0"/>
    <n v="-68.209999999999994"/>
    <n v="0"/>
    <x v="20"/>
    <x v="9"/>
  </r>
  <r>
    <x v="0"/>
    <s v="E"/>
    <x v="13"/>
    <s v="RS  W   10/28/2008N"/>
    <n v="1009841"/>
    <n v="89462.95"/>
    <n v="8667.77"/>
    <n v="80795.179999999993"/>
    <n v="80455.89"/>
    <n v="1512.35"/>
    <n v="8667.77"/>
    <n v="0"/>
    <n v="-997.68"/>
    <n v="-175.38"/>
    <n v="21831.57"/>
    <n v="0"/>
    <x v="20"/>
    <x v="9"/>
  </r>
  <r>
    <x v="0"/>
    <s v="E"/>
    <x v="9"/>
    <s v="RS  W   10/28/2008N"/>
    <n v="3488"/>
    <n v="309.64999999999998"/>
    <n v="24.53"/>
    <n v="285.12"/>
    <n v="283.04000000000002"/>
    <n v="5.0999999999999996"/>
    <n v="24.53"/>
    <n v="0"/>
    <n v="-3.44"/>
    <n v="0.42"/>
    <n v="75.41"/>
    <n v="0"/>
    <x v="20"/>
    <x v="9"/>
  </r>
  <r>
    <x v="0"/>
    <s v="E"/>
    <x v="10"/>
    <s v="SC01    07/01/2009N"/>
    <n v="1083"/>
    <n v="59.23"/>
    <n v="8.3699999999999992"/>
    <n v="50.86"/>
    <n v="51.34"/>
    <n v="0"/>
    <n v="8.3699999999999992"/>
    <n v="0"/>
    <n v="-0.53"/>
    <n v="0.05"/>
    <n v="36.56"/>
    <n v="0"/>
    <x v="20"/>
    <x v="10"/>
  </r>
  <r>
    <x v="0"/>
    <s v="E"/>
    <x v="10"/>
    <s v="SC02    07/01/2009N"/>
    <n v="41"/>
    <n v="5.74"/>
    <n v="0.32"/>
    <n v="5.42"/>
    <n v="5.44"/>
    <n v="0"/>
    <n v="0.32"/>
    <n v="0"/>
    <n v="-0.02"/>
    <n v="0"/>
    <n v="1.38"/>
    <n v="0"/>
    <x v="20"/>
    <x v="10"/>
  </r>
  <r>
    <x v="0"/>
    <s v="E"/>
    <x v="10"/>
    <s v="SC03    07/01/2009N"/>
    <n v="7903"/>
    <n v="432.31"/>
    <n v="61.12"/>
    <n v="371.19"/>
    <n v="374.64"/>
    <n v="0"/>
    <n v="61.12"/>
    <n v="0"/>
    <n v="-3.83"/>
    <n v="0.38"/>
    <n v="266.8"/>
    <n v="0"/>
    <x v="20"/>
    <x v="10"/>
  </r>
  <r>
    <x v="0"/>
    <s v="E"/>
    <x v="2"/>
    <s v="SE      07/01/2009N"/>
    <n v="17823"/>
    <n v="2801.62"/>
    <n v="137.9"/>
    <n v="2663.72"/>
    <n v="2671.5"/>
    <n v="0"/>
    <n v="137.9"/>
    <n v="0"/>
    <n v="-8.6199999999999992"/>
    <n v="0.84"/>
    <n v="601.67999999999995"/>
    <n v="0"/>
    <x v="20"/>
    <x v="11"/>
  </r>
  <r>
    <x v="0"/>
    <s v="E"/>
    <x v="10"/>
    <s v="SE      07/01/2009N"/>
    <n v="106283"/>
    <n v="15203.42"/>
    <n v="822.26"/>
    <n v="14381.16"/>
    <n v="14427.45"/>
    <n v="0"/>
    <n v="822.26"/>
    <n v="0"/>
    <n v="-51.35"/>
    <n v="5.0599999999999996"/>
    <n v="3588.09"/>
    <n v="0"/>
    <x v="20"/>
    <x v="11"/>
  </r>
  <r>
    <x v="0"/>
    <s v="E"/>
    <x v="10"/>
    <s v="SL01    07/01/2009N"/>
    <n v="2135"/>
    <n v="403.16"/>
    <n v="16.52"/>
    <n v="386.64"/>
    <n v="387.6"/>
    <n v="0"/>
    <n v="16.52"/>
    <n v="0"/>
    <n v="-1.04"/>
    <n v="0.08"/>
    <n v="72.069999999999993"/>
    <n v="0"/>
    <x v="20"/>
    <x v="12"/>
  </r>
  <r>
    <x v="0"/>
    <s v="E"/>
    <x v="10"/>
    <s v="SL02    07/01/2009N"/>
    <n v="3405"/>
    <n v="487.9"/>
    <n v="26.34"/>
    <n v="461.56"/>
    <n v="463.06"/>
    <n v="0"/>
    <n v="26.34"/>
    <n v="0"/>
    <n v="-1.64"/>
    <n v="0.14000000000000001"/>
    <n v="114.94"/>
    <n v="0"/>
    <x v="20"/>
    <x v="12"/>
  </r>
  <r>
    <x v="0"/>
    <s v="E"/>
    <x v="2"/>
    <s v="SL03    07/01/2009N"/>
    <n v="163"/>
    <n v="22.16"/>
    <n v="1.26"/>
    <n v="20.9"/>
    <n v="20.97"/>
    <n v="0"/>
    <n v="1.26"/>
    <n v="0"/>
    <n v="-0.08"/>
    <n v="0.01"/>
    <n v="5.5"/>
    <n v="0"/>
    <x v="20"/>
    <x v="12"/>
  </r>
  <r>
    <x v="0"/>
    <s v="E"/>
    <x v="10"/>
    <s v="SL03    07/01/2009N"/>
    <n v="14459"/>
    <n v="2486.2800000000002"/>
    <n v="111.85"/>
    <n v="2374.4299999999998"/>
    <n v="2380.6799999999998"/>
    <n v="0"/>
    <n v="111.85"/>
    <n v="0"/>
    <n v="-6.95"/>
    <n v="0.7"/>
    <n v="488.01"/>
    <n v="0"/>
    <x v="20"/>
    <x v="12"/>
  </r>
  <r>
    <x v="0"/>
    <s v="E"/>
    <x v="10"/>
    <s v="SL04    01/31/2007N"/>
    <n v="16"/>
    <n v="3.28"/>
    <n v="0.13"/>
    <n v="3.15"/>
    <n v="3.16"/>
    <n v="0"/>
    <n v="0.13"/>
    <n v="0"/>
    <n v="-0.01"/>
    <n v="0"/>
    <n v="0.54"/>
    <n v="0"/>
    <x v="20"/>
    <x v="12"/>
  </r>
  <r>
    <x v="0"/>
    <s v="E"/>
    <x v="2"/>
    <s v="SL04    07/01/2009N"/>
    <n v="353"/>
    <n v="51.73"/>
    <n v="2.74"/>
    <n v="48.99"/>
    <n v="49.15"/>
    <n v="0"/>
    <n v="2.74"/>
    <n v="0"/>
    <n v="-0.17"/>
    <n v="0.01"/>
    <n v="11.9"/>
    <n v="0"/>
    <x v="20"/>
    <x v="12"/>
  </r>
  <r>
    <x v="0"/>
    <s v="E"/>
    <x v="10"/>
    <s v="SL04    07/01/2009N"/>
    <n v="747072"/>
    <n v="93376.95"/>
    <n v="5778.72"/>
    <n v="87598.23"/>
    <n v="87923.21"/>
    <n v="0"/>
    <n v="5778.72"/>
    <n v="0"/>
    <n v="-360.82"/>
    <n v="35.840000000000003"/>
    <n v="25220.880000000001"/>
    <n v="0"/>
    <x v="20"/>
    <x v="12"/>
  </r>
  <r>
    <x v="0"/>
    <s v="E"/>
    <x v="2"/>
    <s v="SL05    07/01/2009N"/>
    <n v="3354"/>
    <n v="1464.31"/>
    <n v="25.97"/>
    <n v="1438.34"/>
    <n v="1439.8"/>
    <n v="0"/>
    <n v="25.97"/>
    <n v="0"/>
    <n v="-1.61"/>
    <n v="0.15"/>
    <n v="113.19"/>
    <n v="0"/>
    <x v="20"/>
    <x v="12"/>
  </r>
  <r>
    <x v="0"/>
    <s v="E"/>
    <x v="10"/>
    <s v="SL05    07/01/2009N"/>
    <n v="24814"/>
    <n v="7644.19"/>
    <n v="191.96"/>
    <n v="7452.23"/>
    <n v="7463.12"/>
    <n v="0"/>
    <n v="191.96"/>
    <n v="0"/>
    <n v="-12.02"/>
    <n v="1.1299999999999999"/>
    <n v="837.69"/>
    <n v="0"/>
    <x v="20"/>
    <x v="12"/>
  </r>
  <r>
    <x v="0"/>
    <s v="E"/>
    <x v="10"/>
    <s v="SL06    07/01/2009N"/>
    <n v="146"/>
    <n v="35.729999999999997"/>
    <n v="1.1299999999999999"/>
    <n v="34.6"/>
    <n v="34.659999999999997"/>
    <n v="0"/>
    <n v="1.1299999999999999"/>
    <n v="0"/>
    <n v="-7.0000000000000007E-2"/>
    <n v="0.01"/>
    <n v="4.93"/>
    <n v="0"/>
    <x v="20"/>
    <x v="12"/>
  </r>
  <r>
    <x v="0"/>
    <s v="E"/>
    <x v="2"/>
    <s v="SL07    07/01/2009N"/>
    <n v="5652"/>
    <n v="2055.56"/>
    <n v="43.74"/>
    <n v="2011.82"/>
    <n v="2014.27"/>
    <n v="0"/>
    <n v="43.74"/>
    <n v="0"/>
    <n v="-2.73"/>
    <n v="0.28000000000000003"/>
    <n v="190.81"/>
    <n v="0"/>
    <x v="20"/>
    <x v="12"/>
  </r>
  <r>
    <x v="0"/>
    <s v="E"/>
    <x v="10"/>
    <s v="SL07    07/01/2009N"/>
    <n v="41327"/>
    <n v="8880.19"/>
    <n v="319.72000000000003"/>
    <n v="8560.4699999999993"/>
    <n v="8578.48"/>
    <n v="0"/>
    <n v="319.72000000000003"/>
    <n v="0"/>
    <n v="-19.989999999999998"/>
    <n v="1.98"/>
    <n v="1395.17"/>
    <n v="0"/>
    <x v="20"/>
    <x v="12"/>
  </r>
  <r>
    <x v="0"/>
    <s v="E"/>
    <x v="10"/>
    <s v="SL08    07/01/2009N"/>
    <n v="26276"/>
    <n v="3988.18"/>
    <n v="203.26"/>
    <n v="3784.92"/>
    <n v="3796.38"/>
    <n v="0"/>
    <n v="203.26"/>
    <n v="0"/>
    <n v="-12.71"/>
    <n v="1.25"/>
    <n v="887.06"/>
    <n v="0"/>
    <x v="20"/>
    <x v="12"/>
  </r>
  <r>
    <x v="0"/>
    <s v="E"/>
    <x v="10"/>
    <s v="SL09    07/01/2009N"/>
    <n v="2218"/>
    <n v="134.77000000000001"/>
    <n v="17.16"/>
    <n v="117.61"/>
    <n v="118.58"/>
    <n v="0"/>
    <n v="17.16"/>
    <n v="0"/>
    <n v="-1.07"/>
    <n v="0.1"/>
    <n v="74.88"/>
    <n v="0"/>
    <x v="20"/>
    <x v="12"/>
  </r>
  <r>
    <x v="0"/>
    <s v="E"/>
    <x v="13"/>
    <s v="SOLU    07/01/2009 "/>
    <n v="529"/>
    <n v="65.319999999999993"/>
    <n v="4.09"/>
    <n v="61.23"/>
    <n v="25.07"/>
    <n v="0"/>
    <n v="4.09"/>
    <n v="0"/>
    <n v="-0.24"/>
    <n v="0.01"/>
    <n v="17.850000000000001"/>
    <n v="0"/>
    <x v="20"/>
    <x v="13"/>
  </r>
  <r>
    <x v="0"/>
    <s v="E"/>
    <x v="2"/>
    <s v="SOLU    07/01/2009 "/>
    <n v="2819"/>
    <n v="238.28"/>
    <n v="21.79"/>
    <n v="216.49"/>
    <n v="133.63999999999999"/>
    <n v="0"/>
    <n v="21.79"/>
    <n v="0"/>
    <n v="-1.37"/>
    <n v="0.17"/>
    <n v="95.17"/>
    <n v="0"/>
    <x v="20"/>
    <x v="13"/>
  </r>
  <r>
    <x v="0"/>
    <s v="E"/>
    <x v="3"/>
    <s v="SOLU    07/01/2009 "/>
    <n v="162"/>
    <n v="12.06"/>
    <n v="1.25"/>
    <n v="10.81"/>
    <n v="7.68"/>
    <n v="0"/>
    <n v="1.25"/>
    <n v="0"/>
    <n v="-0.08"/>
    <n v="0.01"/>
    <n v="5.47"/>
    <n v="0"/>
    <x v="20"/>
    <x v="13"/>
  </r>
  <r>
    <x v="0"/>
    <s v="E"/>
    <x v="2"/>
    <s v="SOLU    07/01/2009N"/>
    <n v="0"/>
    <n v="-40.4"/>
    <n v="0"/>
    <n v="-40.4"/>
    <n v="0"/>
    <n v="0"/>
    <n v="0"/>
    <n v="0"/>
    <n v="0"/>
    <n v="0"/>
    <n v="0"/>
    <n v="0"/>
    <x v="20"/>
    <x v="13"/>
  </r>
  <r>
    <x v="0"/>
    <s v="E"/>
    <x v="3"/>
    <s v="SP      01/02/2007 "/>
    <n v="3629"/>
    <n v="395.27"/>
    <n v="0"/>
    <n v="395.27"/>
    <n v="0"/>
    <n v="0"/>
    <n v="0"/>
    <n v="0"/>
    <n v="0"/>
    <n v="0"/>
    <n v="122.52"/>
    <n v="0"/>
    <x v="20"/>
    <x v="14"/>
  </r>
  <r>
    <x v="0"/>
    <s v="E"/>
    <x v="2"/>
    <s v="SP      07/01/2009N"/>
    <n v="1000"/>
    <n v="126.1"/>
    <n v="7.74"/>
    <n v="118.36"/>
    <n v="118.02"/>
    <n v="0.51"/>
    <n v="7.74"/>
    <n v="0"/>
    <n v="-0.22"/>
    <n v="0.05"/>
    <n v="33.76"/>
    <n v="0"/>
    <x v="20"/>
    <x v="14"/>
  </r>
  <r>
    <x v="0"/>
    <s v="E"/>
    <x v="3"/>
    <s v="SP      07/01/2009N"/>
    <n v="27508"/>
    <n v="3419.77"/>
    <n v="212.79"/>
    <n v="3206.98"/>
    <n v="3197.72"/>
    <n v="14.08"/>
    <n v="212.79"/>
    <n v="0"/>
    <n v="-6.14"/>
    <n v="1.32"/>
    <n v="928.67"/>
    <n v="0"/>
    <x v="20"/>
    <x v="14"/>
  </r>
  <r>
    <x v="0"/>
    <s v="E"/>
    <x v="13"/>
    <s v="SSLU    07/01/2009 "/>
    <n v="158"/>
    <n v="21.18"/>
    <n v="1.22"/>
    <n v="19.96"/>
    <n v="7.49"/>
    <n v="0"/>
    <n v="1.22"/>
    <n v="0"/>
    <n v="-7.0000000000000007E-2"/>
    <n v="0"/>
    <n v="5.33"/>
    <n v="0"/>
    <x v="20"/>
    <x v="15"/>
  </r>
  <r>
    <x v="0"/>
    <s v="E"/>
    <x v="2"/>
    <s v="SSLU    07/01/2009 "/>
    <n v="187"/>
    <n v="25.98"/>
    <n v="1.45"/>
    <n v="24.53"/>
    <n v="8.86"/>
    <n v="0"/>
    <n v="1.45"/>
    <n v="0"/>
    <n v="-0.08"/>
    <n v="0"/>
    <n v="6.31"/>
    <n v="0"/>
    <x v="20"/>
    <x v="15"/>
  </r>
  <r>
    <x v="0"/>
    <s v="E"/>
    <x v="10"/>
    <s v="SSLU    07/01/2009N"/>
    <n v="424"/>
    <n v="51.58"/>
    <n v="3.28"/>
    <n v="48.3"/>
    <n v="20.100000000000001"/>
    <n v="0"/>
    <n v="3.28"/>
    <n v="0"/>
    <n v="-0.19"/>
    <n v="0.01"/>
    <n v="14.31"/>
    <n v="0"/>
    <x v="20"/>
    <x v="15"/>
  </r>
  <r>
    <x v="0"/>
    <s v="E"/>
    <x v="13"/>
    <s v="SXLU    07/01/2009 "/>
    <n v="126"/>
    <n v="17.55"/>
    <n v="0.98"/>
    <n v="16.57"/>
    <n v="5.97"/>
    <n v="0"/>
    <n v="0.98"/>
    <n v="0"/>
    <n v="-0.06"/>
    <n v="0"/>
    <n v="4.25"/>
    <n v="0"/>
    <x v="20"/>
    <x v="16"/>
  </r>
  <r>
    <x v="0"/>
    <s v="E"/>
    <x v="2"/>
    <s v="SXLU    07/01/2009 "/>
    <n v="362"/>
    <n v="36.880000000000003"/>
    <n v="2.81"/>
    <n v="34.07"/>
    <n v="17.149999999999999"/>
    <n v="0"/>
    <n v="2.81"/>
    <n v="0"/>
    <n v="-0.17"/>
    <n v="0.01"/>
    <n v="12.22"/>
    <n v="0"/>
    <x v="20"/>
    <x v="16"/>
  </r>
  <r>
    <x v="0"/>
    <s v="E"/>
    <x v="10"/>
    <s v="SXLU    07/01/2009 "/>
    <n v="107"/>
    <n v="12.67"/>
    <n v="0.83"/>
    <n v="11.84"/>
    <n v="5.07"/>
    <n v="0"/>
    <n v="0.83"/>
    <n v="0"/>
    <n v="-0.05"/>
    <n v="0"/>
    <n v="3.61"/>
    <n v="0"/>
    <x v="20"/>
    <x v="16"/>
  </r>
  <r>
    <x v="0"/>
    <s v="E"/>
    <x v="3"/>
    <s v="SXLU    07/01/2009 "/>
    <n v="128"/>
    <n v="13.82"/>
    <n v="1"/>
    <n v="12.82"/>
    <n v="6.06"/>
    <n v="0"/>
    <n v="1"/>
    <n v="0"/>
    <n v="-0.06"/>
    <n v="0"/>
    <n v="4.32"/>
    <n v="0"/>
    <x v="20"/>
    <x v="16"/>
  </r>
  <r>
    <x v="0"/>
    <s v="E"/>
    <x v="2"/>
    <s v="SXLU    07/01/2009N"/>
    <n v="162"/>
    <n v="12.46"/>
    <n v="1.25"/>
    <n v="11.21"/>
    <n v="7.68"/>
    <n v="0"/>
    <n v="1.25"/>
    <n v="0"/>
    <n v="-0.08"/>
    <n v="0.01"/>
    <n v="5.47"/>
    <n v="0"/>
    <x v="20"/>
    <x v="16"/>
  </r>
  <r>
    <x v="0"/>
    <s v="E"/>
    <x v="10"/>
    <s v="SXLU    07/01/2009N"/>
    <n v="574"/>
    <n v="67.739999999999995"/>
    <n v="4.45"/>
    <n v="63.29"/>
    <n v="27.2"/>
    <n v="0"/>
    <n v="4.45"/>
    <n v="0"/>
    <n v="-0.26"/>
    <n v="0.02"/>
    <n v="19.37"/>
    <n v="0"/>
    <x v="20"/>
    <x v="16"/>
  </r>
  <r>
    <x v="0"/>
    <s v="E"/>
    <x v="10"/>
    <s v="TL01    07/01/2009N"/>
    <n v="70206"/>
    <n v="3894.21"/>
    <n v="537.47"/>
    <n v="3356.74"/>
    <n v="3370.97"/>
    <n v="0"/>
    <n v="537.47"/>
    <n v="0"/>
    <n v="-15.95"/>
    <n v="1.72"/>
    <n v="2367.5500000000002"/>
    <n v="0"/>
    <x v="20"/>
    <x v="17"/>
  </r>
  <r>
    <x v="0"/>
    <s v="E"/>
    <x v="2"/>
    <s v="TL03    07/01/2009N"/>
    <n v="18"/>
    <n v="1.38"/>
    <n v="0.14000000000000001"/>
    <n v="1.24"/>
    <n v="1.24"/>
    <n v="0"/>
    <n v="0.14000000000000001"/>
    <n v="0"/>
    <n v="0"/>
    <n v="0"/>
    <n v="0.6"/>
    <n v="0"/>
    <x v="20"/>
    <x v="17"/>
  </r>
  <r>
    <x v="0"/>
    <s v="E"/>
    <x v="10"/>
    <s v="TL03    07/01/2009N"/>
    <n v="72551"/>
    <n v="5545.1"/>
    <n v="564.07000000000005"/>
    <n v="4981.03"/>
    <n v="5008.8100000000004"/>
    <n v="0"/>
    <n v="564.07000000000005"/>
    <n v="0"/>
    <n v="-31.32"/>
    <n v="3.54"/>
    <n v="2447.4699999999998"/>
    <n v="0"/>
    <x v="20"/>
    <x v="17"/>
  </r>
  <r>
    <x v="0"/>
    <s v="E"/>
    <x v="4"/>
    <s v="TT03SOFF07/01/2009N"/>
    <n v="1204311"/>
    <n v="73511.429999999993"/>
    <n v="9315.35"/>
    <n v="64196.08"/>
    <n v="64196.08"/>
    <n v="0"/>
    <n v="9315.35"/>
    <n v="0"/>
    <n v="0"/>
    <n v="0"/>
    <n v="40657.54"/>
    <n v="0"/>
    <x v="20"/>
    <x v="18"/>
  </r>
  <r>
    <x v="0"/>
    <s v="E"/>
    <x v="8"/>
    <s v="TT03SOFF07/01/2009N"/>
    <n v="5853541"/>
    <n v="334358.52"/>
    <n v="45277.14"/>
    <n v="289081.38"/>
    <n v="307831.38"/>
    <n v="0"/>
    <n v="45277.14"/>
    <n v="0"/>
    <n v="0"/>
    <n v="0"/>
    <n v="197615.55"/>
    <n v="0"/>
    <x v="20"/>
    <x v="18"/>
  </r>
  <r>
    <x v="0"/>
    <s v="E"/>
    <x v="5"/>
    <s v="TT03SOFF07/01/2009N"/>
    <n v="961655"/>
    <n v="59252.25"/>
    <n v="7438.4"/>
    <n v="51813.85"/>
    <n v="51813.85"/>
    <n v="0"/>
    <n v="7438.4"/>
    <n v="0"/>
    <n v="0"/>
    <n v="0"/>
    <n v="32465.47"/>
    <n v="0"/>
    <x v="20"/>
    <x v="18"/>
  </r>
  <r>
    <x v="0"/>
    <s v="E"/>
    <x v="8"/>
    <s v="TT03SON 01/02/2007 "/>
    <n v="741270"/>
    <n v="57743.98"/>
    <n v="5733.72"/>
    <n v="57743.98"/>
    <n v="51933.46"/>
    <n v="34.840000000000003"/>
    <n v="5733.72"/>
    <n v="0"/>
    <n v="-12.47"/>
    <n v="54.43"/>
    <n v="25025.279999999999"/>
    <n v="0"/>
    <x v="20"/>
    <x v="18"/>
  </r>
  <r>
    <x v="0"/>
    <s v="E"/>
    <x v="4"/>
    <s v="TT03SON 07/01/2009N"/>
    <n v="374935"/>
    <n v="68319.759999999995"/>
    <n v="2900.12"/>
    <n v="65419.64"/>
    <n v="65286.99"/>
    <n v="74.22"/>
    <n v="2900.12"/>
    <n v="0"/>
    <n v="-17.37"/>
    <n v="75.8"/>
    <n v="12657.81"/>
    <n v="0"/>
    <x v="20"/>
    <x v="18"/>
  </r>
  <r>
    <x v="0"/>
    <s v="E"/>
    <x v="8"/>
    <s v="TT03SON 07/01/2009N"/>
    <n v="3008556"/>
    <n v="334462.31"/>
    <n v="23271.18"/>
    <n v="311191.13"/>
    <n v="310446.71999999997"/>
    <n v="416.51"/>
    <n v="23271.18"/>
    <n v="0"/>
    <n v="-97.48"/>
    <n v="425.38"/>
    <n v="101568.85"/>
    <n v="0"/>
    <x v="20"/>
    <x v="18"/>
  </r>
  <r>
    <x v="0"/>
    <s v="E"/>
    <x v="5"/>
    <s v="TT03SON 07/01/2009N"/>
    <n v="335683"/>
    <n v="42065.72"/>
    <n v="2596.5100000000002"/>
    <n v="39469.21"/>
    <n v="39360.230000000003"/>
    <n v="60.97"/>
    <n v="2596.5100000000002"/>
    <n v="0"/>
    <n v="-14.27"/>
    <n v="62.28"/>
    <n v="11332.66"/>
    <n v="0"/>
    <x v="20"/>
    <x v="18"/>
  </r>
  <r>
    <x v="0"/>
    <s v="E"/>
    <x v="8"/>
    <s v="TT04SOFF07/01/2009N"/>
    <n v="565992"/>
    <n v="34132.720000000001"/>
    <n v="4377.95"/>
    <n v="29754.77"/>
    <n v="29754.77"/>
    <n v="0"/>
    <n v="4377.95"/>
    <n v="0"/>
    <n v="0"/>
    <n v="0"/>
    <n v="19107.89"/>
    <n v="0"/>
    <x v="20"/>
    <x v="18"/>
  </r>
  <r>
    <x v="0"/>
    <s v="E"/>
    <x v="5"/>
    <s v="TT04SOFF07/01/2009N"/>
    <n v="1303395"/>
    <n v="78639.8"/>
    <n v="10081.76"/>
    <n v="68558.039999999994"/>
    <n v="68558.039999999994"/>
    <n v="0"/>
    <n v="10081.76"/>
    <n v="0"/>
    <n v="0"/>
    <n v="0"/>
    <n v="44002.61"/>
    <n v="0"/>
    <x v="20"/>
    <x v="18"/>
  </r>
  <r>
    <x v="0"/>
    <s v="E"/>
    <x v="8"/>
    <s v="TT04SON 01/02/2007 "/>
    <n v="1043098"/>
    <n v="84060.1"/>
    <n v="8068.36"/>
    <n v="84060.1"/>
    <n v="75879.5"/>
    <n v="49.03"/>
    <n v="8068.36"/>
    <n v="0"/>
    <n v="-18.79"/>
    <n v="82"/>
    <n v="35214.99"/>
    <n v="0"/>
    <x v="20"/>
    <x v="18"/>
  </r>
  <r>
    <x v="0"/>
    <s v="E"/>
    <x v="8"/>
    <s v="TT04SON 07/01/2009N"/>
    <n v="233496"/>
    <n v="46957.5"/>
    <n v="1806.09"/>
    <n v="45151.41"/>
    <n v="45084.24"/>
    <n v="37.58"/>
    <n v="1806.09"/>
    <n v="0"/>
    <n v="-8.7899999999999991"/>
    <n v="38.380000000000003"/>
    <n v="7882.82"/>
    <n v="0"/>
    <x v="20"/>
    <x v="18"/>
  </r>
  <r>
    <x v="0"/>
    <s v="E"/>
    <x v="5"/>
    <s v="TT04SON 07/01/2009N"/>
    <n v="492036"/>
    <n v="58405.45"/>
    <n v="3805.9"/>
    <n v="54599.55"/>
    <n v="54448.74"/>
    <n v="84.38"/>
    <n v="3805.9"/>
    <n v="0"/>
    <n v="-19.75"/>
    <n v="86.18"/>
    <n v="16611.13"/>
    <n v="0"/>
    <x v="20"/>
    <x v="18"/>
  </r>
  <r>
    <x v="0"/>
    <s v="E"/>
    <x v="8"/>
    <s v="TT05SON 01/02/2007 "/>
    <n v="392639"/>
    <n v="15919.44"/>
    <n v="0"/>
    <n v="15919.44"/>
    <n v="0"/>
    <n v="0"/>
    <n v="0"/>
    <n v="0"/>
    <n v="0"/>
    <n v="0"/>
    <n v="13255.49"/>
    <n v="0"/>
    <x v="20"/>
    <x v="18"/>
  </r>
  <r>
    <x v="0"/>
    <s v="E"/>
    <x v="8"/>
    <s v="TT06SON 01/02/2007 "/>
    <n v="665254"/>
    <n v="23170.75"/>
    <n v="0"/>
    <n v="23170.75"/>
    <n v="0"/>
    <n v="0"/>
    <n v="0"/>
    <n v="0"/>
    <n v="0"/>
    <n v="0"/>
    <n v="22458.98"/>
    <n v="0"/>
    <x v="20"/>
    <x v="18"/>
  </r>
  <r>
    <x v="0"/>
    <s v="E"/>
    <x v="10"/>
    <s v="UOLC    07/01/2009N"/>
    <n v="1477"/>
    <n v="80.790000000000006"/>
    <n v="11.42"/>
    <n v="69.37"/>
    <n v="70.010000000000005"/>
    <n v="0"/>
    <n v="11.42"/>
    <n v="0"/>
    <n v="-0.71"/>
    <n v="7.0000000000000007E-2"/>
    <n v="49.87"/>
    <n v="0"/>
    <x v="20"/>
    <x v="19"/>
  </r>
  <r>
    <x v="0"/>
    <s v="E"/>
    <x v="13"/>
    <s v="UOLP    01/31/2007 "/>
    <n v="18"/>
    <n v="0.77"/>
    <n v="0.15"/>
    <n v="0.62"/>
    <n v="0.63"/>
    <n v="0"/>
    <n v="0.15"/>
    <n v="0"/>
    <n v="-0.01"/>
    <n v="0"/>
    <n v="0.39"/>
    <n v="0"/>
    <x v="20"/>
    <x v="19"/>
  </r>
  <r>
    <x v="0"/>
    <s v="E"/>
    <x v="2"/>
    <s v="UOLP    01/31/2007 "/>
    <n v="351"/>
    <n v="15.21"/>
    <n v="2.91"/>
    <n v="12.3"/>
    <n v="12.39"/>
    <n v="0"/>
    <n v="2.91"/>
    <n v="0"/>
    <n v="-0.15"/>
    <n v="0.06"/>
    <n v="7.59"/>
    <n v="0"/>
    <x v="20"/>
    <x v="19"/>
  </r>
  <r>
    <x v="0"/>
    <s v="E"/>
    <x v="13"/>
    <s v="UOLP    07/01/2009 "/>
    <n v="603"/>
    <n v="32.99"/>
    <n v="4.67"/>
    <n v="28.32"/>
    <n v="28.58"/>
    <n v="0"/>
    <n v="4.67"/>
    <n v="0"/>
    <n v="-0.27"/>
    <n v="0.01"/>
    <n v="20.350000000000001"/>
    <n v="0"/>
    <x v="20"/>
    <x v="19"/>
  </r>
  <r>
    <x v="0"/>
    <s v="E"/>
    <x v="2"/>
    <s v="UOLP    07/01/2009 "/>
    <n v="3050"/>
    <n v="166.94"/>
    <n v="23.62"/>
    <n v="143.32"/>
    <n v="144.55000000000001"/>
    <n v="0"/>
    <n v="23.62"/>
    <n v="0"/>
    <n v="-1.44"/>
    <n v="0.21"/>
    <n v="103.01"/>
    <n v="0"/>
    <x v="20"/>
    <x v="19"/>
  </r>
  <r>
    <x v="0"/>
    <s v="E"/>
    <x v="10"/>
    <s v="UOLP    07/01/2009 "/>
    <n v="64"/>
    <n v="3.5"/>
    <n v="0.5"/>
    <n v="3"/>
    <n v="3.03"/>
    <n v="0"/>
    <n v="0.5"/>
    <n v="0"/>
    <n v="-0.03"/>
    <n v="0"/>
    <n v="2.16"/>
    <n v="0"/>
    <x v="20"/>
    <x v="19"/>
  </r>
  <r>
    <x v="0"/>
    <s v="E"/>
    <x v="3"/>
    <s v="UOLP    07/01/2009 "/>
    <n v="318"/>
    <n v="17.399999999999999"/>
    <n v="2.46"/>
    <n v="14.94"/>
    <n v="15.06"/>
    <n v="0"/>
    <n v="2.46"/>
    <n v="0"/>
    <n v="-0.15"/>
    <n v="0.03"/>
    <n v="10.74"/>
    <n v="0"/>
    <x v="20"/>
    <x v="19"/>
  </r>
  <r>
    <x v="0"/>
    <s v="E"/>
    <x v="2"/>
    <s v="UOLP    07/01/2009N"/>
    <n v="1476"/>
    <n v="80.77"/>
    <n v="11.42"/>
    <n v="69.349999999999994"/>
    <n v="69.97"/>
    <n v="0"/>
    <n v="11.42"/>
    <n v="0"/>
    <n v="-0.7"/>
    <n v="0.08"/>
    <n v="49.83"/>
    <n v="0"/>
    <x v="20"/>
    <x v="19"/>
  </r>
  <r>
    <x v="0"/>
    <s v="E"/>
    <x v="10"/>
    <s v="UOLP    07/01/2009N"/>
    <n v="10022"/>
    <n v="548.29"/>
    <n v="77.56"/>
    <n v="470.73"/>
    <n v="475.06"/>
    <n v="0"/>
    <n v="77.56"/>
    <n v="0"/>
    <n v="-4.8099999999999996"/>
    <n v="0.48"/>
    <n v="338.33"/>
    <n v="0"/>
    <x v="20"/>
    <x v="19"/>
  </r>
  <r>
    <x v="0"/>
    <s v="E"/>
    <x v="3"/>
    <s v="WS01    06/02/1993N"/>
    <n v="7560"/>
    <n v="533.51"/>
    <n v="58.47"/>
    <n v="475.04"/>
    <n v="0"/>
    <n v="0"/>
    <n v="0"/>
    <n v="0"/>
    <n v="0"/>
    <n v="0"/>
    <n v="255.22"/>
    <n v="0"/>
    <x v="20"/>
    <x v="2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85">
  <r>
    <s v="ULH&amp;P"/>
    <s v="G"/>
    <x v="0"/>
    <s v="GS      05/01/2006N"/>
    <n v="138"/>
    <n v="180.76"/>
    <n v="121.96"/>
    <n v="58.8"/>
    <n v="58.91"/>
    <n v="0"/>
    <n v="0"/>
    <n v="121.96"/>
    <n v="0"/>
    <n v="-0.11"/>
    <n v="0"/>
    <x v="0"/>
    <x v="0"/>
  </r>
  <r>
    <s v="ULH&amp;P"/>
    <s v="G"/>
    <x v="0"/>
    <s v="RS      01/02/2007 "/>
    <n v="864"/>
    <n v="1123.23"/>
    <n v="512.17999999999995"/>
    <n v="611.04999999999995"/>
    <n v="0"/>
    <n v="0"/>
    <n v="0"/>
    <n v="0"/>
    <n v="0"/>
    <n v="0"/>
    <n v="0"/>
    <x v="0"/>
    <x v="1"/>
  </r>
  <r>
    <s v="ULH&amp;P"/>
    <s v="G"/>
    <x v="0"/>
    <s v="RS      01/02/2007N"/>
    <n v="3568109"/>
    <n v="4956131.33"/>
    <n v="3156728.95"/>
    <n v="1799402.38"/>
    <n v="2008501.67"/>
    <n v="0"/>
    <n v="-200897.61"/>
    <n v="3156728.95"/>
    <n v="0"/>
    <n v="-7136.76"/>
    <n v="0"/>
    <x v="0"/>
    <x v="1"/>
  </r>
  <r>
    <s v="ULH&amp;P"/>
    <s v="G"/>
    <x v="0"/>
    <s v="RS      05/01/2006N"/>
    <n v="-8882"/>
    <n v="-11909.2"/>
    <n v="-8717.59"/>
    <n v="-3191.61"/>
    <n v="-3083.23"/>
    <n v="0"/>
    <n v="-126.09"/>
    <n v="-8717.59"/>
    <n v="0"/>
    <n v="17.71"/>
    <n v="0"/>
    <x v="0"/>
    <x v="1"/>
  </r>
  <r>
    <s v="ULH&amp;P"/>
    <s v="G"/>
    <x v="1"/>
    <s v="GS      05/01/2006N"/>
    <n v="15748"/>
    <n v="18285.98"/>
    <n v="13919.54"/>
    <n v="4366.4399999999996"/>
    <n v="4379.05"/>
    <n v="0"/>
    <n v="0"/>
    <n v="13919.54"/>
    <n v="0"/>
    <n v="-12.61"/>
    <n v="0"/>
    <x v="0"/>
    <x v="0"/>
  </r>
  <r>
    <s v="ULH&amp;P"/>
    <s v="G"/>
    <x v="1"/>
    <s v="RS      01/02/2007N"/>
    <n v="144791"/>
    <n v="167885.93"/>
    <n v="127984.85"/>
    <n v="39901.08"/>
    <n v="48329.85"/>
    <n v="0"/>
    <n v="-8139.15"/>
    <n v="127984.85"/>
    <n v="0"/>
    <n v="-289.62"/>
    <n v="0"/>
    <x v="0"/>
    <x v="1"/>
  </r>
  <r>
    <s v="ULH&amp;P"/>
    <s v="G"/>
    <x v="1"/>
    <s v="RS      05/01/2006N"/>
    <n v="-75"/>
    <n v="-103.94"/>
    <n v="-71.010000000000005"/>
    <n v="-32.93"/>
    <n v="-32.020000000000003"/>
    <n v="0"/>
    <n v="-1.06"/>
    <n v="-71.010000000000005"/>
    <n v="0"/>
    <n v="0.15"/>
    <n v="0"/>
    <x v="0"/>
    <x v="1"/>
  </r>
  <r>
    <s v="ULH&amp;P"/>
    <s v="G"/>
    <x v="2"/>
    <s v="GS      05/01/2006N"/>
    <n v="1651766"/>
    <n v="1995106.71"/>
    <n v="1460988.13"/>
    <n v="534118.57999999996"/>
    <n v="535439.25"/>
    <n v="0"/>
    <n v="0"/>
    <n v="1460988.13"/>
    <n v="0"/>
    <n v="-1320.67"/>
    <n v="0"/>
    <x v="0"/>
    <x v="0"/>
  </r>
  <r>
    <s v="ULH&amp;P"/>
    <s v="G"/>
    <x v="2"/>
    <s v="GSGL    05/01/2006N"/>
    <n v="1092"/>
    <n v="1253.4000000000001"/>
    <n v="965.25"/>
    <n v="288.14999999999998"/>
    <n v="288.93"/>
    <n v="0"/>
    <n v="0"/>
    <n v="965.25"/>
    <n v="0"/>
    <n v="-0.78"/>
    <n v="0"/>
    <x v="0"/>
    <x v="2"/>
  </r>
  <r>
    <s v="ULH&amp;P"/>
    <s v="G"/>
    <x v="2"/>
    <s v="GSNM    05/01/2006N"/>
    <n v="104"/>
    <n v="1673.88"/>
    <n v="92.04"/>
    <n v="1581.84"/>
    <n v="1581.84"/>
    <n v="0"/>
    <n v="0"/>
    <n v="92.04"/>
    <n v="0"/>
    <n v="0"/>
    <n v="0"/>
    <x v="0"/>
    <x v="3"/>
  </r>
  <r>
    <s v="ULH&amp;P"/>
    <s v="G"/>
    <x v="2"/>
    <s v="IT08    05/01/2006 "/>
    <n v="0"/>
    <n v="768.37"/>
    <n v="0"/>
    <n v="768.37"/>
    <n v="0"/>
    <n v="0"/>
    <n v="0"/>
    <n v="0"/>
    <n v="0"/>
    <n v="0"/>
    <n v="0"/>
    <x v="0"/>
    <x v="4"/>
  </r>
  <r>
    <s v="ULH&amp;P"/>
    <s v="G"/>
    <x v="3"/>
    <s v="GS      05/01/2006N"/>
    <n v="244225"/>
    <n v="273299.71999999997"/>
    <n v="215704.69"/>
    <n v="57595.03"/>
    <n v="57790.47"/>
    <n v="0"/>
    <n v="0"/>
    <n v="215704.69"/>
    <n v="0"/>
    <n v="-195.44"/>
    <n v="0"/>
    <x v="0"/>
    <x v="0"/>
  </r>
  <r>
    <s v="ULH&amp;P"/>
    <s v="G"/>
    <x v="3"/>
    <s v="IT04    05/01/2006 "/>
    <n v="0"/>
    <n v="787.72"/>
    <n v="0"/>
    <n v="787.72"/>
    <n v="0"/>
    <n v="0"/>
    <n v="0"/>
    <n v="0"/>
    <n v="0"/>
    <n v="0"/>
    <n v="0"/>
    <x v="0"/>
    <x v="4"/>
  </r>
  <r>
    <s v="ULH&amp;P"/>
    <s v="G"/>
    <x v="3"/>
    <s v="IT08    05/01/2006 "/>
    <n v="0"/>
    <n v="2990.25"/>
    <n v="0"/>
    <n v="2990.25"/>
    <n v="0"/>
    <n v="0"/>
    <n v="0"/>
    <n v="0"/>
    <n v="0"/>
    <n v="0"/>
    <n v="0"/>
    <x v="0"/>
    <x v="4"/>
  </r>
  <r>
    <s v="ULH&amp;P"/>
    <s v="G"/>
    <x v="4"/>
    <s v="GSGL    05/01/2006N"/>
    <n v="48"/>
    <n v="82.44"/>
    <n v="42.42"/>
    <n v="40.020000000000003"/>
    <n v="40.06"/>
    <n v="0"/>
    <n v="0"/>
    <n v="42.42"/>
    <n v="0"/>
    <n v="-0.04"/>
    <n v="0"/>
    <x v="0"/>
    <x v="2"/>
  </r>
  <r>
    <s v="ULH&amp;P"/>
    <s v="G"/>
    <x v="5"/>
    <s v="GS      05/01/2006N"/>
    <n v="264799"/>
    <n v="299422.96000000002"/>
    <n v="233884.66"/>
    <n v="65538.3"/>
    <n v="65750.16"/>
    <n v="0"/>
    <n v="0"/>
    <n v="233884.66"/>
    <n v="0"/>
    <n v="-211.86"/>
    <n v="0"/>
    <x v="0"/>
    <x v="0"/>
  </r>
  <r>
    <s v="ULH&amp;P"/>
    <s v="G"/>
    <x v="5"/>
    <s v="IT04    05/01/2006 "/>
    <n v="0"/>
    <n v="402.24"/>
    <n v="0"/>
    <n v="402.24"/>
    <n v="0"/>
    <n v="0"/>
    <n v="0"/>
    <n v="0"/>
    <n v="0"/>
    <n v="0"/>
    <n v="0"/>
    <x v="0"/>
    <x v="4"/>
  </r>
  <r>
    <s v="ULH&amp;P"/>
    <s v="G"/>
    <x v="5"/>
    <s v="IT08    05/01/2006 "/>
    <n v="0"/>
    <n v="268.29000000000002"/>
    <n v="0"/>
    <n v="268.29000000000002"/>
    <n v="0"/>
    <n v="0"/>
    <n v="0"/>
    <n v="0"/>
    <n v="0"/>
    <n v="0"/>
    <n v="0"/>
    <x v="0"/>
    <x v="4"/>
  </r>
  <r>
    <s v="ULH&amp;P"/>
    <s v="G"/>
    <x v="5"/>
    <s v="RS      01/02/2007N"/>
    <n v="25"/>
    <n v="39.31"/>
    <n v="22.1"/>
    <n v="17.21"/>
    <n v="18.670000000000002"/>
    <n v="0"/>
    <n v="-1.41"/>
    <n v="22.1"/>
    <n v="0"/>
    <n v="-0.05"/>
    <n v="0"/>
    <x v="0"/>
    <x v="1"/>
  </r>
  <r>
    <s v="ULH&amp;P"/>
    <s v="G"/>
    <x v="6"/>
    <s v="GS      05/01/2006N"/>
    <n v="36006"/>
    <n v="40450.03"/>
    <n v="31822.09"/>
    <n v="8627.94"/>
    <n v="8656.76"/>
    <n v="0"/>
    <n v="0"/>
    <n v="31822.09"/>
    <n v="0"/>
    <n v="-28.82"/>
    <n v="0"/>
    <x v="0"/>
    <x v="0"/>
  </r>
  <r>
    <s v="ULH&amp;P"/>
    <s v="G"/>
    <x v="7"/>
    <s v="IT01    05/01/2006 "/>
    <n v="1179276"/>
    <n v="99084.98"/>
    <n v="0"/>
    <n v="99084.98"/>
    <n v="0"/>
    <n v="0"/>
    <n v="0"/>
    <n v="0"/>
    <n v="0"/>
    <n v="0"/>
    <n v="0"/>
    <x v="0"/>
    <x v="4"/>
  </r>
  <r>
    <s v="ULH&amp;P"/>
    <s v="G"/>
    <x v="8"/>
    <s v="ID01    05/05/1992 "/>
    <n v="3690"/>
    <n v="4034.24"/>
    <n v="3261.22"/>
    <n v="773.02"/>
    <n v="0"/>
    <n v="0"/>
    <n v="0"/>
    <n v="0"/>
    <n v="0"/>
    <n v="0"/>
    <n v="0"/>
    <x v="0"/>
    <x v="5"/>
  </r>
  <r>
    <s v="ULH&amp;P"/>
    <s v="G"/>
    <x v="9"/>
    <s v="IFT     05/01/2006 "/>
    <n v="120050"/>
    <n v="28056.81"/>
    <n v="0"/>
    <n v="28056.81"/>
    <n v="0"/>
    <n v="0"/>
    <n v="0"/>
    <n v="0"/>
    <n v="0"/>
    <n v="0"/>
    <n v="0"/>
    <x v="0"/>
    <x v="6"/>
  </r>
  <r>
    <s v="ULH&amp;P"/>
    <s v="G"/>
    <x v="10"/>
    <s v="IFT     05/01/2006 "/>
    <n v="913033"/>
    <n v="174423.98"/>
    <n v="0"/>
    <n v="174423.98"/>
    <n v="0"/>
    <n v="0"/>
    <n v="0"/>
    <n v="0"/>
    <n v="0"/>
    <n v="0"/>
    <n v="0"/>
    <x v="0"/>
    <x v="6"/>
  </r>
  <r>
    <s v="ULH&amp;P"/>
    <s v="G"/>
    <x v="10"/>
    <s v="IFT3    05/01/2006 "/>
    <n v="1392"/>
    <n v="730.95"/>
    <n v="55.4"/>
    <n v="675.55"/>
    <n v="0"/>
    <n v="0"/>
    <n v="0"/>
    <n v="0"/>
    <n v="0"/>
    <n v="0"/>
    <n v="0"/>
    <x v="0"/>
    <x v="6"/>
  </r>
  <r>
    <s v="ULH&amp;P"/>
    <s v="G"/>
    <x v="11"/>
    <s v="IFT     05/01/2006 "/>
    <n v="55859"/>
    <n v="12433.52"/>
    <n v="0"/>
    <n v="12433.52"/>
    <n v="0"/>
    <n v="0"/>
    <n v="0"/>
    <n v="0"/>
    <n v="0"/>
    <n v="0"/>
    <n v="0"/>
    <x v="0"/>
    <x v="6"/>
  </r>
  <r>
    <s v="ULH&amp;P"/>
    <s v="G"/>
    <x v="0"/>
    <s v="GS      05/01/2006N"/>
    <n v="256"/>
    <n v="329.91"/>
    <n v="246.48"/>
    <n v="83.43"/>
    <n v="83.63"/>
    <n v="0"/>
    <n v="0"/>
    <n v="246.48"/>
    <n v="0"/>
    <n v="-0.2"/>
    <n v="0"/>
    <x v="1"/>
    <x v="0"/>
  </r>
  <r>
    <s v="ULH&amp;P"/>
    <s v="G"/>
    <x v="0"/>
    <s v="RS      01/02/2007 "/>
    <n v="1776"/>
    <n v="2110.21"/>
    <n v="55.22"/>
    <n v="2054.9899999999998"/>
    <n v="0"/>
    <n v="0"/>
    <n v="0"/>
    <n v="0"/>
    <n v="0"/>
    <n v="0"/>
    <n v="0"/>
    <x v="1"/>
    <x v="1"/>
  </r>
  <r>
    <s v="ULH&amp;P"/>
    <s v="G"/>
    <x v="0"/>
    <s v="RS      01/02/2007N"/>
    <n v="9165870"/>
    <n v="11804516.41"/>
    <n v="8830487.3200000003"/>
    <n v="2974029.09"/>
    <n v="3509778.56"/>
    <n v="0"/>
    <n v="-515453.28"/>
    <n v="8830487.3200000003"/>
    <n v="0"/>
    <n v="-18334.2"/>
    <n v="0"/>
    <x v="1"/>
    <x v="1"/>
  </r>
  <r>
    <s v="ULH&amp;P"/>
    <s v="G"/>
    <x v="0"/>
    <s v="RS      05/01/2006N"/>
    <n v="-7077"/>
    <n v="-9591.2000000000007"/>
    <n v="-6943.15"/>
    <n v="-2648.05"/>
    <n v="-2561.7199999999998"/>
    <n v="0"/>
    <n v="-100.48"/>
    <n v="-6943.15"/>
    <n v="0"/>
    <n v="14.15"/>
    <n v="0"/>
    <x v="1"/>
    <x v="1"/>
  </r>
  <r>
    <s v="ULH&amp;P"/>
    <s v="G"/>
    <x v="1"/>
    <s v="GS      05/01/2006N"/>
    <n v="31954"/>
    <n v="38573.78"/>
    <n v="30765.29"/>
    <n v="7808.49"/>
    <n v="7834.04"/>
    <n v="0"/>
    <n v="0"/>
    <n v="30765.29"/>
    <n v="0"/>
    <n v="-25.55"/>
    <n v="0"/>
    <x v="1"/>
    <x v="0"/>
  </r>
  <r>
    <s v="ULH&amp;P"/>
    <s v="G"/>
    <x v="1"/>
    <s v="RS      01/02/2007 "/>
    <n v="569"/>
    <n v="659.11"/>
    <n v="0"/>
    <n v="659.11"/>
    <n v="0"/>
    <n v="0"/>
    <n v="0"/>
    <n v="0"/>
    <n v="0"/>
    <n v="0"/>
    <n v="0"/>
    <x v="1"/>
    <x v="1"/>
  </r>
  <r>
    <s v="ULH&amp;P"/>
    <s v="G"/>
    <x v="1"/>
    <s v="RS      01/02/2007N"/>
    <n v="317379"/>
    <n v="381543"/>
    <n v="305579.98"/>
    <n v="75963.02"/>
    <n v="94429.94"/>
    <n v="0"/>
    <n v="-17832.28"/>
    <n v="305579.98"/>
    <n v="0"/>
    <n v="-634.64"/>
    <n v="0"/>
    <x v="1"/>
    <x v="1"/>
  </r>
  <r>
    <s v="ULH&amp;P"/>
    <s v="G"/>
    <x v="1"/>
    <s v="RS      05/01/2006N"/>
    <n v="65"/>
    <n v="65.150000000000006"/>
    <n v="59.03"/>
    <n v="6.12"/>
    <n v="5.35"/>
    <n v="0"/>
    <n v="0.92"/>
    <n v="59.03"/>
    <n v="0"/>
    <n v="-0.15"/>
    <n v="0"/>
    <x v="1"/>
    <x v="1"/>
  </r>
  <r>
    <s v="ULH&amp;P"/>
    <s v="G"/>
    <x v="2"/>
    <s v="GS      05/01/2006 "/>
    <n v="1315"/>
    <n v="1254.0999999999999"/>
    <n v="0"/>
    <n v="1254.0999999999999"/>
    <n v="0"/>
    <n v="0"/>
    <n v="0"/>
    <n v="0"/>
    <n v="0"/>
    <n v="0"/>
    <n v="0"/>
    <x v="1"/>
    <x v="0"/>
  </r>
  <r>
    <s v="ULH&amp;P"/>
    <s v="G"/>
    <x v="2"/>
    <s v="GS      05/01/2006N"/>
    <n v="3802618"/>
    <n v="4645753.4000000004"/>
    <n v="3660241.72"/>
    <n v="985511.68"/>
    <n v="988747.52"/>
    <n v="0"/>
    <n v="0"/>
    <n v="3660241.72"/>
    <n v="0"/>
    <n v="-3041.97"/>
    <n v="0"/>
    <x v="1"/>
    <x v="0"/>
  </r>
  <r>
    <s v="ULH&amp;P"/>
    <s v="G"/>
    <x v="2"/>
    <s v="GSGL    05/01/2006N"/>
    <n v="1014"/>
    <n v="1247.94"/>
    <n v="976.17"/>
    <n v="271.77"/>
    <n v="272.55"/>
    <n v="0"/>
    <n v="0"/>
    <n v="976.17"/>
    <n v="0"/>
    <n v="-0.78"/>
    <n v="0"/>
    <x v="1"/>
    <x v="2"/>
  </r>
  <r>
    <s v="ULH&amp;P"/>
    <s v="G"/>
    <x v="2"/>
    <s v="GSNM    05/01/2006N"/>
    <n v="52"/>
    <n v="1620.84"/>
    <n v="49.92"/>
    <n v="1570.92"/>
    <n v="1570.92"/>
    <n v="0"/>
    <n v="0"/>
    <n v="49.92"/>
    <n v="0"/>
    <n v="0"/>
    <n v="0"/>
    <x v="1"/>
    <x v="3"/>
  </r>
  <r>
    <s v="ULH&amp;P"/>
    <s v="G"/>
    <x v="2"/>
    <s v="IT08    05/01/2006 "/>
    <n v="0"/>
    <n v="1051.52"/>
    <n v="0"/>
    <n v="1051.52"/>
    <n v="0"/>
    <n v="0"/>
    <n v="0"/>
    <n v="0"/>
    <n v="0"/>
    <n v="0"/>
    <n v="0"/>
    <x v="1"/>
    <x v="4"/>
  </r>
  <r>
    <s v="ULH&amp;P"/>
    <s v="G"/>
    <x v="2"/>
    <s v="RS      01/02/2007N"/>
    <n v="-317"/>
    <n v="-700.43"/>
    <n v="-289.7"/>
    <n v="-410.73"/>
    <n v="-410.97"/>
    <n v="0"/>
    <n v="0"/>
    <n v="-289.7"/>
    <n v="0"/>
    <n v="0.24"/>
    <n v="0"/>
    <x v="1"/>
    <x v="1"/>
  </r>
  <r>
    <s v="ULH&amp;P"/>
    <s v="G"/>
    <x v="2"/>
    <s v="RS      05/01/2006N"/>
    <n v="-143"/>
    <n v="-345.14"/>
    <n v="-135.27000000000001"/>
    <n v="-209.87"/>
    <n v="-209.97"/>
    <n v="0"/>
    <n v="0"/>
    <n v="-135.27000000000001"/>
    <n v="0"/>
    <n v="0.1"/>
    <n v="0"/>
    <x v="1"/>
    <x v="1"/>
  </r>
  <r>
    <s v="ULH&amp;P"/>
    <s v="G"/>
    <x v="3"/>
    <s v="GS      05/01/2006N"/>
    <n v="496365"/>
    <n v="590771.06000000006"/>
    <n v="480535.53"/>
    <n v="110235.53"/>
    <n v="110632.63"/>
    <n v="0"/>
    <n v="0"/>
    <n v="480535.53"/>
    <n v="0"/>
    <n v="-397.1"/>
    <n v="0"/>
    <x v="1"/>
    <x v="0"/>
  </r>
  <r>
    <s v="ULH&amp;P"/>
    <s v="G"/>
    <x v="3"/>
    <s v="IT08    05/01/2006 "/>
    <n v="0"/>
    <n v="3369.81"/>
    <n v="0"/>
    <n v="3369.81"/>
    <n v="0"/>
    <n v="0"/>
    <n v="0"/>
    <n v="0"/>
    <n v="0"/>
    <n v="0"/>
    <n v="0"/>
    <x v="1"/>
    <x v="4"/>
  </r>
  <r>
    <s v="ULH&amp;P"/>
    <s v="G"/>
    <x v="4"/>
    <s v="GSGL    05/01/2006N"/>
    <n v="58"/>
    <n v="97.96"/>
    <n v="55.84"/>
    <n v="42.12"/>
    <n v="42.16"/>
    <n v="0"/>
    <n v="0"/>
    <n v="55.84"/>
    <n v="0"/>
    <n v="-0.04"/>
    <n v="0"/>
    <x v="1"/>
    <x v="2"/>
  </r>
  <r>
    <s v="ULH&amp;P"/>
    <s v="G"/>
    <x v="5"/>
    <s v="GS      05/01/2006N"/>
    <n v="572597"/>
    <n v="681682.36"/>
    <n v="551925.11"/>
    <n v="129757.25"/>
    <n v="130215.3"/>
    <n v="0"/>
    <n v="0"/>
    <n v="551925.11"/>
    <n v="0"/>
    <n v="-458.05"/>
    <n v="0"/>
    <x v="1"/>
    <x v="0"/>
  </r>
  <r>
    <s v="ULH&amp;P"/>
    <s v="G"/>
    <x v="5"/>
    <s v="IFT3    05/01/2006 "/>
    <n v="0"/>
    <n v="0"/>
    <n v="0"/>
    <n v="0"/>
    <n v="0"/>
    <n v="0"/>
    <n v="0"/>
    <n v="0"/>
    <n v="0"/>
    <n v="0"/>
    <n v="0"/>
    <x v="1"/>
    <x v="6"/>
  </r>
  <r>
    <s v="ULH&amp;P"/>
    <s v="G"/>
    <x v="5"/>
    <s v="IT08    05/01/2006 "/>
    <n v="0"/>
    <n v="570.97"/>
    <n v="0"/>
    <n v="570.97"/>
    <n v="0"/>
    <n v="0"/>
    <n v="0"/>
    <n v="0"/>
    <n v="0"/>
    <n v="0"/>
    <n v="0"/>
    <x v="1"/>
    <x v="4"/>
  </r>
  <r>
    <s v="ULH&amp;P"/>
    <s v="G"/>
    <x v="5"/>
    <s v="RS      01/02/2007N"/>
    <n v="327"/>
    <n v="395.08"/>
    <n v="314.83999999999997"/>
    <n v="80.239999999999995"/>
    <n v="99.27"/>
    <n v="0"/>
    <n v="-18.38"/>
    <n v="314.83999999999997"/>
    <n v="0"/>
    <n v="-0.65"/>
    <n v="0"/>
    <x v="1"/>
    <x v="1"/>
  </r>
  <r>
    <s v="ULH&amp;P"/>
    <s v="G"/>
    <x v="6"/>
    <s v="GS      05/01/2006N"/>
    <n v="71620"/>
    <n v="84970.35"/>
    <n v="68921.73"/>
    <n v="16048.62"/>
    <n v="16105.94"/>
    <n v="0"/>
    <n v="0"/>
    <n v="68921.73"/>
    <n v="0"/>
    <n v="-57.32"/>
    <n v="0"/>
    <x v="1"/>
    <x v="0"/>
  </r>
  <r>
    <s v="ULH&amp;P"/>
    <s v="G"/>
    <x v="7"/>
    <s v="IT01    05/01/2006 "/>
    <n v="1343033"/>
    <n v="111530.51"/>
    <n v="0"/>
    <n v="111530.51"/>
    <n v="0"/>
    <n v="0"/>
    <n v="0"/>
    <n v="0"/>
    <n v="0"/>
    <n v="0"/>
    <n v="0"/>
    <x v="1"/>
    <x v="4"/>
  </r>
  <r>
    <s v="ULH&amp;P"/>
    <s v="G"/>
    <x v="8"/>
    <s v="ID01    05/05/1992 "/>
    <n v="7430"/>
    <n v="8710.11"/>
    <n v="7153.6"/>
    <n v="1556.51"/>
    <n v="0"/>
    <n v="0"/>
    <n v="0"/>
    <n v="0"/>
    <n v="0"/>
    <n v="0"/>
    <n v="0"/>
    <x v="1"/>
    <x v="5"/>
  </r>
  <r>
    <s v="ULH&amp;P"/>
    <s v="G"/>
    <x v="9"/>
    <s v="IFT     05/01/2006 "/>
    <n v="180057"/>
    <n v="38212.06"/>
    <n v="0"/>
    <n v="38212.06"/>
    <n v="0"/>
    <n v="0"/>
    <n v="0"/>
    <n v="0"/>
    <n v="0"/>
    <n v="0"/>
    <n v="0"/>
    <x v="1"/>
    <x v="6"/>
  </r>
  <r>
    <s v="ULH&amp;P"/>
    <s v="G"/>
    <x v="10"/>
    <s v="IFT     05/01/2006 "/>
    <n v="1072609"/>
    <n v="202573.21"/>
    <n v="0"/>
    <n v="202573.21"/>
    <n v="0"/>
    <n v="0"/>
    <n v="0"/>
    <n v="0"/>
    <n v="0"/>
    <n v="0"/>
    <n v="0"/>
    <x v="1"/>
    <x v="6"/>
  </r>
  <r>
    <s v="ULH&amp;P"/>
    <s v="G"/>
    <x v="10"/>
    <s v="IFT3    05/01/2006 "/>
    <n v="1963"/>
    <n v="854.41"/>
    <n v="78.12"/>
    <n v="776.29"/>
    <n v="0"/>
    <n v="0"/>
    <n v="0"/>
    <n v="0"/>
    <n v="0"/>
    <n v="0"/>
    <n v="0"/>
    <x v="1"/>
    <x v="6"/>
  </r>
  <r>
    <s v="ULH&amp;P"/>
    <s v="G"/>
    <x v="11"/>
    <s v="IFT     05/01/2006 "/>
    <n v="173621"/>
    <n v="33206.75"/>
    <n v="0"/>
    <n v="33206.75"/>
    <n v="0"/>
    <n v="0"/>
    <n v="0"/>
    <n v="0"/>
    <n v="0"/>
    <n v="0"/>
    <n v="0"/>
    <x v="1"/>
    <x v="6"/>
  </r>
  <r>
    <s v="ULH&amp;P"/>
    <s v="G"/>
    <x v="11"/>
    <s v="IFT3    05/01/2006 "/>
    <n v="19461"/>
    <n v="5067.47"/>
    <n v="774.53"/>
    <n v="4292.9399999999996"/>
    <n v="0"/>
    <n v="0"/>
    <n v="0"/>
    <n v="0"/>
    <n v="0"/>
    <n v="0"/>
    <n v="0"/>
    <x v="1"/>
    <x v="6"/>
  </r>
  <r>
    <s v="ULH&amp;P"/>
    <s v="G"/>
    <x v="0"/>
    <s v="GS      05/01/2006N"/>
    <n v="252"/>
    <n v="316.02"/>
    <n v="233.43"/>
    <n v="82.59"/>
    <n v="82.79"/>
    <n v="0"/>
    <n v="0"/>
    <n v="233.43"/>
    <n v="0"/>
    <n v="-0.2"/>
    <n v="0"/>
    <x v="2"/>
    <x v="0"/>
  </r>
  <r>
    <s v="ULH&amp;P"/>
    <s v="G"/>
    <x v="0"/>
    <s v="RS      01/02/2007 "/>
    <n v="17654"/>
    <n v="20585.61"/>
    <n v="2120.6799999999998"/>
    <n v="18464.93"/>
    <n v="0"/>
    <n v="0"/>
    <n v="0"/>
    <n v="0"/>
    <n v="0"/>
    <n v="0"/>
    <n v="0"/>
    <x v="2"/>
    <x v="1"/>
  </r>
  <r>
    <s v="ULH&amp;P"/>
    <s v="G"/>
    <x v="0"/>
    <s v="RS      01/02/2007N"/>
    <n v="12251396"/>
    <n v="14966858.68"/>
    <n v="11348175.050000001"/>
    <n v="3618683.63"/>
    <n v="4334813.22"/>
    <n v="0"/>
    <n v="-689452.95"/>
    <n v="11348175.050000001"/>
    <n v="0"/>
    <n v="-24505.71"/>
    <n v="0"/>
    <x v="2"/>
    <x v="1"/>
  </r>
  <r>
    <s v="ULH&amp;P"/>
    <s v="G"/>
    <x v="0"/>
    <s v="RS      02/08/2006N"/>
    <n v="0"/>
    <n v="12.1"/>
    <n v="0"/>
    <n v="12.1"/>
    <n v="12.1"/>
    <n v="0"/>
    <n v="0"/>
    <n v="0"/>
    <n v="0"/>
    <n v="0"/>
    <n v="0"/>
    <x v="2"/>
    <x v="1"/>
  </r>
  <r>
    <s v="ULH&amp;P"/>
    <s v="G"/>
    <x v="0"/>
    <s v="RS      05/01/2006 "/>
    <n v="153"/>
    <n v="169.25"/>
    <n v="0"/>
    <n v="169.25"/>
    <n v="0"/>
    <n v="0"/>
    <n v="0"/>
    <n v="0"/>
    <n v="0"/>
    <n v="0"/>
    <n v="0"/>
    <x v="2"/>
    <x v="1"/>
  </r>
  <r>
    <s v="ULH&amp;P"/>
    <s v="G"/>
    <x v="0"/>
    <s v="RS      05/01/2006N"/>
    <n v="-2759"/>
    <n v="-3901.99"/>
    <n v="-2770.44"/>
    <n v="-1131.55"/>
    <n v="-1097.8800000000001"/>
    <n v="0"/>
    <n v="-39.18"/>
    <n v="-2770.44"/>
    <n v="0"/>
    <n v="5.51"/>
    <n v="0"/>
    <x v="2"/>
    <x v="1"/>
  </r>
  <r>
    <s v="ULH&amp;P"/>
    <s v="G"/>
    <x v="1"/>
    <s v="GS      05/01/2006N"/>
    <n v="41380"/>
    <n v="48055.91"/>
    <n v="38340.32"/>
    <n v="9715.59"/>
    <n v="9748.66"/>
    <n v="0"/>
    <n v="0"/>
    <n v="38340.32"/>
    <n v="0"/>
    <n v="-33.07"/>
    <n v="0"/>
    <x v="2"/>
    <x v="0"/>
  </r>
  <r>
    <s v="ULH&amp;P"/>
    <s v="G"/>
    <x v="1"/>
    <s v="RS      01/02/2007 "/>
    <n v="2337"/>
    <n v="2997.4"/>
    <n v="0"/>
    <n v="2997.4"/>
    <n v="0"/>
    <n v="0"/>
    <n v="0"/>
    <n v="0"/>
    <n v="0"/>
    <n v="0"/>
    <n v="0"/>
    <x v="2"/>
    <x v="1"/>
  </r>
  <r>
    <s v="ULH&amp;P"/>
    <s v="G"/>
    <x v="1"/>
    <s v="RS      01/02/2007N"/>
    <n v="398401"/>
    <n v="461911.38"/>
    <n v="368989.4"/>
    <n v="92921.98"/>
    <n v="116117.66"/>
    <n v="0"/>
    <n v="-22398.86"/>
    <n v="368989.4"/>
    <n v="0"/>
    <n v="-796.82"/>
    <n v="0"/>
    <x v="2"/>
    <x v="1"/>
  </r>
  <r>
    <s v="ULH&amp;P"/>
    <s v="G"/>
    <x v="2"/>
    <s v="GS      05/01/2006 "/>
    <n v="6914"/>
    <n v="7908.19"/>
    <n v="0"/>
    <n v="7908.19"/>
    <n v="0"/>
    <n v="0"/>
    <n v="0"/>
    <n v="0"/>
    <n v="0"/>
    <n v="0"/>
    <n v="0"/>
    <x v="2"/>
    <x v="0"/>
  </r>
  <r>
    <s v="ULH&amp;P"/>
    <s v="G"/>
    <x v="2"/>
    <s v="GS      05/01/2006N"/>
    <n v="5379520"/>
    <n v="6300529.9100000001"/>
    <n v="4983509.43"/>
    <n v="1317020.48"/>
    <n v="1321323.99"/>
    <n v="0"/>
    <n v="0"/>
    <n v="4983509.43"/>
    <n v="0"/>
    <n v="-4303.51"/>
    <n v="0"/>
    <x v="2"/>
    <x v="0"/>
  </r>
  <r>
    <s v="ULH&amp;P"/>
    <s v="G"/>
    <x v="2"/>
    <s v="GSGL    05/01/2006N"/>
    <n v="1053"/>
    <n v="1255.3499999999999"/>
    <n v="975.39"/>
    <n v="279.95999999999998"/>
    <n v="280.74"/>
    <n v="0"/>
    <n v="0"/>
    <n v="975.39"/>
    <n v="0"/>
    <n v="-0.78"/>
    <n v="0"/>
    <x v="2"/>
    <x v="2"/>
  </r>
  <r>
    <s v="ULH&amp;P"/>
    <s v="G"/>
    <x v="2"/>
    <s v="GSNM    05/01/2006N"/>
    <n v="104"/>
    <n v="1678.04"/>
    <n v="96.2"/>
    <n v="1581.84"/>
    <n v="1581.84"/>
    <n v="0"/>
    <n v="0"/>
    <n v="96.2"/>
    <n v="0"/>
    <n v="0"/>
    <n v="0"/>
    <x v="2"/>
    <x v="3"/>
  </r>
  <r>
    <s v="ULH&amp;P"/>
    <s v="G"/>
    <x v="2"/>
    <s v="IFT     05/01/2006 "/>
    <n v="0"/>
    <n v="0"/>
    <n v="0"/>
    <n v="0"/>
    <n v="0"/>
    <n v="0"/>
    <n v="0"/>
    <n v="0"/>
    <n v="0"/>
    <n v="0"/>
    <n v="0"/>
    <x v="2"/>
    <x v="6"/>
  </r>
  <r>
    <s v="ULH&amp;P"/>
    <s v="G"/>
    <x v="2"/>
    <s v="IT08    05/01/2006 "/>
    <n v="0"/>
    <n v="1322.19"/>
    <n v="0"/>
    <n v="1322.19"/>
    <n v="0"/>
    <n v="0"/>
    <n v="0"/>
    <n v="0"/>
    <n v="0"/>
    <n v="0"/>
    <n v="0"/>
    <x v="2"/>
    <x v="4"/>
  </r>
  <r>
    <s v="ULH&amp;P"/>
    <s v="G"/>
    <x v="2"/>
    <s v="RS      01/02/2007N"/>
    <n v="-10"/>
    <n v="-41.34"/>
    <n v="-9.26"/>
    <n v="-32.08"/>
    <n v="-32.090000000000003"/>
    <n v="0"/>
    <n v="0"/>
    <n v="-9.26"/>
    <n v="0"/>
    <n v="0.01"/>
    <n v="0"/>
    <x v="2"/>
    <x v="1"/>
  </r>
  <r>
    <s v="ULH&amp;P"/>
    <s v="G"/>
    <x v="3"/>
    <s v="GS      05/01/2006N"/>
    <n v="626202"/>
    <n v="715585.96"/>
    <n v="578221.79"/>
    <n v="137364.17000000001"/>
    <n v="137865.04"/>
    <n v="0"/>
    <n v="0"/>
    <n v="578221.79"/>
    <n v="0"/>
    <n v="-500.87"/>
    <n v="0"/>
    <x v="2"/>
    <x v="0"/>
  </r>
  <r>
    <s v="ULH&amp;P"/>
    <s v="G"/>
    <x v="3"/>
    <s v="IFT     05/01/2006 "/>
    <n v="0"/>
    <n v="0"/>
    <n v="0"/>
    <n v="0"/>
    <n v="0"/>
    <n v="0"/>
    <n v="0"/>
    <n v="0"/>
    <n v="0"/>
    <n v="0"/>
    <n v="0"/>
    <x v="2"/>
    <x v="6"/>
  </r>
  <r>
    <s v="ULH&amp;P"/>
    <s v="G"/>
    <x v="3"/>
    <s v="IT08    05/01/2006 "/>
    <n v="0"/>
    <n v="3287.68"/>
    <n v="0"/>
    <n v="3287.68"/>
    <n v="0"/>
    <n v="0"/>
    <n v="0"/>
    <n v="0"/>
    <n v="0"/>
    <n v="0"/>
    <n v="0"/>
    <x v="2"/>
    <x v="4"/>
  </r>
  <r>
    <s v="ULH&amp;P"/>
    <s v="G"/>
    <x v="4"/>
    <s v="GSGL    05/01/2006N"/>
    <n v="50"/>
    <n v="86.76"/>
    <n v="46.32"/>
    <n v="40.44"/>
    <n v="40.479999999999997"/>
    <n v="0"/>
    <n v="0"/>
    <n v="46.32"/>
    <n v="0"/>
    <n v="-0.04"/>
    <n v="0"/>
    <x v="2"/>
    <x v="2"/>
  </r>
  <r>
    <s v="ULH&amp;P"/>
    <s v="G"/>
    <x v="5"/>
    <s v="GS      05/01/2006N"/>
    <n v="845879"/>
    <n v="970453.92"/>
    <n v="783675.28"/>
    <n v="186778.64"/>
    <n v="187455.33"/>
    <n v="0"/>
    <n v="0"/>
    <n v="783675.28"/>
    <n v="0"/>
    <n v="-676.69"/>
    <n v="0"/>
    <x v="2"/>
    <x v="0"/>
  </r>
  <r>
    <s v="ULH&amp;P"/>
    <s v="G"/>
    <x v="5"/>
    <s v="IFT3    05/01/2006 "/>
    <n v="0"/>
    <n v="0"/>
    <n v="0"/>
    <n v="0"/>
    <n v="0"/>
    <n v="0"/>
    <n v="0"/>
    <n v="0"/>
    <n v="0"/>
    <n v="0"/>
    <n v="0"/>
    <x v="2"/>
    <x v="6"/>
  </r>
  <r>
    <s v="ULH&amp;P"/>
    <s v="G"/>
    <x v="5"/>
    <s v="IT08    05/01/2006 "/>
    <n v="0"/>
    <n v="811.72"/>
    <n v="0"/>
    <n v="811.72"/>
    <n v="0"/>
    <n v="0"/>
    <n v="0"/>
    <n v="0"/>
    <n v="0"/>
    <n v="0"/>
    <n v="0"/>
    <x v="2"/>
    <x v="4"/>
  </r>
  <r>
    <s v="ULH&amp;P"/>
    <s v="G"/>
    <x v="5"/>
    <s v="RS      01/02/2007N"/>
    <n v="531"/>
    <n v="614.66999999999996"/>
    <n v="491.87"/>
    <n v="122.8"/>
    <n v="153.71"/>
    <n v="0"/>
    <n v="-29.85"/>
    <n v="491.87"/>
    <n v="0"/>
    <n v="-1.06"/>
    <n v="0"/>
    <x v="2"/>
    <x v="1"/>
  </r>
  <r>
    <s v="ULH&amp;P"/>
    <s v="G"/>
    <x v="6"/>
    <s v="GS      05/01/2006N"/>
    <n v="89866"/>
    <n v="103077"/>
    <n v="83242.89"/>
    <n v="19834.11"/>
    <n v="19906.009999999998"/>
    <n v="0"/>
    <n v="0"/>
    <n v="83242.89"/>
    <n v="0"/>
    <n v="-71.900000000000006"/>
    <n v="0"/>
    <x v="2"/>
    <x v="0"/>
  </r>
  <r>
    <s v="ULH&amp;P"/>
    <s v="G"/>
    <x v="7"/>
    <s v="IT01    05/01/2006 "/>
    <n v="1256214"/>
    <n v="104932.27"/>
    <n v="0"/>
    <n v="104932.27"/>
    <n v="0"/>
    <n v="0"/>
    <n v="0"/>
    <n v="0"/>
    <n v="0"/>
    <n v="0"/>
    <n v="0"/>
    <x v="2"/>
    <x v="4"/>
  </r>
  <r>
    <s v="ULH&amp;P"/>
    <s v="G"/>
    <x v="8"/>
    <s v="ID01    05/05/1992 "/>
    <n v="9470"/>
    <n v="10755.93"/>
    <n v="8772.06"/>
    <n v="1983.87"/>
    <n v="0"/>
    <n v="0"/>
    <n v="0"/>
    <n v="0"/>
    <n v="0"/>
    <n v="0"/>
    <n v="0"/>
    <x v="2"/>
    <x v="5"/>
  </r>
  <r>
    <s v="ULH&amp;P"/>
    <s v="G"/>
    <x v="9"/>
    <s v="IFT     05/01/2006 "/>
    <n v="254971"/>
    <n v="53931.01"/>
    <n v="0"/>
    <n v="53931.01"/>
    <n v="0"/>
    <n v="0"/>
    <n v="0"/>
    <n v="0"/>
    <n v="0"/>
    <n v="0"/>
    <n v="0"/>
    <x v="2"/>
    <x v="6"/>
  </r>
  <r>
    <s v="ULH&amp;P"/>
    <s v="G"/>
    <x v="10"/>
    <s v="IFT     05/01/2006 "/>
    <n v="1241016"/>
    <n v="232280.15"/>
    <n v="0"/>
    <n v="232280.15"/>
    <n v="0"/>
    <n v="0"/>
    <n v="0"/>
    <n v="0"/>
    <n v="0"/>
    <n v="0"/>
    <n v="0"/>
    <x v="2"/>
    <x v="6"/>
  </r>
  <r>
    <s v="ULH&amp;P"/>
    <s v="G"/>
    <x v="10"/>
    <s v="IFT3    05/01/2006 "/>
    <n v="3596"/>
    <n v="1216.08"/>
    <n v="151.75"/>
    <n v="1064.33"/>
    <n v="0"/>
    <n v="0"/>
    <n v="0"/>
    <n v="0"/>
    <n v="0"/>
    <n v="0"/>
    <n v="0"/>
    <x v="2"/>
    <x v="6"/>
  </r>
  <r>
    <s v="ULH&amp;P"/>
    <s v="G"/>
    <x v="11"/>
    <s v="IFT     05/01/2006 "/>
    <n v="234847"/>
    <n v="44007.02"/>
    <n v="0"/>
    <n v="44007.02"/>
    <n v="0"/>
    <n v="0"/>
    <n v="0"/>
    <n v="0"/>
    <n v="0"/>
    <n v="0"/>
    <n v="0"/>
    <x v="2"/>
    <x v="6"/>
  </r>
  <r>
    <s v="ULH&amp;P"/>
    <s v="G"/>
    <x v="11"/>
    <s v="IFT3    05/01/2006 "/>
    <n v="26641"/>
    <n v="6683.72"/>
    <n v="1124.24"/>
    <n v="5559.48"/>
    <n v="0"/>
    <n v="0"/>
    <n v="0"/>
    <n v="0"/>
    <n v="0"/>
    <n v="0"/>
    <n v="0"/>
    <x v="2"/>
    <x v="6"/>
  </r>
  <r>
    <s v="ULH&amp;P"/>
    <s v="G"/>
    <x v="0"/>
    <s v="GS      05/01/2006N"/>
    <n v="224"/>
    <n v="299.7"/>
    <n v="222.95"/>
    <n v="76.75"/>
    <n v="76.930000000000007"/>
    <n v="0"/>
    <n v="0"/>
    <n v="222.95"/>
    <n v="0"/>
    <n v="-0.18"/>
    <n v="0"/>
    <x v="3"/>
    <x v="0"/>
  </r>
  <r>
    <s v="ULH&amp;P"/>
    <s v="G"/>
    <x v="0"/>
    <s v="RS      01/02/2007 "/>
    <n v="9993"/>
    <n v="11548.05"/>
    <n v="0"/>
    <n v="11548.05"/>
    <n v="0"/>
    <n v="0"/>
    <n v="0"/>
    <n v="0"/>
    <n v="0"/>
    <n v="0"/>
    <n v="0"/>
    <x v="3"/>
    <x v="1"/>
  </r>
  <r>
    <s v="ULH&amp;P"/>
    <s v="G"/>
    <x v="0"/>
    <s v="RS      01/02/2007N"/>
    <n v="12449029"/>
    <n v="16058094.08"/>
    <n v="12395242"/>
    <n v="3662852.08"/>
    <n v="4388737.32"/>
    <n v="0"/>
    <n v="-700317.66"/>
    <n v="12395242"/>
    <n v="0"/>
    <n v="-24899.06"/>
    <n v="0"/>
    <x v="3"/>
    <x v="1"/>
  </r>
  <r>
    <s v="ULH&amp;P"/>
    <s v="G"/>
    <x v="0"/>
    <s v="RS      05/01/2006N"/>
    <n v="-2444"/>
    <n v="-3259.04"/>
    <n v="-2366.02"/>
    <n v="-893.02"/>
    <n v="-863.24"/>
    <n v="0"/>
    <n v="-34.65"/>
    <n v="-2366.02"/>
    <n v="0"/>
    <n v="4.87"/>
    <n v="0"/>
    <x v="3"/>
    <x v="1"/>
  </r>
  <r>
    <s v="ULH&amp;P"/>
    <s v="G"/>
    <x v="1"/>
    <s v="GS      05/01/2006 "/>
    <n v="576"/>
    <n v="668.68"/>
    <n v="0"/>
    <n v="668.68"/>
    <n v="0"/>
    <n v="0"/>
    <n v="0"/>
    <n v="0"/>
    <n v="0"/>
    <n v="0"/>
    <n v="0"/>
    <x v="3"/>
    <x v="0"/>
  </r>
  <r>
    <s v="ULH&amp;P"/>
    <s v="G"/>
    <x v="1"/>
    <s v="GS      05/01/2006N"/>
    <n v="39069"/>
    <n v="48188.67"/>
    <n v="38955.370000000003"/>
    <n v="9233.2999999999993"/>
    <n v="9264.56"/>
    <n v="0"/>
    <n v="0"/>
    <n v="38955.370000000003"/>
    <n v="0"/>
    <n v="-31.26"/>
    <n v="0"/>
    <x v="3"/>
    <x v="0"/>
  </r>
  <r>
    <s v="ULH&amp;P"/>
    <s v="G"/>
    <x v="1"/>
    <s v="RS      01/02/2007N"/>
    <n v="381581"/>
    <n v="469300.16"/>
    <n v="379905.61"/>
    <n v="89394.55"/>
    <n v="111611.16"/>
    <n v="0"/>
    <n v="-21453.279999999999"/>
    <n v="379905.61"/>
    <n v="0"/>
    <n v="-763.33"/>
    <n v="0"/>
    <x v="3"/>
    <x v="1"/>
  </r>
  <r>
    <s v="ULH&amp;P"/>
    <s v="G"/>
    <x v="2"/>
    <s v="GS      05/01/2006N"/>
    <n v="5434872"/>
    <n v="6738284.7699999996"/>
    <n v="5409627.1500000004"/>
    <n v="1328657.6200000001"/>
    <n v="1333005.54"/>
    <n v="0"/>
    <n v="0"/>
    <n v="5409627.1500000004"/>
    <n v="0"/>
    <n v="-4347.92"/>
    <n v="0"/>
    <x v="3"/>
    <x v="0"/>
  </r>
  <r>
    <s v="ULH&amp;P"/>
    <s v="G"/>
    <x v="2"/>
    <s v="GSGL    05/01/2006N"/>
    <n v="936"/>
    <n v="1187.0999999999999"/>
    <n v="931.71"/>
    <n v="255.39"/>
    <n v="256.17"/>
    <n v="0"/>
    <n v="0"/>
    <n v="931.71"/>
    <n v="0"/>
    <n v="-0.78"/>
    <n v="0"/>
    <x v="3"/>
    <x v="2"/>
  </r>
  <r>
    <s v="ULH&amp;P"/>
    <s v="G"/>
    <x v="2"/>
    <s v="GSNM    05/01/2006N"/>
    <n v="52"/>
    <n v="1622.92"/>
    <n v="52"/>
    <n v="1570.92"/>
    <n v="1570.92"/>
    <n v="0"/>
    <n v="0"/>
    <n v="52"/>
    <n v="0"/>
    <n v="0"/>
    <n v="0"/>
    <x v="3"/>
    <x v="3"/>
  </r>
  <r>
    <s v="ULH&amp;P"/>
    <s v="G"/>
    <x v="2"/>
    <s v="IFT     05/01/2006 "/>
    <n v="0"/>
    <n v="0"/>
    <n v="0"/>
    <n v="0"/>
    <n v="0"/>
    <n v="0"/>
    <n v="0"/>
    <n v="0"/>
    <n v="0"/>
    <n v="0"/>
    <n v="0"/>
    <x v="3"/>
    <x v="6"/>
  </r>
  <r>
    <s v="ULH&amp;P"/>
    <s v="G"/>
    <x v="2"/>
    <s v="IT08    05/01/2006 "/>
    <n v="0"/>
    <n v="1478.4"/>
    <n v="0"/>
    <n v="1478.4"/>
    <n v="0"/>
    <n v="0"/>
    <n v="0"/>
    <n v="0"/>
    <n v="0"/>
    <n v="0"/>
    <n v="0"/>
    <x v="3"/>
    <x v="4"/>
  </r>
  <r>
    <s v="ULH&amp;P"/>
    <s v="G"/>
    <x v="3"/>
    <s v="GS      05/01/2006N"/>
    <n v="632430"/>
    <n v="769371.93"/>
    <n v="630743.74"/>
    <n v="138628.19"/>
    <n v="139134.20000000001"/>
    <n v="0"/>
    <n v="0"/>
    <n v="630743.74"/>
    <n v="0"/>
    <n v="-506.01"/>
    <n v="0"/>
    <x v="3"/>
    <x v="0"/>
  </r>
  <r>
    <s v="ULH&amp;P"/>
    <s v="G"/>
    <x v="3"/>
    <s v="IT08    05/01/2006 "/>
    <n v="0"/>
    <n v="3701.56"/>
    <n v="0"/>
    <n v="3701.56"/>
    <n v="0"/>
    <n v="0"/>
    <n v="0"/>
    <n v="0"/>
    <n v="0"/>
    <n v="0"/>
    <n v="0"/>
    <x v="3"/>
    <x v="4"/>
  </r>
  <r>
    <s v="ULH&amp;P"/>
    <s v="G"/>
    <x v="4"/>
    <s v="GSGL    05/01/2006N"/>
    <n v="52"/>
    <n v="92.62"/>
    <n v="51.76"/>
    <n v="40.86"/>
    <n v="40.9"/>
    <n v="0"/>
    <n v="0"/>
    <n v="51.76"/>
    <n v="0"/>
    <n v="-0.04"/>
    <n v="0"/>
    <x v="3"/>
    <x v="2"/>
  </r>
  <r>
    <s v="ULH&amp;P"/>
    <s v="G"/>
    <x v="5"/>
    <s v="GS      05/01/2006N"/>
    <n v="820117"/>
    <n v="997193.84"/>
    <n v="815796.14"/>
    <n v="181397.7"/>
    <n v="182053.82"/>
    <n v="0"/>
    <n v="0"/>
    <n v="815796.14"/>
    <n v="0"/>
    <n v="-656.12"/>
    <n v="0"/>
    <x v="3"/>
    <x v="0"/>
  </r>
  <r>
    <s v="ULH&amp;P"/>
    <s v="G"/>
    <x v="5"/>
    <s v="IFT3    05/01/2006 "/>
    <n v="0"/>
    <n v="0"/>
    <n v="0"/>
    <n v="0"/>
    <n v="0"/>
    <n v="0"/>
    <n v="0"/>
    <n v="0"/>
    <n v="0"/>
    <n v="0"/>
    <n v="0"/>
    <x v="3"/>
    <x v="6"/>
  </r>
  <r>
    <s v="ULH&amp;P"/>
    <s v="G"/>
    <x v="5"/>
    <s v="IT08    05/01/2006 "/>
    <n v="0"/>
    <n v="1011.3"/>
    <n v="0"/>
    <n v="1011.3"/>
    <n v="0"/>
    <n v="0"/>
    <n v="0"/>
    <n v="0"/>
    <n v="0"/>
    <n v="0"/>
    <n v="0"/>
    <x v="3"/>
    <x v="4"/>
  </r>
  <r>
    <s v="ULH&amp;P"/>
    <s v="G"/>
    <x v="5"/>
    <s v="RS      01/02/2007N"/>
    <n v="566"/>
    <n v="693.44"/>
    <n v="563.34"/>
    <n v="130.1"/>
    <n v="163.05000000000001"/>
    <n v="0"/>
    <n v="-31.82"/>
    <n v="563.34"/>
    <n v="0"/>
    <n v="-1.1299999999999999"/>
    <n v="0"/>
    <x v="3"/>
    <x v="1"/>
  </r>
  <r>
    <s v="ULH&amp;P"/>
    <s v="G"/>
    <x v="6"/>
    <s v="GS      05/01/2006N"/>
    <n v="81992"/>
    <n v="99797.59"/>
    <n v="81606.649999999994"/>
    <n v="18190.939999999999"/>
    <n v="18256.53"/>
    <n v="0"/>
    <n v="0"/>
    <n v="81606.649999999994"/>
    <n v="0"/>
    <n v="-65.59"/>
    <n v="0"/>
    <x v="3"/>
    <x v="0"/>
  </r>
  <r>
    <s v="ULH&amp;P"/>
    <s v="G"/>
    <x v="7"/>
    <s v="IT01    05/01/2006 "/>
    <n v="1405981"/>
    <n v="116314.55"/>
    <n v="0"/>
    <n v="116314.55"/>
    <n v="0"/>
    <n v="0"/>
    <n v="0"/>
    <n v="0"/>
    <n v="0"/>
    <n v="0"/>
    <n v="0"/>
    <x v="3"/>
    <x v="4"/>
  </r>
  <r>
    <s v="ULH&amp;P"/>
    <s v="G"/>
    <x v="8"/>
    <s v="ID01    05/05/1992 "/>
    <n v="8960"/>
    <n v="10794.92"/>
    <n v="8917.89"/>
    <n v="1877.03"/>
    <n v="0"/>
    <n v="0"/>
    <n v="0"/>
    <n v="0"/>
    <n v="0"/>
    <n v="0"/>
    <n v="0"/>
    <x v="3"/>
    <x v="5"/>
  </r>
  <r>
    <s v="ULH&amp;P"/>
    <s v="G"/>
    <x v="9"/>
    <s v="IFT     05/01/2006 "/>
    <n v="335644"/>
    <n v="64443.48"/>
    <n v="0"/>
    <n v="64443.48"/>
    <n v="0"/>
    <n v="0"/>
    <n v="0"/>
    <n v="0"/>
    <n v="0"/>
    <n v="0"/>
    <n v="0"/>
    <x v="3"/>
    <x v="6"/>
  </r>
  <r>
    <s v="ULH&amp;P"/>
    <s v="G"/>
    <x v="10"/>
    <s v="IFT     05/01/2006 "/>
    <n v="1375722"/>
    <n v="256042.37"/>
    <n v="0"/>
    <n v="256042.37"/>
    <n v="0"/>
    <n v="0"/>
    <n v="0"/>
    <n v="0"/>
    <n v="0"/>
    <n v="0"/>
    <n v="0"/>
    <x v="3"/>
    <x v="6"/>
  </r>
  <r>
    <s v="ULH&amp;P"/>
    <s v="G"/>
    <x v="10"/>
    <s v="IFT3    05/01/2006 "/>
    <n v="34930"/>
    <n v="8495.7000000000007"/>
    <n v="1474.04"/>
    <n v="7021.66"/>
    <n v="0"/>
    <n v="0"/>
    <n v="0"/>
    <n v="0"/>
    <n v="0"/>
    <n v="0"/>
    <n v="0"/>
    <x v="3"/>
    <x v="6"/>
  </r>
  <r>
    <s v="ULH&amp;P"/>
    <s v="G"/>
    <x v="11"/>
    <s v="FT03    05/01/2006 "/>
    <n v="-18128"/>
    <n v="-3627.78"/>
    <n v="-765"/>
    <n v="-2862.78"/>
    <n v="0"/>
    <n v="0"/>
    <n v="0"/>
    <n v="0"/>
    <n v="0"/>
    <n v="0"/>
    <n v="0"/>
    <x v="3"/>
    <x v="7"/>
  </r>
  <r>
    <s v="ULH&amp;P"/>
    <s v="G"/>
    <x v="11"/>
    <s v="IFT     05/01/2006 "/>
    <n v="268782"/>
    <n v="49993.16"/>
    <n v="0"/>
    <n v="49993.16"/>
    <n v="0"/>
    <n v="0"/>
    <n v="0"/>
    <n v="0"/>
    <n v="0"/>
    <n v="0"/>
    <n v="0"/>
    <x v="3"/>
    <x v="6"/>
  </r>
  <r>
    <s v="ULH&amp;P"/>
    <s v="G"/>
    <x v="11"/>
    <s v="IFT3    05/01/2006 "/>
    <n v="51452"/>
    <n v="11772.4"/>
    <n v="2171.27"/>
    <n v="9601.1299999999992"/>
    <n v="0"/>
    <n v="0"/>
    <n v="0"/>
    <n v="0"/>
    <n v="0"/>
    <n v="0"/>
    <n v="0"/>
    <x v="3"/>
    <x v="6"/>
  </r>
  <r>
    <s v="ULH&amp;P"/>
    <s v="G"/>
    <x v="0"/>
    <s v="GS      05/01/2006N"/>
    <n v="-48"/>
    <n v="-35.520000000000003"/>
    <n v="-47.65"/>
    <n v="12.13"/>
    <n v="8.8800000000000008"/>
    <n v="0"/>
    <n v="3.15"/>
    <n v="-47.65"/>
    <n v="0"/>
    <n v="0.1"/>
    <n v="0"/>
    <x v="4"/>
    <x v="0"/>
  </r>
  <r>
    <s v="ULH&amp;P"/>
    <s v="G"/>
    <x v="0"/>
    <s v="RS      01/02/2007 "/>
    <n v="20831"/>
    <n v="24126.37"/>
    <n v="125.97"/>
    <n v="24000.400000000001"/>
    <n v="0"/>
    <n v="0"/>
    <n v="0"/>
    <n v="0"/>
    <n v="0"/>
    <n v="0"/>
    <n v="0"/>
    <x v="4"/>
    <x v="1"/>
  </r>
  <r>
    <s v="ULH&amp;P"/>
    <s v="G"/>
    <x v="0"/>
    <s v="RS      01/02/2007N"/>
    <n v="11470352"/>
    <n v="15067098.91"/>
    <n v="11605266.800000001"/>
    <n v="3461832.11"/>
    <n v="4130725.75"/>
    <n v="0"/>
    <n v="-645007.34"/>
    <n v="11605266.800000001"/>
    <n v="0"/>
    <n v="-22943.09"/>
    <n v="0"/>
    <x v="4"/>
    <x v="1"/>
  </r>
  <r>
    <s v="ULH&amp;P"/>
    <s v="G"/>
    <x v="0"/>
    <s v="RS      05/01/2006N"/>
    <n v="-1591"/>
    <n v="-2058"/>
    <n v="-1523.52"/>
    <n v="-534.48"/>
    <n v="-515.09"/>
    <n v="0"/>
    <n v="-22.59"/>
    <n v="-1523.52"/>
    <n v="0"/>
    <n v="3.2"/>
    <n v="0"/>
    <x v="4"/>
    <x v="1"/>
  </r>
  <r>
    <s v="ULH&amp;P"/>
    <s v="G"/>
    <x v="1"/>
    <s v="GS      05/01/2006N"/>
    <n v="37879"/>
    <n v="47273.38"/>
    <n v="38318.410000000003"/>
    <n v="8954.9699999999993"/>
    <n v="8985.27"/>
    <n v="0"/>
    <n v="0"/>
    <n v="38318.410000000003"/>
    <n v="0"/>
    <n v="-30.3"/>
    <n v="0"/>
    <x v="4"/>
    <x v="0"/>
  </r>
  <r>
    <s v="ULH&amp;P"/>
    <s v="G"/>
    <x v="1"/>
    <s v="RS      01/02/2007 "/>
    <n v="849"/>
    <n v="771.71"/>
    <n v="0"/>
    <n v="771.71"/>
    <n v="0"/>
    <n v="0"/>
    <n v="0"/>
    <n v="0"/>
    <n v="0"/>
    <n v="0"/>
    <n v="0"/>
    <x v="4"/>
    <x v="1"/>
  </r>
  <r>
    <s v="ULH&amp;P"/>
    <s v="G"/>
    <x v="1"/>
    <s v="RS      01/02/2007N"/>
    <n v="353757"/>
    <n v="441564.56"/>
    <n v="357941.4"/>
    <n v="83623.16"/>
    <n v="104219.38"/>
    <n v="0"/>
    <n v="-19888.77"/>
    <n v="357941.4"/>
    <n v="0"/>
    <n v="-707.45"/>
    <n v="0"/>
    <x v="4"/>
    <x v="1"/>
  </r>
  <r>
    <s v="ULH&amp;P"/>
    <s v="G"/>
    <x v="2"/>
    <s v="GS      05/01/2006 "/>
    <n v="1289"/>
    <n v="1506.44"/>
    <n v="0"/>
    <n v="1506.44"/>
    <n v="0"/>
    <n v="0"/>
    <n v="0"/>
    <n v="0"/>
    <n v="0"/>
    <n v="0"/>
    <n v="0"/>
    <x v="4"/>
    <x v="0"/>
  </r>
  <r>
    <s v="ULH&amp;P"/>
    <s v="G"/>
    <x v="2"/>
    <s v="GS      05/01/2006N"/>
    <n v="4942721"/>
    <n v="6227094.3700000001"/>
    <n v="5003077.21"/>
    <n v="1224017.1599999999"/>
    <n v="1231335.04"/>
    <n v="0"/>
    <n v="0"/>
    <n v="5003077.21"/>
    <n v="0"/>
    <n v="-3956.29"/>
    <n v="0"/>
    <x v="4"/>
    <x v="0"/>
  </r>
  <r>
    <s v="ULH&amp;P"/>
    <s v="G"/>
    <x v="2"/>
    <s v="GSGL    05/01/2006N"/>
    <n v="975"/>
    <n v="1249.8900000000001"/>
    <n v="986.31"/>
    <n v="263.58"/>
    <n v="264.36"/>
    <n v="0"/>
    <n v="0"/>
    <n v="986.31"/>
    <n v="0"/>
    <n v="-0.78"/>
    <n v="0"/>
    <x v="4"/>
    <x v="2"/>
  </r>
  <r>
    <s v="ULH&amp;P"/>
    <s v="G"/>
    <x v="2"/>
    <s v="GSNM    05/01/2006N"/>
    <n v="52"/>
    <n v="1623.44"/>
    <n v="52.52"/>
    <n v="1570.92"/>
    <n v="1570.92"/>
    <n v="0"/>
    <n v="0"/>
    <n v="52.52"/>
    <n v="0"/>
    <n v="0"/>
    <n v="0"/>
    <x v="4"/>
    <x v="3"/>
  </r>
  <r>
    <s v="ULH&amp;P"/>
    <s v="G"/>
    <x v="2"/>
    <s v="IT08    05/01/2006 "/>
    <n v="0"/>
    <n v="1295.9100000000001"/>
    <n v="0"/>
    <n v="1295.9100000000001"/>
    <n v="0"/>
    <n v="0"/>
    <n v="0"/>
    <n v="0"/>
    <n v="0"/>
    <n v="0"/>
    <n v="0"/>
    <x v="4"/>
    <x v="4"/>
  </r>
  <r>
    <s v="ULH&amp;P"/>
    <s v="G"/>
    <x v="3"/>
    <s v="GS      05/01/2006N"/>
    <n v="649499"/>
    <n v="798007.89"/>
    <n v="655811.09"/>
    <n v="142196.79999999999"/>
    <n v="142716.42000000001"/>
    <n v="0"/>
    <n v="0"/>
    <n v="655811.09"/>
    <n v="0"/>
    <n v="-519.62"/>
    <n v="0"/>
    <x v="4"/>
    <x v="0"/>
  </r>
  <r>
    <s v="ULH&amp;P"/>
    <s v="G"/>
    <x v="3"/>
    <s v="IT08    05/01/2006 "/>
    <n v="0"/>
    <n v="3475.88"/>
    <n v="0"/>
    <n v="3475.88"/>
    <n v="0"/>
    <n v="0"/>
    <n v="0"/>
    <n v="0"/>
    <n v="0"/>
    <n v="0"/>
    <n v="0"/>
    <x v="4"/>
    <x v="4"/>
  </r>
  <r>
    <s v="ULH&amp;P"/>
    <s v="G"/>
    <x v="4"/>
    <s v="GSGL    05/01/2006N"/>
    <n v="50"/>
    <n v="91.02"/>
    <n v="50.58"/>
    <n v="40.44"/>
    <n v="40.479999999999997"/>
    <n v="0"/>
    <n v="0"/>
    <n v="50.58"/>
    <n v="0"/>
    <n v="-0.04"/>
    <n v="0"/>
    <x v="4"/>
    <x v="2"/>
  </r>
  <r>
    <s v="ULH&amp;P"/>
    <s v="G"/>
    <x v="5"/>
    <s v="GS      05/01/2006N"/>
    <n v="765780"/>
    <n v="944442.95"/>
    <n v="774389.91"/>
    <n v="170053.04"/>
    <n v="170665.67"/>
    <n v="0"/>
    <n v="0"/>
    <n v="774389.91"/>
    <n v="0"/>
    <n v="-612.63"/>
    <n v="0"/>
    <x v="4"/>
    <x v="0"/>
  </r>
  <r>
    <s v="ULH&amp;P"/>
    <s v="G"/>
    <x v="5"/>
    <s v="IT08    05/01/2006 "/>
    <n v="0"/>
    <n v="849.74"/>
    <n v="0"/>
    <n v="849.74"/>
    <n v="0"/>
    <n v="0"/>
    <n v="0"/>
    <n v="0"/>
    <n v="0"/>
    <n v="0"/>
    <n v="0"/>
    <x v="4"/>
    <x v="4"/>
  </r>
  <r>
    <s v="ULH&amp;P"/>
    <s v="G"/>
    <x v="5"/>
    <s v="RS      01/02/2007N"/>
    <n v="609"/>
    <n v="755.12"/>
    <n v="616.05999999999995"/>
    <n v="139.06"/>
    <n v="174.52"/>
    <n v="0"/>
    <n v="-34.24"/>
    <n v="616.05999999999995"/>
    <n v="0"/>
    <n v="-1.22"/>
    <n v="0"/>
    <x v="4"/>
    <x v="1"/>
  </r>
  <r>
    <s v="ULH&amp;P"/>
    <s v="G"/>
    <x v="6"/>
    <s v="GS      05/01/2006N"/>
    <n v="75952"/>
    <n v="93763.43"/>
    <n v="76833.039999999994"/>
    <n v="16930.39"/>
    <n v="16991.16"/>
    <n v="0"/>
    <n v="0"/>
    <n v="76833.039999999994"/>
    <n v="0"/>
    <n v="-60.77"/>
    <n v="0"/>
    <x v="4"/>
    <x v="0"/>
  </r>
  <r>
    <s v="ULH&amp;P"/>
    <s v="G"/>
    <x v="7"/>
    <s v="IT01    05/01/2006 "/>
    <n v="1277153"/>
    <n v="106523.63"/>
    <n v="0"/>
    <n v="106523.63"/>
    <n v="0"/>
    <n v="0"/>
    <n v="0"/>
    <n v="0"/>
    <n v="0"/>
    <n v="0"/>
    <n v="0"/>
    <x v="4"/>
    <x v="4"/>
  </r>
  <r>
    <s v="ULH&amp;P"/>
    <s v="G"/>
    <x v="8"/>
    <s v="ID01    05/05/1992 "/>
    <n v="7690"/>
    <n v="9390.18"/>
    <n v="777.92"/>
    <n v="8612.26"/>
    <n v="0"/>
    <n v="0"/>
    <n v="0"/>
    <n v="0"/>
    <n v="0"/>
    <n v="0"/>
    <n v="0"/>
    <x v="4"/>
    <x v="5"/>
  </r>
  <r>
    <s v="ULH&amp;P"/>
    <s v="G"/>
    <x v="9"/>
    <s v="IFT     05/01/2006 "/>
    <n v="289737"/>
    <n v="57989.62"/>
    <n v="0"/>
    <n v="57989.62"/>
    <n v="0"/>
    <n v="0"/>
    <n v="0"/>
    <n v="0"/>
    <n v="0"/>
    <n v="0"/>
    <n v="0"/>
    <x v="4"/>
    <x v="6"/>
  </r>
  <r>
    <s v="ULH&amp;P"/>
    <s v="G"/>
    <x v="10"/>
    <s v="IFT     05/01/2006 "/>
    <n v="1295548"/>
    <n v="241899.7"/>
    <n v="0"/>
    <n v="241899.7"/>
    <n v="0"/>
    <n v="0"/>
    <n v="0"/>
    <n v="0"/>
    <n v="0"/>
    <n v="0"/>
    <n v="0"/>
    <x v="4"/>
    <x v="6"/>
  </r>
  <r>
    <s v="ULH&amp;P"/>
    <s v="G"/>
    <x v="10"/>
    <s v="IFT3    05/01/2006 "/>
    <n v="41649"/>
    <n v="9964.4699999999993"/>
    <n v="1757.58"/>
    <n v="8206.89"/>
    <n v="0"/>
    <n v="0"/>
    <n v="0"/>
    <n v="0"/>
    <n v="0"/>
    <n v="0"/>
    <n v="0"/>
    <x v="4"/>
    <x v="6"/>
  </r>
  <r>
    <s v="ULH&amp;P"/>
    <s v="G"/>
    <x v="11"/>
    <s v="IFT     05/01/2006 "/>
    <n v="245967"/>
    <n v="45968.57"/>
    <n v="0"/>
    <n v="45968.57"/>
    <n v="0"/>
    <n v="0"/>
    <n v="0"/>
    <n v="0"/>
    <n v="0"/>
    <n v="0"/>
    <n v="0"/>
    <x v="4"/>
    <x v="6"/>
  </r>
  <r>
    <s v="ULH&amp;P"/>
    <s v="G"/>
    <x v="0"/>
    <s v="GS      05/01/2006N"/>
    <n v="46"/>
    <n v="94.38"/>
    <n v="54.78"/>
    <n v="39.6"/>
    <n v="39.64"/>
    <n v="0"/>
    <n v="0"/>
    <n v="54.78"/>
    <n v="0"/>
    <n v="-0.04"/>
    <n v="0"/>
    <x v="5"/>
    <x v="0"/>
  </r>
  <r>
    <s v="ULH&amp;P"/>
    <s v="G"/>
    <x v="0"/>
    <s v="RS      01/02/2007 "/>
    <n v="13332"/>
    <n v="15527.05"/>
    <n v="109.44"/>
    <n v="15417.61"/>
    <n v="0"/>
    <n v="0"/>
    <n v="0"/>
    <n v="0"/>
    <n v="0"/>
    <n v="0"/>
    <n v="0"/>
    <x v="5"/>
    <x v="1"/>
  </r>
  <r>
    <s v="ULH&amp;P"/>
    <s v="G"/>
    <x v="0"/>
    <s v="RS      01/02/2007N"/>
    <n v="6389419"/>
    <n v="10014728.66"/>
    <n v="7615516.3499999996"/>
    <n v="2399212.31"/>
    <n v="2771215.96"/>
    <n v="0"/>
    <n v="-359225.66"/>
    <n v="7615516.3499999996"/>
    <n v="0"/>
    <n v="-12777.99"/>
    <n v="0"/>
    <x v="5"/>
    <x v="1"/>
  </r>
  <r>
    <s v="ULH&amp;P"/>
    <s v="G"/>
    <x v="0"/>
    <s v="RS      05/01/2006N"/>
    <n v="-305"/>
    <n v="-484.72"/>
    <n v="-307.12"/>
    <n v="-177.6"/>
    <n v="-173.88"/>
    <n v="0"/>
    <n v="-4.33"/>
    <n v="-307.12"/>
    <n v="0"/>
    <n v="0.61"/>
    <n v="0"/>
    <x v="5"/>
    <x v="1"/>
  </r>
  <r>
    <s v="ULH&amp;P"/>
    <s v="G"/>
    <x v="1"/>
    <s v="GS      05/01/2006N"/>
    <n v="25921"/>
    <n v="37326.18"/>
    <n v="30866.7"/>
    <n v="6459.48"/>
    <n v="6480.19"/>
    <n v="0"/>
    <n v="0"/>
    <n v="30866.7"/>
    <n v="0"/>
    <n v="-20.71"/>
    <n v="0"/>
    <x v="5"/>
    <x v="0"/>
  </r>
  <r>
    <s v="ULH&amp;P"/>
    <s v="G"/>
    <x v="1"/>
    <s v="RS      01/02/2007N"/>
    <n v="212139"/>
    <n v="306554.69"/>
    <n v="252521.04"/>
    <n v="54033.65"/>
    <n v="66384.69"/>
    <n v="0"/>
    <n v="-11926.83"/>
    <n v="252521.04"/>
    <n v="0"/>
    <n v="-424.21"/>
    <n v="0"/>
    <x v="5"/>
    <x v="1"/>
  </r>
  <r>
    <s v="ULH&amp;P"/>
    <s v="G"/>
    <x v="2"/>
    <s v="GS      05/01/2006N"/>
    <n v="2732092"/>
    <n v="4024677.28"/>
    <n v="3261030.44"/>
    <n v="763646.84"/>
    <n v="765832.54"/>
    <n v="0"/>
    <n v="0"/>
    <n v="3261030.44"/>
    <n v="0"/>
    <n v="-2185.6999999999998"/>
    <n v="0"/>
    <x v="5"/>
    <x v="0"/>
  </r>
  <r>
    <s v="ULH&amp;P"/>
    <s v="G"/>
    <x v="2"/>
    <s v="GSGL    05/01/2006N"/>
    <n v="936"/>
    <n v="1370.01"/>
    <n v="1114.6199999999999"/>
    <n v="255.39"/>
    <n v="256.17"/>
    <n v="0"/>
    <n v="0"/>
    <n v="1114.6199999999999"/>
    <n v="0"/>
    <n v="-0.78"/>
    <n v="0"/>
    <x v="5"/>
    <x v="2"/>
  </r>
  <r>
    <s v="ULH&amp;P"/>
    <s v="G"/>
    <x v="2"/>
    <s v="GSNM    05/01/2006N"/>
    <n v="52"/>
    <n v="1632.8"/>
    <n v="61.88"/>
    <n v="1570.92"/>
    <n v="1570.92"/>
    <n v="0"/>
    <n v="0"/>
    <n v="61.88"/>
    <n v="0"/>
    <n v="0"/>
    <n v="0"/>
    <x v="5"/>
    <x v="3"/>
  </r>
  <r>
    <s v="ULH&amp;P"/>
    <s v="G"/>
    <x v="2"/>
    <s v="IT08    05/01/2006 "/>
    <n v="0"/>
    <n v="1152.82"/>
    <n v="0"/>
    <n v="1152.82"/>
    <n v="0"/>
    <n v="0"/>
    <n v="0"/>
    <n v="0"/>
    <n v="0"/>
    <n v="0"/>
    <n v="0"/>
    <x v="5"/>
    <x v="4"/>
  </r>
  <r>
    <s v="ULH&amp;P"/>
    <s v="G"/>
    <x v="2"/>
    <s v="RS      01/02/2007N"/>
    <n v="-117"/>
    <n v="-172.78"/>
    <n v="-118.36"/>
    <n v="-54.42"/>
    <n v="-54.51"/>
    <n v="0"/>
    <n v="0"/>
    <n v="-118.36"/>
    <n v="0"/>
    <n v="0.09"/>
    <n v="0"/>
    <x v="5"/>
    <x v="1"/>
  </r>
  <r>
    <s v="ULH&amp;P"/>
    <s v="G"/>
    <x v="3"/>
    <s v="GS      05/01/2006N"/>
    <n v="337442"/>
    <n v="479836.55"/>
    <n v="402852.97"/>
    <n v="76983.58"/>
    <n v="77253.56"/>
    <n v="0"/>
    <n v="0"/>
    <n v="402852.97"/>
    <n v="0"/>
    <n v="-269.98"/>
    <n v="0"/>
    <x v="5"/>
    <x v="0"/>
  </r>
  <r>
    <s v="ULH&amp;P"/>
    <s v="G"/>
    <x v="3"/>
    <s v="IT08    05/01/2006 "/>
    <n v="0"/>
    <n v="3325.24"/>
    <n v="0"/>
    <n v="3325.24"/>
    <n v="0"/>
    <n v="0"/>
    <n v="0"/>
    <n v="0"/>
    <n v="0"/>
    <n v="0"/>
    <n v="0"/>
    <x v="5"/>
    <x v="4"/>
  </r>
  <r>
    <s v="ULH&amp;P"/>
    <s v="G"/>
    <x v="4"/>
    <s v="GSGL    05/01/2006N"/>
    <n v="48"/>
    <n v="97.18"/>
    <n v="57.16"/>
    <n v="40.020000000000003"/>
    <n v="40.06"/>
    <n v="0"/>
    <n v="0"/>
    <n v="57.16"/>
    <n v="0"/>
    <n v="-0.04"/>
    <n v="0"/>
    <x v="5"/>
    <x v="2"/>
  </r>
  <r>
    <s v="ULH&amp;P"/>
    <s v="G"/>
    <x v="5"/>
    <s v="GS      05/01/2006N"/>
    <n v="452251"/>
    <n v="642772.5"/>
    <n v="538156.05000000005"/>
    <n v="104616.45"/>
    <n v="104978.25"/>
    <n v="0"/>
    <n v="0"/>
    <n v="538156.05000000005"/>
    <n v="0"/>
    <n v="-361.8"/>
    <n v="0"/>
    <x v="5"/>
    <x v="0"/>
  </r>
  <r>
    <s v="ULH&amp;P"/>
    <s v="G"/>
    <x v="5"/>
    <s v="IFT3    05/01/2006 "/>
    <n v="0"/>
    <n v="0"/>
    <n v="0"/>
    <n v="0"/>
    <n v="0"/>
    <n v="0"/>
    <n v="0"/>
    <n v="0"/>
    <n v="0"/>
    <n v="0"/>
    <n v="0"/>
    <x v="5"/>
    <x v="6"/>
  </r>
  <r>
    <s v="ULH&amp;P"/>
    <s v="G"/>
    <x v="5"/>
    <s v="IT08    05/01/2006 "/>
    <n v="0"/>
    <n v="793.98"/>
    <n v="0"/>
    <n v="793.98"/>
    <n v="0"/>
    <n v="0"/>
    <n v="0"/>
    <n v="0"/>
    <n v="0"/>
    <n v="0"/>
    <n v="0"/>
    <x v="5"/>
    <x v="4"/>
  </r>
  <r>
    <s v="ULH&amp;P"/>
    <s v="G"/>
    <x v="5"/>
    <s v="RS      01/02/2007N"/>
    <n v="611"/>
    <n v="867.07"/>
    <n v="727.58"/>
    <n v="139.49"/>
    <n v="175.06"/>
    <n v="0"/>
    <n v="-34.35"/>
    <n v="727.58"/>
    <n v="0"/>
    <n v="-1.22"/>
    <n v="0"/>
    <x v="5"/>
    <x v="1"/>
  </r>
  <r>
    <s v="ULH&amp;P"/>
    <s v="G"/>
    <x v="6"/>
    <s v="GS      05/01/2006N"/>
    <n v="39132"/>
    <n v="55844.87"/>
    <n v="46598.400000000001"/>
    <n v="9246.4699999999993"/>
    <n v="9277.7900000000009"/>
    <n v="0"/>
    <n v="0"/>
    <n v="46598.400000000001"/>
    <n v="0"/>
    <n v="-31.32"/>
    <n v="0"/>
    <x v="5"/>
    <x v="0"/>
  </r>
  <r>
    <s v="ULH&amp;P"/>
    <s v="G"/>
    <x v="7"/>
    <s v="IT01    05/01/2006 "/>
    <n v="1241839"/>
    <n v="103839.76"/>
    <n v="0"/>
    <n v="103839.76"/>
    <n v="0"/>
    <n v="0"/>
    <n v="0"/>
    <n v="0"/>
    <n v="0"/>
    <n v="0"/>
    <n v="0"/>
    <x v="5"/>
    <x v="4"/>
  </r>
  <r>
    <s v="ULH&amp;P"/>
    <s v="G"/>
    <x v="8"/>
    <s v="ID01    05/05/1992 "/>
    <n v="2500"/>
    <n v="3500.73"/>
    <n v="11908"/>
    <n v="-8407.27"/>
    <n v="0"/>
    <n v="0"/>
    <n v="0"/>
    <n v="0"/>
    <n v="0"/>
    <n v="0"/>
    <n v="0"/>
    <x v="5"/>
    <x v="5"/>
  </r>
  <r>
    <s v="ULH&amp;P"/>
    <s v="G"/>
    <x v="9"/>
    <s v="IFT     05/01/2006 "/>
    <n v="199999"/>
    <n v="41729.81"/>
    <n v="0"/>
    <n v="41729.81"/>
    <n v="0"/>
    <n v="0"/>
    <n v="0"/>
    <n v="0"/>
    <n v="0"/>
    <n v="0"/>
    <n v="0"/>
    <x v="5"/>
    <x v="6"/>
  </r>
  <r>
    <s v="ULH&amp;P"/>
    <s v="G"/>
    <x v="10"/>
    <s v="IFT     05/01/2006 "/>
    <n v="1196321"/>
    <n v="224396.02"/>
    <n v="0"/>
    <n v="224396.02"/>
    <n v="0"/>
    <n v="0"/>
    <n v="0"/>
    <n v="0"/>
    <n v="0"/>
    <n v="0"/>
    <n v="0"/>
    <x v="5"/>
    <x v="6"/>
  </r>
  <r>
    <s v="ULH&amp;P"/>
    <s v="G"/>
    <x v="10"/>
    <s v="IFT3    05/01/2006 "/>
    <n v="28963"/>
    <n v="7773.47"/>
    <n v="1804.38"/>
    <n v="5969.09"/>
    <n v="0"/>
    <n v="0"/>
    <n v="0"/>
    <n v="0"/>
    <n v="0"/>
    <n v="0"/>
    <n v="0"/>
    <x v="5"/>
    <x v="6"/>
  </r>
  <r>
    <s v="ULH&amp;P"/>
    <s v="G"/>
    <x v="11"/>
    <s v="IFT     05/01/2006 "/>
    <n v="216302"/>
    <n v="40735.660000000003"/>
    <n v="0"/>
    <n v="40735.660000000003"/>
    <n v="0"/>
    <n v="0"/>
    <n v="0"/>
    <n v="0"/>
    <n v="0"/>
    <n v="0"/>
    <n v="0"/>
    <x v="5"/>
    <x v="6"/>
  </r>
  <r>
    <s v="ULH&amp;P"/>
    <s v="G"/>
    <x v="11"/>
    <s v="IFT3    05/01/2006 "/>
    <n v="64364"/>
    <n v="16430.64"/>
    <n v="3356.8"/>
    <n v="13073.84"/>
    <n v="0"/>
    <n v="0"/>
    <n v="0"/>
    <n v="0"/>
    <n v="0"/>
    <n v="0"/>
    <n v="0"/>
    <x v="5"/>
    <x v="6"/>
  </r>
  <r>
    <s v="ULH&amp;P"/>
    <s v="G"/>
    <x v="0"/>
    <s v="GS      05/01/2006N"/>
    <n v="11"/>
    <n v="44.97"/>
    <n v="12.68"/>
    <n v="32.29"/>
    <n v="32.299999999999997"/>
    <n v="0"/>
    <n v="0"/>
    <n v="12.68"/>
    <n v="0"/>
    <n v="-0.01"/>
    <n v="0"/>
    <x v="6"/>
    <x v="0"/>
  </r>
  <r>
    <s v="ULH&amp;P"/>
    <s v="G"/>
    <x v="0"/>
    <s v="RS      01/02/2007 "/>
    <n v="4584"/>
    <n v="5493.19"/>
    <n v="74.58"/>
    <n v="5418.61"/>
    <n v="0"/>
    <n v="0"/>
    <n v="0"/>
    <n v="0"/>
    <n v="0"/>
    <n v="0"/>
    <n v="0"/>
    <x v="6"/>
    <x v="1"/>
  </r>
  <r>
    <s v="ULH&amp;P"/>
    <s v="G"/>
    <x v="0"/>
    <s v="RS      01/02/2007N"/>
    <n v="2522142"/>
    <n v="4504632.54"/>
    <n v="2914507.25"/>
    <n v="1590125.29"/>
    <n v="1737064.2"/>
    <n v="0"/>
    <n v="-141896.29999999999"/>
    <n v="2914507.25"/>
    <n v="0"/>
    <n v="-5042.6099999999997"/>
    <n v="0"/>
    <x v="6"/>
    <x v="1"/>
  </r>
  <r>
    <s v="ULH&amp;P"/>
    <s v="G"/>
    <x v="0"/>
    <s v="RS      05/01/2006N"/>
    <n v="-662"/>
    <n v="-892.22"/>
    <n v="-647.48"/>
    <n v="-244.74"/>
    <n v="-236.68"/>
    <n v="0"/>
    <n v="-9.39"/>
    <n v="-647.48"/>
    <n v="0"/>
    <n v="1.33"/>
    <n v="0"/>
    <x v="6"/>
    <x v="1"/>
  </r>
  <r>
    <s v="ULH&amp;P"/>
    <s v="G"/>
    <x v="1"/>
    <s v="GS      05/01/2006N"/>
    <n v="11719"/>
    <n v="17007.68"/>
    <n v="13512.01"/>
    <n v="3495.67"/>
    <n v="3505.02"/>
    <n v="0"/>
    <n v="0"/>
    <n v="13512.01"/>
    <n v="0"/>
    <n v="-9.35"/>
    <n v="0"/>
    <x v="6"/>
    <x v="0"/>
  </r>
  <r>
    <s v="ULH&amp;P"/>
    <s v="G"/>
    <x v="1"/>
    <s v="RS      01/02/2007N"/>
    <n v="99294"/>
    <n v="145124.12"/>
    <n v="114738.17"/>
    <n v="30385.95"/>
    <n v="36171.879999999997"/>
    <n v="0"/>
    <n v="-5587.32"/>
    <n v="114738.17"/>
    <n v="0"/>
    <n v="-198.61"/>
    <n v="0"/>
    <x v="6"/>
    <x v="1"/>
  </r>
  <r>
    <s v="ULH&amp;P"/>
    <s v="G"/>
    <x v="2"/>
    <s v="GS      05/01/2006N"/>
    <n v="1364700"/>
    <n v="2051926.71"/>
    <n v="1575271.38"/>
    <n v="476655.33"/>
    <n v="477746.51"/>
    <n v="0"/>
    <n v="0"/>
    <n v="1575271.38"/>
    <n v="0"/>
    <n v="-1091.18"/>
    <n v="0"/>
    <x v="6"/>
    <x v="0"/>
  </r>
  <r>
    <s v="ULH&amp;P"/>
    <s v="G"/>
    <x v="2"/>
    <s v="GSGL    05/01/2006N"/>
    <n v="1053"/>
    <n v="1494.03"/>
    <n v="1214.07"/>
    <n v="279.95999999999998"/>
    <n v="280.74"/>
    <n v="0"/>
    <n v="0"/>
    <n v="1214.07"/>
    <n v="0"/>
    <n v="-0.78"/>
    <n v="0"/>
    <x v="6"/>
    <x v="2"/>
  </r>
  <r>
    <s v="ULH&amp;P"/>
    <s v="G"/>
    <x v="2"/>
    <s v="GSNM    05/01/2006N"/>
    <n v="104"/>
    <n v="1701.96"/>
    <n v="120.12"/>
    <n v="1581.84"/>
    <n v="1581.84"/>
    <n v="0"/>
    <n v="0"/>
    <n v="120.12"/>
    <n v="0"/>
    <n v="0"/>
    <n v="0"/>
    <x v="6"/>
    <x v="3"/>
  </r>
  <r>
    <s v="ULH&amp;P"/>
    <s v="G"/>
    <x v="2"/>
    <s v="IT08    05/01/2006 "/>
    <n v="0"/>
    <n v="887.9"/>
    <n v="0"/>
    <n v="887.9"/>
    <n v="0"/>
    <n v="0"/>
    <n v="0"/>
    <n v="0"/>
    <n v="0"/>
    <n v="0"/>
    <n v="0"/>
    <x v="6"/>
    <x v="4"/>
  </r>
  <r>
    <s v="ULH&amp;P"/>
    <s v="G"/>
    <x v="3"/>
    <s v="GS      05/01/2006N"/>
    <n v="123026"/>
    <n v="174436.53"/>
    <n v="142093.04999999999"/>
    <n v="32343.48"/>
    <n v="32441.919999999998"/>
    <n v="0"/>
    <n v="0"/>
    <n v="142093.04999999999"/>
    <n v="0"/>
    <n v="-98.44"/>
    <n v="0"/>
    <x v="6"/>
    <x v="0"/>
  </r>
  <r>
    <s v="ULH&amp;P"/>
    <s v="G"/>
    <x v="3"/>
    <s v="IT04    05/01/2006 "/>
    <n v="0"/>
    <n v="5474.24"/>
    <n v="0"/>
    <n v="5474.24"/>
    <n v="0"/>
    <n v="0"/>
    <n v="0"/>
    <n v="0"/>
    <n v="0"/>
    <n v="0"/>
    <n v="0"/>
    <x v="6"/>
    <x v="4"/>
  </r>
  <r>
    <s v="ULH&amp;P"/>
    <s v="G"/>
    <x v="3"/>
    <s v="IT08    05/01/2006 "/>
    <n v="0"/>
    <n v="2906.11"/>
    <n v="0"/>
    <n v="2906.11"/>
    <n v="0"/>
    <n v="0"/>
    <n v="0"/>
    <n v="0"/>
    <n v="0"/>
    <n v="0"/>
    <n v="0"/>
    <x v="6"/>
    <x v="4"/>
  </r>
  <r>
    <s v="ULH&amp;P"/>
    <s v="G"/>
    <x v="4"/>
    <s v="GSGL    05/01/2006N"/>
    <n v="48"/>
    <n v="95.36"/>
    <n v="55.34"/>
    <n v="40.020000000000003"/>
    <n v="40.06"/>
    <n v="0"/>
    <n v="0"/>
    <n v="55.34"/>
    <n v="0"/>
    <n v="-0.04"/>
    <n v="0"/>
    <x v="6"/>
    <x v="2"/>
  </r>
  <r>
    <s v="ULH&amp;P"/>
    <s v="G"/>
    <x v="5"/>
    <s v="GS      05/01/2006N"/>
    <n v="235787"/>
    <n v="327614.25"/>
    <n v="268136.19"/>
    <n v="59478.06"/>
    <n v="59666.7"/>
    <n v="0"/>
    <n v="0"/>
    <n v="268136.19"/>
    <n v="0"/>
    <n v="-188.64"/>
    <n v="0"/>
    <x v="6"/>
    <x v="0"/>
  </r>
  <r>
    <s v="ULH&amp;P"/>
    <s v="G"/>
    <x v="5"/>
    <s v="IFT3    05/01/2006 "/>
    <n v="0"/>
    <n v="0"/>
    <n v="0"/>
    <n v="0"/>
    <n v="0"/>
    <n v="0"/>
    <n v="0"/>
    <n v="0"/>
    <n v="0"/>
    <n v="0"/>
    <n v="0"/>
    <x v="6"/>
    <x v="6"/>
  </r>
  <r>
    <s v="ULH&amp;P"/>
    <s v="G"/>
    <x v="5"/>
    <s v="IT08    05/01/2006 "/>
    <n v="0"/>
    <n v="435.94"/>
    <n v="0"/>
    <n v="435.94"/>
    <n v="0"/>
    <n v="0"/>
    <n v="0"/>
    <n v="0"/>
    <n v="0"/>
    <n v="0"/>
    <n v="0"/>
    <x v="6"/>
    <x v="4"/>
  </r>
  <r>
    <s v="ULH&amp;P"/>
    <s v="G"/>
    <x v="5"/>
    <s v="RS      01/02/2007N"/>
    <n v="154"/>
    <n v="221.69"/>
    <n v="177.56"/>
    <n v="44.13"/>
    <n v="53.1"/>
    <n v="0"/>
    <n v="-8.66"/>
    <n v="177.56"/>
    <n v="0"/>
    <n v="-0.31"/>
    <n v="0"/>
    <x v="6"/>
    <x v="1"/>
  </r>
  <r>
    <s v="ULH&amp;P"/>
    <s v="G"/>
    <x v="6"/>
    <s v="GS      05/01/2006N"/>
    <n v="20772"/>
    <n v="29365.05"/>
    <n v="23950.15"/>
    <n v="5414.9"/>
    <n v="5431.52"/>
    <n v="0"/>
    <n v="0"/>
    <n v="23950.15"/>
    <n v="0"/>
    <n v="-16.62"/>
    <n v="0"/>
    <x v="6"/>
    <x v="0"/>
  </r>
  <r>
    <s v="ULH&amp;P"/>
    <s v="G"/>
    <x v="7"/>
    <s v="IT01    05/01/2006 "/>
    <n v="1169378"/>
    <n v="98762.73"/>
    <n v="0"/>
    <n v="98762.73"/>
    <n v="0"/>
    <n v="0"/>
    <n v="0"/>
    <n v="0"/>
    <n v="0"/>
    <n v="0"/>
    <n v="0"/>
    <x v="6"/>
    <x v="4"/>
  </r>
  <r>
    <s v="ULH&amp;P"/>
    <s v="G"/>
    <x v="8"/>
    <s v="ID01    05/05/1992 "/>
    <n v="2120"/>
    <n v="2888.48"/>
    <n v="244.44"/>
    <n v="2644.04"/>
    <n v="0"/>
    <n v="0"/>
    <n v="0"/>
    <n v="0"/>
    <n v="0"/>
    <n v="0"/>
    <n v="0"/>
    <x v="6"/>
    <x v="5"/>
  </r>
  <r>
    <s v="ULH&amp;P"/>
    <s v="G"/>
    <x v="9"/>
    <s v="IFT     05/01/2006 "/>
    <n v="99584"/>
    <n v="23586.63"/>
    <n v="0"/>
    <n v="23586.63"/>
    <n v="0"/>
    <n v="0"/>
    <n v="0"/>
    <n v="0"/>
    <n v="0"/>
    <n v="0"/>
    <n v="0"/>
    <x v="6"/>
    <x v="6"/>
  </r>
  <r>
    <s v="ULH&amp;P"/>
    <s v="G"/>
    <x v="10"/>
    <s v="IFT     05/01/2006 "/>
    <n v="956209"/>
    <n v="182040.26"/>
    <n v="0"/>
    <n v="182040.26"/>
    <n v="0"/>
    <n v="0"/>
    <n v="0"/>
    <n v="0"/>
    <n v="0"/>
    <n v="0"/>
    <n v="0"/>
    <x v="6"/>
    <x v="6"/>
  </r>
  <r>
    <s v="ULH&amp;P"/>
    <s v="G"/>
    <x v="10"/>
    <s v="IFT3    05/01/2006 "/>
    <n v="3985"/>
    <n v="1811.23"/>
    <n v="248.25"/>
    <n v="1562.98"/>
    <n v="0"/>
    <n v="0"/>
    <n v="0"/>
    <n v="0"/>
    <n v="0"/>
    <n v="0"/>
    <n v="0"/>
    <x v="6"/>
    <x v="6"/>
  </r>
  <r>
    <s v="ULH&amp;P"/>
    <s v="G"/>
    <x v="11"/>
    <s v="IFT     05/01/2006 "/>
    <n v="108380"/>
    <n v="21698.23"/>
    <n v="0"/>
    <n v="21698.23"/>
    <n v="0"/>
    <n v="0"/>
    <n v="0"/>
    <n v="0"/>
    <n v="0"/>
    <n v="0"/>
    <n v="0"/>
    <x v="6"/>
    <x v="6"/>
  </r>
  <r>
    <s v="ULH&amp;P"/>
    <s v="G"/>
    <x v="11"/>
    <s v="IFT3    05/01/2006 "/>
    <n v="22313"/>
    <n v="6186.11"/>
    <n v="1390.09"/>
    <n v="4796.0200000000004"/>
    <n v="0"/>
    <n v="0"/>
    <n v="0"/>
    <n v="0"/>
    <n v="0"/>
    <n v="0"/>
    <n v="0"/>
    <x v="6"/>
    <x v="6"/>
  </r>
  <r>
    <s v="ULH&amp;P"/>
    <s v="G"/>
    <x v="0"/>
    <s v="GS      05/01/2006N"/>
    <n v="14"/>
    <n v="49.19"/>
    <n v="16.27"/>
    <n v="32.92"/>
    <n v="32.93"/>
    <n v="0"/>
    <n v="0"/>
    <n v="16.27"/>
    <n v="0"/>
    <n v="-0.01"/>
    <n v="0"/>
    <x v="7"/>
    <x v="0"/>
  </r>
  <r>
    <s v="ULH&amp;P"/>
    <s v="G"/>
    <x v="0"/>
    <s v="RS      01/02/2007 "/>
    <n v="5382"/>
    <n v="6736.34"/>
    <n v="220.95"/>
    <n v="6515.39"/>
    <n v="0"/>
    <n v="0"/>
    <n v="0"/>
    <n v="0"/>
    <n v="0"/>
    <n v="0"/>
    <n v="0"/>
    <x v="7"/>
    <x v="1"/>
  </r>
  <r>
    <s v="ULH&amp;P"/>
    <s v="G"/>
    <x v="0"/>
    <s v="RS      01/02/2007N"/>
    <n v="1618575"/>
    <n v="3359720.36"/>
    <n v="1887018.27"/>
    <n v="1472702.09"/>
    <n v="1492342.56"/>
    <n v="0"/>
    <n v="-15753.77"/>
    <n v="1887018.27"/>
    <n v="0"/>
    <n v="-3245.43"/>
    <n v="0"/>
    <x v="7"/>
    <x v="1"/>
  </r>
  <r>
    <s v="ULH&amp;P"/>
    <s v="G"/>
    <x v="0"/>
    <s v="RS      05/01/2006N"/>
    <n v="-82"/>
    <n v="-114.99"/>
    <n v="-80.11"/>
    <n v="-34.880000000000003"/>
    <n v="-33.880000000000003"/>
    <n v="0"/>
    <n v="-1.1599999999999999"/>
    <n v="-80.11"/>
    <n v="0"/>
    <n v="0.16"/>
    <n v="0"/>
    <x v="7"/>
    <x v="1"/>
  </r>
  <r>
    <s v="ULH&amp;P"/>
    <s v="G"/>
    <x v="1"/>
    <s v="GS      05/01/2006N"/>
    <n v="6914"/>
    <n v="10499.02"/>
    <n v="8036.12"/>
    <n v="2462.9"/>
    <n v="2468.42"/>
    <n v="0"/>
    <n v="0"/>
    <n v="8036.12"/>
    <n v="0"/>
    <n v="-5.52"/>
    <n v="0"/>
    <x v="7"/>
    <x v="0"/>
  </r>
  <r>
    <s v="ULH&amp;P"/>
    <s v="G"/>
    <x v="1"/>
    <s v="RS      01/02/2007N"/>
    <n v="69456"/>
    <n v="108200.47"/>
    <n v="80848.97"/>
    <n v="27351.5"/>
    <n v="28209.63"/>
    <n v="0"/>
    <n v="-719.28"/>
    <n v="80848.97"/>
    <n v="0"/>
    <n v="-138.85"/>
    <n v="0"/>
    <x v="7"/>
    <x v="1"/>
  </r>
  <r>
    <s v="ULH&amp;P"/>
    <s v="G"/>
    <x v="2"/>
    <s v="GS      05/01/2006N"/>
    <n v="762547"/>
    <n v="1232379.3799999999"/>
    <n v="883114.26"/>
    <n v="349265.12"/>
    <n v="349874.15"/>
    <n v="0"/>
    <n v="0"/>
    <n v="883114.26"/>
    <n v="0"/>
    <n v="-609.03"/>
    <n v="0"/>
    <x v="7"/>
    <x v="0"/>
  </r>
  <r>
    <s v="ULH&amp;P"/>
    <s v="G"/>
    <x v="2"/>
    <s v="GSGL    05/01/2006N"/>
    <n v="936"/>
    <n v="1343.49"/>
    <n v="1088.0999999999999"/>
    <n v="255.39"/>
    <n v="256.17"/>
    <n v="0"/>
    <n v="0"/>
    <n v="1088.0999999999999"/>
    <n v="0"/>
    <n v="-0.78"/>
    <n v="0"/>
    <x v="7"/>
    <x v="2"/>
  </r>
  <r>
    <s v="ULH&amp;P"/>
    <s v="G"/>
    <x v="2"/>
    <s v="GSNM    05/01/2006N"/>
    <n v="52"/>
    <n v="1631.24"/>
    <n v="60.32"/>
    <n v="1570.92"/>
    <n v="1570.92"/>
    <n v="0"/>
    <n v="0"/>
    <n v="60.32"/>
    <n v="0"/>
    <n v="0"/>
    <n v="0"/>
    <x v="7"/>
    <x v="3"/>
  </r>
  <r>
    <s v="ULH&amp;P"/>
    <s v="G"/>
    <x v="2"/>
    <s v="IFT     05/01/2006 "/>
    <n v="0"/>
    <n v="0"/>
    <n v="0"/>
    <n v="0"/>
    <n v="0"/>
    <n v="0"/>
    <n v="0"/>
    <n v="0"/>
    <n v="0"/>
    <n v="0"/>
    <n v="0"/>
    <x v="7"/>
    <x v="6"/>
  </r>
  <r>
    <s v="ULH&amp;P"/>
    <s v="G"/>
    <x v="2"/>
    <s v="IT08    05/01/2006 "/>
    <n v="0"/>
    <n v="916.43"/>
    <n v="0"/>
    <n v="916.43"/>
    <n v="0"/>
    <n v="0"/>
    <n v="0"/>
    <n v="0"/>
    <n v="0"/>
    <n v="0"/>
    <n v="0"/>
    <x v="7"/>
    <x v="4"/>
  </r>
  <r>
    <s v="ULH&amp;P"/>
    <s v="G"/>
    <x v="3"/>
    <s v="GS      05/01/2006N"/>
    <n v="106117"/>
    <n v="151853.29"/>
    <n v="123304.25"/>
    <n v="28549.040000000001"/>
    <n v="28633.919999999998"/>
    <n v="0"/>
    <n v="0"/>
    <n v="123304.25"/>
    <n v="0"/>
    <n v="-84.88"/>
    <n v="0"/>
    <x v="7"/>
    <x v="0"/>
  </r>
  <r>
    <s v="ULH&amp;P"/>
    <s v="G"/>
    <x v="3"/>
    <s v="IT04    05/01/2006 "/>
    <n v="0"/>
    <n v="2983.29"/>
    <n v="0"/>
    <n v="2983.29"/>
    <n v="0"/>
    <n v="0"/>
    <n v="0"/>
    <n v="0"/>
    <n v="0"/>
    <n v="0"/>
    <n v="0"/>
    <x v="7"/>
    <x v="4"/>
  </r>
  <r>
    <s v="ULH&amp;P"/>
    <s v="G"/>
    <x v="3"/>
    <s v="IT08    05/01/2006 "/>
    <n v="0"/>
    <n v="2601.67"/>
    <n v="0"/>
    <n v="2601.67"/>
    <n v="0"/>
    <n v="0"/>
    <n v="0"/>
    <n v="0"/>
    <n v="0"/>
    <n v="0"/>
    <n v="0"/>
    <x v="7"/>
    <x v="4"/>
  </r>
  <r>
    <s v="ULH&amp;P"/>
    <s v="G"/>
    <x v="4"/>
    <s v="GSGL    05/01/2006N"/>
    <n v="54"/>
    <n v="104.04"/>
    <n v="62.76"/>
    <n v="41.28"/>
    <n v="41.32"/>
    <n v="0"/>
    <n v="0"/>
    <n v="62.76"/>
    <n v="0"/>
    <n v="-0.04"/>
    <n v="0"/>
    <x v="7"/>
    <x v="2"/>
  </r>
  <r>
    <s v="ULH&amp;P"/>
    <s v="G"/>
    <x v="5"/>
    <s v="GS      05/01/2006N"/>
    <n v="133942"/>
    <n v="194098.28"/>
    <n v="155795.97"/>
    <n v="38302.31"/>
    <n v="38409.5"/>
    <n v="0"/>
    <n v="0"/>
    <n v="155795.97"/>
    <n v="0"/>
    <n v="-107.19"/>
    <n v="0"/>
    <x v="7"/>
    <x v="0"/>
  </r>
  <r>
    <s v="ULH&amp;P"/>
    <s v="G"/>
    <x v="5"/>
    <s v="IT04    05/01/2006 "/>
    <n v="0"/>
    <n v="618.03"/>
    <n v="0"/>
    <n v="618.03"/>
    <n v="0"/>
    <n v="0"/>
    <n v="0"/>
    <n v="0"/>
    <n v="0"/>
    <n v="0"/>
    <n v="0"/>
    <x v="7"/>
    <x v="4"/>
  </r>
  <r>
    <s v="ULH&amp;P"/>
    <s v="G"/>
    <x v="5"/>
    <s v="IT08    05/01/2006 "/>
    <n v="0"/>
    <n v="365.98"/>
    <n v="0"/>
    <n v="365.98"/>
    <n v="0"/>
    <n v="0"/>
    <n v="0"/>
    <n v="0"/>
    <n v="0"/>
    <n v="0"/>
    <n v="0"/>
    <x v="7"/>
    <x v="4"/>
  </r>
  <r>
    <s v="ULH&amp;P"/>
    <s v="G"/>
    <x v="5"/>
    <s v="RS      01/02/2007N"/>
    <n v="17"/>
    <n v="36.08"/>
    <n v="19.760000000000002"/>
    <n v="16.32"/>
    <n v="16.54"/>
    <n v="0"/>
    <n v="-0.19"/>
    <n v="19.760000000000002"/>
    <n v="0"/>
    <n v="-0.03"/>
    <n v="0"/>
    <x v="7"/>
    <x v="1"/>
  </r>
  <r>
    <s v="ULH&amp;P"/>
    <s v="G"/>
    <x v="6"/>
    <s v="GS      05/01/2006N"/>
    <n v="11226"/>
    <n v="16471.919999999998"/>
    <n v="13049.12"/>
    <n v="3422.8"/>
    <n v="3431.76"/>
    <n v="0"/>
    <n v="0"/>
    <n v="13049.12"/>
    <n v="0"/>
    <n v="-8.9600000000000009"/>
    <n v="0"/>
    <x v="7"/>
    <x v="0"/>
  </r>
  <r>
    <s v="ULH&amp;P"/>
    <s v="G"/>
    <x v="7"/>
    <s v="IT01    05/01/2006 "/>
    <n v="1128408"/>
    <n v="95649.01"/>
    <n v="0"/>
    <n v="95649.01"/>
    <n v="0"/>
    <n v="0"/>
    <n v="0"/>
    <n v="0"/>
    <n v="0"/>
    <n v="0"/>
    <n v="0"/>
    <x v="7"/>
    <x v="4"/>
  </r>
  <r>
    <s v="ULH&amp;P"/>
    <s v="G"/>
    <x v="8"/>
    <s v="ID01    05/05/1992 "/>
    <n v="10"/>
    <n v="13.72"/>
    <n v="1.1599999999999999"/>
    <n v="12.56"/>
    <n v="0"/>
    <n v="0"/>
    <n v="0"/>
    <n v="0"/>
    <n v="0"/>
    <n v="0"/>
    <n v="0"/>
    <x v="7"/>
    <x v="5"/>
  </r>
  <r>
    <s v="ULH&amp;P"/>
    <s v="G"/>
    <x v="9"/>
    <s v="IFT     05/01/2006 "/>
    <n v="212081"/>
    <n v="45580.959999999999"/>
    <n v="0"/>
    <n v="45580.959999999999"/>
    <n v="0"/>
    <n v="0"/>
    <n v="0"/>
    <n v="0"/>
    <n v="0"/>
    <n v="0"/>
    <n v="0"/>
    <x v="7"/>
    <x v="6"/>
  </r>
  <r>
    <s v="ULH&amp;P"/>
    <s v="G"/>
    <x v="10"/>
    <s v="IFT     05/01/2006 "/>
    <n v="799094"/>
    <n v="154755.19"/>
    <n v="0"/>
    <n v="154755.19"/>
    <n v="0"/>
    <n v="0"/>
    <n v="0"/>
    <n v="0"/>
    <n v="0"/>
    <n v="0"/>
    <n v="0"/>
    <x v="7"/>
    <x v="6"/>
  </r>
  <r>
    <s v="ULH&amp;P"/>
    <s v="G"/>
    <x v="10"/>
    <s v="IFT3    05/01/2006 "/>
    <n v="10"/>
    <n v="432.38"/>
    <n v="0.62"/>
    <n v="431.76"/>
    <n v="0"/>
    <n v="0"/>
    <n v="0"/>
    <n v="0"/>
    <n v="0"/>
    <n v="0"/>
    <n v="0"/>
    <x v="7"/>
    <x v="6"/>
  </r>
  <r>
    <s v="ULH&amp;P"/>
    <s v="G"/>
    <x v="11"/>
    <s v="IFT     05/01/2006 "/>
    <n v="59961"/>
    <n v="13157.11"/>
    <n v="0"/>
    <n v="13157.11"/>
    <n v="0"/>
    <n v="0"/>
    <n v="0"/>
    <n v="0"/>
    <n v="0"/>
    <n v="0"/>
    <n v="0"/>
    <x v="7"/>
    <x v="6"/>
  </r>
  <r>
    <s v="ULH&amp;P"/>
    <s v="G"/>
    <x v="11"/>
    <s v="IFT3    05/01/2006 "/>
    <n v="18961"/>
    <n v="5386"/>
    <n v="1181.26"/>
    <n v="4204.74"/>
    <n v="0"/>
    <n v="0"/>
    <n v="0"/>
    <n v="0"/>
    <n v="0"/>
    <n v="0"/>
    <n v="0"/>
    <x v="7"/>
    <x v="6"/>
  </r>
  <r>
    <s v="ULH&amp;P"/>
    <s v="G"/>
    <x v="2"/>
    <s v="GS      05/01/2006 "/>
    <n v="3612"/>
    <n v="4571.87"/>
    <n v="0"/>
    <n v="4571.87"/>
    <n v="0"/>
    <n v="0"/>
    <n v="0"/>
    <n v="0"/>
    <n v="0"/>
    <n v="0"/>
    <n v="0"/>
    <x v="8"/>
    <x v="0"/>
  </r>
  <r>
    <s v="ULH&amp;P"/>
    <s v="G"/>
    <x v="0"/>
    <s v="GS      05/01/2006N"/>
    <n v="12"/>
    <n v="46.52"/>
    <n v="14.02"/>
    <n v="32.5"/>
    <n v="32.51"/>
    <n v="0"/>
    <n v="0"/>
    <n v="14.02"/>
    <n v="0"/>
    <n v="-0.01"/>
    <n v="0"/>
    <x v="8"/>
    <x v="0"/>
  </r>
  <r>
    <s v="ULH&amp;P"/>
    <s v="G"/>
    <x v="1"/>
    <s v="GS      05/01/2006N"/>
    <n v="4944"/>
    <n v="7892.02"/>
    <n v="5780.24"/>
    <n v="2111.7800000000002"/>
    <n v="2115.7199999999998"/>
    <n v="0"/>
    <n v="0"/>
    <n v="5780.24"/>
    <n v="0"/>
    <n v="-3.94"/>
    <n v="0"/>
    <x v="8"/>
    <x v="0"/>
  </r>
  <r>
    <s v="ULH&amp;P"/>
    <s v="G"/>
    <x v="2"/>
    <s v="GS      05/01/2006N"/>
    <n v="664888"/>
    <n v="1105691.8500000001"/>
    <n v="778840.84"/>
    <n v="326851.01"/>
    <n v="327875.65999999997"/>
    <n v="0"/>
    <n v="0"/>
    <n v="778840.84"/>
    <n v="0"/>
    <n v="-530.42999999999995"/>
    <n v="0"/>
    <x v="8"/>
    <x v="0"/>
  </r>
  <r>
    <s v="ULH&amp;P"/>
    <s v="G"/>
    <x v="3"/>
    <s v="GS      05/01/2006N"/>
    <n v="89540"/>
    <n v="129763.89"/>
    <n v="104687.73"/>
    <n v="25076.16"/>
    <n v="25147.75"/>
    <n v="0"/>
    <n v="0"/>
    <n v="104687.73"/>
    <n v="0"/>
    <n v="-71.59"/>
    <n v="0"/>
    <x v="8"/>
    <x v="0"/>
  </r>
  <r>
    <s v="ULH&amp;P"/>
    <s v="G"/>
    <x v="5"/>
    <s v="GS      05/01/2006N"/>
    <n v="132139"/>
    <n v="187420.79999999999"/>
    <n v="150009.01"/>
    <n v="37411.79"/>
    <n v="37973.21"/>
    <n v="0"/>
    <n v="0"/>
    <n v="150009.01"/>
    <n v="0"/>
    <n v="-105.96"/>
    <n v="0"/>
    <x v="8"/>
    <x v="0"/>
  </r>
  <r>
    <s v="ULH&amp;P"/>
    <s v="G"/>
    <x v="6"/>
    <s v="GS      05/01/2006N"/>
    <n v="8618"/>
    <n v="12947.02"/>
    <n v="10068.49"/>
    <n v="2878.53"/>
    <n v="2885.39"/>
    <n v="0"/>
    <n v="0"/>
    <n v="10068.49"/>
    <n v="0"/>
    <n v="-6.86"/>
    <n v="0"/>
    <x v="8"/>
    <x v="0"/>
  </r>
  <r>
    <s v="ULH&amp;P"/>
    <s v="G"/>
    <x v="2"/>
    <s v="GSGL    05/01/2006N"/>
    <n v="975"/>
    <n v="1402.77"/>
    <n v="1139.19"/>
    <n v="263.58"/>
    <n v="264.36"/>
    <n v="0"/>
    <n v="0"/>
    <n v="1139.19"/>
    <n v="0"/>
    <n v="-0.78"/>
    <n v="0"/>
    <x v="8"/>
    <x v="2"/>
  </r>
  <r>
    <s v="ULH&amp;P"/>
    <s v="G"/>
    <x v="4"/>
    <s v="GSGL    05/01/2006N"/>
    <n v="50"/>
    <n v="98.86"/>
    <n v="58.42"/>
    <n v="40.44"/>
    <n v="40.479999999999997"/>
    <n v="0"/>
    <n v="0"/>
    <n v="58.42"/>
    <n v="0"/>
    <n v="-0.04"/>
    <n v="0"/>
    <x v="8"/>
    <x v="2"/>
  </r>
  <r>
    <s v="ULH&amp;P"/>
    <s v="G"/>
    <x v="2"/>
    <s v="GSNM    05/01/2006N"/>
    <n v="52"/>
    <n v="1631.76"/>
    <n v="60.84"/>
    <n v="1570.92"/>
    <n v="1570.92"/>
    <n v="0"/>
    <n v="0"/>
    <n v="60.84"/>
    <n v="0"/>
    <n v="0"/>
    <n v="0"/>
    <x v="8"/>
    <x v="3"/>
  </r>
  <r>
    <s v="ULH&amp;P"/>
    <s v="G"/>
    <x v="8"/>
    <s v="ID01    05/05/1992 "/>
    <n v="730"/>
    <n v="1005.79"/>
    <n v="85.29"/>
    <n v="920.5"/>
    <n v="0"/>
    <n v="0"/>
    <n v="0"/>
    <n v="0"/>
    <n v="0"/>
    <n v="0"/>
    <n v="0"/>
    <x v="8"/>
    <x v="5"/>
  </r>
  <r>
    <s v="ULH&amp;P"/>
    <s v="G"/>
    <x v="2"/>
    <s v="IFT     05/01/2006 "/>
    <n v="0"/>
    <n v="0"/>
    <n v="0"/>
    <n v="0"/>
    <n v="0"/>
    <n v="0"/>
    <n v="0"/>
    <n v="0"/>
    <n v="0"/>
    <n v="0"/>
    <n v="0"/>
    <x v="8"/>
    <x v="6"/>
  </r>
  <r>
    <s v="ULH&amp;P"/>
    <s v="G"/>
    <x v="9"/>
    <s v="IFT     05/01/2006 "/>
    <n v="-11127"/>
    <n v="3627.31"/>
    <n v="0"/>
    <n v="3627.31"/>
    <n v="0"/>
    <n v="0"/>
    <n v="0"/>
    <n v="0"/>
    <n v="0"/>
    <n v="0"/>
    <n v="0"/>
    <x v="8"/>
    <x v="6"/>
  </r>
  <r>
    <s v="ULH&amp;P"/>
    <s v="G"/>
    <x v="10"/>
    <s v="IFT     05/01/2006 "/>
    <n v="723126"/>
    <n v="141354.43"/>
    <n v="0"/>
    <n v="141354.43"/>
    <n v="0"/>
    <n v="0"/>
    <n v="0"/>
    <n v="0"/>
    <n v="0"/>
    <n v="0"/>
    <n v="0"/>
    <x v="8"/>
    <x v="6"/>
  </r>
  <r>
    <s v="ULH&amp;P"/>
    <s v="G"/>
    <x v="11"/>
    <s v="IFT     05/01/2006 "/>
    <n v="14205"/>
    <n v="5085.76"/>
    <n v="0"/>
    <n v="5085.76"/>
    <n v="0"/>
    <n v="0"/>
    <n v="0"/>
    <n v="0"/>
    <n v="0"/>
    <n v="0"/>
    <n v="0"/>
    <x v="8"/>
    <x v="6"/>
  </r>
  <r>
    <s v="ULH&amp;P"/>
    <s v="G"/>
    <x v="10"/>
    <s v="IFT3    05/01/2006 "/>
    <n v="0"/>
    <n v="430"/>
    <n v="0"/>
    <n v="430"/>
    <n v="0"/>
    <n v="0"/>
    <n v="0"/>
    <n v="0"/>
    <n v="0"/>
    <n v="0"/>
    <n v="0"/>
    <x v="8"/>
    <x v="6"/>
  </r>
  <r>
    <s v="ULH&amp;P"/>
    <s v="G"/>
    <x v="11"/>
    <s v="IFT3    05/01/2006 "/>
    <n v="11254"/>
    <n v="3272.85"/>
    <n v="427.65"/>
    <n v="2845.2"/>
    <n v="0"/>
    <n v="0"/>
    <n v="0"/>
    <n v="0"/>
    <n v="0"/>
    <n v="0"/>
    <n v="0"/>
    <x v="8"/>
    <x v="6"/>
  </r>
  <r>
    <s v="ULH&amp;P"/>
    <s v="G"/>
    <x v="7"/>
    <s v="IT01    05/01/2006 "/>
    <n v="1013954"/>
    <n v="86950.5"/>
    <n v="0"/>
    <n v="86950.5"/>
    <n v="0"/>
    <n v="0"/>
    <n v="0"/>
    <n v="0"/>
    <n v="0"/>
    <n v="0"/>
    <n v="0"/>
    <x v="8"/>
    <x v="4"/>
  </r>
  <r>
    <s v="ULH&amp;P"/>
    <s v="G"/>
    <x v="3"/>
    <s v="IT04    05/01/2006 "/>
    <n v="0"/>
    <n v="282.83"/>
    <n v="0"/>
    <n v="282.83"/>
    <n v="0"/>
    <n v="0"/>
    <n v="0"/>
    <n v="0"/>
    <n v="0"/>
    <n v="0"/>
    <n v="0"/>
    <x v="8"/>
    <x v="4"/>
  </r>
  <r>
    <s v="ULH&amp;P"/>
    <s v="G"/>
    <x v="5"/>
    <s v="IT04    05/01/2006 "/>
    <n v="0"/>
    <n v="1363.85"/>
    <n v="0"/>
    <n v="1363.85"/>
    <n v="0"/>
    <n v="0"/>
    <n v="0"/>
    <n v="0"/>
    <n v="0"/>
    <n v="0"/>
    <n v="0"/>
    <x v="8"/>
    <x v="4"/>
  </r>
  <r>
    <s v="ULH&amp;P"/>
    <s v="G"/>
    <x v="2"/>
    <s v="IT08    05/01/2006 "/>
    <n v="0"/>
    <n v="569.11"/>
    <n v="0"/>
    <n v="569.11"/>
    <n v="0"/>
    <n v="0"/>
    <n v="0"/>
    <n v="0"/>
    <n v="0"/>
    <n v="0"/>
    <n v="0"/>
    <x v="8"/>
    <x v="4"/>
  </r>
  <r>
    <s v="ULH&amp;P"/>
    <s v="G"/>
    <x v="3"/>
    <s v="IT08    05/01/2006 "/>
    <n v="0"/>
    <n v="2424.34"/>
    <n v="0"/>
    <n v="2424.34"/>
    <n v="0"/>
    <n v="0"/>
    <n v="0"/>
    <n v="0"/>
    <n v="0"/>
    <n v="0"/>
    <n v="0"/>
    <x v="8"/>
    <x v="4"/>
  </r>
  <r>
    <s v="ULH&amp;P"/>
    <s v="G"/>
    <x v="5"/>
    <s v="IT08    05/01/2006 "/>
    <n v="0"/>
    <n v="214.74"/>
    <n v="0"/>
    <n v="214.74"/>
    <n v="0"/>
    <n v="0"/>
    <n v="0"/>
    <n v="0"/>
    <n v="0"/>
    <n v="0"/>
    <n v="0"/>
    <x v="8"/>
    <x v="4"/>
  </r>
  <r>
    <s v="ULH&amp;P"/>
    <s v="G"/>
    <x v="0"/>
    <s v="RS      01/02/2007 "/>
    <n v="7296"/>
    <n v="8756.24"/>
    <n v="6142.07"/>
    <n v="2614.17"/>
    <n v="0"/>
    <n v="0"/>
    <n v="0"/>
    <n v="0"/>
    <n v="0"/>
    <n v="0"/>
    <n v="0"/>
    <x v="8"/>
    <x v="1"/>
  </r>
  <r>
    <s v="ULH&amp;P"/>
    <s v="G"/>
    <x v="0"/>
    <s v="RS      01/02/2007N"/>
    <n v="1257356"/>
    <n v="2841802.28"/>
    <n v="1468416.71"/>
    <n v="1373385.57"/>
    <n v="1390898.98"/>
    <n v="0"/>
    <n v="-13522.56"/>
    <n v="1468416.71"/>
    <n v="0"/>
    <n v="-2512.9299999999998"/>
    <n v="0"/>
    <x v="8"/>
    <x v="1"/>
  </r>
  <r>
    <s v="ULH&amp;P"/>
    <s v="G"/>
    <x v="1"/>
    <s v="RS      01/02/2007N"/>
    <n v="53194"/>
    <n v="85342.57"/>
    <n v="62146.99"/>
    <n v="23195.58"/>
    <n v="23895.71"/>
    <n v="0"/>
    <n v="-593.86"/>
    <n v="62146.99"/>
    <n v="0"/>
    <n v="-106.27"/>
    <n v="0"/>
    <x v="8"/>
    <x v="1"/>
  </r>
  <r>
    <s v="ULH&amp;P"/>
    <s v="G"/>
    <x v="5"/>
    <s v="RS      01/02/2007N"/>
    <n v="18"/>
    <n v="37.590000000000003"/>
    <n v="21.03"/>
    <n v="16.559999999999999"/>
    <n v="16.8"/>
    <n v="0"/>
    <n v="-0.2"/>
    <n v="21.03"/>
    <n v="0"/>
    <n v="-0.04"/>
    <n v="0"/>
    <x v="8"/>
    <x v="1"/>
  </r>
  <r>
    <s v="ULH&amp;P"/>
    <s v="G"/>
    <x v="2"/>
    <s v="GS      05/01/2006 "/>
    <n v="5780"/>
    <n v="7889.6"/>
    <n v="7013.3"/>
    <n v="876.3"/>
    <n v="0"/>
    <n v="0"/>
    <n v="0"/>
    <n v="0"/>
    <n v="0"/>
    <n v="0"/>
    <n v="0"/>
    <x v="9"/>
    <x v="0"/>
  </r>
  <r>
    <s v="ULH&amp;P"/>
    <s v="G"/>
    <x v="3"/>
    <s v="GS      05/01/2006 "/>
    <n v="742"/>
    <n v="1053.95"/>
    <n v="1281.6300000000001"/>
    <n v="-227.68"/>
    <n v="0"/>
    <n v="0"/>
    <n v="0"/>
    <n v="0"/>
    <n v="0"/>
    <n v="0"/>
    <n v="0"/>
    <x v="9"/>
    <x v="0"/>
  </r>
  <r>
    <s v="ULH&amp;P"/>
    <s v="G"/>
    <x v="0"/>
    <s v="GS      05/01/2006N"/>
    <n v="11"/>
    <n v="46.56"/>
    <n v="14.27"/>
    <n v="32.29"/>
    <n v="32.299999999999997"/>
    <n v="0"/>
    <n v="0"/>
    <n v="14.27"/>
    <n v="0"/>
    <n v="-0.01"/>
    <n v="0"/>
    <x v="9"/>
    <x v="0"/>
  </r>
  <r>
    <s v="ULH&amp;P"/>
    <s v="G"/>
    <x v="1"/>
    <s v="GS      05/01/2006N"/>
    <n v="2654"/>
    <n v="5472.65"/>
    <n v="3958.77"/>
    <n v="1513.88"/>
    <n v="1515.99"/>
    <n v="0"/>
    <n v="0"/>
    <n v="3958.77"/>
    <n v="0"/>
    <n v="-2.11"/>
    <n v="0"/>
    <x v="9"/>
    <x v="0"/>
  </r>
  <r>
    <s v="ULH&amp;P"/>
    <s v="G"/>
    <x v="2"/>
    <s v="GS      05/01/2006N"/>
    <n v="628712"/>
    <n v="1144015.8700000001"/>
    <n v="820594.06"/>
    <n v="323421.81"/>
    <n v="319549.71999999997"/>
    <n v="0"/>
    <n v="0"/>
    <n v="821030.68"/>
    <n v="0"/>
    <n v="-502.68"/>
    <n v="0"/>
    <x v="9"/>
    <x v="0"/>
  </r>
  <r>
    <s v="ULH&amp;P"/>
    <s v="G"/>
    <x v="3"/>
    <s v="GS      05/01/2006N"/>
    <n v="74993"/>
    <n v="120561.42"/>
    <n v="98551.03"/>
    <n v="22010.39"/>
    <n v="22070.35"/>
    <n v="0"/>
    <n v="0"/>
    <n v="98551.03"/>
    <n v="0"/>
    <n v="-59.96"/>
    <n v="0"/>
    <x v="9"/>
    <x v="0"/>
  </r>
  <r>
    <s v="ULH&amp;P"/>
    <s v="G"/>
    <x v="5"/>
    <s v="GS      05/01/2006N"/>
    <n v="71517"/>
    <n v="118517.62"/>
    <n v="93377.77"/>
    <n v="25139.85"/>
    <n v="25196.98"/>
    <n v="0"/>
    <n v="0"/>
    <n v="93377.77"/>
    <n v="0"/>
    <n v="-57.13"/>
    <n v="0"/>
    <x v="9"/>
    <x v="0"/>
  </r>
  <r>
    <s v="ULH&amp;P"/>
    <s v="G"/>
    <x v="6"/>
    <s v="GS      05/01/2006N"/>
    <n v="9030"/>
    <n v="14678.19"/>
    <n v="11713.71"/>
    <n v="2964.48"/>
    <n v="2971.7"/>
    <n v="0"/>
    <n v="0"/>
    <n v="11713.71"/>
    <n v="0"/>
    <n v="-7.22"/>
    <n v="0"/>
    <x v="9"/>
    <x v="0"/>
  </r>
  <r>
    <s v="ULH&amp;P"/>
    <s v="G"/>
    <x v="2"/>
    <s v="GSGL    05/01/2006N"/>
    <n v="1014"/>
    <n v="1587.24"/>
    <n v="1315.47"/>
    <n v="271.77"/>
    <n v="272.55"/>
    <n v="0"/>
    <n v="0"/>
    <n v="1315.47"/>
    <n v="0"/>
    <n v="-0.78"/>
    <n v="0"/>
    <x v="9"/>
    <x v="2"/>
  </r>
  <r>
    <s v="ULH&amp;P"/>
    <s v="G"/>
    <x v="4"/>
    <s v="GSGL    05/01/2006N"/>
    <n v="48"/>
    <n v="102.28"/>
    <n v="62.26"/>
    <n v="40.020000000000003"/>
    <n v="40.06"/>
    <n v="0"/>
    <n v="0"/>
    <n v="62.26"/>
    <n v="0"/>
    <n v="-0.04"/>
    <n v="0"/>
    <x v="9"/>
    <x v="2"/>
  </r>
  <r>
    <s v="ULH&amp;P"/>
    <s v="G"/>
    <x v="2"/>
    <s v="GSNM    05/01/2006N"/>
    <n v="52"/>
    <n v="1638.52"/>
    <n v="67.599999999999994"/>
    <n v="1570.92"/>
    <n v="1570.92"/>
    <n v="0"/>
    <n v="0"/>
    <n v="67.599999999999994"/>
    <n v="0"/>
    <n v="0"/>
    <n v="0"/>
    <x v="9"/>
    <x v="3"/>
  </r>
  <r>
    <s v="ULH&amp;P"/>
    <s v="G"/>
    <x v="8"/>
    <s v="ID01    05/05/1992 "/>
    <n v="120"/>
    <n v="180.8"/>
    <n v="15.57"/>
    <n v="165.23"/>
    <n v="0"/>
    <n v="0"/>
    <n v="0"/>
    <n v="0"/>
    <n v="0"/>
    <n v="0"/>
    <n v="0"/>
    <x v="9"/>
    <x v="5"/>
  </r>
  <r>
    <s v="ULH&amp;P"/>
    <s v="G"/>
    <x v="9"/>
    <s v="IFT     05/01/2006 "/>
    <n v="65621"/>
    <n v="18025.57"/>
    <n v="0"/>
    <n v="18025.57"/>
    <n v="0"/>
    <n v="0"/>
    <n v="0"/>
    <n v="0"/>
    <n v="0"/>
    <n v="0"/>
    <n v="0"/>
    <x v="9"/>
    <x v="6"/>
  </r>
  <r>
    <s v="ULH&amp;P"/>
    <s v="G"/>
    <x v="10"/>
    <s v="IFT     05/01/2006 "/>
    <n v="707422"/>
    <n v="138584.26"/>
    <n v="0"/>
    <n v="138584.26"/>
    <n v="0"/>
    <n v="0"/>
    <n v="0"/>
    <n v="0"/>
    <n v="0"/>
    <n v="0"/>
    <n v="0"/>
    <x v="9"/>
    <x v="6"/>
  </r>
  <r>
    <s v="ULH&amp;P"/>
    <s v="G"/>
    <x v="11"/>
    <s v="IFT     05/01/2006 "/>
    <n v="12221"/>
    <n v="4735.78"/>
    <n v="0"/>
    <n v="4735.78"/>
    <n v="0"/>
    <n v="0"/>
    <n v="0"/>
    <n v="0"/>
    <n v="0"/>
    <n v="0"/>
    <n v="0"/>
    <x v="9"/>
    <x v="6"/>
  </r>
  <r>
    <s v="ULH&amp;P"/>
    <s v="G"/>
    <x v="9"/>
    <s v="IFT3    05/01/2006 "/>
    <n v="11490"/>
    <n v="2893.46"/>
    <n v="436.62"/>
    <n v="2456.84"/>
    <n v="0"/>
    <n v="0"/>
    <n v="0"/>
    <n v="0"/>
    <n v="0"/>
    <n v="0"/>
    <n v="0"/>
    <x v="9"/>
    <x v="6"/>
  </r>
  <r>
    <s v="ULH&amp;P"/>
    <s v="G"/>
    <x v="10"/>
    <s v="IFT3    05/01/2006 "/>
    <n v="10"/>
    <n v="432.14"/>
    <n v="0.38"/>
    <n v="431.76"/>
    <n v="0"/>
    <n v="0"/>
    <n v="0"/>
    <n v="0"/>
    <n v="0"/>
    <n v="0"/>
    <n v="0"/>
    <x v="9"/>
    <x v="6"/>
  </r>
  <r>
    <s v="ULH&amp;P"/>
    <s v="G"/>
    <x v="11"/>
    <s v="IFT3    05/01/2006 "/>
    <n v="354"/>
    <n v="505.89"/>
    <n v="13.45"/>
    <n v="492.44"/>
    <n v="0"/>
    <n v="0"/>
    <n v="0"/>
    <n v="0"/>
    <n v="0"/>
    <n v="0"/>
    <n v="0"/>
    <x v="9"/>
    <x v="6"/>
  </r>
  <r>
    <s v="ULH&amp;P"/>
    <s v="G"/>
    <x v="7"/>
    <s v="IT01    05/01/2006 "/>
    <n v="1003888"/>
    <n v="86185.49"/>
    <n v="0"/>
    <n v="86185.49"/>
    <n v="0"/>
    <n v="0"/>
    <n v="0"/>
    <n v="0"/>
    <n v="0"/>
    <n v="0"/>
    <n v="0"/>
    <x v="9"/>
    <x v="4"/>
  </r>
  <r>
    <s v="ULH&amp;P"/>
    <s v="G"/>
    <x v="3"/>
    <s v="IT04    05/01/2006 "/>
    <n v="0"/>
    <n v="519.55999999999995"/>
    <n v="0"/>
    <n v="519.55999999999995"/>
    <n v="0"/>
    <n v="0"/>
    <n v="0"/>
    <n v="0"/>
    <n v="0"/>
    <n v="0"/>
    <n v="0"/>
    <x v="9"/>
    <x v="4"/>
  </r>
  <r>
    <s v="ULH&amp;P"/>
    <s v="G"/>
    <x v="5"/>
    <s v="IT04    05/01/2006 "/>
    <n v="0"/>
    <n v="1426.7"/>
    <n v="0"/>
    <n v="1426.7"/>
    <n v="0"/>
    <n v="0"/>
    <n v="0"/>
    <n v="0"/>
    <n v="0"/>
    <n v="0"/>
    <n v="0"/>
    <x v="9"/>
    <x v="4"/>
  </r>
  <r>
    <s v="ULH&amp;P"/>
    <s v="G"/>
    <x v="2"/>
    <s v="IT08    05/01/2006 "/>
    <n v="0"/>
    <n v="622.95000000000005"/>
    <n v="0"/>
    <n v="622.95000000000005"/>
    <n v="0"/>
    <n v="0"/>
    <n v="0"/>
    <n v="0"/>
    <n v="0"/>
    <n v="0"/>
    <n v="0"/>
    <x v="9"/>
    <x v="4"/>
  </r>
  <r>
    <s v="ULH&amp;P"/>
    <s v="G"/>
    <x v="3"/>
    <s v="IT08    05/01/2006 "/>
    <n v="0"/>
    <n v="2392.8200000000002"/>
    <n v="0"/>
    <n v="2392.8200000000002"/>
    <n v="0"/>
    <n v="0"/>
    <n v="0"/>
    <n v="0"/>
    <n v="0"/>
    <n v="0"/>
    <n v="0"/>
    <x v="9"/>
    <x v="4"/>
  </r>
  <r>
    <s v="ULH&amp;P"/>
    <s v="G"/>
    <x v="5"/>
    <s v="IT08    05/01/2006 "/>
    <n v="0"/>
    <n v="196.88"/>
    <n v="0"/>
    <n v="196.88"/>
    <n v="0"/>
    <n v="0"/>
    <n v="0"/>
    <n v="0"/>
    <n v="0"/>
    <n v="0"/>
    <n v="0"/>
    <x v="9"/>
    <x v="4"/>
  </r>
  <r>
    <s v="ULH&amp;P"/>
    <s v="G"/>
    <x v="0"/>
    <s v="RS      01/02/2007 "/>
    <n v="4024"/>
    <n v="5010.18"/>
    <n v="5316.87"/>
    <n v="-306.69"/>
    <n v="0"/>
    <n v="0"/>
    <n v="0"/>
    <n v="0"/>
    <n v="0"/>
    <n v="0"/>
    <n v="0"/>
    <x v="9"/>
    <x v="1"/>
  </r>
  <r>
    <s v="ULH&amp;P"/>
    <s v="G"/>
    <x v="0"/>
    <s v="RS      01/02/2007N"/>
    <n v="1028003"/>
    <n v="2656882.83"/>
    <n v="1342956.29"/>
    <n v="1313926.54"/>
    <n v="1326666.02"/>
    <n v="0"/>
    <n v="-10684.9"/>
    <n v="1342956.29"/>
    <n v="0"/>
    <n v="-2054.58"/>
    <n v="0"/>
    <x v="9"/>
    <x v="1"/>
  </r>
  <r>
    <s v="ULH&amp;P"/>
    <s v="G"/>
    <x v="1"/>
    <s v="RS      01/02/2007N"/>
    <n v="47818"/>
    <n v="83840.570000000007"/>
    <n v="62037.84"/>
    <n v="21802.73"/>
    <n v="22418.1"/>
    <n v="0"/>
    <n v="-519.69000000000005"/>
    <n v="62037.84"/>
    <n v="0"/>
    <n v="-95.68"/>
    <n v="0"/>
    <x v="9"/>
    <x v="1"/>
  </r>
  <r>
    <s v="ULH&amp;P"/>
    <s v="G"/>
    <x v="5"/>
    <s v="RS      01/02/2007N"/>
    <n v="17"/>
    <n v="38.369999999999997"/>
    <n v="22.05"/>
    <n v="16.32"/>
    <n v="16.54"/>
    <n v="0"/>
    <n v="-0.19"/>
    <n v="22.05"/>
    <n v="0"/>
    <n v="-0.03"/>
    <n v="0"/>
    <x v="9"/>
    <x v="1"/>
  </r>
  <r>
    <s v="ULH&amp;P"/>
    <s v="G"/>
    <x v="0"/>
    <s v="RS      05/01/2006N"/>
    <n v="-25"/>
    <n v="-43.39"/>
    <n v="-24.42"/>
    <n v="-18.97"/>
    <n v="-18.670000000000002"/>
    <n v="0"/>
    <n v="-0.35"/>
    <n v="-24.42"/>
    <n v="0"/>
    <n v="0.05"/>
    <n v="0"/>
    <x v="9"/>
    <x v="1"/>
  </r>
  <r>
    <s v="ULH&amp;P"/>
    <s v="G"/>
    <x v="0"/>
    <s v="GS      05/01/2006N"/>
    <n v="11"/>
    <n v="43.9"/>
    <n v="11.61"/>
    <n v="32.29"/>
    <n v="32.299999999999997"/>
    <n v="0"/>
    <n v="0"/>
    <n v="11.61"/>
    <n v="0"/>
    <n v="-0.01"/>
    <n v="0"/>
    <x v="10"/>
    <x v="0"/>
  </r>
  <r>
    <s v="ULH&amp;P"/>
    <s v="G"/>
    <x v="1"/>
    <s v="GS      05/01/2006N"/>
    <n v="5538"/>
    <n v="8292.24"/>
    <n v="5996.52"/>
    <n v="2295.7199999999998"/>
    <n v="2300.15"/>
    <n v="0"/>
    <n v="0"/>
    <n v="5996.52"/>
    <n v="0"/>
    <n v="-4.43"/>
    <n v="0"/>
    <x v="10"/>
    <x v="0"/>
  </r>
  <r>
    <s v="ULH&amp;P"/>
    <s v="G"/>
    <x v="2"/>
    <s v="GS      05/01/2006N"/>
    <n v="695600"/>
    <n v="1065268.93"/>
    <n v="733019.58"/>
    <n v="332249.34999999998"/>
    <n v="332804.55"/>
    <n v="0"/>
    <n v="0"/>
    <n v="733019.58"/>
    <n v="0"/>
    <n v="-555.20000000000005"/>
    <n v="0"/>
    <x v="10"/>
    <x v="0"/>
  </r>
  <r>
    <s v="ULH&amp;P"/>
    <s v="G"/>
    <x v="3"/>
    <s v="GS      05/01/2006N"/>
    <n v="113839"/>
    <n v="151262.93"/>
    <n v="121142.49"/>
    <n v="30120.44"/>
    <n v="30211.45"/>
    <n v="0"/>
    <n v="0"/>
    <n v="121142.49"/>
    <n v="0"/>
    <n v="-91.01"/>
    <n v="0"/>
    <x v="10"/>
    <x v="0"/>
  </r>
  <r>
    <s v="ULH&amp;P"/>
    <s v="G"/>
    <x v="5"/>
    <s v="GS      05/01/2006N"/>
    <n v="93627"/>
    <n v="128424.73"/>
    <n v="98594.45"/>
    <n v="29830.28"/>
    <n v="29905.119999999999"/>
    <n v="0"/>
    <n v="0"/>
    <n v="98594.45"/>
    <n v="0"/>
    <n v="-74.84"/>
    <n v="0"/>
    <x v="10"/>
    <x v="0"/>
  </r>
  <r>
    <s v="ULH&amp;P"/>
    <s v="G"/>
    <x v="6"/>
    <s v="GS      05/01/2006N"/>
    <n v="9240"/>
    <n v="12764.82"/>
    <n v="9756.52"/>
    <n v="3008.3"/>
    <n v="3015.69"/>
    <n v="0"/>
    <n v="0"/>
    <n v="9756.52"/>
    <n v="0"/>
    <n v="-7.39"/>
    <n v="0"/>
    <x v="10"/>
    <x v="0"/>
  </r>
  <r>
    <s v="ULH&amp;P"/>
    <s v="G"/>
    <x v="2"/>
    <s v="GSGL    05/01/2006N"/>
    <n v="975"/>
    <n v="1293.18"/>
    <n v="1029.5999999999999"/>
    <n v="263.58"/>
    <n v="264.36"/>
    <n v="0"/>
    <n v="0"/>
    <n v="1029.5999999999999"/>
    <n v="0"/>
    <n v="-0.78"/>
    <n v="0"/>
    <x v="10"/>
    <x v="2"/>
  </r>
  <r>
    <s v="ULH&amp;P"/>
    <s v="G"/>
    <x v="4"/>
    <s v="GSGL    05/01/2006N"/>
    <n v="54"/>
    <n v="98.3"/>
    <n v="57.02"/>
    <n v="41.28"/>
    <n v="41.32"/>
    <n v="0"/>
    <n v="0"/>
    <n v="57.02"/>
    <n v="0"/>
    <n v="-0.04"/>
    <n v="0"/>
    <x v="10"/>
    <x v="2"/>
  </r>
  <r>
    <s v="ULH&amp;P"/>
    <s v="G"/>
    <x v="2"/>
    <s v="GSNM    05/01/2006N"/>
    <n v="52"/>
    <n v="1626.04"/>
    <n v="55.12"/>
    <n v="1570.92"/>
    <n v="1570.92"/>
    <n v="0"/>
    <n v="0"/>
    <n v="55.12"/>
    <n v="0"/>
    <n v="0"/>
    <n v="0"/>
    <x v="10"/>
    <x v="3"/>
  </r>
  <r>
    <s v="ULH&amp;P"/>
    <s v="G"/>
    <x v="8"/>
    <s v="ID01    05/05/1992 "/>
    <n v="180"/>
    <n v="227.77"/>
    <n v="19.010000000000002"/>
    <n v="208.76"/>
    <n v="0"/>
    <n v="0"/>
    <n v="0"/>
    <n v="0"/>
    <n v="0"/>
    <n v="0"/>
    <n v="0"/>
    <x v="10"/>
    <x v="5"/>
  </r>
  <r>
    <s v="ULH&amp;P"/>
    <s v="G"/>
    <x v="9"/>
    <s v="IFT     05/01/2006 "/>
    <n v="64106"/>
    <n v="17758.27"/>
    <n v="0"/>
    <n v="17758.27"/>
    <n v="0"/>
    <n v="0"/>
    <n v="0"/>
    <n v="0"/>
    <n v="0"/>
    <n v="0"/>
    <n v="0"/>
    <x v="10"/>
    <x v="6"/>
  </r>
  <r>
    <s v="ULH&amp;P"/>
    <s v="G"/>
    <x v="10"/>
    <s v="IFT     05/01/2006 "/>
    <n v="742987"/>
    <n v="144857.91"/>
    <n v="0"/>
    <n v="144857.91"/>
    <n v="0"/>
    <n v="0"/>
    <n v="0"/>
    <n v="0"/>
    <n v="0"/>
    <n v="0"/>
    <n v="0"/>
    <x v="10"/>
    <x v="6"/>
  </r>
  <r>
    <s v="ULH&amp;P"/>
    <s v="G"/>
    <x v="11"/>
    <s v="IFT     05/01/2006 "/>
    <n v="13416"/>
    <n v="4946.5600000000004"/>
    <n v="0"/>
    <n v="4946.5600000000004"/>
    <n v="0"/>
    <n v="0"/>
    <n v="0"/>
    <n v="0"/>
    <n v="0"/>
    <n v="0"/>
    <n v="0"/>
    <x v="10"/>
    <x v="6"/>
  </r>
  <r>
    <s v="ULH&amp;P"/>
    <s v="G"/>
    <x v="2"/>
    <s v="IFT3    05/01/2006 "/>
    <n v="0"/>
    <n v="0"/>
    <n v="0"/>
    <n v="0"/>
    <n v="0"/>
    <n v="0"/>
    <n v="0"/>
    <n v="0"/>
    <n v="0"/>
    <n v="0"/>
    <n v="0"/>
    <x v="10"/>
    <x v="6"/>
  </r>
  <r>
    <s v="ULH&amp;P"/>
    <s v="G"/>
    <x v="9"/>
    <s v="IFT3    05/01/2006 "/>
    <n v="21470"/>
    <n v="5463.17"/>
    <n v="815.86"/>
    <n v="4647.3100000000004"/>
    <n v="0"/>
    <n v="0"/>
    <n v="0"/>
    <n v="0"/>
    <n v="0"/>
    <n v="0"/>
    <n v="0"/>
    <x v="10"/>
    <x v="6"/>
  </r>
  <r>
    <s v="ULH&amp;P"/>
    <s v="G"/>
    <x v="10"/>
    <s v="IFT3    05/01/2006 "/>
    <n v="0"/>
    <n v="430"/>
    <n v="0"/>
    <n v="430"/>
    <n v="0"/>
    <n v="0"/>
    <n v="0"/>
    <n v="0"/>
    <n v="0"/>
    <n v="0"/>
    <n v="0"/>
    <x v="10"/>
    <x v="6"/>
  </r>
  <r>
    <s v="ULH&amp;P"/>
    <s v="G"/>
    <x v="11"/>
    <s v="IFT3    05/01/2006 "/>
    <n v="1933"/>
    <n v="1274.45"/>
    <n v="73.44"/>
    <n v="1201.01"/>
    <n v="0"/>
    <n v="0"/>
    <n v="0"/>
    <n v="0"/>
    <n v="0"/>
    <n v="0"/>
    <n v="0"/>
    <x v="10"/>
    <x v="6"/>
  </r>
  <r>
    <s v="ULH&amp;P"/>
    <s v="G"/>
    <x v="7"/>
    <s v="IT01    05/01/2006 "/>
    <n v="1089435"/>
    <n v="93117.06"/>
    <n v="0"/>
    <n v="93117.06"/>
    <n v="0"/>
    <n v="0"/>
    <n v="0"/>
    <n v="0"/>
    <n v="0"/>
    <n v="0"/>
    <n v="0"/>
    <x v="10"/>
    <x v="4"/>
  </r>
  <r>
    <s v="ULH&amp;P"/>
    <s v="G"/>
    <x v="3"/>
    <s v="IT04    05/01/2006 "/>
    <n v="0"/>
    <n v="1401.56"/>
    <n v="0"/>
    <n v="1401.56"/>
    <n v="0"/>
    <n v="0"/>
    <n v="0"/>
    <n v="0"/>
    <n v="0"/>
    <n v="0"/>
    <n v="0"/>
    <x v="10"/>
    <x v="4"/>
  </r>
  <r>
    <s v="ULH&amp;P"/>
    <s v="G"/>
    <x v="5"/>
    <s v="IT04    05/01/2006 "/>
    <n v="0"/>
    <n v="1125.02"/>
    <n v="0"/>
    <n v="1125.02"/>
    <n v="0"/>
    <n v="0"/>
    <n v="0"/>
    <n v="0"/>
    <n v="0"/>
    <n v="0"/>
    <n v="0"/>
    <x v="10"/>
    <x v="4"/>
  </r>
  <r>
    <s v="ULH&amp;P"/>
    <s v="G"/>
    <x v="2"/>
    <s v="IT08    05/01/2006 "/>
    <n v="0"/>
    <n v="666.88"/>
    <n v="0"/>
    <n v="666.88"/>
    <n v="0"/>
    <n v="0"/>
    <n v="0"/>
    <n v="0"/>
    <n v="0"/>
    <n v="0"/>
    <n v="0"/>
    <x v="10"/>
    <x v="4"/>
  </r>
  <r>
    <s v="ULH&amp;P"/>
    <s v="G"/>
    <x v="3"/>
    <s v="IT08    05/01/2006 "/>
    <n v="0"/>
    <n v="2570.0100000000002"/>
    <n v="0"/>
    <n v="2570.0100000000002"/>
    <n v="0"/>
    <n v="0"/>
    <n v="0"/>
    <n v="0"/>
    <n v="0"/>
    <n v="0"/>
    <n v="0"/>
    <x v="10"/>
    <x v="4"/>
  </r>
  <r>
    <s v="ULH&amp;P"/>
    <s v="G"/>
    <x v="5"/>
    <s v="IT08    05/01/2006 "/>
    <n v="0"/>
    <n v="215.15"/>
    <n v="0"/>
    <n v="215.15"/>
    <n v="0"/>
    <n v="0"/>
    <n v="0"/>
    <n v="0"/>
    <n v="0"/>
    <n v="0"/>
    <n v="0"/>
    <x v="10"/>
    <x v="4"/>
  </r>
  <r>
    <s v="ULH&amp;P"/>
    <s v="G"/>
    <x v="0"/>
    <s v="RS      01/02/2007 "/>
    <n v="4025"/>
    <n v="5078.91"/>
    <n v="4969.4399999999996"/>
    <n v="109.47"/>
    <n v="0"/>
    <n v="0"/>
    <n v="0"/>
    <n v="0"/>
    <n v="0"/>
    <n v="0"/>
    <n v="0"/>
    <x v="10"/>
    <x v="1"/>
  </r>
  <r>
    <s v="ULH&amp;P"/>
    <s v="G"/>
    <x v="0"/>
    <s v="RS      01/02/2007N"/>
    <n v="1141065"/>
    <n v="2546688.9700000002"/>
    <n v="1203366.33"/>
    <n v="1343322.64"/>
    <n v="1358466.53"/>
    <n v="0"/>
    <n v="-11950.79"/>
    <n v="1203366.33"/>
    <n v="0"/>
    <n v="-2280.09"/>
    <n v="0"/>
    <x v="10"/>
    <x v="1"/>
  </r>
  <r>
    <s v="ULH&amp;P"/>
    <s v="G"/>
    <x v="1"/>
    <s v="RS      01/02/2007N"/>
    <n v="50842"/>
    <n v="76289.740000000005"/>
    <n v="53728.12"/>
    <n v="22561.62"/>
    <n v="23219"/>
    <n v="0"/>
    <n v="-555.70000000000005"/>
    <n v="53728.12"/>
    <n v="0"/>
    <n v="-101.68"/>
    <n v="0"/>
    <x v="10"/>
    <x v="1"/>
  </r>
  <r>
    <s v="ULH&amp;P"/>
    <s v="G"/>
    <x v="5"/>
    <s v="RS      01/02/2007N"/>
    <n v="15"/>
    <n v="31.65"/>
    <n v="15.84"/>
    <n v="15.81"/>
    <n v="16"/>
    <n v="0"/>
    <n v="-0.16"/>
    <n v="15.84"/>
    <n v="0"/>
    <n v="-0.03"/>
    <n v="0"/>
    <x v="10"/>
    <x v="1"/>
  </r>
  <r>
    <s v="ULH&amp;P"/>
    <s v="G"/>
    <x v="0"/>
    <s v="RS      05/01/2006N"/>
    <n v="134"/>
    <n v="184.39"/>
    <n v="122.8"/>
    <n v="61.59"/>
    <n v="59.96"/>
    <n v="0"/>
    <n v="1.9"/>
    <n v="122.8"/>
    <n v="0"/>
    <n v="-0.27"/>
    <n v="0"/>
    <x v="10"/>
    <x v="1"/>
  </r>
  <r>
    <s v="ULH&amp;P"/>
    <s v="G"/>
    <x v="5"/>
    <s v="GS      05/01/2006 "/>
    <n v="19542"/>
    <n v="27063.58"/>
    <n v="2455.02"/>
    <n v="24608.560000000001"/>
    <n v="0"/>
    <n v="0"/>
    <n v="0"/>
    <n v="0"/>
    <n v="0"/>
    <n v="0"/>
    <n v="0"/>
    <x v="11"/>
    <x v="0"/>
  </r>
  <r>
    <s v="ULH&amp;P"/>
    <s v="G"/>
    <x v="0"/>
    <s v="GS      05/01/2006N"/>
    <n v="8"/>
    <n v="39.299999999999997"/>
    <n v="7.63"/>
    <n v="31.67"/>
    <n v="31.68"/>
    <n v="0"/>
    <n v="0"/>
    <n v="7.63"/>
    <n v="0"/>
    <n v="-0.01"/>
    <n v="0"/>
    <x v="11"/>
    <x v="0"/>
  </r>
  <r>
    <s v="ULH&amp;P"/>
    <s v="G"/>
    <x v="1"/>
    <s v="GS      05/01/2006N"/>
    <n v="5948"/>
    <n v="7965.04"/>
    <n v="5673.77"/>
    <n v="2291.27"/>
    <n v="2296.0300000000002"/>
    <n v="0"/>
    <n v="0"/>
    <n v="5673.77"/>
    <n v="0"/>
    <n v="-4.76"/>
    <n v="0"/>
    <x v="11"/>
    <x v="0"/>
  </r>
  <r>
    <s v="ULH&amp;P"/>
    <s v="G"/>
    <x v="2"/>
    <s v="GS      05/01/2006N"/>
    <n v="762283"/>
    <n v="1071423.47"/>
    <n v="724697.31"/>
    <n v="346726.16"/>
    <n v="347334.64"/>
    <n v="0"/>
    <n v="0"/>
    <n v="724697.31"/>
    <n v="0"/>
    <n v="-608.48"/>
    <n v="0"/>
    <x v="11"/>
    <x v="0"/>
  </r>
  <r>
    <s v="ULH&amp;P"/>
    <s v="G"/>
    <x v="3"/>
    <s v="GS      05/01/2006N"/>
    <n v="115519"/>
    <n v="140522.64000000001"/>
    <n v="110161.33"/>
    <n v="30361.31"/>
    <n v="30453.74"/>
    <n v="0"/>
    <n v="0"/>
    <n v="110161.33"/>
    <n v="0"/>
    <n v="-92.43"/>
    <n v="0"/>
    <x v="11"/>
    <x v="0"/>
  </r>
  <r>
    <s v="ULH&amp;P"/>
    <s v="G"/>
    <x v="5"/>
    <s v="GS      05/01/2006N"/>
    <n v="100247"/>
    <n v="126051.94"/>
    <n v="94888.33"/>
    <n v="31163.61"/>
    <n v="31243.71"/>
    <n v="0"/>
    <n v="0"/>
    <n v="94888.33"/>
    <n v="0"/>
    <n v="-80.099999999999994"/>
    <n v="0"/>
    <x v="11"/>
    <x v="0"/>
  </r>
  <r>
    <s v="ULH&amp;P"/>
    <s v="G"/>
    <x v="6"/>
    <s v="GS      05/01/2006N"/>
    <n v="14529"/>
    <n v="17972.77"/>
    <n v="13860.66"/>
    <n v="4112.1099999999997"/>
    <n v="4123.71"/>
    <n v="0"/>
    <n v="0"/>
    <n v="13860.66"/>
    <n v="0"/>
    <n v="-11.6"/>
    <n v="0"/>
    <x v="11"/>
    <x v="0"/>
  </r>
  <r>
    <s v="ULH&amp;P"/>
    <s v="G"/>
    <x v="2"/>
    <s v="GSGL    05/01/2006N"/>
    <n v="936"/>
    <n v="1148.49"/>
    <n v="893.1"/>
    <n v="255.39"/>
    <n v="256.17"/>
    <n v="0"/>
    <n v="0"/>
    <n v="893.1"/>
    <n v="0"/>
    <n v="-0.78"/>
    <n v="0"/>
    <x v="11"/>
    <x v="2"/>
  </r>
  <r>
    <s v="ULH&amp;P"/>
    <s v="G"/>
    <x v="4"/>
    <s v="GSGL    05/01/2006N"/>
    <n v="48"/>
    <n v="85.82"/>
    <n v="45.8"/>
    <n v="40.020000000000003"/>
    <n v="40.06"/>
    <n v="0"/>
    <n v="0"/>
    <n v="45.8"/>
    <n v="0"/>
    <n v="-0.04"/>
    <n v="0"/>
    <x v="11"/>
    <x v="2"/>
  </r>
  <r>
    <s v="ULH&amp;P"/>
    <s v="G"/>
    <x v="2"/>
    <s v="GSNM    05/01/2006N"/>
    <n v="52"/>
    <n v="1620.32"/>
    <n v="49.4"/>
    <n v="1570.92"/>
    <n v="1570.92"/>
    <n v="0"/>
    <n v="0"/>
    <n v="49.4"/>
    <n v="0"/>
    <n v="0"/>
    <n v="0"/>
    <x v="11"/>
    <x v="3"/>
  </r>
  <r>
    <s v="ULH&amp;P"/>
    <s v="G"/>
    <x v="8"/>
    <s v="ID01    05/05/1992 "/>
    <n v="610"/>
    <n v="709.73"/>
    <n v="55.19"/>
    <n v="654.54"/>
    <n v="0"/>
    <n v="0"/>
    <n v="0"/>
    <n v="0"/>
    <n v="0"/>
    <n v="0"/>
    <n v="0"/>
    <x v="11"/>
    <x v="5"/>
  </r>
  <r>
    <s v="ULH&amp;P"/>
    <s v="G"/>
    <x v="9"/>
    <s v="IFT     05/01/2006 "/>
    <n v="67325"/>
    <n v="18326.14"/>
    <n v="0"/>
    <n v="18326.14"/>
    <n v="0"/>
    <n v="0"/>
    <n v="0"/>
    <n v="0"/>
    <n v="0"/>
    <n v="0"/>
    <n v="0"/>
    <x v="11"/>
    <x v="6"/>
  </r>
  <r>
    <s v="ULH&amp;P"/>
    <s v="G"/>
    <x v="10"/>
    <s v="IFT     05/01/2006 "/>
    <n v="780627"/>
    <n v="151497.64000000001"/>
    <n v="0"/>
    <n v="151497.64000000001"/>
    <n v="0"/>
    <n v="0"/>
    <n v="0"/>
    <n v="0"/>
    <n v="0"/>
    <n v="0"/>
    <n v="0"/>
    <x v="11"/>
    <x v="6"/>
  </r>
  <r>
    <s v="ULH&amp;P"/>
    <s v="G"/>
    <x v="11"/>
    <s v="IFT     05/01/2006 "/>
    <n v="15306"/>
    <n v="5279.97"/>
    <n v="0"/>
    <n v="5279.97"/>
    <n v="0"/>
    <n v="0"/>
    <n v="0"/>
    <n v="0"/>
    <n v="0"/>
    <n v="0"/>
    <n v="0"/>
    <x v="11"/>
    <x v="6"/>
  </r>
  <r>
    <s v="ULH&amp;P"/>
    <s v="G"/>
    <x v="9"/>
    <s v="IFT3    05/01/2006 "/>
    <n v="12270"/>
    <n v="2777.25"/>
    <n v="182.82"/>
    <n v="2594.4299999999998"/>
    <n v="0"/>
    <n v="0"/>
    <n v="0"/>
    <n v="0"/>
    <n v="0"/>
    <n v="0"/>
    <n v="0"/>
    <x v="11"/>
    <x v="6"/>
  </r>
  <r>
    <s v="ULH&amp;P"/>
    <s v="G"/>
    <x v="10"/>
    <s v="IFT3    05/01/2006 "/>
    <n v="10"/>
    <n v="431.91"/>
    <n v="0.14000000000000001"/>
    <n v="431.77"/>
    <n v="0"/>
    <n v="0"/>
    <n v="0"/>
    <n v="0"/>
    <n v="0"/>
    <n v="0"/>
    <n v="0"/>
    <x v="11"/>
    <x v="6"/>
  </r>
  <r>
    <s v="ULH&amp;P"/>
    <s v="G"/>
    <x v="11"/>
    <s v="IFT3    05/01/2006 "/>
    <n v="11255"/>
    <n v="3013.07"/>
    <n v="167.69"/>
    <n v="2845.38"/>
    <n v="0"/>
    <n v="0"/>
    <n v="0"/>
    <n v="0"/>
    <n v="0"/>
    <n v="0"/>
    <n v="0"/>
    <x v="11"/>
    <x v="6"/>
  </r>
  <r>
    <s v="ULH&amp;P"/>
    <s v="G"/>
    <x v="7"/>
    <s v="IT01    05/01/2006 "/>
    <n v="1126530"/>
    <n v="95936.28"/>
    <n v="0"/>
    <n v="95936.28"/>
    <n v="0"/>
    <n v="0"/>
    <n v="0"/>
    <n v="0"/>
    <n v="0"/>
    <n v="0"/>
    <n v="0"/>
    <x v="11"/>
    <x v="4"/>
  </r>
  <r>
    <s v="ULH&amp;P"/>
    <s v="G"/>
    <x v="3"/>
    <s v="IT04    05/01/2006 "/>
    <n v="0"/>
    <n v="4190"/>
    <n v="0"/>
    <n v="4190"/>
    <n v="0"/>
    <n v="0"/>
    <n v="0"/>
    <n v="0"/>
    <n v="0"/>
    <n v="0"/>
    <n v="0"/>
    <x v="11"/>
    <x v="4"/>
  </r>
  <r>
    <s v="ULH&amp;P"/>
    <s v="G"/>
    <x v="5"/>
    <s v="IT04    05/01/2006 "/>
    <n v="0"/>
    <n v="653.64"/>
    <n v="0"/>
    <n v="653.64"/>
    <n v="0"/>
    <n v="0"/>
    <n v="0"/>
    <n v="0"/>
    <n v="0"/>
    <n v="0"/>
    <n v="0"/>
    <x v="11"/>
    <x v="4"/>
  </r>
  <r>
    <s v="ULH&amp;P"/>
    <s v="G"/>
    <x v="2"/>
    <s v="IT08    05/01/2006 "/>
    <n v="0"/>
    <n v="799.61"/>
    <n v="0"/>
    <n v="799.61"/>
    <n v="0"/>
    <n v="0"/>
    <n v="0"/>
    <n v="0"/>
    <n v="0"/>
    <n v="0"/>
    <n v="0"/>
    <x v="11"/>
    <x v="4"/>
  </r>
  <r>
    <s v="ULH&amp;P"/>
    <s v="G"/>
    <x v="3"/>
    <s v="IT08    05/01/2006 "/>
    <n v="0"/>
    <n v="2574.59"/>
    <n v="0"/>
    <n v="2574.59"/>
    <n v="0"/>
    <n v="0"/>
    <n v="0"/>
    <n v="0"/>
    <n v="0"/>
    <n v="0"/>
    <n v="0"/>
    <x v="11"/>
    <x v="4"/>
  </r>
  <r>
    <s v="ULH&amp;P"/>
    <s v="G"/>
    <x v="5"/>
    <s v="IT08    05/01/2006 "/>
    <n v="0"/>
    <n v="236.73"/>
    <n v="0"/>
    <n v="236.73"/>
    <n v="0"/>
    <n v="0"/>
    <n v="0"/>
    <n v="0"/>
    <n v="0"/>
    <n v="0"/>
    <n v="0"/>
    <x v="11"/>
    <x v="4"/>
  </r>
  <r>
    <s v="ULH&amp;P"/>
    <s v="G"/>
    <x v="0"/>
    <s v="RS      01/02/2007 "/>
    <n v="2147"/>
    <n v="2975.81"/>
    <n v="4154.25"/>
    <n v="-1178.44"/>
    <n v="0"/>
    <n v="0"/>
    <n v="0"/>
    <n v="0"/>
    <n v="0"/>
    <n v="0"/>
    <n v="0"/>
    <x v="11"/>
    <x v="1"/>
  </r>
  <r>
    <s v="ULH&amp;P"/>
    <s v="G"/>
    <x v="0"/>
    <s v="RS      01/02/2007N"/>
    <n v="1218754"/>
    <n v="2517165.75"/>
    <n v="1154171.69"/>
    <n v="1362994.06"/>
    <n v="1379055.4"/>
    <n v="0"/>
    <n v="-12791.5"/>
    <n v="1154171.69"/>
    <n v="0"/>
    <n v="-2435.4"/>
    <n v="0"/>
    <x v="11"/>
    <x v="1"/>
  </r>
  <r>
    <s v="ULH&amp;P"/>
    <s v="G"/>
    <x v="1"/>
    <s v="RS      01/02/2007N"/>
    <n v="58801"/>
    <n v="80653.77"/>
    <n v="56050.97"/>
    <n v="24602.799999999999"/>
    <n v="25364.93"/>
    <n v="0"/>
    <n v="-644.64"/>
    <n v="56050.97"/>
    <n v="0"/>
    <n v="-117.49"/>
    <n v="0"/>
    <x v="11"/>
    <x v="1"/>
  </r>
  <r>
    <s v="ULH&amp;P"/>
    <s v="G"/>
    <x v="2"/>
    <s v="RS      01/02/2007N"/>
    <n v="-20"/>
    <n v="-45.3"/>
    <n v="-21.12"/>
    <n v="-24.18"/>
    <n v="-24.2"/>
    <n v="0"/>
    <n v="0"/>
    <n v="-21.12"/>
    <n v="0"/>
    <n v="0.02"/>
    <n v="0"/>
    <x v="11"/>
    <x v="1"/>
  </r>
  <r>
    <s v="ULH&amp;P"/>
    <s v="G"/>
    <x v="5"/>
    <s v="RS      01/02/2007N"/>
    <n v="17"/>
    <n v="32.54"/>
    <n v="16.22"/>
    <n v="16.32"/>
    <n v="16.54"/>
    <n v="0"/>
    <n v="-0.19"/>
    <n v="16.22"/>
    <n v="0"/>
    <n v="-0.03"/>
    <n v="0"/>
    <x v="11"/>
    <x v="1"/>
  </r>
  <r>
    <s v="ULH&amp;P"/>
    <s v="G"/>
    <x v="0"/>
    <s v="RS      10/28/2008N"/>
    <n v="470"/>
    <n v="717.09"/>
    <n v="425.25"/>
    <n v="291.83999999999997"/>
    <n v="297.91000000000003"/>
    <n v="0"/>
    <n v="-5.13"/>
    <n v="425.25"/>
    <n v="0"/>
    <n v="-0.94"/>
    <n v="0"/>
    <x v="11"/>
    <x v="1"/>
  </r>
  <r>
    <s v="ULH&amp;P"/>
    <s v="G"/>
    <x v="5"/>
    <s v="GS      05/01/2006 "/>
    <n v="-2340"/>
    <n v="-3246.1"/>
    <n v="-223.24"/>
    <n v="-3022.86"/>
    <n v="0"/>
    <n v="0"/>
    <n v="0"/>
    <n v="0"/>
    <n v="0"/>
    <n v="0"/>
    <n v="0"/>
    <x v="12"/>
    <x v="0"/>
  </r>
  <r>
    <s v="ULH&amp;P"/>
    <s v="G"/>
    <x v="0"/>
    <s v="GS      05/01/2006N"/>
    <n v="115"/>
    <n v="158.05000000000001"/>
    <n v="104.05"/>
    <n v="54"/>
    <n v="54.09"/>
    <n v="0"/>
    <n v="0"/>
    <n v="104.05"/>
    <n v="0"/>
    <n v="-0.09"/>
    <n v="0"/>
    <x v="12"/>
    <x v="0"/>
  </r>
  <r>
    <s v="ULH&amp;P"/>
    <s v="G"/>
    <x v="1"/>
    <s v="GS      05/01/2006N"/>
    <n v="18601"/>
    <n v="21861.16"/>
    <n v="16929.36"/>
    <n v="4931.8"/>
    <n v="4946.71"/>
    <n v="0"/>
    <n v="0"/>
    <n v="16929.36"/>
    <n v="0"/>
    <n v="-14.91"/>
    <n v="0"/>
    <x v="12"/>
    <x v="0"/>
  </r>
  <r>
    <s v="ULH&amp;P"/>
    <s v="G"/>
    <x v="2"/>
    <s v="GS      05/01/2006N"/>
    <n v="1836612"/>
    <n v="2234577.6800000002"/>
    <n v="1662115.53"/>
    <n v="572462.15"/>
    <n v="573995.27"/>
    <n v="0"/>
    <n v="0"/>
    <n v="1662115.53"/>
    <n v="0"/>
    <n v="-1469.21"/>
    <n v="0"/>
    <x v="12"/>
    <x v="0"/>
  </r>
  <r>
    <s v="ULH&amp;P"/>
    <s v="G"/>
    <x v="3"/>
    <s v="GS      05/01/2006N"/>
    <n v="199381"/>
    <n v="226683.93"/>
    <n v="178678.91"/>
    <n v="48005.02"/>
    <n v="48164.49"/>
    <n v="0"/>
    <n v="0"/>
    <n v="178678.91"/>
    <n v="0"/>
    <n v="-159.47"/>
    <n v="0"/>
    <x v="12"/>
    <x v="0"/>
  </r>
  <r>
    <s v="ULH&amp;P"/>
    <s v="G"/>
    <x v="5"/>
    <s v="GS      05/01/2006N"/>
    <n v="248508"/>
    <n v="286108.56"/>
    <n v="224283.18"/>
    <n v="61825.38"/>
    <n v="62024.19"/>
    <n v="0"/>
    <n v="0"/>
    <n v="224283.18"/>
    <n v="0"/>
    <n v="-198.81"/>
    <n v="0"/>
    <x v="12"/>
    <x v="0"/>
  </r>
  <r>
    <s v="ULH&amp;P"/>
    <s v="G"/>
    <x v="6"/>
    <s v="GS      05/01/2006N"/>
    <n v="43011"/>
    <n v="48972.29"/>
    <n v="38916.36"/>
    <n v="10055.93"/>
    <n v="10090.370000000001"/>
    <n v="0"/>
    <n v="0"/>
    <n v="38916.36"/>
    <n v="0"/>
    <n v="-34.44"/>
    <n v="0"/>
    <x v="12"/>
    <x v="0"/>
  </r>
  <r>
    <s v="ULH&amp;P"/>
    <s v="G"/>
    <x v="2"/>
    <s v="GSGL    05/01/2006N"/>
    <n v="1053"/>
    <n v="1232.73"/>
    <n v="952.77"/>
    <n v="279.95999999999998"/>
    <n v="280.74"/>
    <n v="0"/>
    <n v="0"/>
    <n v="952.77"/>
    <n v="0"/>
    <n v="-0.78"/>
    <n v="0"/>
    <x v="12"/>
    <x v="2"/>
  </r>
  <r>
    <s v="ULH&amp;P"/>
    <s v="G"/>
    <x v="4"/>
    <s v="GSGL    05/01/2006N"/>
    <n v="50"/>
    <n v="85.68"/>
    <n v="45.24"/>
    <n v="40.44"/>
    <n v="40.479999999999997"/>
    <n v="0"/>
    <n v="0"/>
    <n v="45.24"/>
    <n v="0"/>
    <n v="-0.04"/>
    <n v="0"/>
    <x v="12"/>
    <x v="2"/>
  </r>
  <r>
    <s v="ULH&amp;P"/>
    <s v="G"/>
    <x v="2"/>
    <s v="GSNM    05/01/2006N"/>
    <n v="104"/>
    <n v="1675.96"/>
    <n v="94.12"/>
    <n v="1581.84"/>
    <n v="1581.84"/>
    <n v="0"/>
    <n v="0"/>
    <n v="94.12"/>
    <n v="0"/>
    <n v="0"/>
    <n v="0"/>
    <x v="12"/>
    <x v="3"/>
  </r>
  <r>
    <s v="ULH&amp;P"/>
    <s v="G"/>
    <x v="8"/>
    <s v="ID01    05/05/1992 "/>
    <n v="3630"/>
    <n v="4044.87"/>
    <n v="328.44"/>
    <n v="3716.43"/>
    <n v="0"/>
    <n v="0"/>
    <n v="0"/>
    <n v="0"/>
    <n v="0"/>
    <n v="0"/>
    <n v="0"/>
    <x v="12"/>
    <x v="5"/>
  </r>
  <r>
    <s v="ULH&amp;P"/>
    <s v="G"/>
    <x v="9"/>
    <s v="IFT     05/01/2006 "/>
    <n v="109643"/>
    <n v="25791.01"/>
    <n v="0"/>
    <n v="25791.01"/>
    <n v="0"/>
    <n v="0"/>
    <n v="0"/>
    <n v="0"/>
    <n v="0"/>
    <n v="0"/>
    <n v="0"/>
    <x v="12"/>
    <x v="6"/>
  </r>
  <r>
    <s v="ULH&amp;P"/>
    <s v="G"/>
    <x v="10"/>
    <s v="IFT     05/01/2006 "/>
    <n v="955602"/>
    <n v="182363.19"/>
    <n v="0"/>
    <n v="182363.19"/>
    <n v="0"/>
    <n v="0"/>
    <n v="0"/>
    <n v="0"/>
    <n v="0"/>
    <n v="0"/>
    <n v="0"/>
    <x v="12"/>
    <x v="6"/>
  </r>
  <r>
    <s v="ULH&amp;P"/>
    <s v="G"/>
    <x v="11"/>
    <s v="IFT     05/01/2006 "/>
    <n v="95330"/>
    <n v="19396.21"/>
    <n v="0"/>
    <n v="19396.21"/>
    <n v="0"/>
    <n v="0"/>
    <n v="0"/>
    <n v="0"/>
    <n v="0"/>
    <n v="0"/>
    <n v="0"/>
    <x v="12"/>
    <x v="6"/>
  </r>
  <r>
    <s v="ULH&amp;P"/>
    <s v="G"/>
    <x v="9"/>
    <s v="IFT3    05/01/2006 "/>
    <n v="16200"/>
    <n v="3529.06"/>
    <n v="241.38"/>
    <n v="3287.68"/>
    <n v="0"/>
    <n v="0"/>
    <n v="0"/>
    <n v="0"/>
    <n v="0"/>
    <n v="0"/>
    <n v="0"/>
    <x v="12"/>
    <x v="6"/>
  </r>
  <r>
    <s v="ULH&amp;P"/>
    <s v="G"/>
    <x v="10"/>
    <s v="IFT3    05/01/2006 "/>
    <n v="2130"/>
    <n v="837.47"/>
    <n v="31.73"/>
    <n v="805.74"/>
    <n v="0"/>
    <n v="0"/>
    <n v="0"/>
    <n v="0"/>
    <n v="0"/>
    <n v="0"/>
    <n v="0"/>
    <x v="12"/>
    <x v="6"/>
  </r>
  <r>
    <s v="ULH&amp;P"/>
    <s v="G"/>
    <x v="11"/>
    <s v="IFT3    05/01/2006 "/>
    <n v="40946"/>
    <n v="12992.98"/>
    <n v="610.03"/>
    <n v="12382.95"/>
    <n v="0"/>
    <n v="0"/>
    <n v="0"/>
    <n v="0"/>
    <n v="0"/>
    <n v="0"/>
    <n v="0"/>
    <x v="12"/>
    <x v="6"/>
  </r>
  <r>
    <s v="ULH&amp;P"/>
    <s v="G"/>
    <x v="7"/>
    <s v="IT01    05/01/2006 "/>
    <n v="1311448"/>
    <n v="109990.04"/>
    <n v="0"/>
    <n v="109990.04"/>
    <n v="0"/>
    <n v="0"/>
    <n v="0"/>
    <n v="0"/>
    <n v="0"/>
    <n v="0"/>
    <n v="0"/>
    <x v="12"/>
    <x v="4"/>
  </r>
  <r>
    <s v="ULH&amp;P"/>
    <s v="G"/>
    <x v="3"/>
    <s v="IT04    05/01/2006 "/>
    <n v="0"/>
    <n v="4190"/>
    <n v="0"/>
    <n v="4190"/>
    <n v="0"/>
    <n v="0"/>
    <n v="0"/>
    <n v="0"/>
    <n v="0"/>
    <n v="0"/>
    <n v="0"/>
    <x v="12"/>
    <x v="4"/>
  </r>
  <r>
    <s v="ULH&amp;P"/>
    <s v="G"/>
    <x v="2"/>
    <s v="IT08    05/01/2006 "/>
    <n v="0"/>
    <n v="1026.6500000000001"/>
    <n v="0"/>
    <n v="1026.6500000000001"/>
    <n v="0"/>
    <n v="0"/>
    <n v="0"/>
    <n v="0"/>
    <n v="0"/>
    <n v="0"/>
    <n v="0"/>
    <x v="12"/>
    <x v="4"/>
  </r>
  <r>
    <s v="ULH&amp;P"/>
    <s v="G"/>
    <x v="3"/>
    <s v="IT08    05/01/2006 "/>
    <n v="0"/>
    <n v="3067.87"/>
    <n v="0"/>
    <n v="3067.87"/>
    <n v="0"/>
    <n v="0"/>
    <n v="0"/>
    <n v="0"/>
    <n v="0"/>
    <n v="0"/>
    <n v="0"/>
    <x v="12"/>
    <x v="4"/>
  </r>
  <r>
    <s v="ULH&amp;P"/>
    <s v="G"/>
    <x v="5"/>
    <s v="IT08    05/01/2006 "/>
    <n v="0"/>
    <n v="517.98"/>
    <n v="0"/>
    <n v="517.98"/>
    <n v="0"/>
    <n v="0"/>
    <n v="0"/>
    <n v="0"/>
    <n v="0"/>
    <n v="0"/>
    <n v="0"/>
    <x v="12"/>
    <x v="4"/>
  </r>
  <r>
    <s v="ULH&amp;P"/>
    <s v="G"/>
    <x v="0"/>
    <s v="RS      01/02/2007 "/>
    <n v="3187"/>
    <n v="3873.52"/>
    <n v="3999.6"/>
    <n v="-126.08"/>
    <n v="0"/>
    <n v="0"/>
    <n v="0"/>
    <n v="0"/>
    <n v="0"/>
    <n v="0"/>
    <n v="0"/>
    <x v="12"/>
    <x v="1"/>
  </r>
  <r>
    <s v="ULH&amp;P"/>
    <s v="G"/>
    <x v="0"/>
    <s v="RS      01/02/2007N"/>
    <n v="-4872"/>
    <n v="-5478"/>
    <n v="-6855.4"/>
    <n v="1377.4"/>
    <n v="1515.8"/>
    <n v="0"/>
    <n v="-148.04"/>
    <n v="-6855.4"/>
    <n v="0"/>
    <n v="9.64"/>
    <n v="0"/>
    <x v="12"/>
    <x v="1"/>
  </r>
  <r>
    <s v="ULH&amp;P"/>
    <s v="G"/>
    <x v="1"/>
    <s v="RS      01/02/2007N"/>
    <n v="915"/>
    <n v="1216.0999999999999"/>
    <n v="1103.42"/>
    <n v="112.68"/>
    <n v="140.82"/>
    <n v="0"/>
    <n v="-26.33"/>
    <n v="1103.42"/>
    <n v="0"/>
    <n v="-1.81"/>
    <n v="0"/>
    <x v="12"/>
    <x v="1"/>
  </r>
  <r>
    <s v="ULH&amp;P"/>
    <s v="G"/>
    <x v="2"/>
    <s v="RS      01/02/2007N"/>
    <n v="0"/>
    <n v="-23.79"/>
    <n v="0"/>
    <n v="-23.79"/>
    <n v="-23.79"/>
    <n v="0"/>
    <n v="0"/>
    <n v="0"/>
    <n v="0"/>
    <n v="0"/>
    <n v="0"/>
    <x v="12"/>
    <x v="1"/>
  </r>
  <r>
    <s v="ULH&amp;P"/>
    <s v="G"/>
    <x v="0"/>
    <s v="RS      10/28/2008N"/>
    <n v="3950716"/>
    <n v="5642401.7300000004"/>
    <n v="3573437.06"/>
    <n v="2068964.67"/>
    <n v="2119354.4700000002"/>
    <n v="0"/>
    <n v="-43166.52"/>
    <n v="3573437.06"/>
    <n v="0"/>
    <n v="-7898.14"/>
    <n v="0"/>
    <x v="12"/>
    <x v="1"/>
  </r>
  <r>
    <s v="ULH&amp;P"/>
    <s v="G"/>
    <x v="1"/>
    <s v="RS      10/28/2008N"/>
    <n v="171165"/>
    <n v="208057.62"/>
    <n v="154870.07"/>
    <n v="53187.55"/>
    <n v="55400.32"/>
    <n v="0"/>
    <n v="-1870.57"/>
    <n v="154870.07"/>
    <n v="0"/>
    <n v="-342.2"/>
    <n v="0"/>
    <x v="12"/>
    <x v="1"/>
  </r>
  <r>
    <s v="ULH&amp;P"/>
    <s v="G"/>
    <x v="5"/>
    <s v="RS      10/28/2008N"/>
    <n v="68"/>
    <n v="90.9"/>
    <n v="61.53"/>
    <n v="29.37"/>
    <n v="30.25"/>
    <n v="0"/>
    <n v="-0.74"/>
    <n v="61.53"/>
    <n v="0"/>
    <n v="-0.14000000000000001"/>
    <n v="0"/>
    <x v="12"/>
    <x v="1"/>
  </r>
  <r>
    <s v="ULH&amp;P"/>
    <s v="G"/>
    <x v="0"/>
    <s v="GS      05/01/2006N"/>
    <n v="298"/>
    <n v="353.8"/>
    <n v="261.61"/>
    <n v="92.19"/>
    <n v="92.43"/>
    <n v="0"/>
    <n v="0"/>
    <n v="261.61"/>
    <n v="0"/>
    <n v="-0.24"/>
    <n v="0"/>
    <x v="13"/>
    <x v="0"/>
  </r>
  <r>
    <s v="ULH&amp;P"/>
    <s v="G"/>
    <x v="1"/>
    <s v="GS      05/01/2006N"/>
    <n v="33383"/>
    <n v="37278.83"/>
    <n v="29262.06"/>
    <n v="8016.77"/>
    <n v="8043.44"/>
    <n v="0"/>
    <n v="0"/>
    <n v="29262.06"/>
    <n v="0"/>
    <n v="-26.67"/>
    <n v="0"/>
    <x v="13"/>
    <x v="0"/>
  </r>
  <r>
    <s v="ULH&amp;P"/>
    <s v="G"/>
    <x v="2"/>
    <s v="GS      05/01/2006N"/>
    <n v="4755104"/>
    <n v="5359991.58"/>
    <n v="4175854.2"/>
    <n v="1184137.3799999999"/>
    <n v="1188865.6200000001"/>
    <n v="0"/>
    <n v="0"/>
    <n v="4175854.2"/>
    <n v="0"/>
    <n v="-3804.28"/>
    <n v="0"/>
    <x v="13"/>
    <x v="0"/>
  </r>
  <r>
    <s v="ULH&amp;P"/>
    <s v="G"/>
    <x v="3"/>
    <s v="GS      05/01/2006N"/>
    <n v="539454"/>
    <n v="592528.91"/>
    <n v="473588.36"/>
    <n v="118940.55"/>
    <n v="119372.03"/>
    <n v="0"/>
    <n v="0"/>
    <n v="473588.36"/>
    <n v="0"/>
    <n v="-431.48"/>
    <n v="0"/>
    <x v="13"/>
    <x v="0"/>
  </r>
  <r>
    <s v="ULH&amp;P"/>
    <s v="G"/>
    <x v="5"/>
    <s v="GS      05/01/2006N"/>
    <n v="614351"/>
    <n v="686841.37"/>
    <n v="549264.74"/>
    <n v="137576.63"/>
    <n v="140995.17000000001"/>
    <n v="0"/>
    <n v="0"/>
    <n v="549437.07999999996"/>
    <n v="0"/>
    <n v="-500.76"/>
    <n v="0"/>
    <x v="13"/>
    <x v="0"/>
  </r>
  <r>
    <s v="ULH&amp;P"/>
    <s v="G"/>
    <x v="6"/>
    <s v="GS      05/01/2006N"/>
    <n v="92170"/>
    <n v="101231.07"/>
    <n v="80916.06"/>
    <n v="20315.009999999998"/>
    <n v="20388.71"/>
    <n v="0"/>
    <n v="0"/>
    <n v="80916.06"/>
    <n v="0"/>
    <n v="-73.7"/>
    <n v="0"/>
    <x v="13"/>
    <x v="0"/>
  </r>
  <r>
    <s v="ULH&amp;P"/>
    <s v="G"/>
    <x v="2"/>
    <s v="GSGL    05/01/2006N"/>
    <n v="1131"/>
    <n v="1289.28"/>
    <n v="992.94"/>
    <n v="296.33999999999997"/>
    <n v="297.12"/>
    <n v="0"/>
    <n v="0"/>
    <n v="992.94"/>
    <n v="0"/>
    <n v="-0.78"/>
    <n v="0"/>
    <x v="13"/>
    <x v="2"/>
  </r>
  <r>
    <s v="ULH&amp;P"/>
    <s v="G"/>
    <x v="4"/>
    <s v="GSGL    05/01/2006N"/>
    <n v="58"/>
    <n v="93.04"/>
    <n v="50.92"/>
    <n v="42.12"/>
    <n v="42.16"/>
    <n v="0"/>
    <n v="0"/>
    <n v="50.92"/>
    <n v="0"/>
    <n v="-0.04"/>
    <n v="0"/>
    <x v="13"/>
    <x v="2"/>
  </r>
  <r>
    <s v="ULH&amp;P"/>
    <s v="G"/>
    <x v="2"/>
    <s v="GSNM    05/01/2006N"/>
    <n v="104"/>
    <n v="1673.36"/>
    <n v="91.52"/>
    <n v="1581.84"/>
    <n v="1581.84"/>
    <n v="0"/>
    <n v="0"/>
    <n v="91.52"/>
    <n v="0"/>
    <n v="0"/>
    <n v="0"/>
    <x v="13"/>
    <x v="3"/>
  </r>
  <r>
    <s v="ULH&amp;P"/>
    <s v="G"/>
    <x v="8"/>
    <s v="ID01    05/05/1992 "/>
    <n v="9500"/>
    <n v="10330.209999999999"/>
    <n v="834.01"/>
    <n v="9496.2000000000007"/>
    <n v="0"/>
    <n v="0"/>
    <n v="0"/>
    <n v="0"/>
    <n v="0"/>
    <n v="0"/>
    <n v="0"/>
    <x v="13"/>
    <x v="5"/>
  </r>
  <r>
    <s v="ULH&amp;P"/>
    <s v="G"/>
    <x v="9"/>
    <s v="IFT     05/01/2006 "/>
    <n v="187903"/>
    <n v="39596.089999999997"/>
    <n v="0"/>
    <n v="39596.089999999997"/>
    <n v="0"/>
    <n v="0"/>
    <n v="0"/>
    <n v="0"/>
    <n v="0"/>
    <n v="0"/>
    <n v="0"/>
    <x v="13"/>
    <x v="6"/>
  </r>
  <r>
    <s v="ULH&amp;P"/>
    <s v="G"/>
    <x v="10"/>
    <s v="IFT     05/01/2006 "/>
    <n v="1009648"/>
    <n v="192326.89"/>
    <n v="0"/>
    <n v="192326.89"/>
    <n v="0"/>
    <n v="0"/>
    <n v="0"/>
    <n v="0"/>
    <n v="0"/>
    <n v="0"/>
    <n v="0"/>
    <x v="13"/>
    <x v="6"/>
  </r>
  <r>
    <s v="ULH&amp;P"/>
    <s v="G"/>
    <x v="11"/>
    <s v="IFT     05/01/2006 "/>
    <n v="200515"/>
    <n v="38810.839999999997"/>
    <n v="0"/>
    <n v="38810.839999999997"/>
    <n v="0"/>
    <n v="0"/>
    <n v="0"/>
    <n v="0"/>
    <n v="0"/>
    <n v="0"/>
    <n v="0"/>
    <x v="13"/>
    <x v="6"/>
  </r>
  <r>
    <s v="ULH&amp;P"/>
    <s v="G"/>
    <x v="9"/>
    <s v="IFT3    05/01/2006 "/>
    <n v="22310"/>
    <n v="4697.8999999999996"/>
    <n v="332.41"/>
    <n v="4365.49"/>
    <n v="0"/>
    <n v="0"/>
    <n v="0"/>
    <n v="0"/>
    <n v="0"/>
    <n v="0"/>
    <n v="0"/>
    <x v="13"/>
    <x v="6"/>
  </r>
  <r>
    <s v="ULH&amp;P"/>
    <s v="G"/>
    <x v="10"/>
    <s v="IFT3    05/01/2006 "/>
    <n v="16750"/>
    <n v="3634.28"/>
    <n v="249.57"/>
    <n v="3384.71"/>
    <n v="0"/>
    <n v="0"/>
    <n v="0"/>
    <n v="0"/>
    <n v="0"/>
    <n v="0"/>
    <n v="0"/>
    <x v="13"/>
    <x v="6"/>
  </r>
  <r>
    <s v="ULH&amp;P"/>
    <s v="G"/>
    <x v="11"/>
    <s v="IFT3    05/01/2006 "/>
    <n v="75664"/>
    <n v="20494.52"/>
    <n v="1127.31"/>
    <n v="19367.21"/>
    <n v="0"/>
    <n v="0"/>
    <n v="0"/>
    <n v="0"/>
    <n v="0"/>
    <n v="0"/>
    <n v="0"/>
    <x v="13"/>
    <x v="6"/>
  </r>
  <r>
    <s v="ULH&amp;P"/>
    <s v="G"/>
    <x v="5"/>
    <s v="IFT3    05/01/2006N"/>
    <n v="-8916"/>
    <n v="-7223.05"/>
    <n v="-4975.79"/>
    <n v="-2247.2600000000002"/>
    <n v="-1224.1300000000001"/>
    <n v="0"/>
    <n v="0"/>
    <n v="-4925.75"/>
    <n v="0"/>
    <n v="4.45"/>
    <n v="0"/>
    <x v="13"/>
    <x v="6"/>
  </r>
  <r>
    <s v="ULH&amp;P"/>
    <s v="G"/>
    <x v="7"/>
    <s v="IT01    05/01/2006 "/>
    <n v="1237687"/>
    <n v="104384.21"/>
    <n v="0"/>
    <n v="104384.21"/>
    <n v="0"/>
    <n v="0"/>
    <n v="0"/>
    <n v="0"/>
    <n v="0"/>
    <n v="0"/>
    <n v="0"/>
    <x v="13"/>
    <x v="4"/>
  </r>
  <r>
    <s v="ULH&amp;P"/>
    <s v="G"/>
    <x v="2"/>
    <s v="IT08    05/01/2006 "/>
    <n v="0"/>
    <n v="1312.58"/>
    <n v="0"/>
    <n v="1312.58"/>
    <n v="0"/>
    <n v="0"/>
    <n v="0"/>
    <n v="0"/>
    <n v="0"/>
    <n v="0"/>
    <n v="0"/>
    <x v="13"/>
    <x v="4"/>
  </r>
  <r>
    <s v="ULH&amp;P"/>
    <s v="G"/>
    <x v="3"/>
    <s v="IT08    05/01/2006 "/>
    <n v="0"/>
    <n v="2875.48"/>
    <n v="0"/>
    <n v="2875.48"/>
    <n v="0"/>
    <n v="0"/>
    <n v="0"/>
    <n v="0"/>
    <n v="0"/>
    <n v="0"/>
    <n v="0"/>
    <x v="13"/>
    <x v="4"/>
  </r>
  <r>
    <s v="ULH&amp;P"/>
    <s v="G"/>
    <x v="5"/>
    <s v="IT08    05/01/2006 "/>
    <n v="0"/>
    <n v="845.74"/>
    <n v="0"/>
    <n v="845.74"/>
    <n v="0"/>
    <n v="0"/>
    <n v="0"/>
    <n v="0"/>
    <n v="0"/>
    <n v="0"/>
    <n v="0"/>
    <x v="13"/>
    <x v="4"/>
  </r>
  <r>
    <s v="ULH&amp;P"/>
    <s v="G"/>
    <x v="0"/>
    <s v="RS      01/02/2007 "/>
    <n v="1183"/>
    <n v="1527.52"/>
    <n v="1315.77"/>
    <n v="211.75"/>
    <n v="0"/>
    <n v="0"/>
    <n v="0"/>
    <n v="0"/>
    <n v="0"/>
    <n v="0"/>
    <n v="0"/>
    <x v="13"/>
    <x v="1"/>
  </r>
  <r>
    <s v="ULH&amp;P"/>
    <s v="G"/>
    <x v="0"/>
    <s v="RS      01/02/2007N"/>
    <n v="42978"/>
    <n v="56667.9"/>
    <n v="45147"/>
    <n v="11520.9"/>
    <n v="12917.96"/>
    <n v="0"/>
    <n v="-1311.09"/>
    <n v="45147"/>
    <n v="0"/>
    <n v="-85.97"/>
    <n v="0"/>
    <x v="13"/>
    <x v="1"/>
  </r>
  <r>
    <s v="ULH&amp;P"/>
    <s v="G"/>
    <x v="1"/>
    <s v="RS      01/02/2007N"/>
    <n v="1572"/>
    <n v="2074.48"/>
    <n v="1594.42"/>
    <n v="480.06"/>
    <n v="563.5"/>
    <n v="0"/>
    <n v="-80.31"/>
    <n v="1594.42"/>
    <n v="0"/>
    <n v="-3.13"/>
    <n v="0"/>
    <x v="13"/>
    <x v="1"/>
  </r>
  <r>
    <s v="ULH&amp;P"/>
    <s v="G"/>
    <x v="0"/>
    <s v="RS      10/28/2008 "/>
    <n v="-450"/>
    <n v="-559.38"/>
    <n v="-494.38"/>
    <n v="-65"/>
    <n v="0"/>
    <n v="0"/>
    <n v="0"/>
    <n v="0"/>
    <n v="0"/>
    <n v="0"/>
    <n v="0"/>
    <x v="13"/>
    <x v="1"/>
  </r>
  <r>
    <s v="ULH&amp;P"/>
    <s v="G"/>
    <x v="0"/>
    <s v="RS      10/28/2008N"/>
    <n v="11100391"/>
    <n v="13635302.789999999"/>
    <n v="9746618.5999999996"/>
    <n v="3888684.19"/>
    <n v="4033393.06"/>
    <n v="0"/>
    <n v="-121329.09"/>
    <n v="9746618.5999999996"/>
    <n v="0"/>
    <n v="-22201.919999999998"/>
    <n v="0"/>
    <x v="13"/>
    <x v="1"/>
  </r>
  <r>
    <s v="ULH&amp;P"/>
    <s v="G"/>
    <x v="1"/>
    <s v="RS      10/28/2008N"/>
    <n v="377466"/>
    <n v="436925.19"/>
    <n v="331378.8"/>
    <n v="105546.39"/>
    <n v="110426.68"/>
    <n v="0"/>
    <n v="-4125.3500000000004"/>
    <n v="331378.8"/>
    <n v="0"/>
    <n v="-754.94"/>
    <n v="0"/>
    <x v="13"/>
    <x v="1"/>
  </r>
  <r>
    <s v="ULH&amp;P"/>
    <s v="G"/>
    <x v="2"/>
    <s v="RS      10/28/2008N"/>
    <n v="-132"/>
    <n v="-176.97"/>
    <n v="-119.43"/>
    <n v="-57.54"/>
    <n v="-57.65"/>
    <n v="0"/>
    <n v="0"/>
    <n v="-119.43"/>
    <n v="0"/>
    <n v="0.11"/>
    <n v="0"/>
    <x v="13"/>
    <x v="1"/>
  </r>
  <r>
    <s v="ULH&amp;P"/>
    <s v="G"/>
    <x v="5"/>
    <s v="RS      10/28/2008N"/>
    <n v="557"/>
    <n v="642.54"/>
    <n v="488.99"/>
    <n v="153.55000000000001"/>
    <n v="160.75"/>
    <n v="0"/>
    <n v="-6.09"/>
    <n v="488.99"/>
    <n v="0"/>
    <n v="-1.1100000000000001"/>
    <n v="0"/>
    <x v="13"/>
    <x v="1"/>
  </r>
  <r>
    <s v="ULH&amp;P"/>
    <s v="G"/>
    <x v="2"/>
    <s v="GS      05/01/2006 "/>
    <n v="4838"/>
    <n v="5842.88"/>
    <n v="6909.33"/>
    <n v="-1066.45"/>
    <n v="0"/>
    <n v="0"/>
    <n v="0"/>
    <n v="0"/>
    <n v="0"/>
    <n v="0"/>
    <n v="0"/>
    <x v="14"/>
    <x v="0"/>
  </r>
  <r>
    <s v="ULH&amp;P"/>
    <s v="G"/>
    <x v="0"/>
    <s v="GS      05/01/2006N"/>
    <n v="288"/>
    <n v="325.39999999999998"/>
    <n v="235.3"/>
    <n v="90.1"/>
    <n v="90.33"/>
    <n v="0"/>
    <n v="0"/>
    <n v="235.3"/>
    <n v="0"/>
    <n v="-0.23"/>
    <n v="0"/>
    <x v="14"/>
    <x v="0"/>
  </r>
  <r>
    <s v="ULH&amp;P"/>
    <s v="G"/>
    <x v="1"/>
    <s v="GS      05/01/2006N"/>
    <n v="43642"/>
    <n v="45783.16"/>
    <n v="35655.480000000003"/>
    <n v="10127.68"/>
    <n v="10162.57"/>
    <n v="0"/>
    <n v="0"/>
    <n v="35655.480000000003"/>
    <n v="0"/>
    <n v="-34.89"/>
    <n v="0"/>
    <x v="14"/>
    <x v="0"/>
  </r>
  <r>
    <s v="ULH&amp;P"/>
    <s v="G"/>
    <x v="2"/>
    <s v="GS      05/01/2006N"/>
    <n v="5912329"/>
    <n v="6263609.9699999997"/>
    <n v="4838005.13"/>
    <n v="1425604.84"/>
    <n v="1430334.72"/>
    <n v="0"/>
    <n v="0"/>
    <n v="4838005.13"/>
    <n v="0"/>
    <n v="-4729.88"/>
    <n v="0"/>
    <x v="14"/>
    <x v="0"/>
  </r>
  <r>
    <s v="ULH&amp;P"/>
    <s v="G"/>
    <x v="3"/>
    <s v="GS      05/01/2006N"/>
    <n v="648050"/>
    <n v="671064.52"/>
    <n v="529505.24"/>
    <n v="141559.28"/>
    <n v="142077.69"/>
    <n v="0"/>
    <n v="0"/>
    <n v="529505.24"/>
    <n v="0"/>
    <n v="-518.41"/>
    <n v="0"/>
    <x v="14"/>
    <x v="0"/>
  </r>
  <r>
    <s v="ULH&amp;P"/>
    <s v="G"/>
    <x v="5"/>
    <s v="GS      05/01/2006N"/>
    <n v="741875"/>
    <n v="771207.84"/>
    <n v="606675.98"/>
    <n v="164531.85999999999"/>
    <n v="165125.32999999999"/>
    <n v="0"/>
    <n v="0"/>
    <n v="606675.98"/>
    <n v="0"/>
    <n v="-593.47"/>
    <n v="0"/>
    <x v="14"/>
    <x v="0"/>
  </r>
  <r>
    <s v="ULH&amp;P"/>
    <s v="G"/>
    <x v="6"/>
    <s v="GS      05/01/2006N"/>
    <n v="79579"/>
    <n v="82613.399999999994"/>
    <n v="65016.07"/>
    <n v="17597.330000000002"/>
    <n v="17660.990000000002"/>
    <n v="0"/>
    <n v="0"/>
    <n v="65016.07"/>
    <n v="0"/>
    <n v="-63.66"/>
    <n v="0"/>
    <x v="14"/>
    <x v="0"/>
  </r>
  <r>
    <s v="ULH&amp;P"/>
    <s v="G"/>
    <x v="2"/>
    <s v="GSGL    05/01/2006N"/>
    <n v="975"/>
    <n v="1060.3499999999999"/>
    <n v="796.77"/>
    <n v="263.58"/>
    <n v="264.36"/>
    <n v="0"/>
    <n v="0"/>
    <n v="796.77"/>
    <n v="0"/>
    <n v="-0.78"/>
    <n v="0"/>
    <x v="14"/>
    <x v="2"/>
  </r>
  <r>
    <s v="ULH&amp;P"/>
    <s v="G"/>
    <x v="4"/>
    <s v="GSGL    05/01/2006N"/>
    <n v="54"/>
    <n v="85.4"/>
    <n v="44.12"/>
    <n v="41.28"/>
    <n v="41.32"/>
    <n v="0"/>
    <n v="0"/>
    <n v="44.12"/>
    <n v="0"/>
    <n v="-0.04"/>
    <n v="0"/>
    <x v="14"/>
    <x v="2"/>
  </r>
  <r>
    <s v="ULH&amp;P"/>
    <s v="G"/>
    <x v="2"/>
    <s v="GSNM    05/01/2006N"/>
    <n v="52"/>
    <n v="1613.56"/>
    <n v="42.64"/>
    <n v="1570.92"/>
    <n v="1570.92"/>
    <n v="0"/>
    <n v="0"/>
    <n v="42.64"/>
    <n v="0"/>
    <n v="0"/>
    <n v="0"/>
    <x v="14"/>
    <x v="3"/>
  </r>
  <r>
    <s v="ULH&amp;P"/>
    <s v="G"/>
    <x v="8"/>
    <s v="ID01    05/05/1992 "/>
    <n v="11380"/>
    <n v="11721.4"/>
    <n v="929.75"/>
    <n v="10791.65"/>
    <n v="0"/>
    <n v="0"/>
    <n v="0"/>
    <n v="0"/>
    <n v="0"/>
    <n v="0"/>
    <n v="0"/>
    <x v="14"/>
    <x v="5"/>
  </r>
  <r>
    <s v="ULH&amp;P"/>
    <s v="G"/>
    <x v="3"/>
    <s v="IFT     05/01/2006 "/>
    <n v="0"/>
    <n v="0"/>
    <n v="0"/>
    <n v="0"/>
    <n v="0"/>
    <n v="0"/>
    <n v="0"/>
    <n v="0"/>
    <n v="0"/>
    <n v="0"/>
    <n v="0"/>
    <x v="14"/>
    <x v="6"/>
  </r>
  <r>
    <s v="ULH&amp;P"/>
    <s v="G"/>
    <x v="9"/>
    <s v="IFT     05/01/2006 "/>
    <n v="253974"/>
    <n v="51251.02"/>
    <n v="0"/>
    <n v="51251.02"/>
    <n v="0"/>
    <n v="0"/>
    <n v="0"/>
    <n v="0"/>
    <n v="0"/>
    <n v="0"/>
    <n v="0"/>
    <x v="14"/>
    <x v="6"/>
  </r>
  <r>
    <s v="ULH&amp;P"/>
    <s v="G"/>
    <x v="10"/>
    <s v="IFT     05/01/2006 "/>
    <n v="1236205"/>
    <n v="230931.54"/>
    <n v="0"/>
    <n v="230931.54"/>
    <n v="0"/>
    <n v="0"/>
    <n v="0"/>
    <n v="0"/>
    <n v="0"/>
    <n v="0"/>
    <n v="0"/>
    <x v="14"/>
    <x v="6"/>
  </r>
  <r>
    <s v="ULH&amp;P"/>
    <s v="G"/>
    <x v="11"/>
    <s v="IFT     05/01/2006 "/>
    <n v="293850"/>
    <n v="55275.14"/>
    <n v="0"/>
    <n v="55275.14"/>
    <n v="0"/>
    <n v="0"/>
    <n v="0"/>
    <n v="0"/>
    <n v="0"/>
    <n v="0"/>
    <n v="0"/>
    <x v="14"/>
    <x v="6"/>
  </r>
  <r>
    <s v="ULH&amp;P"/>
    <s v="G"/>
    <x v="9"/>
    <s v="IFT3    05/01/2006 "/>
    <n v="25110"/>
    <n v="4806.67"/>
    <n v="-52.73"/>
    <n v="4859.3999999999996"/>
    <n v="0"/>
    <n v="0"/>
    <n v="0"/>
    <n v="0"/>
    <n v="0"/>
    <n v="0"/>
    <n v="0"/>
    <x v="14"/>
    <x v="6"/>
  </r>
  <r>
    <s v="ULH&amp;P"/>
    <s v="G"/>
    <x v="10"/>
    <s v="IFT3    05/01/2006 "/>
    <n v="36440"/>
    <n v="6781.49"/>
    <n v="-76.52"/>
    <n v="6858.01"/>
    <n v="0"/>
    <n v="0"/>
    <n v="0"/>
    <n v="0"/>
    <n v="0"/>
    <n v="0"/>
    <n v="0"/>
    <x v="14"/>
    <x v="6"/>
  </r>
  <r>
    <s v="ULH&amp;P"/>
    <s v="G"/>
    <x v="11"/>
    <s v="IFT3    05/01/2006 "/>
    <n v="106684"/>
    <n v="24615.040000000001"/>
    <n v="-223.98"/>
    <n v="24839.02"/>
    <n v="0"/>
    <n v="0"/>
    <n v="0"/>
    <n v="0"/>
    <n v="0"/>
    <n v="0"/>
    <n v="0"/>
    <x v="14"/>
    <x v="6"/>
  </r>
  <r>
    <s v="ULH&amp;P"/>
    <s v="G"/>
    <x v="7"/>
    <s v="IT01    05/01/2006 "/>
    <n v="1254501"/>
    <n v="105662.08"/>
    <n v="0"/>
    <n v="105662.08"/>
    <n v="0"/>
    <n v="0"/>
    <n v="0"/>
    <n v="0"/>
    <n v="0"/>
    <n v="0"/>
    <n v="0"/>
    <x v="14"/>
    <x v="4"/>
  </r>
  <r>
    <s v="ULH&amp;P"/>
    <s v="G"/>
    <x v="2"/>
    <s v="IT08    05/01/2006 "/>
    <n v="0"/>
    <n v="1420.86"/>
    <n v="0"/>
    <n v="1420.86"/>
    <n v="0"/>
    <n v="0"/>
    <n v="0"/>
    <n v="0"/>
    <n v="0"/>
    <n v="0"/>
    <n v="0"/>
    <x v="14"/>
    <x v="4"/>
  </r>
  <r>
    <s v="ULH&amp;P"/>
    <s v="G"/>
    <x v="3"/>
    <s v="IT08    05/01/2006 "/>
    <n v="0"/>
    <n v="3196.03"/>
    <n v="0"/>
    <n v="3196.03"/>
    <n v="0"/>
    <n v="0"/>
    <n v="0"/>
    <n v="0"/>
    <n v="0"/>
    <n v="0"/>
    <n v="0"/>
    <x v="14"/>
    <x v="4"/>
  </r>
  <r>
    <s v="ULH&amp;P"/>
    <s v="G"/>
    <x v="5"/>
    <s v="IT08    05/01/2006 "/>
    <n v="0"/>
    <n v="1165.25"/>
    <n v="0"/>
    <n v="1165.25"/>
    <n v="0"/>
    <n v="0"/>
    <n v="0"/>
    <n v="0"/>
    <n v="0"/>
    <n v="0"/>
    <n v="0"/>
    <x v="14"/>
    <x v="4"/>
  </r>
  <r>
    <s v="ULH&amp;P"/>
    <s v="G"/>
    <x v="0"/>
    <s v="RS      01/02/2007N"/>
    <n v="35153"/>
    <n v="47160.86"/>
    <n v="37862.74"/>
    <n v="9298.1200000000008"/>
    <n v="10283.99"/>
    <n v="0"/>
    <n v="-915.57"/>
    <n v="37862.74"/>
    <n v="0"/>
    <n v="-70.3"/>
    <n v="0"/>
    <x v="14"/>
    <x v="1"/>
  </r>
  <r>
    <s v="ULH&amp;P"/>
    <s v="G"/>
    <x v="1"/>
    <s v="RS      01/02/2007N"/>
    <n v="-59"/>
    <n v="-80.94"/>
    <n v="-65.94"/>
    <n v="-15"/>
    <n v="-15.76"/>
    <n v="0"/>
    <n v="0.65"/>
    <n v="-65.94"/>
    <n v="0"/>
    <n v="0.11"/>
    <n v="0"/>
    <x v="14"/>
    <x v="1"/>
  </r>
  <r>
    <s v="ULH&amp;P"/>
    <s v="G"/>
    <x v="0"/>
    <s v="RS      10/28/2008 "/>
    <n v="1640"/>
    <n v="2048.87"/>
    <n v="1200.97"/>
    <n v="847.9"/>
    <n v="0"/>
    <n v="0"/>
    <n v="0"/>
    <n v="0"/>
    <n v="0"/>
    <n v="0"/>
    <n v="0"/>
    <x v="14"/>
    <x v="1"/>
  </r>
  <r>
    <s v="ULH&amp;P"/>
    <s v="G"/>
    <x v="0"/>
    <s v="RS      10/28/2008N"/>
    <n v="13654657"/>
    <n v="15691209.300000001"/>
    <n v="11160558.93"/>
    <n v="4530650.37"/>
    <n v="4707450.8799999999"/>
    <n v="0"/>
    <n v="-149236.97"/>
    <n v="11160558.93"/>
    <n v="0"/>
    <n v="-27309.57"/>
    <n v="0"/>
    <x v="14"/>
    <x v="1"/>
  </r>
  <r>
    <s v="ULH&amp;P"/>
    <s v="G"/>
    <x v="1"/>
    <s v="RS      10/28/2008N"/>
    <n v="423362"/>
    <n v="463046.56"/>
    <n v="345976.9"/>
    <n v="117069.66"/>
    <n v="122543.49"/>
    <n v="0"/>
    <n v="-4627.1000000000004"/>
    <n v="345976.9"/>
    <n v="0"/>
    <n v="-846.73"/>
    <n v="0"/>
    <x v="14"/>
    <x v="1"/>
  </r>
  <r>
    <s v="ULH&amp;P"/>
    <s v="G"/>
    <x v="5"/>
    <s v="RS      10/28/2008N"/>
    <n v="823"/>
    <n v="893.48"/>
    <n v="672.39"/>
    <n v="221.09"/>
    <n v="231.73"/>
    <n v="0"/>
    <n v="-8.99"/>
    <n v="672.39"/>
    <n v="0"/>
    <n v="-1.65"/>
    <n v="0"/>
    <x v="14"/>
    <x v="1"/>
  </r>
  <r>
    <s v="ULH&amp;P"/>
    <s v="G"/>
    <x v="0"/>
    <s v="GS      05/01/2006N"/>
    <n v="240"/>
    <n v="278.58999999999997"/>
    <n v="198.5"/>
    <n v="80.09"/>
    <n v="80.28"/>
    <n v="0"/>
    <n v="0"/>
    <n v="198.5"/>
    <n v="0"/>
    <n v="-0.19"/>
    <n v="0"/>
    <x v="15"/>
    <x v="0"/>
  </r>
  <r>
    <s v="ULH&amp;P"/>
    <s v="G"/>
    <x v="1"/>
    <s v="GS      05/01/2006N"/>
    <n v="37146"/>
    <n v="39552.17"/>
    <n v="30720.92"/>
    <n v="8831.25"/>
    <n v="8861"/>
    <n v="0"/>
    <n v="0"/>
    <n v="30720.92"/>
    <n v="0"/>
    <n v="-29.75"/>
    <n v="0"/>
    <x v="15"/>
    <x v="0"/>
  </r>
  <r>
    <s v="ULH&amp;P"/>
    <s v="G"/>
    <x v="2"/>
    <s v="GS      05/01/2006N"/>
    <n v="5752701"/>
    <n v="6155815.8200000003"/>
    <n v="4757284.04"/>
    <n v="1398531.78"/>
    <n v="1403133.79"/>
    <n v="0"/>
    <n v="0"/>
    <n v="4757284.04"/>
    <n v="0"/>
    <n v="-4602.01"/>
    <n v="0"/>
    <x v="15"/>
    <x v="0"/>
  </r>
  <r>
    <s v="ULH&amp;P"/>
    <s v="G"/>
    <x v="3"/>
    <s v="GS      05/01/2006N"/>
    <n v="629617"/>
    <n v="658831.62"/>
    <n v="520683.86"/>
    <n v="138147.76"/>
    <n v="138651.49"/>
    <n v="0"/>
    <n v="0"/>
    <n v="520683.86"/>
    <n v="0"/>
    <n v="-503.73"/>
    <n v="0"/>
    <x v="15"/>
    <x v="0"/>
  </r>
  <r>
    <s v="ULH&amp;P"/>
    <s v="G"/>
    <x v="5"/>
    <s v="GS      05/01/2006N"/>
    <n v="861806"/>
    <n v="905318.77"/>
    <n v="715204.95"/>
    <n v="190113.82"/>
    <n v="190803.26"/>
    <n v="0"/>
    <n v="0"/>
    <n v="715204.95"/>
    <n v="0"/>
    <n v="-689.44"/>
    <n v="0"/>
    <x v="15"/>
    <x v="0"/>
  </r>
  <r>
    <s v="ULH&amp;P"/>
    <s v="G"/>
    <x v="6"/>
    <s v="GS      05/01/2006N"/>
    <n v="108018"/>
    <n v="112844.23"/>
    <n v="89131.96"/>
    <n v="23712.27"/>
    <n v="23798.7"/>
    <n v="0"/>
    <n v="0"/>
    <n v="89131.96"/>
    <n v="0"/>
    <n v="-86.43"/>
    <n v="0"/>
    <x v="15"/>
    <x v="0"/>
  </r>
  <r>
    <s v="ULH&amp;P"/>
    <s v="G"/>
    <x v="2"/>
    <s v="GSGL    05/01/2006N"/>
    <n v="936"/>
    <n v="1029.54"/>
    <n v="774.15"/>
    <n v="255.39"/>
    <n v="256.17"/>
    <n v="0"/>
    <n v="0"/>
    <n v="774.15"/>
    <n v="0"/>
    <n v="-0.78"/>
    <n v="0"/>
    <x v="15"/>
    <x v="2"/>
  </r>
  <r>
    <s v="ULH&amp;P"/>
    <s v="G"/>
    <x v="4"/>
    <s v="GSGL    05/01/2006N"/>
    <n v="48"/>
    <n v="79.72"/>
    <n v="39.700000000000003"/>
    <n v="40.020000000000003"/>
    <n v="40.06"/>
    <n v="0"/>
    <n v="0"/>
    <n v="39.700000000000003"/>
    <n v="0"/>
    <n v="-0.04"/>
    <n v="0"/>
    <x v="15"/>
    <x v="2"/>
  </r>
  <r>
    <s v="ULH&amp;P"/>
    <s v="G"/>
    <x v="2"/>
    <s v="GSNM    05/01/2006N"/>
    <n v="52"/>
    <n v="1614.08"/>
    <n v="43.16"/>
    <n v="1570.92"/>
    <n v="1570.92"/>
    <n v="0"/>
    <n v="0"/>
    <n v="43.16"/>
    <n v="0"/>
    <n v="0"/>
    <n v="0"/>
    <x v="15"/>
    <x v="3"/>
  </r>
  <r>
    <s v="ULH&amp;P"/>
    <s v="G"/>
    <x v="8"/>
    <s v="ID01    05/05/1992 "/>
    <n v="10230"/>
    <n v="10640.22"/>
    <n v="846.12"/>
    <n v="9794.1"/>
    <n v="0"/>
    <n v="0"/>
    <n v="0"/>
    <n v="0"/>
    <n v="0"/>
    <n v="0"/>
    <n v="0"/>
    <x v="15"/>
    <x v="5"/>
  </r>
  <r>
    <s v="ULH&amp;P"/>
    <s v="G"/>
    <x v="2"/>
    <s v="IFT     05/01/2006 "/>
    <n v="0"/>
    <n v="0"/>
    <n v="0"/>
    <n v="0"/>
    <n v="0"/>
    <n v="0"/>
    <n v="0"/>
    <n v="0"/>
    <n v="0"/>
    <n v="0"/>
    <n v="0"/>
    <x v="15"/>
    <x v="6"/>
  </r>
  <r>
    <s v="ULH&amp;P"/>
    <s v="G"/>
    <x v="3"/>
    <s v="IFT     05/01/2006 "/>
    <n v="0"/>
    <n v="0"/>
    <n v="0"/>
    <n v="0"/>
    <n v="0"/>
    <n v="0"/>
    <n v="0"/>
    <n v="0"/>
    <n v="0"/>
    <n v="0"/>
    <n v="0"/>
    <x v="15"/>
    <x v="6"/>
  </r>
  <r>
    <s v="ULH&amp;P"/>
    <s v="G"/>
    <x v="9"/>
    <s v="IFT     05/01/2006 "/>
    <n v="291204"/>
    <n v="57818.37"/>
    <n v="0"/>
    <n v="57818.37"/>
    <n v="0"/>
    <n v="0"/>
    <n v="0"/>
    <n v="0"/>
    <n v="0"/>
    <n v="0"/>
    <n v="0"/>
    <x v="15"/>
    <x v="6"/>
  </r>
  <r>
    <s v="ULH&amp;P"/>
    <s v="G"/>
    <x v="10"/>
    <s v="IFT     05/01/2006 "/>
    <n v="1397461"/>
    <n v="261132.12"/>
    <n v="0"/>
    <n v="261132.12"/>
    <n v="0"/>
    <n v="0"/>
    <n v="0"/>
    <n v="0"/>
    <n v="0"/>
    <n v="0"/>
    <n v="0"/>
    <x v="15"/>
    <x v="6"/>
  </r>
  <r>
    <s v="ULH&amp;P"/>
    <s v="G"/>
    <x v="11"/>
    <s v="IFT     05/01/2006 "/>
    <n v="338551"/>
    <n v="63160.4"/>
    <n v="0"/>
    <n v="63160.4"/>
    <n v="0"/>
    <n v="0"/>
    <n v="0"/>
    <n v="0"/>
    <n v="0"/>
    <n v="0"/>
    <n v="0"/>
    <x v="15"/>
    <x v="6"/>
  </r>
  <r>
    <s v="ULH&amp;P"/>
    <s v="G"/>
    <x v="9"/>
    <s v="IFT3    05/01/2006 "/>
    <n v="32970"/>
    <n v="6176.67"/>
    <n v="-69.23"/>
    <n v="6245.9"/>
    <n v="0"/>
    <n v="0"/>
    <n v="0"/>
    <n v="0"/>
    <n v="0"/>
    <n v="0"/>
    <n v="0"/>
    <x v="15"/>
    <x v="6"/>
  </r>
  <r>
    <s v="ULH&amp;P"/>
    <s v="G"/>
    <x v="11"/>
    <s v="IFT3    05/01/2006 "/>
    <n v="121825"/>
    <n v="27254.09"/>
    <n v="-255.76"/>
    <n v="27509.85"/>
    <n v="0"/>
    <n v="0"/>
    <n v="0"/>
    <n v="0"/>
    <n v="0"/>
    <n v="0"/>
    <n v="0"/>
    <x v="15"/>
    <x v="6"/>
  </r>
  <r>
    <s v="ULH&amp;P"/>
    <s v="G"/>
    <x v="7"/>
    <s v="IT01    05/01/2006 "/>
    <n v="1313637"/>
    <n v="110156.41"/>
    <n v="0"/>
    <n v="110156.41"/>
    <n v="0"/>
    <n v="0"/>
    <n v="0"/>
    <n v="0"/>
    <n v="0"/>
    <n v="0"/>
    <n v="0"/>
    <x v="15"/>
    <x v="4"/>
  </r>
  <r>
    <s v="ULH&amp;P"/>
    <s v="G"/>
    <x v="3"/>
    <s v="IT05    05/01/2006 "/>
    <n v="0"/>
    <n v="5019.59"/>
    <n v="0"/>
    <n v="5019.59"/>
    <n v="0"/>
    <n v="0"/>
    <n v="0"/>
    <n v="0"/>
    <n v="0"/>
    <n v="0"/>
    <n v="0"/>
    <x v="15"/>
    <x v="4"/>
  </r>
  <r>
    <s v="ULH&amp;P"/>
    <s v="G"/>
    <x v="2"/>
    <s v="IT08    05/01/2006 "/>
    <n v="0"/>
    <n v="1528.76"/>
    <n v="0"/>
    <n v="1528.76"/>
    <n v="0"/>
    <n v="0"/>
    <n v="0"/>
    <n v="0"/>
    <n v="0"/>
    <n v="0"/>
    <n v="0"/>
    <x v="15"/>
    <x v="4"/>
  </r>
  <r>
    <s v="ULH&amp;P"/>
    <s v="G"/>
    <x v="3"/>
    <s v="IT08    05/01/2006 "/>
    <n v="0"/>
    <n v="3438.53"/>
    <n v="0"/>
    <n v="3438.53"/>
    <n v="0"/>
    <n v="0"/>
    <n v="0"/>
    <n v="0"/>
    <n v="0"/>
    <n v="0"/>
    <n v="0"/>
    <x v="15"/>
    <x v="4"/>
  </r>
  <r>
    <s v="ULH&amp;P"/>
    <s v="G"/>
    <x v="5"/>
    <s v="IT08    05/01/2006 "/>
    <n v="0"/>
    <n v="1339.71"/>
    <n v="0"/>
    <n v="1339.71"/>
    <n v="0"/>
    <n v="0"/>
    <n v="0"/>
    <n v="0"/>
    <n v="0"/>
    <n v="0"/>
    <n v="0"/>
    <x v="15"/>
    <x v="4"/>
  </r>
  <r>
    <s v="ULH&amp;P"/>
    <s v="G"/>
    <x v="0"/>
    <s v="RS      01/02/2007 "/>
    <n v="789"/>
    <n v="1005.23"/>
    <n v="692.89"/>
    <n v="312.33999999999997"/>
    <n v="0"/>
    <n v="0"/>
    <n v="0"/>
    <n v="0"/>
    <n v="0"/>
    <n v="0"/>
    <n v="0"/>
    <x v="15"/>
    <x v="1"/>
  </r>
  <r>
    <s v="ULH&amp;P"/>
    <s v="G"/>
    <x v="0"/>
    <s v="RS      01/02/2007N"/>
    <n v="27839"/>
    <n v="37145.68"/>
    <n v="29991.279999999999"/>
    <n v="7154.4"/>
    <n v="7651.06"/>
    <n v="0"/>
    <n v="-440.91"/>
    <n v="29991.279999999999"/>
    <n v="0"/>
    <n v="-55.75"/>
    <n v="0"/>
    <x v="15"/>
    <x v="1"/>
  </r>
  <r>
    <s v="ULH&amp;P"/>
    <s v="G"/>
    <x v="1"/>
    <s v="RS      01/02/2007N"/>
    <n v="554"/>
    <n v="735.4"/>
    <n v="594.73"/>
    <n v="140.66999999999999"/>
    <n v="147.84"/>
    <n v="0"/>
    <n v="-6.06"/>
    <n v="594.73"/>
    <n v="0"/>
    <n v="-1.1100000000000001"/>
    <n v="0"/>
    <x v="15"/>
    <x v="1"/>
  </r>
  <r>
    <s v="ULH&amp;P"/>
    <s v="G"/>
    <x v="0"/>
    <s v="RS      10/28/2008 "/>
    <n v="696"/>
    <n v="877.57"/>
    <n v="672.87"/>
    <n v="204.7"/>
    <n v="0"/>
    <n v="0"/>
    <n v="0"/>
    <n v="0"/>
    <n v="0"/>
    <n v="0"/>
    <n v="0"/>
    <x v="15"/>
    <x v="1"/>
  </r>
  <r>
    <s v="ULH&amp;P"/>
    <s v="G"/>
    <x v="0"/>
    <s v="RS      10/28/2008N"/>
    <n v="13209148"/>
    <n v="15365773.59"/>
    <n v="10925779.9"/>
    <n v="4439993.6900000004"/>
    <n v="4610776.6100000003"/>
    <n v="0"/>
    <n v="-144365.81"/>
    <n v="10925779.9"/>
    <n v="0"/>
    <n v="-26417.11"/>
    <n v="0"/>
    <x v="15"/>
    <x v="1"/>
  </r>
  <r>
    <s v="ULH&amp;P"/>
    <s v="G"/>
    <x v="1"/>
    <s v="RS      10/28/2008N"/>
    <n v="407317"/>
    <n v="450119.87"/>
    <n v="336743.38"/>
    <n v="113376.49"/>
    <n v="118642.81"/>
    <n v="0"/>
    <n v="-4451.75"/>
    <n v="336743.38"/>
    <n v="0"/>
    <n v="-814.57"/>
    <n v="0"/>
    <x v="15"/>
    <x v="1"/>
  </r>
  <r>
    <s v="ULH&amp;P"/>
    <s v="G"/>
    <x v="5"/>
    <s v="RS      10/28/2008N"/>
    <n v="858"/>
    <n v="939.62"/>
    <n v="709.65"/>
    <n v="229.97"/>
    <n v="241.07"/>
    <n v="0"/>
    <n v="-9.3800000000000008"/>
    <n v="709.65"/>
    <n v="0"/>
    <n v="-1.72"/>
    <n v="0"/>
    <x v="15"/>
    <x v="1"/>
  </r>
  <r>
    <s v="ULH&amp;P"/>
    <s v="G"/>
    <x v="2"/>
    <s v="GS      05/01/2006 "/>
    <n v="1975"/>
    <n v="2039.22"/>
    <n v="1592.32"/>
    <n v="446.9"/>
    <n v="0"/>
    <n v="0"/>
    <n v="0"/>
    <n v="0"/>
    <n v="0"/>
    <n v="0"/>
    <n v="0"/>
    <x v="16"/>
    <x v="0"/>
  </r>
  <r>
    <s v="ULH&amp;P"/>
    <s v="G"/>
    <x v="5"/>
    <s v="GS      05/01/2006 "/>
    <n v="8604"/>
    <n v="8727.86"/>
    <n v="8828.3700000000008"/>
    <n v="-100.51"/>
    <n v="0"/>
    <n v="0"/>
    <n v="0"/>
    <n v="0"/>
    <n v="0"/>
    <n v="0"/>
    <n v="0"/>
    <x v="16"/>
    <x v="0"/>
  </r>
  <r>
    <s v="ULH&amp;P"/>
    <s v="G"/>
    <x v="0"/>
    <s v="GS      05/01/2006N"/>
    <n v="90"/>
    <n v="115.28"/>
    <n v="66.5"/>
    <n v="48.78"/>
    <n v="48.85"/>
    <n v="0"/>
    <n v="0"/>
    <n v="66.5"/>
    <n v="0"/>
    <n v="-7.0000000000000007E-2"/>
    <n v="0"/>
    <x v="16"/>
    <x v="0"/>
  </r>
  <r>
    <s v="ULH&amp;P"/>
    <s v="G"/>
    <x v="1"/>
    <s v="GS      05/01/2006N"/>
    <n v="29101"/>
    <n v="28612.04"/>
    <n v="21496.97"/>
    <n v="7115.07"/>
    <n v="7138.35"/>
    <n v="0"/>
    <n v="0"/>
    <n v="21496.97"/>
    <n v="0"/>
    <n v="-23.28"/>
    <n v="0"/>
    <x v="16"/>
    <x v="0"/>
  </r>
  <r>
    <s v="ULH&amp;P"/>
    <s v="G"/>
    <x v="2"/>
    <s v="GS      05/01/2006N"/>
    <n v="3746769"/>
    <n v="3754973.2"/>
    <n v="2775213.31"/>
    <n v="979759.89"/>
    <n v="982756.73"/>
    <n v="0"/>
    <n v="0"/>
    <n v="2775213.31"/>
    <n v="0"/>
    <n v="-2996.84"/>
    <n v="0"/>
    <x v="16"/>
    <x v="0"/>
  </r>
  <r>
    <s v="ULH&amp;P"/>
    <s v="G"/>
    <x v="3"/>
    <s v="GS      05/01/2006N"/>
    <n v="412223"/>
    <n v="397292.69"/>
    <n v="304675.3"/>
    <n v="92617.39"/>
    <n v="92947.16"/>
    <n v="0"/>
    <n v="0"/>
    <n v="304675.3"/>
    <n v="0"/>
    <n v="-329.77"/>
    <n v="0"/>
    <x v="16"/>
    <x v="0"/>
  </r>
  <r>
    <s v="ULH&amp;P"/>
    <s v="G"/>
    <x v="5"/>
    <s v="GS      05/01/2006N"/>
    <n v="528011"/>
    <n v="510695.8"/>
    <n v="390559.26"/>
    <n v="120136.54"/>
    <n v="120559.02"/>
    <n v="0"/>
    <n v="0"/>
    <n v="390559.26"/>
    <n v="0"/>
    <n v="-422.48"/>
    <n v="0"/>
    <x v="16"/>
    <x v="0"/>
  </r>
  <r>
    <s v="ULH&amp;P"/>
    <s v="G"/>
    <x v="6"/>
    <s v="GS      05/01/2006N"/>
    <n v="56030"/>
    <n v="54173.5"/>
    <n v="41400.58"/>
    <n v="12772.92"/>
    <n v="12817.73"/>
    <n v="0"/>
    <n v="0"/>
    <n v="41400.58"/>
    <n v="0"/>
    <n v="-44.81"/>
    <n v="0"/>
    <x v="16"/>
    <x v="0"/>
  </r>
  <r>
    <s v="ULH&amp;P"/>
    <s v="G"/>
    <x v="2"/>
    <s v="GSGL    05/01/2006N"/>
    <n v="936"/>
    <n v="946.86"/>
    <n v="691.47"/>
    <n v="255.39"/>
    <n v="256.17"/>
    <n v="0"/>
    <n v="0"/>
    <n v="691.47"/>
    <n v="0"/>
    <n v="-0.78"/>
    <n v="0"/>
    <x v="16"/>
    <x v="2"/>
  </r>
  <r>
    <s v="ULH&amp;P"/>
    <s v="G"/>
    <x v="4"/>
    <s v="GSGL    05/01/2006N"/>
    <n v="48"/>
    <n v="75.48"/>
    <n v="35.46"/>
    <n v="40.020000000000003"/>
    <n v="40.06"/>
    <n v="0"/>
    <n v="0"/>
    <n v="35.46"/>
    <n v="0"/>
    <n v="-0.04"/>
    <n v="0"/>
    <x v="16"/>
    <x v="2"/>
  </r>
  <r>
    <s v="ULH&amp;P"/>
    <s v="G"/>
    <x v="2"/>
    <s v="GSNM    05/01/2006N"/>
    <n v="1"/>
    <n v="1611.95"/>
    <n v="0.74"/>
    <n v="1611.21"/>
    <n v="1570.92"/>
    <n v="0"/>
    <n v="0"/>
    <n v="41.03"/>
    <n v="0"/>
    <n v="0"/>
    <n v="0"/>
    <x v="16"/>
    <x v="3"/>
  </r>
  <r>
    <s v="ULH&amp;P"/>
    <s v="G"/>
    <x v="8"/>
    <s v="ID01    05/05/1992 "/>
    <n v="5360"/>
    <n v="5102.18"/>
    <n v="396.05"/>
    <n v="4706.13"/>
    <n v="0"/>
    <n v="0"/>
    <n v="0"/>
    <n v="0"/>
    <n v="0"/>
    <n v="0"/>
    <n v="0"/>
    <x v="16"/>
    <x v="5"/>
  </r>
  <r>
    <s v="ULH&amp;P"/>
    <s v="G"/>
    <x v="9"/>
    <s v="IFT     05/01/2006 "/>
    <n v="215415"/>
    <n v="44449.2"/>
    <n v="0"/>
    <n v="44449.2"/>
    <n v="0"/>
    <n v="0"/>
    <n v="0"/>
    <n v="0"/>
    <n v="0"/>
    <n v="0"/>
    <n v="0"/>
    <x v="16"/>
    <x v="6"/>
  </r>
  <r>
    <s v="ULH&amp;P"/>
    <s v="G"/>
    <x v="10"/>
    <s v="IFT     05/01/2006 "/>
    <n v="1124666"/>
    <n v="212581.06"/>
    <n v="0"/>
    <n v="212581.06"/>
    <n v="0"/>
    <n v="0"/>
    <n v="0"/>
    <n v="0"/>
    <n v="0"/>
    <n v="0"/>
    <n v="0"/>
    <x v="16"/>
    <x v="6"/>
  </r>
  <r>
    <s v="ULH&amp;P"/>
    <s v="G"/>
    <x v="11"/>
    <s v="IFT     05/01/2006 "/>
    <n v="242103"/>
    <n v="46146.97"/>
    <n v="0"/>
    <n v="46146.97"/>
    <n v="0"/>
    <n v="0"/>
    <n v="0"/>
    <n v="0"/>
    <n v="0"/>
    <n v="0"/>
    <n v="0"/>
    <x v="16"/>
    <x v="6"/>
  </r>
  <r>
    <s v="ULH&amp;P"/>
    <s v="G"/>
    <x v="9"/>
    <s v="IFT3    05/01/2006 "/>
    <n v="21760"/>
    <n v="4222.7700000000004"/>
    <n v="-45.69"/>
    <n v="4268.46"/>
    <n v="0"/>
    <n v="0"/>
    <n v="0"/>
    <n v="0"/>
    <n v="0"/>
    <n v="0"/>
    <n v="0"/>
    <x v="16"/>
    <x v="6"/>
  </r>
  <r>
    <s v="ULH&amp;P"/>
    <s v="G"/>
    <x v="11"/>
    <s v="IFT3    05/01/2006 "/>
    <n v="96555"/>
    <n v="23279.56"/>
    <n v="-202.71"/>
    <n v="23482.27"/>
    <n v="0"/>
    <n v="0"/>
    <n v="0"/>
    <n v="0"/>
    <n v="0"/>
    <n v="0"/>
    <n v="0"/>
    <x v="16"/>
    <x v="6"/>
  </r>
  <r>
    <s v="ULH&amp;P"/>
    <s v="G"/>
    <x v="7"/>
    <s v="IT01    05/01/2006 "/>
    <n v="1162959"/>
    <n v="98704.88"/>
    <n v="0"/>
    <n v="98704.88"/>
    <n v="0"/>
    <n v="0"/>
    <n v="0"/>
    <n v="0"/>
    <n v="0"/>
    <n v="0"/>
    <n v="0"/>
    <x v="16"/>
    <x v="4"/>
  </r>
  <r>
    <s v="ULH&amp;P"/>
    <s v="G"/>
    <x v="2"/>
    <s v="IT08    05/01/2006 "/>
    <n v="0"/>
    <n v="1239.21"/>
    <n v="0"/>
    <n v="1239.21"/>
    <n v="0"/>
    <n v="0"/>
    <n v="0"/>
    <n v="0"/>
    <n v="0"/>
    <n v="0"/>
    <n v="0"/>
    <x v="16"/>
    <x v="4"/>
  </r>
  <r>
    <s v="ULH&amp;P"/>
    <s v="G"/>
    <x v="3"/>
    <s v="IT08    05/01/2006 "/>
    <n v="0"/>
    <n v="2897.31"/>
    <n v="0"/>
    <n v="2897.31"/>
    <n v="0"/>
    <n v="0"/>
    <n v="0"/>
    <n v="0"/>
    <n v="0"/>
    <n v="0"/>
    <n v="0"/>
    <x v="16"/>
    <x v="4"/>
  </r>
  <r>
    <s v="ULH&amp;P"/>
    <s v="G"/>
    <x v="5"/>
    <s v="IT08    05/01/2006 "/>
    <n v="0"/>
    <n v="1002.44"/>
    <n v="0"/>
    <n v="1002.44"/>
    <n v="0"/>
    <n v="0"/>
    <n v="0"/>
    <n v="0"/>
    <n v="0"/>
    <n v="0"/>
    <n v="0"/>
    <x v="16"/>
    <x v="4"/>
  </r>
  <r>
    <s v="ULH&amp;P"/>
    <s v="G"/>
    <x v="0"/>
    <s v="RS      01/02/2007 "/>
    <n v="2027"/>
    <n v="2711.08"/>
    <n v="2035.93"/>
    <n v="675.15"/>
    <n v="0"/>
    <n v="0"/>
    <n v="0"/>
    <n v="0"/>
    <n v="0"/>
    <n v="0"/>
    <n v="0"/>
    <x v="16"/>
    <x v="1"/>
  </r>
  <r>
    <s v="ULH&amp;P"/>
    <s v="G"/>
    <x v="0"/>
    <s v="RS      01/02/2007N"/>
    <n v="47601"/>
    <n v="63137.22"/>
    <n v="51467.09"/>
    <n v="11670.13"/>
    <n v="12857.83"/>
    <n v="0"/>
    <n v="-1092.8399999999999"/>
    <n v="51467.09"/>
    <n v="0"/>
    <n v="-94.86"/>
    <n v="0"/>
    <x v="16"/>
    <x v="1"/>
  </r>
  <r>
    <s v="ULH&amp;P"/>
    <s v="G"/>
    <x v="1"/>
    <s v="RS      01/02/2007N"/>
    <n v="160"/>
    <n v="221.48"/>
    <n v="175.69"/>
    <n v="45.79"/>
    <n v="42.71"/>
    <n v="0"/>
    <n v="3.41"/>
    <n v="175.69"/>
    <n v="0"/>
    <n v="-0.33"/>
    <n v="0"/>
    <x v="16"/>
    <x v="1"/>
  </r>
  <r>
    <s v="ULH&amp;P"/>
    <s v="G"/>
    <x v="0"/>
    <s v="RS      10/28/2008 "/>
    <n v="5478"/>
    <n v="6181.7"/>
    <n v="4987.26"/>
    <n v="1194.44"/>
    <n v="0"/>
    <n v="0"/>
    <n v="0"/>
    <n v="0"/>
    <n v="0"/>
    <n v="0"/>
    <n v="0"/>
    <x v="16"/>
    <x v="1"/>
  </r>
  <r>
    <s v="ULH&amp;P"/>
    <s v="G"/>
    <x v="0"/>
    <s v="RS      10/28/2008N"/>
    <n v="8957928"/>
    <n v="10007665.449999999"/>
    <n v="6643337.3300000001"/>
    <n v="3364328.12"/>
    <n v="3480549.28"/>
    <n v="0"/>
    <n v="-97908.800000000003"/>
    <n v="6643337.3300000001"/>
    <n v="0"/>
    <n v="-17915.849999999999"/>
    <n v="0"/>
    <x v="16"/>
    <x v="1"/>
  </r>
  <r>
    <s v="ULH&amp;P"/>
    <s v="G"/>
    <x v="1"/>
    <s v="RS      10/28/2008N"/>
    <n v="277588"/>
    <n v="285369"/>
    <n v="205082.22"/>
    <n v="80286.78"/>
    <n v="83875.88"/>
    <n v="0"/>
    <n v="-3033.93"/>
    <n v="205082.22"/>
    <n v="0"/>
    <n v="-555.16999999999996"/>
    <n v="0"/>
    <x v="16"/>
    <x v="1"/>
  </r>
  <r>
    <s v="ULH&amp;P"/>
    <s v="G"/>
    <x v="2"/>
    <s v="RS      10/28/2008N"/>
    <n v="-139"/>
    <n v="-161.72"/>
    <n v="-102.71"/>
    <n v="-59.01"/>
    <n v="-59.12"/>
    <n v="0"/>
    <n v="0"/>
    <n v="-102.71"/>
    <n v="0"/>
    <n v="0.11"/>
    <n v="0"/>
    <x v="16"/>
    <x v="1"/>
  </r>
  <r>
    <s v="ULH&amp;P"/>
    <s v="G"/>
    <x v="5"/>
    <s v="RS      10/28/2008N"/>
    <n v="671"/>
    <n v="678.3"/>
    <n v="495.8"/>
    <n v="182.5"/>
    <n v="191.17"/>
    <n v="0"/>
    <n v="-7.33"/>
    <n v="495.8"/>
    <n v="0"/>
    <n v="-1.34"/>
    <n v="0"/>
    <x v="16"/>
    <x v="1"/>
  </r>
  <r>
    <s v="ULH&amp;P"/>
    <s v="G"/>
    <x v="0"/>
    <s v="GS      05/01/2006N"/>
    <n v="63"/>
    <n v="78.959999999999994"/>
    <n v="35.81"/>
    <n v="43.15"/>
    <n v="43.2"/>
    <n v="0"/>
    <n v="0"/>
    <n v="35.81"/>
    <n v="0"/>
    <n v="-0.05"/>
    <n v="0"/>
    <x v="17"/>
    <x v="0"/>
  </r>
  <r>
    <s v="ULH&amp;P"/>
    <s v="G"/>
    <x v="1"/>
    <s v="GS      05/01/2006N"/>
    <n v="17850"/>
    <n v="14874.21"/>
    <n v="10129.06"/>
    <n v="4745.1499999999996"/>
    <n v="4759.41"/>
    <n v="0"/>
    <n v="0"/>
    <n v="10129.06"/>
    <n v="0"/>
    <n v="-14.26"/>
    <n v="0"/>
    <x v="17"/>
    <x v="0"/>
  </r>
  <r>
    <s v="ULH&amp;P"/>
    <s v="G"/>
    <x v="2"/>
    <s v="GS      05/01/2006N"/>
    <n v="2134558"/>
    <n v="1853368.49"/>
    <n v="1214975.75"/>
    <n v="638392.74"/>
    <n v="640099.83999999997"/>
    <n v="0"/>
    <n v="0"/>
    <n v="1214975.75"/>
    <n v="0"/>
    <n v="-1707.1"/>
    <n v="0"/>
    <x v="17"/>
    <x v="0"/>
  </r>
  <r>
    <s v="ULH&amp;P"/>
    <s v="G"/>
    <x v="3"/>
    <s v="GS      05/01/2006N"/>
    <n v="248588"/>
    <n v="201289.28"/>
    <n v="142969.66"/>
    <n v="58319.62"/>
    <n v="58518.48"/>
    <n v="0"/>
    <n v="0"/>
    <n v="142969.66"/>
    <n v="0"/>
    <n v="-198.86"/>
    <n v="0"/>
    <x v="17"/>
    <x v="0"/>
  </r>
  <r>
    <s v="ULH&amp;P"/>
    <s v="G"/>
    <x v="5"/>
    <s v="GS      05/01/2006N"/>
    <n v="312965"/>
    <n v="252005.63"/>
    <n v="176785.28"/>
    <n v="75220.350000000006"/>
    <n v="75470.759999999995"/>
    <n v="0"/>
    <n v="0"/>
    <n v="176785.28"/>
    <n v="0"/>
    <n v="-250.41"/>
    <n v="0"/>
    <x v="17"/>
    <x v="0"/>
  </r>
  <r>
    <s v="ULH&amp;P"/>
    <s v="G"/>
    <x v="6"/>
    <s v="GS      05/01/2006N"/>
    <n v="24613"/>
    <n v="19139.37"/>
    <n v="12922.86"/>
    <n v="6216.51"/>
    <n v="6236.2"/>
    <n v="0"/>
    <n v="0"/>
    <n v="12922.86"/>
    <n v="0"/>
    <n v="-19.690000000000001"/>
    <n v="0"/>
    <x v="17"/>
    <x v="0"/>
  </r>
  <r>
    <s v="ULH&amp;P"/>
    <s v="G"/>
    <x v="2"/>
    <s v="GSGL    05/01/2006N"/>
    <n v="1053"/>
    <n v="878.61"/>
    <n v="598.65"/>
    <n v="279.95999999999998"/>
    <n v="280.74"/>
    <n v="0"/>
    <n v="0"/>
    <n v="598.65"/>
    <n v="0"/>
    <n v="-0.78"/>
    <n v="0"/>
    <x v="17"/>
    <x v="2"/>
  </r>
  <r>
    <s v="ULH&amp;P"/>
    <s v="G"/>
    <x v="4"/>
    <s v="GSGL    05/01/2006N"/>
    <n v="54"/>
    <n v="71.98"/>
    <n v="30.7"/>
    <n v="41.28"/>
    <n v="41.32"/>
    <n v="0"/>
    <n v="0"/>
    <n v="30.7"/>
    <n v="0"/>
    <n v="-0.04"/>
    <n v="0"/>
    <x v="17"/>
    <x v="2"/>
  </r>
  <r>
    <s v="ULH&amp;P"/>
    <s v="G"/>
    <x v="2"/>
    <s v="GSNM    05/01/2006N"/>
    <n v="104"/>
    <n v="1641.12"/>
    <n v="59.28"/>
    <n v="1581.84"/>
    <n v="1581.84"/>
    <n v="0"/>
    <n v="0"/>
    <n v="59.28"/>
    <n v="0"/>
    <n v="0"/>
    <n v="0"/>
    <x v="17"/>
    <x v="3"/>
  </r>
  <r>
    <s v="ULH&amp;P"/>
    <s v="G"/>
    <x v="8"/>
    <s v="ID01    05/05/1992 "/>
    <n v="3180"/>
    <n v="2484.85"/>
    <n v="180.75"/>
    <n v="2304.1"/>
    <n v="0"/>
    <n v="0"/>
    <n v="0"/>
    <n v="0"/>
    <n v="0"/>
    <n v="0"/>
    <n v="0"/>
    <x v="17"/>
    <x v="5"/>
  </r>
  <r>
    <s v="ULH&amp;P"/>
    <s v="G"/>
    <x v="9"/>
    <s v="IFT     05/01/2006 "/>
    <n v="152752"/>
    <n v="33395.440000000002"/>
    <n v="0"/>
    <n v="33395.440000000002"/>
    <n v="0"/>
    <n v="0"/>
    <n v="0"/>
    <n v="0"/>
    <n v="0"/>
    <n v="0"/>
    <n v="0"/>
    <x v="17"/>
    <x v="6"/>
  </r>
  <r>
    <s v="ULH&amp;P"/>
    <s v="G"/>
    <x v="10"/>
    <s v="IFT     05/01/2006 "/>
    <n v="950583"/>
    <n v="181872.84"/>
    <n v="0"/>
    <n v="181872.84"/>
    <n v="0"/>
    <n v="0"/>
    <n v="0"/>
    <n v="0"/>
    <n v="0"/>
    <n v="0"/>
    <n v="0"/>
    <x v="17"/>
    <x v="6"/>
  </r>
  <r>
    <s v="ULH&amp;P"/>
    <s v="G"/>
    <x v="11"/>
    <s v="IFT     05/01/2006 "/>
    <n v="165506"/>
    <n v="32635.26"/>
    <n v="0"/>
    <n v="32635.26"/>
    <n v="0"/>
    <n v="0"/>
    <n v="0"/>
    <n v="0"/>
    <n v="0"/>
    <n v="0"/>
    <n v="0"/>
    <x v="17"/>
    <x v="6"/>
  </r>
  <r>
    <s v="ULH&amp;P"/>
    <s v="G"/>
    <x v="9"/>
    <s v="IFT3    05/01/2006 "/>
    <n v="17050"/>
    <n v="3388.17"/>
    <n v="-35.799999999999997"/>
    <n v="3423.97"/>
    <n v="0"/>
    <n v="0"/>
    <n v="0"/>
    <n v="0"/>
    <n v="0"/>
    <n v="0"/>
    <n v="0"/>
    <x v="17"/>
    <x v="6"/>
  </r>
  <r>
    <s v="ULH&amp;P"/>
    <s v="G"/>
    <x v="11"/>
    <s v="IFT3    05/01/2006 "/>
    <n v="74600"/>
    <n v="19393.07"/>
    <n v="-156.58000000000001"/>
    <n v="19549.650000000001"/>
    <n v="0"/>
    <n v="0"/>
    <n v="0"/>
    <n v="0"/>
    <n v="0"/>
    <n v="0"/>
    <n v="0"/>
    <x v="17"/>
    <x v="6"/>
  </r>
  <r>
    <s v="ULH&amp;P"/>
    <s v="G"/>
    <x v="7"/>
    <s v="IT01    05/01/2006 "/>
    <n v="1236669"/>
    <n v="104306.85"/>
    <n v="0"/>
    <n v="104306.85"/>
    <n v="0"/>
    <n v="0"/>
    <n v="0"/>
    <n v="0"/>
    <n v="0"/>
    <n v="0"/>
    <n v="0"/>
    <x v="17"/>
    <x v="4"/>
  </r>
  <r>
    <s v="ULH&amp;P"/>
    <s v="G"/>
    <x v="2"/>
    <s v="IT08    05/01/2006 "/>
    <n v="0"/>
    <n v="1123.58"/>
    <n v="0"/>
    <n v="1123.58"/>
    <n v="0"/>
    <n v="0"/>
    <n v="0"/>
    <n v="0"/>
    <n v="0"/>
    <n v="0"/>
    <n v="0"/>
    <x v="17"/>
    <x v="4"/>
  </r>
  <r>
    <s v="ULH&amp;P"/>
    <s v="G"/>
    <x v="3"/>
    <s v="IT08    05/01/2006 "/>
    <n v="0"/>
    <n v="2838.81"/>
    <n v="0"/>
    <n v="2838.81"/>
    <n v="0"/>
    <n v="0"/>
    <n v="0"/>
    <n v="0"/>
    <n v="0"/>
    <n v="0"/>
    <n v="0"/>
    <x v="17"/>
    <x v="4"/>
  </r>
  <r>
    <s v="ULH&amp;P"/>
    <s v="G"/>
    <x v="5"/>
    <s v="IT08    05/01/2006 "/>
    <n v="0"/>
    <n v="766.1"/>
    <n v="0"/>
    <n v="766.1"/>
    <n v="0"/>
    <n v="0"/>
    <n v="0"/>
    <n v="0"/>
    <n v="0"/>
    <n v="0"/>
    <n v="0"/>
    <x v="17"/>
    <x v="4"/>
  </r>
  <r>
    <s v="ULH&amp;P"/>
    <s v="G"/>
    <x v="0"/>
    <s v="RS      01/02/2007N"/>
    <n v="23171"/>
    <n v="31532.28"/>
    <n v="25539.82"/>
    <n v="5992.46"/>
    <n v="6449.44"/>
    <n v="0"/>
    <n v="-410.66"/>
    <n v="25539.82"/>
    <n v="0"/>
    <n v="-46.32"/>
    <n v="0"/>
    <x v="17"/>
    <x v="1"/>
  </r>
  <r>
    <s v="ULH&amp;P"/>
    <s v="G"/>
    <x v="1"/>
    <s v="RS      01/02/2007N"/>
    <n v="2345"/>
    <n v="2953.12"/>
    <n v="2440.7800000000002"/>
    <n v="512.34"/>
    <n v="632.86"/>
    <n v="0"/>
    <n v="-115.85"/>
    <n v="2440.7800000000002"/>
    <n v="0"/>
    <n v="-4.67"/>
    <n v="0"/>
    <x v="17"/>
    <x v="1"/>
  </r>
  <r>
    <s v="ULH&amp;P"/>
    <s v="G"/>
    <x v="0"/>
    <s v="RS      10/28/2008 "/>
    <n v="2369"/>
    <n v="2413.59"/>
    <n v="1757.25"/>
    <n v="656.34"/>
    <n v="0"/>
    <n v="0"/>
    <n v="0"/>
    <n v="0"/>
    <n v="0"/>
    <n v="0"/>
    <n v="0"/>
    <x v="17"/>
    <x v="1"/>
  </r>
  <r>
    <s v="ULH&amp;P"/>
    <s v="G"/>
    <x v="0"/>
    <s v="RS      10/28/2008N"/>
    <n v="5155489"/>
    <n v="5299677.79"/>
    <n v="2955312.42"/>
    <n v="2344365.37"/>
    <n v="2446996.7000000002"/>
    <n v="0"/>
    <n v="-56350.93"/>
    <n v="2955312.42"/>
    <n v="0"/>
    <n v="-10313.43"/>
    <n v="0"/>
    <x v="17"/>
    <x v="1"/>
  </r>
  <r>
    <s v="ULH&amp;P"/>
    <s v="G"/>
    <x v="1"/>
    <s v="RS      10/28/2008N"/>
    <n v="190464"/>
    <n v="165652.41"/>
    <n v="107846.81"/>
    <n v="57805.599999999999"/>
    <n v="60544.35"/>
    <n v="0"/>
    <n v="-2081.8200000000002"/>
    <n v="107846.81"/>
    <n v="0"/>
    <n v="-380.9"/>
    <n v="0"/>
    <x v="17"/>
    <x v="1"/>
  </r>
  <r>
    <s v="ULH&amp;P"/>
    <s v="G"/>
    <x v="2"/>
    <s v="RS      10/28/2008N"/>
    <n v="0"/>
    <n v="29.95"/>
    <n v="0"/>
    <n v="29.95"/>
    <n v="46.19"/>
    <n v="0"/>
    <n v="-14.63"/>
    <n v="0"/>
    <n v="0"/>
    <n v="-1.61"/>
    <n v="0"/>
    <x v="17"/>
    <x v="1"/>
  </r>
  <r>
    <s v="ULH&amp;P"/>
    <s v="G"/>
    <x v="5"/>
    <s v="RS      10/28/2008N"/>
    <n v="294"/>
    <n v="253.87"/>
    <n v="167.11"/>
    <n v="86.76"/>
    <n v="90.56"/>
    <n v="0"/>
    <n v="-3.21"/>
    <n v="167.11"/>
    <n v="0"/>
    <n v="-0.59"/>
    <n v="0"/>
    <x v="17"/>
    <x v="1"/>
  </r>
  <r>
    <s v="ULH&amp;P"/>
    <s v="G"/>
    <x v="2"/>
    <s v="GS      05/01/2006 "/>
    <n v="1027"/>
    <n v="1060.25"/>
    <n v="758.85"/>
    <n v="301.39999999999998"/>
    <n v="0"/>
    <n v="0"/>
    <n v="0"/>
    <n v="0"/>
    <n v="0"/>
    <n v="0"/>
    <n v="0"/>
    <x v="18"/>
    <x v="0"/>
  </r>
  <r>
    <s v="ULH&amp;P"/>
    <s v="G"/>
    <x v="0"/>
    <s v="GS      05/01/2006N"/>
    <n v="11"/>
    <n v="38.72"/>
    <n v="6.43"/>
    <n v="32.29"/>
    <n v="32.299999999999997"/>
    <n v="0"/>
    <n v="0"/>
    <n v="6.43"/>
    <n v="0"/>
    <n v="-0.01"/>
    <n v="0"/>
    <x v="18"/>
    <x v="0"/>
  </r>
  <r>
    <s v="ULH&amp;P"/>
    <s v="G"/>
    <x v="1"/>
    <s v="GS      05/01/2006N"/>
    <n v="9962"/>
    <n v="8924.7900000000009"/>
    <n v="5825.8"/>
    <n v="3098.99"/>
    <n v="3106.95"/>
    <n v="0"/>
    <n v="0"/>
    <n v="5825.8"/>
    <n v="0"/>
    <n v="-7.96"/>
    <n v="0"/>
    <x v="18"/>
    <x v="0"/>
  </r>
  <r>
    <s v="ULH&amp;P"/>
    <s v="G"/>
    <x v="2"/>
    <s v="GS      05/01/2006N"/>
    <n v="1065271"/>
    <n v="1034732.18"/>
    <n v="621428.05000000005"/>
    <n v="413304.13"/>
    <n v="414155.34"/>
    <n v="0"/>
    <n v="0"/>
    <n v="621428.05000000005"/>
    <n v="0"/>
    <n v="-851.21"/>
    <n v="0"/>
    <x v="18"/>
    <x v="0"/>
  </r>
  <r>
    <s v="ULH&amp;P"/>
    <s v="G"/>
    <x v="3"/>
    <s v="GS      05/01/2006N"/>
    <n v="115900"/>
    <n v="98469.89"/>
    <n v="67939.759999999995"/>
    <n v="30530.13"/>
    <n v="30622.83"/>
    <n v="0"/>
    <n v="0"/>
    <n v="67939.759999999995"/>
    <n v="0"/>
    <n v="-92.7"/>
    <n v="0"/>
    <x v="18"/>
    <x v="0"/>
  </r>
  <r>
    <s v="ULH&amp;P"/>
    <s v="G"/>
    <x v="5"/>
    <s v="GS      05/01/2006N"/>
    <n v="155379"/>
    <n v="132916.6"/>
    <n v="90530.53"/>
    <n v="42386.07"/>
    <n v="42510.42"/>
    <n v="0"/>
    <n v="0"/>
    <n v="90530.53"/>
    <n v="0"/>
    <n v="-124.35"/>
    <n v="0"/>
    <x v="18"/>
    <x v="0"/>
  </r>
  <r>
    <s v="ULH&amp;P"/>
    <s v="G"/>
    <x v="6"/>
    <s v="GS      05/01/2006N"/>
    <n v="15511"/>
    <n v="13387.78"/>
    <n v="9070.7999999999993"/>
    <n v="4316.9799999999996"/>
    <n v="4329.3999999999996"/>
    <n v="0"/>
    <n v="0"/>
    <n v="9070.7999999999993"/>
    <n v="0"/>
    <n v="-12.42"/>
    <n v="0"/>
    <x v="18"/>
    <x v="0"/>
  </r>
  <r>
    <s v="ULH&amp;P"/>
    <s v="G"/>
    <x v="7"/>
    <s v="GS      05/01/2006N"/>
    <n v="0"/>
    <n v="-430"/>
    <n v="0"/>
    <n v="-430"/>
    <n v="0"/>
    <n v="0"/>
    <n v="0"/>
    <n v="0"/>
    <n v="0"/>
    <n v="0"/>
    <n v="0"/>
    <x v="18"/>
    <x v="0"/>
  </r>
  <r>
    <s v="ULH&amp;P"/>
    <s v="G"/>
    <x v="2"/>
    <s v="GSGL    05/01/2006N"/>
    <n v="975"/>
    <n v="833.76"/>
    <n v="570.17999999999995"/>
    <n v="263.58"/>
    <n v="264.36"/>
    <n v="0"/>
    <n v="0"/>
    <n v="570.17999999999995"/>
    <n v="0"/>
    <n v="-0.78"/>
    <n v="0"/>
    <x v="18"/>
    <x v="2"/>
  </r>
  <r>
    <s v="ULH&amp;P"/>
    <s v="G"/>
    <x v="4"/>
    <s v="GSGL    05/01/2006N"/>
    <n v="50"/>
    <n v="69.680000000000007"/>
    <n v="29.24"/>
    <n v="40.44"/>
    <n v="40.479999999999997"/>
    <n v="0"/>
    <n v="0"/>
    <n v="29.24"/>
    <n v="0"/>
    <n v="-0.04"/>
    <n v="0"/>
    <x v="18"/>
    <x v="2"/>
  </r>
  <r>
    <s v="ULH&amp;P"/>
    <s v="G"/>
    <x v="2"/>
    <s v="GSNM    05/01/2006N"/>
    <n v="1"/>
    <n v="1611.79"/>
    <n v="0.57999999999999996"/>
    <n v="1611.21"/>
    <n v="1570.92"/>
    <n v="0"/>
    <n v="0"/>
    <n v="40.869999999999997"/>
    <n v="0"/>
    <n v="0"/>
    <n v="0"/>
    <x v="18"/>
    <x v="3"/>
  </r>
  <r>
    <s v="ULH&amp;P"/>
    <s v="G"/>
    <x v="8"/>
    <s v="ID01    05/05/1992 "/>
    <n v="3180"/>
    <n v="2537"/>
    <n v="185.97"/>
    <n v="2351.0300000000002"/>
    <n v="0"/>
    <n v="0"/>
    <n v="0"/>
    <n v="0"/>
    <n v="0"/>
    <n v="0"/>
    <n v="0"/>
    <x v="18"/>
    <x v="5"/>
  </r>
  <r>
    <s v="ULH&amp;P"/>
    <s v="G"/>
    <x v="9"/>
    <s v="IFT     05/01/2006 "/>
    <n v="91325"/>
    <n v="22129.74"/>
    <n v="0"/>
    <n v="22129.74"/>
    <n v="0"/>
    <n v="0"/>
    <n v="0"/>
    <n v="0"/>
    <n v="0"/>
    <n v="0"/>
    <n v="0"/>
    <x v="18"/>
    <x v="6"/>
  </r>
  <r>
    <s v="ULH&amp;P"/>
    <s v="G"/>
    <x v="10"/>
    <s v="IFT     05/01/2006 "/>
    <n v="744390"/>
    <n v="145500.4"/>
    <n v="0"/>
    <n v="145500.4"/>
    <n v="0"/>
    <n v="0"/>
    <n v="0"/>
    <n v="0"/>
    <n v="0"/>
    <n v="0"/>
    <n v="0"/>
    <x v="18"/>
    <x v="6"/>
  </r>
  <r>
    <s v="ULH&amp;P"/>
    <s v="G"/>
    <x v="11"/>
    <s v="IFT     05/01/2006 "/>
    <n v="116337"/>
    <n v="23961.84"/>
    <n v="0"/>
    <n v="23961.84"/>
    <n v="0"/>
    <n v="0"/>
    <n v="0"/>
    <n v="0"/>
    <n v="0"/>
    <n v="0"/>
    <n v="0"/>
    <x v="18"/>
    <x v="6"/>
  </r>
  <r>
    <s v="ULH&amp;P"/>
    <s v="G"/>
    <x v="9"/>
    <s v="IFT3    05/01/2006 "/>
    <n v="26058"/>
    <n v="6241.09"/>
    <n v="-75.55"/>
    <n v="6316.64"/>
    <n v="0"/>
    <n v="0"/>
    <n v="0"/>
    <n v="0"/>
    <n v="0"/>
    <n v="0"/>
    <n v="0"/>
    <x v="18"/>
    <x v="6"/>
  </r>
  <r>
    <s v="ULH&amp;P"/>
    <s v="G"/>
    <x v="11"/>
    <s v="IFT3    05/01/2006 "/>
    <n v="49011"/>
    <n v="14953.41"/>
    <n v="-142.06"/>
    <n v="15095.47"/>
    <n v="0"/>
    <n v="0"/>
    <n v="0"/>
    <n v="0"/>
    <n v="0"/>
    <n v="0"/>
    <n v="0"/>
    <x v="18"/>
    <x v="6"/>
  </r>
  <r>
    <s v="ULH&amp;P"/>
    <s v="G"/>
    <x v="7"/>
    <s v="IT01    05/01/2006 "/>
    <n v="1033928"/>
    <n v="88468.52"/>
    <n v="0"/>
    <n v="88468.52"/>
    <n v="0"/>
    <n v="0"/>
    <n v="0"/>
    <n v="0"/>
    <n v="0"/>
    <n v="0"/>
    <n v="0"/>
    <x v="18"/>
    <x v="4"/>
  </r>
  <r>
    <s v="ULH&amp;P"/>
    <s v="G"/>
    <x v="2"/>
    <s v="IT04    05/01/2006 "/>
    <n v="0"/>
    <n v="1933.69"/>
    <n v="0"/>
    <n v="1933.69"/>
    <n v="0"/>
    <n v="0"/>
    <n v="0"/>
    <n v="0"/>
    <n v="0"/>
    <n v="0"/>
    <n v="0"/>
    <x v="18"/>
    <x v="4"/>
  </r>
  <r>
    <s v="ULH&amp;P"/>
    <s v="G"/>
    <x v="3"/>
    <s v="IT04    05/01/2006 "/>
    <n v="0"/>
    <n v="6157.21"/>
    <n v="0"/>
    <n v="6157.21"/>
    <n v="0"/>
    <n v="0"/>
    <n v="0"/>
    <n v="0"/>
    <n v="0"/>
    <n v="0"/>
    <n v="0"/>
    <x v="18"/>
    <x v="4"/>
  </r>
  <r>
    <s v="ULH&amp;P"/>
    <s v="G"/>
    <x v="2"/>
    <s v="IT08    05/01/2006 "/>
    <n v="0"/>
    <n v="906.93"/>
    <n v="0"/>
    <n v="906.93"/>
    <n v="0"/>
    <n v="0"/>
    <n v="0"/>
    <n v="0"/>
    <n v="0"/>
    <n v="0"/>
    <n v="0"/>
    <x v="18"/>
    <x v="4"/>
  </r>
  <r>
    <s v="ULH&amp;P"/>
    <s v="G"/>
    <x v="3"/>
    <s v="IT08    05/01/2006 "/>
    <n v="0"/>
    <n v="2240.96"/>
    <n v="0"/>
    <n v="2240.96"/>
    <n v="0"/>
    <n v="0"/>
    <n v="0"/>
    <n v="0"/>
    <n v="0"/>
    <n v="0"/>
    <n v="0"/>
    <x v="18"/>
    <x v="4"/>
  </r>
  <r>
    <s v="ULH&amp;P"/>
    <s v="G"/>
    <x v="5"/>
    <s v="IT08    05/01/2006 "/>
    <n v="0"/>
    <n v="561.44000000000005"/>
    <n v="0"/>
    <n v="561.44000000000005"/>
    <n v="0"/>
    <n v="0"/>
    <n v="0"/>
    <n v="0"/>
    <n v="0"/>
    <n v="0"/>
    <n v="0"/>
    <x v="18"/>
    <x v="4"/>
  </r>
  <r>
    <s v="ULH&amp;P"/>
    <s v="G"/>
    <x v="0"/>
    <s v="RS      01/02/2007N"/>
    <n v="17421"/>
    <n v="23389.9"/>
    <n v="18997.11"/>
    <n v="4392.79"/>
    <n v="4834.07"/>
    <n v="0"/>
    <n v="-361.4"/>
    <n v="19100.169999999998"/>
    <n v="0"/>
    <n v="-35.14"/>
    <n v="0"/>
    <x v="18"/>
    <x v="1"/>
  </r>
  <r>
    <s v="ULH&amp;P"/>
    <s v="G"/>
    <x v="1"/>
    <s v="RS      01/02/2007N"/>
    <n v="505"/>
    <n v="650.70000000000005"/>
    <n v="542.77"/>
    <n v="107.93"/>
    <n v="134.78"/>
    <n v="0"/>
    <n v="-25.83"/>
    <n v="542.77"/>
    <n v="0"/>
    <n v="-1.02"/>
    <n v="0"/>
    <x v="18"/>
    <x v="1"/>
  </r>
  <r>
    <s v="ULH&amp;P"/>
    <s v="G"/>
    <x v="0"/>
    <s v="RS      10/28/2008 "/>
    <n v="8916"/>
    <n v="9567.74"/>
    <n v="6009.35"/>
    <n v="3558.39"/>
    <n v="0"/>
    <n v="0"/>
    <n v="0"/>
    <n v="0"/>
    <n v="0"/>
    <n v="0"/>
    <n v="0"/>
    <x v="18"/>
    <x v="1"/>
  </r>
  <r>
    <s v="ULH&amp;P"/>
    <s v="G"/>
    <x v="0"/>
    <s v="RS      10/28/2008N"/>
    <n v="2439252"/>
    <n v="3217442.17"/>
    <n v="1451443.7"/>
    <n v="1765998.47"/>
    <n v="1716778"/>
    <n v="0"/>
    <n v="54703.71"/>
    <n v="1451443.7"/>
    <n v="0"/>
    <n v="-4877.34"/>
    <n v="0"/>
    <x v="18"/>
    <x v="1"/>
  </r>
  <r>
    <s v="ULH&amp;P"/>
    <s v="G"/>
    <x v="1"/>
    <s v="RS      10/28/2008N"/>
    <n v="95945"/>
    <n v="95718.21"/>
    <n v="56853.93"/>
    <n v="38864.28"/>
    <n v="35306.559999999998"/>
    <n v="0"/>
    <n v="3749.47"/>
    <n v="56853.93"/>
    <n v="0"/>
    <n v="-191.75"/>
    <n v="0"/>
    <x v="18"/>
    <x v="1"/>
  </r>
  <r>
    <s v="ULH&amp;P"/>
    <s v="G"/>
    <x v="5"/>
    <s v="RS      10/28/2008N"/>
    <n v="211"/>
    <n v="189.07"/>
    <n v="123.39"/>
    <n v="65.680000000000007"/>
    <n v="68.41"/>
    <n v="0"/>
    <n v="-2.31"/>
    <n v="123.39"/>
    <n v="0"/>
    <n v="-0.42"/>
    <n v="0"/>
    <x v="18"/>
    <x v="1"/>
  </r>
  <r>
    <s v="ULH&amp;P"/>
    <s v="G"/>
    <x v="2"/>
    <s v="GS      05/01/2006 "/>
    <n v="612"/>
    <n v="592.99"/>
    <n v="364.55"/>
    <n v="228.44"/>
    <n v="0"/>
    <n v="0"/>
    <n v="0"/>
    <n v="0"/>
    <n v="0"/>
    <n v="0"/>
    <n v="0"/>
    <x v="19"/>
    <x v="0"/>
  </r>
  <r>
    <s v="ULH&amp;P"/>
    <s v="G"/>
    <x v="0"/>
    <s v="GS      05/01/2006N"/>
    <n v="11"/>
    <n v="39.32"/>
    <n v="7.03"/>
    <n v="32.29"/>
    <n v="32.299999999999997"/>
    <n v="0"/>
    <n v="0"/>
    <n v="7.03"/>
    <n v="0"/>
    <n v="-0.01"/>
    <n v="0"/>
    <x v="19"/>
    <x v="0"/>
  </r>
  <r>
    <s v="ULH&amp;P"/>
    <s v="G"/>
    <x v="1"/>
    <s v="GS      05/01/2006N"/>
    <n v="5511"/>
    <n v="5805.56"/>
    <n v="3521.47"/>
    <n v="2284.09"/>
    <n v="2288.4699999999998"/>
    <n v="0"/>
    <n v="0"/>
    <n v="3521.47"/>
    <n v="0"/>
    <n v="-4.38"/>
    <n v="0"/>
    <x v="19"/>
    <x v="0"/>
  </r>
  <r>
    <s v="ULH&amp;P"/>
    <s v="G"/>
    <x v="2"/>
    <s v="GS      05/01/2006N"/>
    <n v="807332"/>
    <n v="890106.88"/>
    <n v="531616.14"/>
    <n v="358490.74"/>
    <n v="364728.61"/>
    <n v="0"/>
    <n v="0"/>
    <n v="531547.85"/>
    <n v="0"/>
    <n v="-663.45"/>
    <n v="0"/>
    <x v="19"/>
    <x v="0"/>
  </r>
  <r>
    <s v="ULH&amp;P"/>
    <s v="G"/>
    <x v="3"/>
    <s v="GS      05/01/2006N"/>
    <n v="72604"/>
    <n v="66760.160000000003"/>
    <n v="45218.52"/>
    <n v="21541.64"/>
    <n v="21599.64"/>
    <n v="0"/>
    <n v="0"/>
    <n v="45218.52"/>
    <n v="0"/>
    <n v="-58"/>
    <n v="0"/>
    <x v="19"/>
    <x v="0"/>
  </r>
  <r>
    <s v="ULH&amp;P"/>
    <s v="G"/>
    <x v="5"/>
    <s v="GS      05/01/2006N"/>
    <n v="77761"/>
    <n v="77117.149999999994"/>
    <n v="50881.760000000002"/>
    <n v="26235.39"/>
    <n v="26297.55"/>
    <n v="0"/>
    <n v="0"/>
    <n v="50881.760000000002"/>
    <n v="0"/>
    <n v="-62.16"/>
    <n v="0"/>
    <x v="19"/>
    <x v="0"/>
  </r>
  <r>
    <s v="ULH&amp;P"/>
    <s v="G"/>
    <x v="6"/>
    <s v="GS      05/01/2006N"/>
    <n v="9696"/>
    <n v="9301.17"/>
    <n v="6197.7"/>
    <n v="3103.47"/>
    <n v="3111.21"/>
    <n v="0"/>
    <n v="0"/>
    <n v="6197.7"/>
    <n v="0"/>
    <n v="-7.74"/>
    <n v="0"/>
    <x v="19"/>
    <x v="0"/>
  </r>
  <r>
    <s v="ULH&amp;P"/>
    <s v="G"/>
    <x v="2"/>
    <s v="GSGL    05/01/2006N"/>
    <n v="936"/>
    <n v="853.65"/>
    <n v="598.26"/>
    <n v="255.39"/>
    <n v="256.17"/>
    <n v="0"/>
    <n v="0"/>
    <n v="598.26"/>
    <n v="0"/>
    <n v="-0.78"/>
    <n v="0"/>
    <x v="19"/>
    <x v="2"/>
  </r>
  <r>
    <s v="ULH&amp;P"/>
    <s v="G"/>
    <x v="4"/>
    <s v="GSGL    05/01/2006N"/>
    <n v="48"/>
    <n v="70.7"/>
    <n v="30.68"/>
    <n v="40.020000000000003"/>
    <n v="40.06"/>
    <n v="0"/>
    <n v="0"/>
    <n v="30.68"/>
    <n v="0"/>
    <n v="-0.04"/>
    <n v="0"/>
    <x v="19"/>
    <x v="2"/>
  </r>
  <r>
    <s v="ULH&amp;P"/>
    <s v="G"/>
    <x v="8"/>
    <s v="ID01    05/05/1992 "/>
    <n v="-2150"/>
    <n v="-1704.39"/>
    <n v="-137.43"/>
    <n v="-1566.96"/>
    <n v="0"/>
    <n v="0"/>
    <n v="0"/>
    <n v="0"/>
    <n v="0"/>
    <n v="0"/>
    <n v="0"/>
    <x v="19"/>
    <x v="5"/>
  </r>
  <r>
    <s v="ULH&amp;P"/>
    <s v="G"/>
    <x v="2"/>
    <s v="IFT     05/01/2006 "/>
    <n v="0"/>
    <n v="0"/>
    <n v="0"/>
    <n v="0"/>
    <n v="0"/>
    <n v="0"/>
    <n v="0"/>
    <n v="0"/>
    <n v="0"/>
    <n v="0"/>
    <n v="0"/>
    <x v="19"/>
    <x v="6"/>
  </r>
  <r>
    <s v="ULH&amp;P"/>
    <s v="G"/>
    <x v="9"/>
    <s v="IFT     05/01/2006 "/>
    <n v="75137"/>
    <n v="20136.009999999998"/>
    <n v="0"/>
    <n v="20136.009999999998"/>
    <n v="0"/>
    <n v="0"/>
    <n v="0"/>
    <n v="0"/>
    <n v="0"/>
    <n v="0"/>
    <n v="0"/>
    <x v="19"/>
    <x v="6"/>
  </r>
  <r>
    <s v="ULH&amp;P"/>
    <s v="G"/>
    <x v="10"/>
    <s v="IFT     05/01/2006 "/>
    <n v="568146"/>
    <n v="114428"/>
    <n v="0"/>
    <n v="114428"/>
    <n v="0"/>
    <n v="0"/>
    <n v="0"/>
    <n v="0"/>
    <n v="0"/>
    <n v="0"/>
    <n v="0"/>
    <x v="19"/>
    <x v="6"/>
  </r>
  <r>
    <s v="ULH&amp;P"/>
    <s v="G"/>
    <x v="11"/>
    <s v="IFT     05/01/2006 "/>
    <n v="34291"/>
    <n v="9919.9599999999991"/>
    <n v="0"/>
    <n v="9919.9599999999991"/>
    <n v="0"/>
    <n v="0"/>
    <n v="0"/>
    <n v="0"/>
    <n v="0"/>
    <n v="0"/>
    <n v="0"/>
    <x v="19"/>
    <x v="6"/>
  </r>
  <r>
    <s v="ULH&amp;P"/>
    <s v="G"/>
    <x v="9"/>
    <s v="IFT3    05/01/2006 "/>
    <n v="39344"/>
    <n v="9407.3700000000008"/>
    <n v="-114.07"/>
    <n v="9521.44"/>
    <n v="0"/>
    <n v="0"/>
    <n v="0"/>
    <n v="0"/>
    <n v="0"/>
    <n v="0"/>
    <n v="0"/>
    <x v="19"/>
    <x v="6"/>
  </r>
  <r>
    <s v="ULH&amp;P"/>
    <s v="G"/>
    <x v="11"/>
    <s v="IFT3    05/01/2006 "/>
    <n v="36362"/>
    <n v="12759.88"/>
    <n v="-105.39"/>
    <n v="12865.27"/>
    <n v="0"/>
    <n v="0"/>
    <n v="0"/>
    <n v="0"/>
    <n v="0"/>
    <n v="0"/>
    <n v="0"/>
    <x v="19"/>
    <x v="6"/>
  </r>
  <r>
    <s v="ULH&amp;P"/>
    <s v="G"/>
    <x v="7"/>
    <s v="IT01    05/01/2006 "/>
    <n v="982886"/>
    <n v="84120.02"/>
    <n v="0"/>
    <n v="84120.02"/>
    <n v="84414.89"/>
    <n v="0"/>
    <n v="0"/>
    <n v="0"/>
    <n v="0"/>
    <n v="-294.87"/>
    <n v="0"/>
    <x v="19"/>
    <x v="4"/>
  </r>
  <r>
    <s v="ULH&amp;P"/>
    <s v="G"/>
    <x v="3"/>
    <s v="IT04    05/01/2006 "/>
    <n v="0"/>
    <n v="2094.9"/>
    <n v="0"/>
    <n v="2094.9"/>
    <n v="2094.9"/>
    <n v="0"/>
    <n v="0"/>
    <n v="0"/>
    <n v="0"/>
    <n v="0"/>
    <n v="0"/>
    <x v="19"/>
    <x v="4"/>
  </r>
  <r>
    <s v="ULH&amp;P"/>
    <s v="G"/>
    <x v="2"/>
    <s v="IT08    05/01/2006 "/>
    <n v="0"/>
    <n v="888.46"/>
    <n v="0"/>
    <n v="888.46"/>
    <n v="888.46"/>
    <n v="0"/>
    <n v="0"/>
    <n v="0"/>
    <n v="0"/>
    <n v="0"/>
    <n v="0"/>
    <x v="19"/>
    <x v="4"/>
  </r>
  <r>
    <s v="ULH&amp;P"/>
    <s v="G"/>
    <x v="3"/>
    <s v="IT08    05/01/2006 "/>
    <n v="0"/>
    <n v="1978"/>
    <n v="0"/>
    <n v="1978"/>
    <n v="1978"/>
    <n v="0"/>
    <n v="0"/>
    <n v="0"/>
    <n v="0"/>
    <n v="0"/>
    <n v="0"/>
    <x v="19"/>
    <x v="4"/>
  </r>
  <r>
    <s v="ULH&amp;P"/>
    <s v="G"/>
    <x v="5"/>
    <s v="IT08    05/01/2006 "/>
    <n v="0"/>
    <n v="320.5"/>
    <n v="0"/>
    <n v="320.5"/>
    <n v="320.5"/>
    <n v="0"/>
    <n v="0"/>
    <n v="0"/>
    <n v="0"/>
    <n v="0"/>
    <n v="0"/>
    <x v="19"/>
    <x v="4"/>
  </r>
  <r>
    <s v="ULH&amp;P"/>
    <s v="G"/>
    <x v="0"/>
    <s v="RS      01/02/2007N"/>
    <n v="9654"/>
    <n v="12793.58"/>
    <n v="10488.19"/>
    <n v="2305.39"/>
    <n v="2435.5700000000002"/>
    <n v="0"/>
    <n v="-110.75"/>
    <n v="10488.19"/>
    <n v="0"/>
    <n v="-19.43"/>
    <n v="0"/>
    <x v="19"/>
    <x v="1"/>
  </r>
  <r>
    <s v="ULH&amp;P"/>
    <s v="G"/>
    <x v="1"/>
    <s v="RS      01/02/2007N"/>
    <n v="616"/>
    <n v="744.08"/>
    <n v="587.66"/>
    <n v="156.41999999999999"/>
    <n v="164.39"/>
    <n v="0"/>
    <n v="-6.73"/>
    <n v="587.66"/>
    <n v="0"/>
    <n v="-1.24"/>
    <n v="0"/>
    <x v="19"/>
    <x v="1"/>
  </r>
  <r>
    <s v="ULH&amp;P"/>
    <s v="G"/>
    <x v="0"/>
    <s v="RS      10/28/2008 "/>
    <n v="5471"/>
    <n v="6231.87"/>
    <n v="4353.3100000000004"/>
    <n v="1878.56"/>
    <n v="0"/>
    <n v="0"/>
    <n v="0"/>
    <n v="0"/>
    <n v="0"/>
    <n v="0"/>
    <n v="0"/>
    <x v="19"/>
    <x v="1"/>
  </r>
  <r>
    <s v="ULH&amp;P"/>
    <s v="G"/>
    <x v="0"/>
    <s v="RS      10/28/2008N"/>
    <n v="1502293"/>
    <n v="2545850.14"/>
    <n v="975136.5"/>
    <n v="1570713.64"/>
    <n v="1478800.56"/>
    <n v="0"/>
    <n v="97464.82"/>
    <n v="975136.5"/>
    <n v="0"/>
    <n v="-3008.35"/>
    <n v="0"/>
    <x v="19"/>
    <x v="1"/>
  </r>
  <r>
    <s v="ULH&amp;P"/>
    <s v="G"/>
    <x v="1"/>
    <s v="RS      10/28/2008N"/>
    <n v="62565"/>
    <n v="71069.13"/>
    <n v="40586.620000000003"/>
    <n v="30482.51"/>
    <n v="26453.5"/>
    <n v="0"/>
    <n v="4154.1000000000004"/>
    <n v="40586.620000000003"/>
    <n v="0"/>
    <n v="-125.09"/>
    <n v="0"/>
    <x v="19"/>
    <x v="1"/>
  </r>
  <r>
    <s v="ULH&amp;P"/>
    <s v="G"/>
    <x v="5"/>
    <s v="RS      10/28/2008N"/>
    <n v="19"/>
    <n v="30.54"/>
    <n v="12.14"/>
    <n v="18.399999999999999"/>
    <n v="17.170000000000002"/>
    <n v="0"/>
    <n v="1.27"/>
    <n v="12.14"/>
    <n v="0"/>
    <n v="-0.04"/>
    <n v="0"/>
    <x v="19"/>
    <x v="1"/>
  </r>
  <r>
    <s v="ULH&amp;P"/>
    <s v="G"/>
    <x v="2"/>
    <s v="GS      05/01/2006 "/>
    <n v="7774"/>
    <n v="8883.85"/>
    <n v="6445.59"/>
    <n v="2438.2600000000002"/>
    <n v="0"/>
    <n v="0"/>
    <n v="0"/>
    <n v="0"/>
    <n v="0"/>
    <n v="0"/>
    <n v="0"/>
    <x v="20"/>
    <x v="0"/>
  </r>
  <r>
    <s v="ULH&amp;P"/>
    <s v="G"/>
    <x v="0"/>
    <s v="GS      05/01/2006N"/>
    <n v="10"/>
    <n v="37.770000000000003"/>
    <n v="5.69"/>
    <n v="32.08"/>
    <n v="32.090000000000003"/>
    <n v="0"/>
    <n v="0"/>
    <n v="5.69"/>
    <n v="0"/>
    <n v="-0.01"/>
    <n v="0"/>
    <x v="20"/>
    <x v="0"/>
  </r>
  <r>
    <s v="ULH&amp;P"/>
    <s v="G"/>
    <x v="1"/>
    <s v="GS      05/01/2006N"/>
    <n v="4719"/>
    <n v="4799.9799999999996"/>
    <n v="2685.12"/>
    <n v="2114.86"/>
    <n v="2118.61"/>
    <n v="0"/>
    <n v="0"/>
    <n v="2685.12"/>
    <n v="0"/>
    <n v="-3.75"/>
    <n v="0"/>
    <x v="20"/>
    <x v="0"/>
  </r>
  <r>
    <s v="ULH&amp;P"/>
    <s v="G"/>
    <x v="2"/>
    <s v="GS      05/01/2006N"/>
    <n v="536624"/>
    <n v="599456.41"/>
    <n v="300551.06"/>
    <n v="298905.34999999998"/>
    <n v="299333.26"/>
    <n v="0"/>
    <n v="0"/>
    <n v="300551.06"/>
    <n v="0"/>
    <n v="-427.91"/>
    <n v="0"/>
    <x v="20"/>
    <x v="0"/>
  </r>
  <r>
    <s v="ULH&amp;P"/>
    <s v="G"/>
    <x v="3"/>
    <s v="GS      05/01/2006N"/>
    <n v="82502"/>
    <n v="70262.149999999994"/>
    <n v="46827.77"/>
    <n v="23434.38"/>
    <n v="23500.38"/>
    <n v="0"/>
    <n v="0"/>
    <n v="46827.77"/>
    <n v="0"/>
    <n v="-66"/>
    <n v="0"/>
    <x v="20"/>
    <x v="0"/>
  </r>
  <r>
    <s v="ULH&amp;P"/>
    <s v="G"/>
    <x v="5"/>
    <s v="GS      05/01/2006N"/>
    <n v="54510"/>
    <n v="52223.86"/>
    <n v="30887.93"/>
    <n v="21335.93"/>
    <n v="21379.45"/>
    <n v="0"/>
    <n v="0"/>
    <n v="30887.93"/>
    <n v="0"/>
    <n v="-43.52"/>
    <n v="0"/>
    <x v="20"/>
    <x v="0"/>
  </r>
  <r>
    <s v="ULH&amp;P"/>
    <s v="G"/>
    <x v="6"/>
    <s v="GS      05/01/2006N"/>
    <n v="35417"/>
    <n v="35727.83"/>
    <n v="27247.35"/>
    <n v="8480.48"/>
    <n v="8508.7999999999993"/>
    <n v="0"/>
    <n v="0"/>
    <n v="27247.35"/>
    <n v="0"/>
    <n v="-28.32"/>
    <n v="0"/>
    <x v="20"/>
    <x v="0"/>
  </r>
  <r>
    <s v="ULH&amp;P"/>
    <s v="G"/>
    <x v="2"/>
    <s v="GSGL    05/01/2006N"/>
    <n v="1053"/>
    <n v="879"/>
    <n v="599.04"/>
    <n v="279.95999999999998"/>
    <n v="280.74"/>
    <n v="0"/>
    <n v="0"/>
    <n v="599.04"/>
    <n v="0"/>
    <n v="-0.78"/>
    <n v="0"/>
    <x v="20"/>
    <x v="2"/>
  </r>
  <r>
    <s v="ULH&amp;P"/>
    <s v="G"/>
    <x v="4"/>
    <s v="GSGL    05/01/2006N"/>
    <n v="54"/>
    <n v="72"/>
    <n v="30.72"/>
    <n v="41.28"/>
    <n v="41.32"/>
    <n v="0"/>
    <n v="0"/>
    <n v="30.72"/>
    <n v="0"/>
    <n v="-0.04"/>
    <n v="0"/>
    <x v="20"/>
    <x v="2"/>
  </r>
  <r>
    <s v="ULH&amp;P"/>
    <s v="G"/>
    <x v="8"/>
    <s v="ID01    05/05/1992 "/>
    <n v="80"/>
    <n v="62.56"/>
    <n v="4.55"/>
    <n v="58.01"/>
    <n v="0"/>
    <n v="0"/>
    <n v="0"/>
    <n v="0"/>
    <n v="0"/>
    <n v="0"/>
    <n v="0"/>
    <x v="20"/>
    <x v="5"/>
  </r>
  <r>
    <s v="ULH&amp;P"/>
    <s v="G"/>
    <x v="9"/>
    <s v="IFT     05/01/2006 "/>
    <n v="52384"/>
    <n v="15692.11"/>
    <n v="0"/>
    <n v="15692.11"/>
    <n v="15728.79"/>
    <n v="0"/>
    <n v="0"/>
    <n v="0"/>
    <n v="0"/>
    <n v="-36.68"/>
    <n v="0"/>
    <x v="20"/>
    <x v="6"/>
  </r>
  <r>
    <s v="ULH&amp;P"/>
    <s v="G"/>
    <x v="10"/>
    <s v="IFT     05/01/2006 "/>
    <n v="601284"/>
    <n v="120274.51"/>
    <n v="0"/>
    <n v="120274.51"/>
    <n v="120695.43"/>
    <n v="0"/>
    <n v="0"/>
    <n v="0"/>
    <n v="0"/>
    <n v="-420.92"/>
    <n v="0"/>
    <x v="20"/>
    <x v="6"/>
  </r>
  <r>
    <s v="ULH&amp;P"/>
    <s v="G"/>
    <x v="11"/>
    <s v="IFT     05/01/2006 "/>
    <n v="17727"/>
    <n v="6997.57"/>
    <n v="0"/>
    <n v="6997.57"/>
    <n v="7009.98"/>
    <n v="0"/>
    <n v="0"/>
    <n v="0"/>
    <n v="0"/>
    <n v="-12.41"/>
    <n v="0"/>
    <x v="20"/>
    <x v="6"/>
  </r>
  <r>
    <s v="ULH&amp;P"/>
    <s v="G"/>
    <x v="9"/>
    <s v="IFT3    05/01/2006 "/>
    <n v="21083"/>
    <n v="4611.1099999999997"/>
    <n v="-828.57"/>
    <n v="5439.68"/>
    <n v="5454.43"/>
    <n v="0"/>
    <n v="0"/>
    <n v="0"/>
    <n v="-828.57"/>
    <n v="-14.75"/>
    <n v="0"/>
    <x v="20"/>
    <x v="6"/>
  </r>
  <r>
    <s v="ULH&amp;P"/>
    <s v="G"/>
    <x v="11"/>
    <s v="IFT3    05/01/2006 "/>
    <n v="26307"/>
    <n v="10057.469999999999"/>
    <n v="-1033.8699999999999"/>
    <n v="11091.34"/>
    <n v="11109.75"/>
    <n v="0"/>
    <n v="0"/>
    <n v="0"/>
    <n v="-1033.8699999999999"/>
    <n v="-18.41"/>
    <n v="0"/>
    <x v="20"/>
    <x v="6"/>
  </r>
  <r>
    <s v="ULH&amp;P"/>
    <s v="G"/>
    <x v="7"/>
    <s v="IT01    05/01/2006 "/>
    <n v="1082243"/>
    <n v="91667.22"/>
    <n v="0"/>
    <n v="91667.22"/>
    <n v="91991.88"/>
    <n v="0"/>
    <n v="0"/>
    <n v="0"/>
    <n v="0"/>
    <n v="-324.66000000000003"/>
    <n v="0"/>
    <x v="20"/>
    <x v="4"/>
  </r>
  <r>
    <s v="ULH&amp;P"/>
    <s v="G"/>
    <x v="3"/>
    <s v="IT04    05/01/2006 "/>
    <n v="0"/>
    <n v="2094.9"/>
    <n v="0"/>
    <n v="2094.9"/>
    <n v="2094.9"/>
    <n v="0"/>
    <n v="0"/>
    <n v="0"/>
    <n v="0"/>
    <n v="0"/>
    <n v="0"/>
    <x v="20"/>
    <x v="4"/>
  </r>
  <r>
    <s v="ULH&amp;P"/>
    <s v="G"/>
    <x v="2"/>
    <s v="IT08    05/01/2006 "/>
    <n v="0"/>
    <n v="729.41"/>
    <n v="0"/>
    <n v="729.41"/>
    <n v="729.41"/>
    <n v="0"/>
    <n v="0"/>
    <n v="0"/>
    <n v="0"/>
    <n v="0"/>
    <n v="0"/>
    <x v="20"/>
    <x v="4"/>
  </r>
  <r>
    <s v="ULH&amp;P"/>
    <s v="G"/>
    <x v="3"/>
    <s v="IT08    05/01/2006 "/>
    <n v="0"/>
    <n v="2251.54"/>
    <n v="0"/>
    <n v="2251.54"/>
    <n v="2251.54"/>
    <n v="0"/>
    <n v="0"/>
    <n v="0"/>
    <n v="0"/>
    <n v="0"/>
    <n v="0"/>
    <x v="20"/>
    <x v="4"/>
  </r>
  <r>
    <s v="ULH&amp;P"/>
    <s v="G"/>
    <x v="5"/>
    <s v="IT08    05/01/2006 "/>
    <n v="0"/>
    <n v="250.94"/>
    <n v="0"/>
    <n v="250.94"/>
    <n v="250.94"/>
    <n v="0"/>
    <n v="0"/>
    <n v="0"/>
    <n v="0"/>
    <n v="0"/>
    <n v="0"/>
    <x v="20"/>
    <x v="4"/>
  </r>
  <r>
    <s v="ULH&amp;P"/>
    <s v="G"/>
    <x v="0"/>
    <s v="RS      01/02/2007N"/>
    <n v="6812"/>
    <n v="9025.3799999999992"/>
    <n v="7320.58"/>
    <n v="1704.8"/>
    <n v="1848.76"/>
    <n v="0"/>
    <n v="-130.36000000000001"/>
    <n v="7320.58"/>
    <n v="0"/>
    <n v="-13.6"/>
    <n v="0"/>
    <x v="20"/>
    <x v="1"/>
  </r>
  <r>
    <s v="ULH&amp;P"/>
    <s v="G"/>
    <x v="1"/>
    <s v="RS      01/02/2007N"/>
    <n v="35"/>
    <n v="43.3"/>
    <n v="34.409999999999997"/>
    <n v="8.89"/>
    <n v="9.34"/>
    <n v="0"/>
    <n v="-0.38"/>
    <n v="34.409999999999997"/>
    <n v="0"/>
    <n v="-7.0000000000000007E-2"/>
    <n v="0"/>
    <x v="20"/>
    <x v="1"/>
  </r>
  <r>
    <s v="ULH&amp;P"/>
    <s v="G"/>
    <x v="0"/>
    <s v="RS      10/28/2008 "/>
    <n v="4386"/>
    <n v="4608.6400000000003"/>
    <n v="2948.03"/>
    <n v="1660.61"/>
    <n v="0"/>
    <n v="0"/>
    <n v="0"/>
    <n v="0"/>
    <n v="0"/>
    <n v="0"/>
    <n v="0"/>
    <x v="20"/>
    <x v="1"/>
  </r>
  <r>
    <s v="ULH&amp;P"/>
    <s v="G"/>
    <x v="0"/>
    <s v="RS      10/28/2008N"/>
    <n v="1225639"/>
    <n v="2171634.44"/>
    <n v="705832.03"/>
    <n v="1465802.41"/>
    <n v="1388431.8"/>
    <n v="0"/>
    <n v="79833.16"/>
    <n v="705832.03"/>
    <n v="0"/>
    <n v="-2447.4499999999998"/>
    <n v="0"/>
    <x v="20"/>
    <x v="1"/>
  </r>
  <r>
    <s v="ULH&amp;P"/>
    <s v="G"/>
    <x v="1"/>
    <s v="RS      10/28/2008N"/>
    <n v="53101"/>
    <n v="57559.03"/>
    <n v="30255.62"/>
    <n v="27303.41"/>
    <n v="23870.560000000001"/>
    <n v="0"/>
    <n v="3539.03"/>
    <n v="30255.62"/>
    <n v="0"/>
    <n v="-106.18"/>
    <n v="0"/>
    <x v="20"/>
    <x v="1"/>
  </r>
  <r>
    <s v="ULH&amp;P"/>
    <s v="G"/>
    <x v="5"/>
    <s v="RS      10/28/2008N"/>
    <n v="17"/>
    <n v="27.42"/>
    <n v="9.67"/>
    <n v="17.75"/>
    <n v="16.64"/>
    <n v="0"/>
    <n v="1.1399999999999999"/>
    <n v="9.67"/>
    <n v="0"/>
    <n v="-0.03"/>
    <n v="0"/>
    <x v="2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7:C32" firstHeaderRow="1" firstDataRow="2" firstDataCol="1" rowPageCount="2" colPageCount="1"/>
  <pivotFields count="42"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 defaultSubtotal="0">
      <items count="28">
        <item x="19"/>
        <item x="1"/>
        <item x="2"/>
        <item x="3"/>
        <item x="7"/>
        <item x="4"/>
        <item x="8"/>
        <item x="5"/>
        <item x="25"/>
        <item x="27"/>
        <item x="0"/>
        <item x="20"/>
        <item x="14"/>
        <item x="15"/>
        <item x="12"/>
        <item x="17"/>
        <item x="16"/>
        <item x="24"/>
        <item x="21"/>
        <item x="6"/>
        <item x="9"/>
        <item x="10"/>
        <item x="26"/>
        <item x="22"/>
        <item x="11"/>
        <item x="18"/>
        <item x="13"/>
        <item x="2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numFmtId="14" outline="0" subtotalTop="0" showAll="0" includeNewItemsInFilter="1">
      <items count="22">
        <item h="1" x="0"/>
        <item h="1" x="1"/>
        <item h="1" x="2"/>
        <item h="1" x="3"/>
        <item h="1" x="4"/>
        <item h="1" x="5"/>
        <item h="1" x="6"/>
        <item h="1"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20"/>
        <item t="default"/>
      </items>
    </pivotField>
    <pivotField axis="axisRow" compact="0" outline="0" subtotalTop="0" showAll="0" includeNewItemsInFilter="1" sortType="ascending">
      <items count="25">
        <item x="23"/>
        <item x="1"/>
        <item x="2"/>
        <item x="3"/>
        <item x="4"/>
        <item x="5"/>
        <item x="0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</pivotFields>
  <rowFields count="1">
    <field x="41"/>
  </rowFields>
  <rowItems count="2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0"/>
    <pageField fld="40" hier="0"/>
  </pageFields>
  <dataFields count="2">
    <dataField name="Sum of  DEMAND SIDE " fld="18" baseField="0" baseItem="0" numFmtId="8"/>
    <dataField name="Sum of  SAW RECOV   " fld="35" baseField="0" baseItem="0" numFmtId="8"/>
  </dataField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1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7:B31" firstHeaderRow="2" firstDataRow="2" firstDataCol="1" rowPageCount="3" colPageCount="1"/>
  <pivotFields count="18">
    <pivotField axis="axisPage"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16">
        <item x="13"/>
        <item x="9"/>
        <item x="2"/>
        <item x="6"/>
        <item x="10"/>
        <item x="3"/>
        <item x="7"/>
        <item x="11"/>
        <item x="0"/>
        <item x="4"/>
        <item x="8"/>
        <item x="5"/>
        <item x="12"/>
        <item x="1"/>
        <item x="1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numFmtId="14" outline="0" subtotalTop="0" showAll="0" includeNewItemsInFilter="1">
      <items count="22">
        <item h="1" x="0"/>
        <item h="1" x="1"/>
        <item h="1" x="2"/>
        <item h="1" x="3"/>
        <item h="1" x="4"/>
        <item h="1" x="5"/>
        <item h="1" x="6"/>
        <item h="1" x="7"/>
        <item x="9"/>
        <item x="10"/>
        <item x="11"/>
        <item x="8"/>
        <item x="12"/>
        <item x="13"/>
        <item x="14"/>
        <item x="15"/>
        <item x="16"/>
        <item x="17"/>
        <item x="18"/>
        <item x="19"/>
        <item h="1" x="20"/>
        <item t="default"/>
      </items>
    </pivotField>
    <pivotField axis="axisRow" compact="0" outline="0" subtotalTop="0" showAll="0" includeNewItemsInFilter="1">
      <items count="23">
        <item x="21"/>
        <item x="1"/>
        <item x="2"/>
        <item x="3"/>
        <item x="4"/>
        <item x="5"/>
        <item x="0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</pivotFields>
  <rowFields count="1">
    <field x="17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pageFields count="3">
    <pageField fld="0" hier="0"/>
    <pageField fld="16" hier="0"/>
    <pageField fld="2" hier="0"/>
  </pageFields>
  <dataFields count="1">
    <dataField name="Sum of  DEMAND SIDE " fld="9" baseField="0" baseItem="0" numFmtId="8"/>
  </dataField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3" cacheId="2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7:B16" firstHeaderRow="2" firstDataRow="2" firstDataCol="1" rowPageCount="2" colPageCount="1"/>
  <pivotFields count="17"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numFmtId="14" outline="0" subtotalTop="0" showAll="0" includeNewItemsInFilter="1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20"/>
      </items>
    </pivotField>
    <pivotField axis="axisRow" compact="0" outline="0" subtotalTop="0" showAll="0" includeNewItemsInFilter="1" sortType="ascending">
      <items count="15">
        <item m="1" x="11"/>
        <item x="7"/>
        <item m="1" x="8"/>
        <item x="0"/>
        <item x="2"/>
        <item x="3"/>
        <item m="1" x="9"/>
        <item x="5"/>
        <item m="1" x="10"/>
        <item x="6"/>
        <item m="1" x="12"/>
        <item x="4"/>
        <item m="1" x="13"/>
        <item x="1"/>
        <item t="default"/>
      </items>
    </pivotField>
  </pivotFields>
  <rowFields count="1">
    <field x="16"/>
  </rowFields>
  <rowItems count="8">
    <i>
      <x v="3"/>
    </i>
    <i>
      <x v="4"/>
    </i>
    <i>
      <x v="5"/>
    </i>
    <i>
      <x v="7"/>
    </i>
    <i>
      <x v="9"/>
    </i>
    <i>
      <x v="11"/>
    </i>
    <i>
      <x v="13"/>
    </i>
    <i t="grand">
      <x/>
    </i>
  </rowItems>
  <colItems count="1">
    <i/>
  </colItems>
  <pageFields count="2">
    <pageField fld="15" hier="0"/>
    <pageField fld="2" hier="0"/>
  </pageFields>
  <dataFields count="1">
    <dataField name="Sum of  DEMAND SIDE " fld="10" baseField="0" baseItem="0" numFmtId="8"/>
  </dataFields>
  <formats count="2">
    <format dxfId="1">
      <pivotArea outline="0" fieldPosition="0">
        <references count="1">
          <reference field="16" count="1" selected="0">
            <x v="12"/>
          </reference>
        </references>
      </pivotArea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9"/>
  <sheetViews>
    <sheetView tabSelected="1" view="pageLayout" topLeftCell="A56" zoomScaleNormal="100" workbookViewId="0">
      <selection activeCell="C19" sqref="C19"/>
    </sheetView>
  </sheetViews>
  <sheetFormatPr defaultRowHeight="13.2" x14ac:dyDescent="0.25"/>
  <cols>
    <col min="1" max="1" width="22.33203125" customWidth="1"/>
    <col min="2" max="2" width="17.33203125" customWidth="1"/>
    <col min="3" max="3" width="15.88671875" bestFit="1" customWidth="1"/>
    <col min="4" max="4" width="15.5546875" bestFit="1" customWidth="1"/>
    <col min="5" max="5" width="15.5546875" style="118" customWidth="1"/>
    <col min="6" max="6" width="15.5546875" customWidth="1"/>
    <col min="7" max="7" width="21.88671875" bestFit="1" customWidth="1"/>
    <col min="9" max="9" width="21.88671875" customWidth="1"/>
    <col min="10" max="10" width="18.5546875" customWidth="1"/>
    <col min="11" max="11" width="14" bestFit="1" customWidth="1"/>
    <col min="12" max="12" width="13.6640625" customWidth="1"/>
    <col min="13" max="13" width="15" bestFit="1" customWidth="1"/>
  </cols>
  <sheetData>
    <row r="1" spans="1:8" ht="34.799999999999997" x14ac:dyDescent="0.55000000000000004">
      <c r="A1" s="130" t="s">
        <v>156</v>
      </c>
    </row>
    <row r="2" spans="1:8" x14ac:dyDescent="0.25">
      <c r="A2" s="15" t="s">
        <v>79</v>
      </c>
      <c r="B2" s="38" t="s">
        <v>80</v>
      </c>
      <c r="C2" s="123" t="s">
        <v>138</v>
      </c>
      <c r="D2" s="129" t="s">
        <v>80</v>
      </c>
    </row>
    <row r="3" spans="1:8" hidden="1" x14ac:dyDescent="0.25">
      <c r="A3" s="29"/>
      <c r="B3" s="19"/>
    </row>
    <row r="4" spans="1:8" hidden="1" x14ac:dyDescent="0.25">
      <c r="A4" s="29"/>
      <c r="B4">
        <v>-1.9E-3</v>
      </c>
      <c r="C4">
        <v>0</v>
      </c>
      <c r="G4" s="29" t="s">
        <v>80</v>
      </c>
      <c r="H4" s="29" t="s">
        <v>81</v>
      </c>
    </row>
    <row r="5" spans="1:8" x14ac:dyDescent="0.25">
      <c r="A5" t="s">
        <v>65</v>
      </c>
    </row>
    <row r="6" spans="1:8" x14ac:dyDescent="0.25">
      <c r="A6" s="15"/>
    </row>
    <row r="7" spans="1:8" x14ac:dyDescent="0.25">
      <c r="A7" t="s">
        <v>0</v>
      </c>
      <c r="B7" s="4" t="s">
        <v>9</v>
      </c>
    </row>
    <row r="8" spans="1:8" x14ac:dyDescent="0.25">
      <c r="B8" s="5" t="s">
        <v>1</v>
      </c>
    </row>
    <row r="9" spans="1:8" x14ac:dyDescent="0.25">
      <c r="A9" s="1" t="s">
        <v>66</v>
      </c>
      <c r="B9" s="20">
        <f>((0.080736*10)+(0.080736*2))/12</f>
        <v>8.0736000000000016E-2</v>
      </c>
      <c r="C9" s="125" t="s">
        <v>31</v>
      </c>
    </row>
    <row r="10" spans="1:8" x14ac:dyDescent="0.25">
      <c r="A10" s="2" t="s">
        <v>82</v>
      </c>
      <c r="B10" s="20">
        <f>IF($B$2=$H$4,$C$4,$B$4)</f>
        <v>-1.9E-3</v>
      </c>
      <c r="C10" s="125" t="s">
        <v>31</v>
      </c>
    </row>
    <row r="11" spans="1:8" x14ac:dyDescent="0.25">
      <c r="A11" s="2" t="s">
        <v>67</v>
      </c>
      <c r="B11" s="20"/>
      <c r="C11" s="3" t="s">
        <v>31</v>
      </c>
    </row>
    <row r="12" spans="1:8" x14ac:dyDescent="0.25">
      <c r="A12" s="2" t="s">
        <v>67</v>
      </c>
      <c r="B12" s="20"/>
      <c r="C12" s="3" t="s">
        <v>31</v>
      </c>
    </row>
    <row r="13" spans="1:8" x14ac:dyDescent="0.25">
      <c r="A13" s="2" t="s">
        <v>67</v>
      </c>
      <c r="B13" s="20"/>
      <c r="C13" s="3" t="s">
        <v>31</v>
      </c>
    </row>
    <row r="14" spans="1:8" x14ac:dyDescent="0.25">
      <c r="A14" s="2" t="s">
        <v>67</v>
      </c>
      <c r="B14" s="20"/>
      <c r="C14" s="3" t="s">
        <v>31</v>
      </c>
    </row>
    <row r="15" spans="1:8" x14ac:dyDescent="0.25">
      <c r="A15" s="2" t="s">
        <v>67</v>
      </c>
      <c r="B15" s="20"/>
      <c r="C15" s="3" t="s">
        <v>31</v>
      </c>
    </row>
    <row r="16" spans="1:8" x14ac:dyDescent="0.25">
      <c r="A16" s="2" t="s">
        <v>67</v>
      </c>
      <c r="B16" s="25"/>
      <c r="C16" s="17" t="s">
        <v>31</v>
      </c>
    </row>
    <row r="17" spans="1:7" x14ac:dyDescent="0.25">
      <c r="A17" s="2" t="s">
        <v>10</v>
      </c>
      <c r="B17" s="3">
        <f>SUM(B9:B16)</f>
        <v>7.8836000000000017E-2</v>
      </c>
      <c r="C17" s="3" t="s">
        <v>31</v>
      </c>
    </row>
    <row r="18" spans="1:7" x14ac:dyDescent="0.25">
      <c r="A18" s="2" t="s">
        <v>6</v>
      </c>
      <c r="B18" s="10">
        <f>((0.025747*0)+(0.029117*12))/12</f>
        <v>2.9117000000000001E-2</v>
      </c>
      <c r="C18" s="125" t="s">
        <v>31</v>
      </c>
    </row>
    <row r="19" spans="1:7" x14ac:dyDescent="0.25">
      <c r="A19" s="2" t="s">
        <v>7</v>
      </c>
      <c r="B19" s="117">
        <f>B17-B18</f>
        <v>4.9719000000000013E-2</v>
      </c>
      <c r="C19" s="18" t="s">
        <v>31</v>
      </c>
    </row>
    <row r="21" spans="1:7" x14ac:dyDescent="0.25">
      <c r="A21" s="2" t="s">
        <v>11</v>
      </c>
    </row>
    <row r="23" spans="1:7" x14ac:dyDescent="0.25">
      <c r="B23" t="s">
        <v>18</v>
      </c>
      <c r="G23" s="14" t="s">
        <v>7</v>
      </c>
    </row>
    <row r="24" spans="1:7" x14ac:dyDescent="0.25">
      <c r="B24" s="7" t="s">
        <v>68</v>
      </c>
      <c r="C24" s="7" t="s">
        <v>69</v>
      </c>
      <c r="D24" s="7" t="s">
        <v>14</v>
      </c>
      <c r="E24" s="119" t="s">
        <v>133</v>
      </c>
      <c r="F24" s="119" t="s">
        <v>134</v>
      </c>
    </row>
    <row r="25" spans="1:7" x14ac:dyDescent="0.25">
      <c r="A25" s="1" t="s">
        <v>66</v>
      </c>
      <c r="B25" s="125">
        <f>((0.086925*10)+(0.086925*2))/12</f>
        <v>8.6925000000000016E-2</v>
      </c>
      <c r="C25" s="20">
        <f>((0.055399*10)+(0.055399*2))/12</f>
        <v>5.5398999999999997E-2</v>
      </c>
      <c r="D25" s="20">
        <f>((0.046323*10)+(0.046323*2))/12</f>
        <v>4.6323000000000003E-2</v>
      </c>
      <c r="E25" s="125">
        <v>0</v>
      </c>
      <c r="F25" s="17">
        <v>0</v>
      </c>
      <c r="G25" s="128" t="s">
        <v>31</v>
      </c>
    </row>
    <row r="26" spans="1:7" x14ac:dyDescent="0.25">
      <c r="A26" s="2" t="s">
        <v>82</v>
      </c>
      <c r="B26" s="125">
        <f>IF($B$2=$H$4,$C$4,$B$4)</f>
        <v>-1.9E-3</v>
      </c>
      <c r="C26" s="20">
        <f>IF($B$2=$H$4,$C$4,$B$4)</f>
        <v>-1.9E-3</v>
      </c>
      <c r="D26" s="20">
        <f>IF($B$2=$H$4,$C$4,$B$4)</f>
        <v>-1.9E-3</v>
      </c>
      <c r="E26" s="125"/>
      <c r="F26" s="20"/>
      <c r="G26" s="128" t="s">
        <v>31</v>
      </c>
    </row>
    <row r="27" spans="1:7" x14ac:dyDescent="0.25">
      <c r="A27" s="2" t="s">
        <v>67</v>
      </c>
      <c r="B27" s="22"/>
      <c r="C27" s="20"/>
      <c r="D27" s="20"/>
      <c r="E27" s="125"/>
      <c r="F27" s="20"/>
    </row>
    <row r="28" spans="1:7" x14ac:dyDescent="0.25">
      <c r="A28" s="2" t="s">
        <v>67</v>
      </c>
      <c r="B28" s="22"/>
      <c r="C28" s="20"/>
      <c r="D28" s="20"/>
      <c r="E28" s="125"/>
      <c r="F28" s="20"/>
    </row>
    <row r="29" spans="1:7" x14ac:dyDescent="0.25">
      <c r="A29" s="2" t="s">
        <v>67</v>
      </c>
      <c r="B29" s="22"/>
      <c r="C29" s="20"/>
      <c r="D29" s="20"/>
      <c r="E29" s="125"/>
      <c r="F29" s="20"/>
    </row>
    <row r="30" spans="1:7" x14ac:dyDescent="0.25">
      <c r="A30" s="2" t="s">
        <v>67</v>
      </c>
      <c r="B30" s="22"/>
      <c r="C30" s="20"/>
      <c r="D30" s="20"/>
      <c r="E30" s="125"/>
      <c r="F30" s="20"/>
    </row>
    <row r="31" spans="1:7" x14ac:dyDescent="0.25">
      <c r="A31" s="2" t="s">
        <v>67</v>
      </c>
      <c r="B31" s="22"/>
      <c r="C31" s="20"/>
      <c r="D31" s="20"/>
      <c r="E31" s="125"/>
      <c r="F31" s="20"/>
    </row>
    <row r="32" spans="1:7" x14ac:dyDescent="0.25">
      <c r="A32" s="2" t="s">
        <v>67</v>
      </c>
      <c r="B32" s="23"/>
      <c r="C32" s="24"/>
      <c r="D32" s="24"/>
      <c r="E32" s="126"/>
      <c r="F32" s="126"/>
    </row>
    <row r="33" spans="1:7" x14ac:dyDescent="0.25">
      <c r="A33" s="2" t="s">
        <v>10</v>
      </c>
      <c r="B33" s="8">
        <f>SUM(B25:B32)</f>
        <v>8.5025000000000017E-2</v>
      </c>
      <c r="C33" s="8">
        <f>SUM(C25:C32)</f>
        <v>5.3498999999999998E-2</v>
      </c>
      <c r="D33" s="8">
        <f>SUM(D25:D32)</f>
        <v>4.4423000000000004E-2</v>
      </c>
      <c r="E33" s="120">
        <f>SUM(E25:E32)</f>
        <v>0</v>
      </c>
      <c r="F33" s="120">
        <f>SUM(F25:F32)</f>
        <v>0</v>
      </c>
    </row>
    <row r="34" spans="1:7" x14ac:dyDescent="0.25">
      <c r="A34" s="2" t="s">
        <v>6</v>
      </c>
      <c r="B34" s="122">
        <f>B18</f>
        <v>2.9117000000000001E-2</v>
      </c>
      <c r="C34" s="11">
        <f>B34</f>
        <v>2.9117000000000001E-2</v>
      </c>
      <c r="D34" s="11">
        <f>C34</f>
        <v>2.9117000000000001E-2</v>
      </c>
      <c r="E34" s="122"/>
      <c r="F34" s="122"/>
    </row>
    <row r="35" spans="1:7" x14ac:dyDescent="0.25">
      <c r="A35" s="2" t="s">
        <v>7</v>
      </c>
      <c r="B35" s="8">
        <f>B33-B34</f>
        <v>5.5908000000000013E-2</v>
      </c>
      <c r="C35" s="8">
        <f>C33-C34</f>
        <v>2.4381999999999997E-2</v>
      </c>
      <c r="D35" s="8">
        <f>D33-D34</f>
        <v>1.5306000000000004E-2</v>
      </c>
      <c r="E35" s="120">
        <f>E33-E34</f>
        <v>0</v>
      </c>
      <c r="F35" s="120">
        <f>F33-F34</f>
        <v>0</v>
      </c>
    </row>
    <row r="37" spans="1:7" x14ac:dyDescent="0.25">
      <c r="A37" s="26" t="s">
        <v>16</v>
      </c>
      <c r="B37" s="127">
        <v>0</v>
      </c>
      <c r="C37" s="27">
        <v>617699141.04241526</v>
      </c>
      <c r="D37" s="27">
        <v>109481306.23595838</v>
      </c>
      <c r="E37" s="127">
        <v>0</v>
      </c>
      <c r="F37" s="27">
        <v>0</v>
      </c>
      <c r="G37" s="28">
        <f>SUM(B37:D37)</f>
        <v>727180447.2783736</v>
      </c>
    </row>
    <row r="38" spans="1:7" x14ac:dyDescent="0.25">
      <c r="A38" s="2" t="s">
        <v>17</v>
      </c>
      <c r="B38" s="127">
        <v>393122103.72162634</v>
      </c>
      <c r="C38" s="127"/>
      <c r="D38" s="127"/>
      <c r="G38" s="36">
        <f>(B37/G37)*B35+(C37/G37)*C35+(D37/G37)*D35+(E37*E35)/G37+(F37*F35)/G37</f>
        <v>2.3015554657421673E-2</v>
      </c>
    </row>
    <row r="40" spans="1:7" x14ac:dyDescent="0.25">
      <c r="B40" t="s">
        <v>20</v>
      </c>
    </row>
    <row r="41" spans="1:7" x14ac:dyDescent="0.25">
      <c r="B41" t="s">
        <v>19</v>
      </c>
      <c r="C41" s="6" t="s">
        <v>14</v>
      </c>
      <c r="D41" s="118" t="s">
        <v>135</v>
      </c>
    </row>
    <row r="42" spans="1:7" x14ac:dyDescent="0.25">
      <c r="A42" s="1" t="s">
        <v>66</v>
      </c>
      <c r="B42" s="19">
        <f>((0.056348*10)+(0.056348*2))/12</f>
        <v>5.6348000000000002E-2</v>
      </c>
      <c r="C42" s="19">
        <f>((0.048478*10)+(0.048478*2))/12</f>
        <v>4.8478E-2</v>
      </c>
      <c r="D42" s="132">
        <v>0</v>
      </c>
      <c r="E42" s="128"/>
      <c r="F42" s="29"/>
    </row>
    <row r="43" spans="1:7" x14ac:dyDescent="0.25">
      <c r="A43" s="2" t="s">
        <v>82</v>
      </c>
      <c r="B43" s="19">
        <f>IF($B$2=$H$4,$C$4,$B$4)</f>
        <v>-1.9E-3</v>
      </c>
      <c r="C43" s="19">
        <f>IF($B$2=$H$4,$C$4,$B$4)</f>
        <v>-1.9E-3</v>
      </c>
      <c r="D43" s="124" t="s">
        <v>31</v>
      </c>
      <c r="E43" s="128"/>
      <c r="F43" s="29"/>
    </row>
    <row r="44" spans="1:7" x14ac:dyDescent="0.25">
      <c r="A44" s="2" t="s">
        <v>67</v>
      </c>
      <c r="B44" s="19"/>
      <c r="C44" s="19"/>
      <c r="D44" s="120"/>
    </row>
    <row r="45" spans="1:7" x14ac:dyDescent="0.25">
      <c r="A45" s="2" t="s">
        <v>67</v>
      </c>
      <c r="B45" s="19"/>
      <c r="C45" s="19"/>
      <c r="D45" s="120"/>
    </row>
    <row r="46" spans="1:7" x14ac:dyDescent="0.25">
      <c r="A46" s="2" t="s">
        <v>67</v>
      </c>
      <c r="B46" s="19"/>
      <c r="C46" s="19"/>
      <c r="D46" s="120"/>
    </row>
    <row r="47" spans="1:7" x14ac:dyDescent="0.25">
      <c r="A47" s="2" t="s">
        <v>67</v>
      </c>
      <c r="B47" s="19"/>
      <c r="C47" s="19"/>
      <c r="D47" s="120"/>
    </row>
    <row r="48" spans="1:7" x14ac:dyDescent="0.25">
      <c r="A48" s="2" t="s">
        <v>67</v>
      </c>
      <c r="B48" s="19"/>
      <c r="C48" s="19"/>
      <c r="D48" s="120"/>
    </row>
    <row r="49" spans="1:7" x14ac:dyDescent="0.25">
      <c r="A49" s="2" t="s">
        <v>67</v>
      </c>
      <c r="B49" s="21"/>
      <c r="C49" s="21"/>
      <c r="D49" s="121"/>
    </row>
    <row r="50" spans="1:7" x14ac:dyDescent="0.25">
      <c r="A50" s="2" t="s">
        <v>10</v>
      </c>
      <c r="B50" s="8">
        <f>SUM(B42:B49)</f>
        <v>5.4448000000000003E-2</v>
      </c>
      <c r="C50" s="8">
        <f>SUM(C42:C49)</f>
        <v>4.6578000000000001E-2</v>
      </c>
      <c r="D50" s="120">
        <f>SUM(D42:D49)</f>
        <v>0</v>
      </c>
      <c r="E50" s="120"/>
      <c r="F50" s="8"/>
    </row>
    <row r="51" spans="1:7" x14ac:dyDescent="0.25">
      <c r="A51" s="2" t="s">
        <v>6</v>
      </c>
      <c r="B51" s="11">
        <f>B18</f>
        <v>2.9117000000000001E-2</v>
      </c>
      <c r="C51" s="11">
        <f>B51</f>
        <v>2.9117000000000001E-2</v>
      </c>
      <c r="D51" s="122"/>
    </row>
    <row r="52" spans="1:7" x14ac:dyDescent="0.25">
      <c r="A52" s="2" t="s">
        <v>7</v>
      </c>
      <c r="B52" s="8">
        <f>B50-B51</f>
        <v>2.5331000000000003E-2</v>
      </c>
      <c r="C52" s="8">
        <f>C50-C51</f>
        <v>1.7461000000000001E-2</v>
      </c>
      <c r="D52" s="120">
        <f>D50-D51</f>
        <v>0</v>
      </c>
      <c r="E52" s="120"/>
      <c r="F52" s="8"/>
    </row>
    <row r="54" spans="1:7" x14ac:dyDescent="0.25">
      <c r="A54" s="26" t="s">
        <v>16</v>
      </c>
      <c r="B54" s="30">
        <v>8980217.0336626284</v>
      </c>
      <c r="C54" s="30">
        <v>3998804.9663373716</v>
      </c>
      <c r="D54" s="29">
        <v>0</v>
      </c>
      <c r="E54" s="128"/>
      <c r="F54" s="29"/>
      <c r="G54" s="31">
        <f>SUM(B54:C54)</f>
        <v>12979022</v>
      </c>
    </row>
    <row r="55" spans="1:7" x14ac:dyDescent="0.25">
      <c r="A55" s="2" t="s">
        <v>17</v>
      </c>
      <c r="G55" s="36">
        <f>((B54/G54)*B52)+((C54/G54)*C52)+((D52*D54)/G54)</f>
        <v>2.2906272228903294E-2</v>
      </c>
    </row>
    <row r="57" spans="1:7" x14ac:dyDescent="0.25">
      <c r="B57" t="s">
        <v>71</v>
      </c>
      <c r="G57" s="14" t="s">
        <v>7</v>
      </c>
    </row>
    <row r="58" spans="1:7" x14ac:dyDescent="0.25">
      <c r="B58" s="7" t="s">
        <v>72</v>
      </c>
      <c r="C58" s="7" t="s">
        <v>73</v>
      </c>
      <c r="D58" s="7" t="s">
        <v>74</v>
      </c>
      <c r="E58" s="119" t="s">
        <v>136</v>
      </c>
      <c r="F58" s="119" t="s">
        <v>137</v>
      </c>
    </row>
    <row r="59" spans="1:7" x14ac:dyDescent="0.25">
      <c r="A59" s="1" t="s">
        <v>66</v>
      </c>
      <c r="B59" s="22">
        <f>((0.049475*10)+(0.049475*2))/12</f>
        <v>4.9474999999999998E-2</v>
      </c>
      <c r="C59" s="20">
        <f>((0.047475*10)+(0.047475*2))/12</f>
        <v>4.7474999999999996E-2</v>
      </c>
      <c r="D59" s="20">
        <f>((0.041475*10)+(0.041475*2))/12</f>
        <v>4.1474999999999991E-2</v>
      </c>
      <c r="E59" s="17">
        <v>0</v>
      </c>
      <c r="F59" s="17">
        <v>0</v>
      </c>
      <c r="G59" s="131" t="s">
        <v>31</v>
      </c>
    </row>
    <row r="60" spans="1:7" x14ac:dyDescent="0.25">
      <c r="A60" s="2" t="s">
        <v>82</v>
      </c>
      <c r="B60" s="22">
        <f>IF($B$2=$H$4,$C$4,$B$4)</f>
        <v>-1.9E-3</v>
      </c>
      <c r="C60" s="20">
        <f>IF($B$2=$H$4,$C$4,$B$4)</f>
        <v>-1.9E-3</v>
      </c>
      <c r="D60" s="20">
        <f>IF($B$2=$H$4,$C$4,$B$4)</f>
        <v>-1.9E-3</v>
      </c>
      <c r="E60" s="125"/>
      <c r="F60" s="20"/>
      <c r="G60" s="131" t="s">
        <v>31</v>
      </c>
    </row>
    <row r="61" spans="1:7" x14ac:dyDescent="0.25">
      <c r="A61" s="2" t="s">
        <v>67</v>
      </c>
      <c r="B61" s="22"/>
      <c r="C61" s="20"/>
      <c r="D61" s="20"/>
      <c r="E61" s="125"/>
      <c r="F61" s="20"/>
    </row>
    <row r="62" spans="1:7" x14ac:dyDescent="0.25">
      <c r="A62" s="2" t="s">
        <v>67</v>
      </c>
      <c r="B62" s="22"/>
      <c r="C62" s="20"/>
      <c r="D62" s="20"/>
      <c r="E62" s="125"/>
      <c r="F62" s="20"/>
    </row>
    <row r="63" spans="1:7" x14ac:dyDescent="0.25">
      <c r="A63" s="2" t="s">
        <v>67</v>
      </c>
      <c r="B63" s="22"/>
      <c r="C63" s="20"/>
      <c r="D63" s="20"/>
      <c r="E63" s="125"/>
      <c r="F63" s="20"/>
    </row>
    <row r="64" spans="1:7" x14ac:dyDescent="0.25">
      <c r="A64" s="2" t="s">
        <v>67</v>
      </c>
      <c r="B64" s="22"/>
      <c r="C64" s="20"/>
      <c r="D64" s="20"/>
      <c r="E64" s="125"/>
      <c r="F64" s="20"/>
    </row>
    <row r="65" spans="1:7" x14ac:dyDescent="0.25">
      <c r="A65" s="2" t="s">
        <v>67</v>
      </c>
      <c r="B65" s="22"/>
      <c r="C65" s="20"/>
      <c r="D65" s="20"/>
      <c r="E65" s="125"/>
      <c r="F65" s="20"/>
    </row>
    <row r="66" spans="1:7" x14ac:dyDescent="0.25">
      <c r="A66" s="2" t="s">
        <v>67</v>
      </c>
      <c r="B66" s="23"/>
      <c r="C66" s="24"/>
      <c r="D66" s="24"/>
      <c r="E66" s="126"/>
      <c r="F66" s="126"/>
    </row>
    <row r="67" spans="1:7" x14ac:dyDescent="0.25">
      <c r="A67" s="2" t="s">
        <v>10</v>
      </c>
      <c r="B67" s="8">
        <f>SUM(B59:B66)</f>
        <v>4.7574999999999999E-2</v>
      </c>
      <c r="C67" s="8">
        <f>SUM(C59:C66)</f>
        <v>4.5574999999999997E-2</v>
      </c>
      <c r="D67" s="8">
        <f>SUM(D59:D66)</f>
        <v>3.9574999999999992E-2</v>
      </c>
      <c r="E67" s="120">
        <f>SUM(E59:E66)</f>
        <v>0</v>
      </c>
      <c r="F67" s="120">
        <f>SUM(F59:F66)</f>
        <v>0</v>
      </c>
    </row>
    <row r="68" spans="1:7" x14ac:dyDescent="0.25">
      <c r="A68" s="2" t="s">
        <v>6</v>
      </c>
      <c r="B68" s="10">
        <f>B18</f>
        <v>2.9117000000000001E-2</v>
      </c>
      <c r="C68" s="11">
        <f>B68</f>
        <v>2.9117000000000001E-2</v>
      </c>
      <c r="D68" s="11">
        <f>C68</f>
        <v>2.9117000000000001E-2</v>
      </c>
      <c r="E68" s="122">
        <v>0</v>
      </c>
      <c r="F68" s="122">
        <v>0</v>
      </c>
    </row>
    <row r="69" spans="1:7" x14ac:dyDescent="0.25">
      <c r="A69" s="2" t="s">
        <v>7</v>
      </c>
      <c r="B69" s="8">
        <f>B67-B68</f>
        <v>1.8457999999999999E-2</v>
      </c>
      <c r="C69" s="8">
        <f>C67-C68</f>
        <v>1.6457999999999997E-2</v>
      </c>
      <c r="D69" s="8">
        <f>D67-D68</f>
        <v>1.0457999999999992E-2</v>
      </c>
      <c r="E69" s="120">
        <f>E67-E68</f>
        <v>0</v>
      </c>
      <c r="F69" s="120">
        <f>F67-F68</f>
        <v>0</v>
      </c>
    </row>
    <row r="71" spans="1:7" x14ac:dyDescent="0.25">
      <c r="A71" s="26" t="s">
        <v>16</v>
      </c>
      <c r="B71" s="27">
        <v>126937797.48256035</v>
      </c>
      <c r="C71" s="27">
        <v>225641794.34723368</v>
      </c>
      <c r="D71" s="27">
        <v>832348410.17020595</v>
      </c>
      <c r="E71" s="127">
        <v>0</v>
      </c>
      <c r="F71" s="27">
        <v>0</v>
      </c>
      <c r="G71" s="28">
        <f>SUM(B71:D71)</f>
        <v>1184928002</v>
      </c>
    </row>
    <row r="72" spans="1:7" x14ac:dyDescent="0.25">
      <c r="A72" s="2" t="s">
        <v>17</v>
      </c>
      <c r="G72" s="36">
        <f>(B71/G71)*B69+(C71/G71)*C69+(D71/G71)*D69+(E71*E69)/G71+(F71*F69)/G71</f>
        <v>1.2457575621425711E-2</v>
      </c>
    </row>
    <row r="74" spans="1:7" x14ac:dyDescent="0.25">
      <c r="G74" s="12"/>
    </row>
    <row r="75" spans="1:7" x14ac:dyDescent="0.25">
      <c r="B75" s="118" t="s">
        <v>75</v>
      </c>
      <c r="G75" s="12"/>
    </row>
    <row r="76" spans="1:7" x14ac:dyDescent="0.25">
      <c r="B76" s="118" t="s">
        <v>31</v>
      </c>
      <c r="C76" s="118" t="s">
        <v>131</v>
      </c>
      <c r="D76" s="118" t="s">
        <v>132</v>
      </c>
    </row>
    <row r="77" spans="1:7" x14ac:dyDescent="0.25">
      <c r="A77" s="1" t="s">
        <v>66</v>
      </c>
      <c r="B77" s="19">
        <f>((0.047928*10)+(0.047928*2))/12</f>
        <v>4.7927999999999998E-2</v>
      </c>
      <c r="C77" s="132">
        <v>0</v>
      </c>
      <c r="D77" s="132">
        <v>0</v>
      </c>
    </row>
    <row r="78" spans="1:7" x14ac:dyDescent="0.25">
      <c r="A78" s="2" t="s">
        <v>82</v>
      </c>
      <c r="B78" s="19">
        <f>IF($B$2=$H$4,$C$4,$B$4)</f>
        <v>-1.9E-3</v>
      </c>
      <c r="C78" s="132" t="s">
        <v>31</v>
      </c>
      <c r="D78" s="120"/>
    </row>
    <row r="79" spans="1:7" x14ac:dyDescent="0.25">
      <c r="A79" s="2" t="s">
        <v>67</v>
      </c>
      <c r="B79" s="19"/>
      <c r="C79" s="120"/>
      <c r="D79" s="120"/>
    </row>
    <row r="80" spans="1:7" x14ac:dyDescent="0.25">
      <c r="A80" s="2" t="s">
        <v>67</v>
      </c>
      <c r="B80" s="19"/>
      <c r="C80" s="120"/>
      <c r="D80" s="120"/>
    </row>
    <row r="81" spans="1:7" x14ac:dyDescent="0.25">
      <c r="A81" s="2" t="s">
        <v>67</v>
      </c>
      <c r="B81" s="19"/>
      <c r="C81" s="120"/>
      <c r="D81" s="120"/>
    </row>
    <row r="82" spans="1:7" x14ac:dyDescent="0.25">
      <c r="A82" s="2" t="s">
        <v>67</v>
      </c>
      <c r="B82" s="19"/>
      <c r="C82" s="120"/>
      <c r="D82" s="120"/>
    </row>
    <row r="83" spans="1:7" x14ac:dyDescent="0.25">
      <c r="A83" s="2" t="s">
        <v>67</v>
      </c>
      <c r="B83" s="19"/>
      <c r="C83" s="120"/>
      <c r="D83" s="120"/>
    </row>
    <row r="84" spans="1:7" x14ac:dyDescent="0.25">
      <c r="A84" s="2" t="s">
        <v>67</v>
      </c>
      <c r="B84" s="21"/>
      <c r="C84" s="121"/>
      <c r="D84" s="121"/>
    </row>
    <row r="85" spans="1:7" x14ac:dyDescent="0.25">
      <c r="A85" s="2" t="s">
        <v>10</v>
      </c>
      <c r="B85" s="8">
        <f>SUM(B77:B84)</f>
        <v>4.6027999999999999E-2</v>
      </c>
      <c r="C85" s="120">
        <f>SUM(C77:C84)</f>
        <v>0</v>
      </c>
      <c r="D85" s="120">
        <f>SUM(D77:D84)</f>
        <v>0</v>
      </c>
    </row>
    <row r="86" spans="1:7" x14ac:dyDescent="0.25">
      <c r="A86" s="2" t="s">
        <v>6</v>
      </c>
      <c r="B86" s="9">
        <f>B18</f>
        <v>2.9117000000000001E-2</v>
      </c>
      <c r="C86" s="121">
        <v>0</v>
      </c>
      <c r="D86" s="121">
        <v>0</v>
      </c>
    </row>
    <row r="87" spans="1:7" x14ac:dyDescent="0.25">
      <c r="A87" s="2" t="s">
        <v>7</v>
      </c>
      <c r="B87" s="36">
        <f>B85-B86</f>
        <v>1.6910999999999999E-2</v>
      </c>
      <c r="C87" s="36">
        <f>C85-C86</f>
        <v>0</v>
      </c>
      <c r="D87" s="36">
        <f>D85-D86</f>
        <v>0</v>
      </c>
    </row>
    <row r="89" spans="1:7" x14ac:dyDescent="0.25">
      <c r="A89" s="2" t="s">
        <v>22</v>
      </c>
      <c r="B89" s="162">
        <v>226747351</v>
      </c>
      <c r="C89" s="133">
        <v>0</v>
      </c>
      <c r="D89" s="133">
        <v>0</v>
      </c>
      <c r="G89" s="32">
        <f>IF(D2=H4,0,B89)</f>
        <v>226747351</v>
      </c>
    </row>
    <row r="90" spans="1:7" ht="16.8" x14ac:dyDescent="0.55000000000000004">
      <c r="G90" s="142">
        <f>IF(D2=H4,0,((B89/G89)*B87)+((C87*C89)/G89)+((D87*D89)/G89))</f>
        <v>1.6910999999999999E-2</v>
      </c>
    </row>
    <row r="91" spans="1:7" x14ac:dyDescent="0.25">
      <c r="G91" s="12"/>
    </row>
    <row r="92" spans="1:7" x14ac:dyDescent="0.25">
      <c r="A92" t="s">
        <v>25</v>
      </c>
      <c r="G92" s="115">
        <f>G89+G71+G54+G37</f>
        <v>2151834822.2783737</v>
      </c>
    </row>
    <row r="93" spans="1:7" x14ac:dyDescent="0.25">
      <c r="A93" t="s">
        <v>24</v>
      </c>
      <c r="G93" s="116">
        <f>((G89/G92)*G90)+((G71/G92)*G72)+((G54/G92)*G55)+((G37/G92)*G38)</f>
        <v>1.6557784368986431E-2</v>
      </c>
    </row>
    <row r="94" spans="1:7" x14ac:dyDescent="0.25">
      <c r="G94" s="12"/>
    </row>
    <row r="95" spans="1:7" x14ac:dyDescent="0.25">
      <c r="G95" s="12"/>
    </row>
    <row r="97" spans="1:1" x14ac:dyDescent="0.25">
      <c r="A97" t="s">
        <v>23</v>
      </c>
    </row>
    <row r="98" spans="1:1" ht="15.6" x14ac:dyDescent="0.25">
      <c r="A98" s="13" t="s">
        <v>70</v>
      </c>
    </row>
    <row r="99" spans="1:1" ht="15.6" x14ac:dyDescent="0.25">
      <c r="A99" s="13" t="s">
        <v>157</v>
      </c>
    </row>
  </sheetData>
  <dataValidations count="1">
    <dataValidation type="list" allowBlank="1" showInputMessage="1" showErrorMessage="1" sqref="B2:B3 D2">
      <formula1>$G$4:$H$4</formula1>
    </dataValidation>
  </dataValidations>
  <printOptions horizontalCentered="1"/>
  <pageMargins left="0.75" right="0.75" top="0.47" bottom="0.31" header="0.5" footer="0.5"/>
  <pageSetup scale="58" orientation="portrait" r:id="rId1"/>
  <headerFooter alignWithMargins="0">
    <oddHeader>&amp;R&amp;"Times New Roman,Bold"KyPSC Case No. 2017-00427
AG-DR-01-004 Attachment 3
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C27" sqref="C27:D28"/>
    </sheetView>
  </sheetViews>
  <sheetFormatPr defaultRowHeight="13.2" x14ac:dyDescent="0.25"/>
  <cols>
    <col min="1" max="1" width="12.88671875" bestFit="1" customWidth="1"/>
    <col min="2" max="4" width="9.33203125" bestFit="1" customWidth="1"/>
    <col min="6" max="6" width="10" bestFit="1" customWidth="1"/>
  </cols>
  <sheetData>
    <row r="1" spans="1:8" ht="28.8" x14ac:dyDescent="0.3">
      <c r="A1" s="109"/>
      <c r="B1" s="109" t="s">
        <v>117</v>
      </c>
      <c r="C1" s="109" t="s">
        <v>118</v>
      </c>
      <c r="D1" s="109" t="s">
        <v>119</v>
      </c>
      <c r="E1" s="109"/>
      <c r="F1" s="109" t="s">
        <v>120</v>
      </c>
      <c r="G1" s="109" t="s">
        <v>121</v>
      </c>
      <c r="H1" s="109" t="s">
        <v>122</v>
      </c>
    </row>
    <row r="2" spans="1:8" ht="14.4" x14ac:dyDescent="0.3">
      <c r="A2" s="108">
        <v>39630</v>
      </c>
      <c r="B2" s="110">
        <v>1.6750000000000001E-2</v>
      </c>
      <c r="C2" s="110">
        <v>1.1974E-2</v>
      </c>
      <c r="D2" s="110">
        <v>1.1834000000000001E-2</v>
      </c>
      <c r="E2" s="110"/>
      <c r="F2" s="110">
        <v>5.7650000000000002E-3</v>
      </c>
      <c r="G2" s="110">
        <v>2.1618999999999999E-2</v>
      </c>
      <c r="H2" s="110">
        <v>2.7383999999999999E-2</v>
      </c>
    </row>
    <row r="3" spans="1:8" ht="14.4" x14ac:dyDescent="0.3">
      <c r="A3" s="108">
        <v>39661</v>
      </c>
      <c r="B3" s="110">
        <v>1.6750000000000001E-2</v>
      </c>
      <c r="C3" s="110">
        <v>1.1974E-2</v>
      </c>
      <c r="D3" s="110">
        <v>1.1834000000000001E-2</v>
      </c>
      <c r="E3" s="110"/>
      <c r="F3" s="110">
        <v>7.5810000000000001E-3</v>
      </c>
      <c r="G3" s="110">
        <v>2.1618999999999999E-2</v>
      </c>
      <c r="H3" s="110">
        <v>2.92E-2</v>
      </c>
    </row>
    <row r="4" spans="1:8" ht="14.4" x14ac:dyDescent="0.3">
      <c r="A4" s="108">
        <v>39692</v>
      </c>
      <c r="B4" s="110">
        <v>1.6750000000000001E-2</v>
      </c>
      <c r="C4" s="110">
        <v>1.1974E-2</v>
      </c>
      <c r="D4" s="110">
        <v>1.1834000000000001E-2</v>
      </c>
      <c r="E4" s="110"/>
      <c r="F4" s="110">
        <v>1.3157E-2</v>
      </c>
      <c r="G4" s="110">
        <v>2.1618999999999999E-2</v>
      </c>
      <c r="H4" s="110">
        <v>3.4776000000000001E-2</v>
      </c>
    </row>
    <row r="5" spans="1:8" ht="14.4" x14ac:dyDescent="0.3">
      <c r="A5" s="108">
        <v>39722</v>
      </c>
      <c r="B5" s="110">
        <v>2.1746000000000001E-2</v>
      </c>
      <c r="C5" s="110">
        <v>2.1846999999999998E-2</v>
      </c>
      <c r="D5" s="110">
        <v>2.1669999999999998E-2</v>
      </c>
      <c r="E5" s="110"/>
      <c r="F5" s="110">
        <v>1.2926999999999999E-2</v>
      </c>
      <c r="G5" s="110">
        <v>2.1618999999999999E-2</v>
      </c>
      <c r="H5" s="110">
        <v>3.4546E-2</v>
      </c>
    </row>
    <row r="6" spans="1:8" ht="14.4" x14ac:dyDescent="0.3">
      <c r="A6" s="108">
        <v>39753</v>
      </c>
      <c r="B6" s="110">
        <v>2.1746000000000001E-2</v>
      </c>
      <c r="C6" s="110">
        <v>2.1846999999999998E-2</v>
      </c>
      <c r="D6" s="110">
        <v>2.1669999999999998E-2</v>
      </c>
      <c r="E6" s="110"/>
      <c r="F6" s="110">
        <v>1.115E-2</v>
      </c>
      <c r="G6" s="110">
        <v>2.1618999999999999E-2</v>
      </c>
      <c r="H6" s="110">
        <v>3.2769E-2</v>
      </c>
    </row>
    <row r="7" spans="1:8" ht="14.4" x14ac:dyDescent="0.3">
      <c r="A7" s="108">
        <v>39783</v>
      </c>
      <c r="B7" s="110">
        <v>2.1746000000000001E-2</v>
      </c>
      <c r="C7" s="110">
        <v>2.1846999999999998E-2</v>
      </c>
      <c r="D7" s="110">
        <v>2.1669999999999998E-2</v>
      </c>
      <c r="E7" s="110"/>
      <c r="F7" s="110">
        <v>1.4635E-2</v>
      </c>
      <c r="G7" s="110">
        <v>2.1618999999999999E-2</v>
      </c>
      <c r="H7" s="110">
        <v>3.6254000000000002E-2</v>
      </c>
    </row>
    <row r="8" spans="1:8" ht="14.4" x14ac:dyDescent="0.3">
      <c r="A8" s="108">
        <v>39814</v>
      </c>
      <c r="B8" s="110">
        <v>2.6679999999999999E-2</v>
      </c>
      <c r="C8" s="110">
        <v>2.6679999999999999E-2</v>
      </c>
      <c r="D8" s="110">
        <v>2.6334E-2</v>
      </c>
      <c r="E8" s="110"/>
      <c r="F8" s="110">
        <v>1.1318E-2</v>
      </c>
      <c r="G8" s="110">
        <v>2.1618999999999999E-2</v>
      </c>
      <c r="H8" s="110">
        <v>3.2937000000000001E-2</v>
      </c>
    </row>
    <row r="9" spans="1:8" ht="14.4" x14ac:dyDescent="0.3">
      <c r="A9" s="108">
        <v>39845</v>
      </c>
      <c r="B9" s="110">
        <v>2.6679999999999999E-2</v>
      </c>
      <c r="C9" s="110">
        <v>2.6679999999999999E-2</v>
      </c>
      <c r="D9" s="110">
        <v>2.6334E-2</v>
      </c>
      <c r="E9" s="110"/>
      <c r="F9" s="110">
        <v>4.9630000000000004E-3</v>
      </c>
      <c r="G9" s="110">
        <v>2.1618999999999999E-2</v>
      </c>
      <c r="H9" s="110">
        <v>2.6582000000000001E-2</v>
      </c>
    </row>
    <row r="10" spans="1:8" ht="14.4" x14ac:dyDescent="0.3">
      <c r="A10" s="108">
        <v>39873</v>
      </c>
      <c r="B10" s="110">
        <v>2.6679999999999999E-2</v>
      </c>
      <c r="C10" s="110">
        <v>2.6679999999999999E-2</v>
      </c>
      <c r="D10" s="110">
        <v>2.6334E-2</v>
      </c>
      <c r="E10" s="110"/>
      <c r="F10" s="110">
        <v>4.7650000000000001E-3</v>
      </c>
      <c r="G10" s="110">
        <v>2.1618999999999999E-2</v>
      </c>
      <c r="H10" s="110">
        <v>2.6383999999999998E-2</v>
      </c>
    </row>
    <row r="11" spans="1:8" ht="14.4" x14ac:dyDescent="0.3">
      <c r="A11" s="108">
        <v>39904</v>
      </c>
      <c r="B11" s="110">
        <v>1.9762999999999999E-2</v>
      </c>
      <c r="C11" s="110">
        <v>1.9168999999999999E-2</v>
      </c>
      <c r="D11" s="110">
        <v>2.1166999999999998E-2</v>
      </c>
      <c r="E11" s="110"/>
      <c r="F11" s="110">
        <v>9.5729999999999999E-3</v>
      </c>
      <c r="G11" s="110">
        <v>2.1618999999999999E-2</v>
      </c>
      <c r="H11" s="110">
        <v>3.1191999999999998E-2</v>
      </c>
    </row>
    <row r="12" spans="1:8" ht="14.4" x14ac:dyDescent="0.3">
      <c r="A12" s="108">
        <v>39934</v>
      </c>
      <c r="B12" s="110">
        <v>1.9762999999999999E-2</v>
      </c>
      <c r="C12" s="110">
        <v>1.9168999999999999E-2</v>
      </c>
      <c r="D12" s="110">
        <v>2.1166999999999998E-2</v>
      </c>
      <c r="E12" s="110"/>
      <c r="F12" s="110">
        <v>8.5800000000000008E-3</v>
      </c>
      <c r="G12" s="110">
        <v>2.1618999999999999E-2</v>
      </c>
      <c r="H12" s="110">
        <v>3.0199E-2</v>
      </c>
    </row>
    <row r="13" spans="1:8" ht="14.4" x14ac:dyDescent="0.3">
      <c r="A13" s="108">
        <v>39965</v>
      </c>
      <c r="B13" s="110">
        <v>1.9762999999999999E-2</v>
      </c>
      <c r="C13" s="110">
        <v>1.9168999999999999E-2</v>
      </c>
      <c r="D13" s="110">
        <v>2.1166999999999998E-2</v>
      </c>
      <c r="E13" s="110"/>
      <c r="F13" s="110">
        <v>8.0689999999999998E-3</v>
      </c>
      <c r="G13" s="110">
        <v>2.1618999999999999E-2</v>
      </c>
      <c r="H13" s="110">
        <v>2.9687999999999999E-2</v>
      </c>
    </row>
    <row r="14" spans="1:8" ht="14.4" x14ac:dyDescent="0.3">
      <c r="A14" s="108">
        <v>39995</v>
      </c>
      <c r="B14" s="110">
        <v>3.3785000000000003E-2</v>
      </c>
      <c r="C14" s="110">
        <v>3.3709000000000003E-2</v>
      </c>
      <c r="D14" s="110">
        <v>3.3119999999999997E-2</v>
      </c>
      <c r="E14" s="110"/>
      <c r="F14" s="110">
        <v>7.7349999999999997E-3</v>
      </c>
      <c r="G14" s="110">
        <v>2.1618999999999999E-2</v>
      </c>
      <c r="H14" s="110">
        <v>2.9353999999999998E-2</v>
      </c>
    </row>
    <row r="15" spans="1:8" ht="14.4" x14ac:dyDescent="0.3">
      <c r="A15" s="108">
        <v>40026</v>
      </c>
      <c r="B15" s="110">
        <v>3.3785000000000003E-2</v>
      </c>
      <c r="C15" s="110">
        <v>3.3709000000000003E-2</v>
      </c>
      <c r="D15" s="110">
        <v>3.3119999999999997E-2</v>
      </c>
      <c r="E15" s="110"/>
      <c r="F15" s="110">
        <v>6.3930000000000002E-3</v>
      </c>
      <c r="G15" s="110">
        <v>2.1618999999999999E-2</v>
      </c>
      <c r="H15" s="110">
        <v>2.8011999999999999E-2</v>
      </c>
    </row>
    <row r="16" spans="1:8" ht="14.4" x14ac:dyDescent="0.3">
      <c r="A16" s="108">
        <v>40057</v>
      </c>
      <c r="B16" s="110">
        <v>3.3785000000000003E-2</v>
      </c>
      <c r="C16" s="110">
        <v>3.3709000000000003E-2</v>
      </c>
      <c r="D16" s="110">
        <v>3.3119999999999997E-2</v>
      </c>
      <c r="E16" s="110"/>
      <c r="F16" s="110">
        <v>-5.849E-3</v>
      </c>
      <c r="G16" s="110">
        <v>3.3759999999999998E-2</v>
      </c>
      <c r="H16" s="110">
        <v>2.7910999999999998E-2</v>
      </c>
    </row>
    <row r="17" spans="1:8" ht="14.4" x14ac:dyDescent="0.3">
      <c r="A17" s="108">
        <v>40087</v>
      </c>
      <c r="B17" s="110">
        <v>3.9054999999999999E-2</v>
      </c>
      <c r="C17" s="110">
        <v>3.9827000000000001E-2</v>
      </c>
      <c r="D17" s="110">
        <v>3.9155000000000002E-2</v>
      </c>
      <c r="E17" s="110"/>
      <c r="F17" s="110">
        <v>-4.4400000000000004E-3</v>
      </c>
      <c r="G17" s="110">
        <v>3.3759999999999998E-2</v>
      </c>
      <c r="H17" s="110">
        <v>2.9319999999999999E-2</v>
      </c>
    </row>
    <row r="18" spans="1:8" ht="14.4" x14ac:dyDescent="0.3">
      <c r="A18" s="108">
        <v>40118</v>
      </c>
      <c r="B18" s="110">
        <v>3.9054999999999999E-2</v>
      </c>
      <c r="C18" s="110">
        <v>3.9827000000000001E-2</v>
      </c>
      <c r="D18" s="110">
        <v>3.9155000000000002E-2</v>
      </c>
      <c r="E18" s="110"/>
      <c r="F18" s="110">
        <v>-7.9439999999999997E-3</v>
      </c>
      <c r="G18" s="110">
        <v>3.3759999999999998E-2</v>
      </c>
      <c r="H18" s="110">
        <v>2.5815999999999999E-2</v>
      </c>
    </row>
    <row r="21" spans="1:8" ht="14.4" x14ac:dyDescent="0.3">
      <c r="A21" s="107" t="s">
        <v>123</v>
      </c>
      <c r="B21" s="110">
        <v>1.6750000000000001E-2</v>
      </c>
      <c r="C21" s="110">
        <v>1.1974E-2</v>
      </c>
      <c r="D21" s="110">
        <v>1.1834000000000001E-2</v>
      </c>
      <c r="E21" s="107"/>
      <c r="F21" s="107"/>
      <c r="G21" s="107"/>
      <c r="H21" s="110">
        <v>3.0453333333333332E-2</v>
      </c>
    </row>
    <row r="22" spans="1:8" ht="14.4" x14ac:dyDescent="0.3">
      <c r="A22" s="107" t="s">
        <v>124</v>
      </c>
      <c r="B22" s="110">
        <v>2.1746000000000001E-2</v>
      </c>
      <c r="C22" s="110">
        <v>2.1846999999999998E-2</v>
      </c>
      <c r="D22" s="110">
        <v>2.1669999999999998E-2</v>
      </c>
      <c r="E22" s="107"/>
      <c r="F22" s="107"/>
      <c r="G22" s="107"/>
      <c r="H22" s="110">
        <v>3.4522999999999998E-2</v>
      </c>
    </row>
    <row r="23" spans="1:8" ht="14.4" x14ac:dyDescent="0.3">
      <c r="A23" s="107" t="s">
        <v>125</v>
      </c>
      <c r="B23" s="110">
        <v>2.6679999999999999E-2</v>
      </c>
      <c r="C23" s="110">
        <v>2.6679999999999999E-2</v>
      </c>
      <c r="D23" s="110">
        <v>2.6334E-2</v>
      </c>
      <c r="E23" s="107"/>
      <c r="F23" s="107"/>
      <c r="G23" s="107"/>
      <c r="H23" s="110">
        <v>2.8634333333333335E-2</v>
      </c>
    </row>
    <row r="24" spans="1:8" ht="14.4" x14ac:dyDescent="0.3">
      <c r="A24" s="107" t="s">
        <v>126</v>
      </c>
      <c r="B24" s="110">
        <v>1.9762999999999999E-2</v>
      </c>
      <c r="C24" s="110">
        <v>1.9168999999999999E-2</v>
      </c>
      <c r="D24" s="110">
        <v>2.1166999999999998E-2</v>
      </c>
      <c r="E24" s="107"/>
      <c r="F24" s="107"/>
      <c r="G24" s="107"/>
      <c r="H24" s="110">
        <v>3.0359666666666663E-2</v>
      </c>
    </row>
    <row r="25" spans="1:8" ht="14.4" x14ac:dyDescent="0.3">
      <c r="A25" s="107" t="s">
        <v>127</v>
      </c>
      <c r="B25" s="110">
        <v>3.3785000000000003E-2</v>
      </c>
      <c r="C25" s="110">
        <v>3.3709000000000003E-2</v>
      </c>
      <c r="D25" s="110">
        <v>3.3119999999999997E-2</v>
      </c>
      <c r="E25" s="107"/>
      <c r="F25" s="107"/>
      <c r="G25" s="107"/>
      <c r="H25" s="110">
        <v>2.8425666666666665E-2</v>
      </c>
    </row>
    <row r="26" spans="1:8" ht="14.4" x14ac:dyDescent="0.3">
      <c r="A26" s="107" t="s">
        <v>128</v>
      </c>
      <c r="B26" s="110">
        <v>3.9054999999999999E-2</v>
      </c>
      <c r="C26" s="110">
        <v>3.9827000000000001E-2</v>
      </c>
      <c r="D26" s="110">
        <v>3.9155000000000002E-2</v>
      </c>
      <c r="E26" s="107"/>
      <c r="F26" s="107"/>
      <c r="G26" s="107"/>
      <c r="H26" s="110">
        <v>2.7567999999999999E-2</v>
      </c>
    </row>
    <row r="27" spans="1:8" ht="14.4" x14ac:dyDescent="0.3">
      <c r="A27" s="111" t="s">
        <v>130</v>
      </c>
      <c r="B27" s="112">
        <v>0</v>
      </c>
      <c r="C27" s="112">
        <v>0</v>
      </c>
      <c r="D27" s="112">
        <v>0</v>
      </c>
    </row>
    <row r="28" spans="1:8" ht="14.4" x14ac:dyDescent="0.3">
      <c r="A28" s="107" t="s">
        <v>129</v>
      </c>
      <c r="B28" s="107">
        <v>2.1235E-2</v>
      </c>
      <c r="C28" s="107">
        <v>1.9918000000000002E-2</v>
      </c>
      <c r="D28" s="107">
        <v>2.0251000000000002E-2</v>
      </c>
      <c r="E28" s="107"/>
      <c r="F28" s="107"/>
      <c r="G28" s="107"/>
      <c r="H28" s="107">
        <v>3.0993E-2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7"/>
  <sheetViews>
    <sheetView tabSelected="1" view="pageLayout" zoomScaleNormal="100" workbookViewId="0">
      <selection activeCell="C19" sqref="C19"/>
    </sheetView>
  </sheetViews>
  <sheetFormatPr defaultRowHeight="13.2" x14ac:dyDescent="0.25"/>
  <cols>
    <col min="1" max="1" width="11" bestFit="1" customWidth="1"/>
    <col min="2" max="2" width="21.88671875" bestFit="1" customWidth="1"/>
    <col min="3" max="3" width="17.6640625" bestFit="1" customWidth="1"/>
  </cols>
  <sheetData>
    <row r="1" spans="1:3" ht="17.399999999999999" x14ac:dyDescent="0.3">
      <c r="A1" s="134" t="s">
        <v>155</v>
      </c>
    </row>
    <row r="3" spans="1:3" x14ac:dyDescent="0.25">
      <c r="B3" s="34"/>
    </row>
    <row r="4" spans="1:3" ht="14.4" x14ac:dyDescent="0.3">
      <c r="A4" s="147" t="s">
        <v>147</v>
      </c>
      <c r="B4" s="146" t="s">
        <v>85</v>
      </c>
      <c r="C4" s="146"/>
    </row>
    <row r="6" spans="1:3" ht="14.4" x14ac:dyDescent="0.3">
      <c r="A6" s="146"/>
      <c r="B6" s="147" t="s">
        <v>145</v>
      </c>
      <c r="C6" s="146"/>
    </row>
    <row r="7" spans="1:3" ht="14.4" x14ac:dyDescent="0.3">
      <c r="A7" s="153" t="s">
        <v>146</v>
      </c>
      <c r="B7" s="154" t="s">
        <v>35</v>
      </c>
      <c r="C7" s="154" t="s">
        <v>139</v>
      </c>
    </row>
    <row r="8" spans="1:3" x14ac:dyDescent="0.25">
      <c r="A8" s="1" t="s">
        <v>89</v>
      </c>
      <c r="B8" s="133">
        <v>28791351</v>
      </c>
      <c r="C8" s="34">
        <v>0</v>
      </c>
    </row>
    <row r="9" spans="1:3" x14ac:dyDescent="0.25">
      <c r="A9" s="1" t="s">
        <v>90</v>
      </c>
      <c r="B9" s="133">
        <v>3652</v>
      </c>
      <c r="C9" s="34">
        <v>0</v>
      </c>
    </row>
    <row r="10" spans="1:3" x14ac:dyDescent="0.25">
      <c r="A10" s="1" t="s">
        <v>91</v>
      </c>
      <c r="B10" s="133">
        <v>780</v>
      </c>
      <c r="C10" s="34">
        <v>0</v>
      </c>
    </row>
    <row r="11" spans="1:3" x14ac:dyDescent="0.25">
      <c r="A11" s="1" t="s">
        <v>93</v>
      </c>
      <c r="B11" s="133">
        <v>21354048</v>
      </c>
      <c r="C11" s="34">
        <v>0</v>
      </c>
    </row>
    <row r="12" spans="1:3" x14ac:dyDescent="0.25">
      <c r="A12" s="1" t="s">
        <v>94</v>
      </c>
      <c r="B12" s="133">
        <v>15028639</v>
      </c>
      <c r="C12" s="34">
        <v>0</v>
      </c>
    </row>
    <row r="13" spans="1:3" x14ac:dyDescent="0.25">
      <c r="A13" s="1" t="s">
        <v>95</v>
      </c>
      <c r="B13" s="133">
        <v>50973918</v>
      </c>
      <c r="C13" s="34">
        <v>1808832.6799999997</v>
      </c>
    </row>
    <row r="14" spans="1:3" ht="14.4" x14ac:dyDescent="0.3">
      <c r="A14" s="173" t="s">
        <v>58</v>
      </c>
      <c r="B14" s="174">
        <v>116152388</v>
      </c>
      <c r="C14" s="175">
        <v>1808832.6799999997</v>
      </c>
    </row>
    <row r="15" spans="1:3" ht="14.4" x14ac:dyDescent="0.3">
      <c r="A15" s="148"/>
      <c r="B15" s="150"/>
      <c r="C15" s="149"/>
    </row>
    <row r="16" spans="1:3" ht="14.4" x14ac:dyDescent="0.3">
      <c r="A16" s="159"/>
      <c r="B16" s="160"/>
      <c r="C16" s="161"/>
    </row>
    <row r="17" spans="1:3" ht="14.4" x14ac:dyDescent="0.3">
      <c r="A17" s="148"/>
      <c r="B17" s="150"/>
      <c r="C17" s="149"/>
    </row>
  </sheetData>
  <printOptions horizontalCentered="1"/>
  <pageMargins left="0.75" right="0.75" top="1.45" bottom="0.51" header="0.5" footer="0.5"/>
  <pageSetup orientation="portrait" r:id="rId1"/>
  <headerFooter alignWithMargins="0">
    <oddHeader>&amp;R&amp;"Times New Roman,Bold"KyPSC Case No. 2017-00427
AG-DR-01-004 Attachment 3
Page &amp;P of 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5"/>
  <sheetViews>
    <sheetView tabSelected="1" view="pageLayout" zoomScaleNormal="100" workbookViewId="0">
      <pane ySplit="3768" topLeftCell="A4" activePane="bottomLeft"/>
      <selection activeCell="C19" sqref="C19"/>
      <selection pane="bottomLeft" activeCell="C19" sqref="C19"/>
    </sheetView>
  </sheetViews>
  <sheetFormatPr defaultRowHeight="13.2" x14ac:dyDescent="0.25"/>
  <cols>
    <col min="1" max="1" width="11.33203125" customWidth="1"/>
    <col min="2" max="2" width="11.109375" customWidth="1"/>
    <col min="3" max="3" width="12.88671875" customWidth="1"/>
  </cols>
  <sheetData>
    <row r="1" spans="1:3" x14ac:dyDescent="0.25">
      <c r="A1" t="s">
        <v>141</v>
      </c>
    </row>
    <row r="3" spans="1:3" x14ac:dyDescent="0.25">
      <c r="A3" s="136" t="s">
        <v>142</v>
      </c>
      <c r="B3" s="136" t="s">
        <v>143</v>
      </c>
      <c r="C3" s="136" t="s">
        <v>144</v>
      </c>
    </row>
    <row r="4" spans="1:3" x14ac:dyDescent="0.25">
      <c r="A4" s="135">
        <v>42552</v>
      </c>
      <c r="B4" s="163">
        <v>8943.2999999999993</v>
      </c>
      <c r="C4" s="34">
        <v>12416.8</v>
      </c>
    </row>
    <row r="5" spans="1:3" x14ac:dyDescent="0.25">
      <c r="A5" s="143">
        <v>42583</v>
      </c>
      <c r="B5" s="165">
        <v>8940.5</v>
      </c>
      <c r="C5" s="166">
        <v>12434.8</v>
      </c>
    </row>
    <row r="6" spans="1:3" x14ac:dyDescent="0.25">
      <c r="A6" s="135">
        <v>42614</v>
      </c>
      <c r="B6" s="163">
        <v>8948.3000000000011</v>
      </c>
      <c r="C6" s="34">
        <v>12452.300000000001</v>
      </c>
    </row>
    <row r="7" spans="1:3" x14ac:dyDescent="0.25">
      <c r="A7" s="143">
        <v>42644</v>
      </c>
      <c r="B7" s="34">
        <v>8966.7000000000007</v>
      </c>
      <c r="C7" s="34">
        <v>12481.1</v>
      </c>
    </row>
    <row r="8" spans="1:3" x14ac:dyDescent="0.25">
      <c r="A8" s="135">
        <v>42675</v>
      </c>
      <c r="B8" s="34">
        <v>9021.1</v>
      </c>
      <c r="C8" s="34">
        <v>12478.7</v>
      </c>
    </row>
    <row r="9" spans="1:3" x14ac:dyDescent="0.25">
      <c r="A9" s="143">
        <v>42705</v>
      </c>
      <c r="B9" s="34">
        <v>9089.6</v>
      </c>
      <c r="C9" s="34">
        <v>12516.6</v>
      </c>
    </row>
    <row r="10" spans="1:3" x14ac:dyDescent="0.25">
      <c r="A10" s="135">
        <v>42736</v>
      </c>
      <c r="B10" s="34">
        <v>9117.7999999999993</v>
      </c>
      <c r="C10" s="34">
        <v>12535.3</v>
      </c>
    </row>
    <row r="11" spans="1:3" x14ac:dyDescent="0.25">
      <c r="A11" s="143">
        <v>42767</v>
      </c>
      <c r="B11" s="34">
        <v>9037.4</v>
      </c>
      <c r="C11" s="34">
        <v>12483.3</v>
      </c>
    </row>
    <row r="12" spans="1:3" x14ac:dyDescent="0.25">
      <c r="A12" s="135">
        <v>42795</v>
      </c>
      <c r="B12" s="34">
        <v>9120.7999999999993</v>
      </c>
      <c r="C12" s="34">
        <v>12556.1</v>
      </c>
    </row>
    <row r="13" spans="1:3" x14ac:dyDescent="0.25">
      <c r="A13" s="143">
        <v>42826</v>
      </c>
      <c r="B13" s="34">
        <v>9046.6</v>
      </c>
      <c r="C13" s="34">
        <v>12522.8</v>
      </c>
    </row>
    <row r="14" spans="1:3" x14ac:dyDescent="0.25">
      <c r="A14" s="135">
        <v>42856</v>
      </c>
      <c r="B14" s="34">
        <v>9085.4</v>
      </c>
      <c r="C14" s="34">
        <v>12565.5</v>
      </c>
    </row>
    <row r="15" spans="1:3" x14ac:dyDescent="0.25">
      <c r="A15" s="143">
        <v>42887</v>
      </c>
      <c r="B15" s="34">
        <v>9071.4</v>
      </c>
      <c r="C15" s="34">
        <v>12568.6</v>
      </c>
    </row>
  </sheetData>
  <printOptions horizontalCentered="1"/>
  <pageMargins left="0.75" right="0.75" top="1.61" bottom="0.51" header="0.75" footer="0.5"/>
  <pageSetup orientation="portrait" r:id="rId1"/>
  <headerFooter alignWithMargins="0">
    <oddHeader>&amp;R&amp;"Times New Roman,Bold"KyPSC Case No. 2017-00427
AG-DR-01-004 Attachment 3
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0"/>
  <sheetViews>
    <sheetView tabSelected="1" view="pageLayout" zoomScaleNormal="100" workbookViewId="0">
      <pane ySplit="3300" topLeftCell="A2" activePane="bottomLeft"/>
      <selection activeCell="C19" sqref="C19"/>
      <selection pane="bottomLeft" activeCell="C19" sqref="C19"/>
    </sheetView>
  </sheetViews>
  <sheetFormatPr defaultRowHeight="13.2" x14ac:dyDescent="0.25"/>
  <cols>
    <col min="1" max="1" width="12.88671875" style="138" bestFit="1" customWidth="1"/>
    <col min="2" max="3" width="9.33203125" style="138" bestFit="1" customWidth="1"/>
    <col min="4" max="4" width="9.88671875" style="138" customWidth="1"/>
    <col min="5" max="5" width="9.109375" style="138"/>
    <col min="6" max="6" width="10" style="138" bestFit="1" customWidth="1"/>
    <col min="7" max="8" width="9.33203125" style="138" bestFit="1" customWidth="1"/>
    <col min="9" max="11" width="9.109375" style="138"/>
    <col min="12" max="12" width="11" style="138" bestFit="1" customWidth="1"/>
    <col min="13" max="13" width="17.6640625" style="138" bestFit="1" customWidth="1"/>
    <col min="14" max="14" width="19.88671875" style="138" bestFit="1" customWidth="1"/>
    <col min="15" max="256" width="9.109375" style="138"/>
    <col min="257" max="257" width="12.88671875" style="138" bestFit="1" customWidth="1"/>
    <col min="258" max="260" width="9.33203125" style="138" bestFit="1" customWidth="1"/>
    <col min="261" max="261" width="9.109375" style="138"/>
    <col min="262" max="262" width="10" style="138" bestFit="1" customWidth="1"/>
    <col min="263" max="512" width="9.109375" style="138"/>
    <col min="513" max="513" width="12.88671875" style="138" bestFit="1" customWidth="1"/>
    <col min="514" max="516" width="9.33203125" style="138" bestFit="1" customWidth="1"/>
    <col min="517" max="517" width="9.109375" style="138"/>
    <col min="518" max="518" width="10" style="138" bestFit="1" customWidth="1"/>
    <col min="519" max="768" width="9.109375" style="138"/>
    <col min="769" max="769" width="12.88671875" style="138" bestFit="1" customWidth="1"/>
    <col min="770" max="772" width="9.33203125" style="138" bestFit="1" customWidth="1"/>
    <col min="773" max="773" width="9.109375" style="138"/>
    <col min="774" max="774" width="10" style="138" bestFit="1" customWidth="1"/>
    <col min="775" max="1024" width="9.109375" style="138"/>
    <col min="1025" max="1025" width="12.88671875" style="138" bestFit="1" customWidth="1"/>
    <col min="1026" max="1028" width="9.33203125" style="138" bestFit="1" customWidth="1"/>
    <col min="1029" max="1029" width="9.109375" style="138"/>
    <col min="1030" max="1030" width="10" style="138" bestFit="1" customWidth="1"/>
    <col min="1031" max="1280" width="9.109375" style="138"/>
    <col min="1281" max="1281" width="12.88671875" style="138" bestFit="1" customWidth="1"/>
    <col min="1282" max="1284" width="9.33203125" style="138" bestFit="1" customWidth="1"/>
    <col min="1285" max="1285" width="9.109375" style="138"/>
    <col min="1286" max="1286" width="10" style="138" bestFit="1" customWidth="1"/>
    <col min="1287" max="1536" width="9.109375" style="138"/>
    <col min="1537" max="1537" width="12.88671875" style="138" bestFit="1" customWidth="1"/>
    <col min="1538" max="1540" width="9.33203125" style="138" bestFit="1" customWidth="1"/>
    <col min="1541" max="1541" width="9.109375" style="138"/>
    <col min="1542" max="1542" width="10" style="138" bestFit="1" customWidth="1"/>
    <col min="1543" max="1792" width="9.109375" style="138"/>
    <col min="1793" max="1793" width="12.88671875" style="138" bestFit="1" customWidth="1"/>
    <col min="1794" max="1796" width="9.33203125" style="138" bestFit="1" customWidth="1"/>
    <col min="1797" max="1797" width="9.109375" style="138"/>
    <col min="1798" max="1798" width="10" style="138" bestFit="1" customWidth="1"/>
    <col min="1799" max="2048" width="9.109375" style="138"/>
    <col min="2049" max="2049" width="12.88671875" style="138" bestFit="1" customWidth="1"/>
    <col min="2050" max="2052" width="9.33203125" style="138" bestFit="1" customWidth="1"/>
    <col min="2053" max="2053" width="9.109375" style="138"/>
    <col min="2054" max="2054" width="10" style="138" bestFit="1" customWidth="1"/>
    <col min="2055" max="2304" width="9.109375" style="138"/>
    <col min="2305" max="2305" width="12.88671875" style="138" bestFit="1" customWidth="1"/>
    <col min="2306" max="2308" width="9.33203125" style="138" bestFit="1" customWidth="1"/>
    <col min="2309" max="2309" width="9.109375" style="138"/>
    <col min="2310" max="2310" width="10" style="138" bestFit="1" customWidth="1"/>
    <col min="2311" max="2560" width="9.109375" style="138"/>
    <col min="2561" max="2561" width="12.88671875" style="138" bestFit="1" customWidth="1"/>
    <col min="2562" max="2564" width="9.33203125" style="138" bestFit="1" customWidth="1"/>
    <col min="2565" max="2565" width="9.109375" style="138"/>
    <col min="2566" max="2566" width="10" style="138" bestFit="1" customWidth="1"/>
    <col min="2567" max="2816" width="9.109375" style="138"/>
    <col min="2817" max="2817" width="12.88671875" style="138" bestFit="1" customWidth="1"/>
    <col min="2818" max="2820" width="9.33203125" style="138" bestFit="1" customWidth="1"/>
    <col min="2821" max="2821" width="9.109375" style="138"/>
    <col min="2822" max="2822" width="10" style="138" bestFit="1" customWidth="1"/>
    <col min="2823" max="3072" width="9.109375" style="138"/>
    <col min="3073" max="3073" width="12.88671875" style="138" bestFit="1" customWidth="1"/>
    <col min="3074" max="3076" width="9.33203125" style="138" bestFit="1" customWidth="1"/>
    <col min="3077" max="3077" width="9.109375" style="138"/>
    <col min="3078" max="3078" width="10" style="138" bestFit="1" customWidth="1"/>
    <col min="3079" max="3328" width="9.109375" style="138"/>
    <col min="3329" max="3329" width="12.88671875" style="138" bestFit="1" customWidth="1"/>
    <col min="3330" max="3332" width="9.33203125" style="138" bestFit="1" customWidth="1"/>
    <col min="3333" max="3333" width="9.109375" style="138"/>
    <col min="3334" max="3334" width="10" style="138" bestFit="1" customWidth="1"/>
    <col min="3335" max="3584" width="9.109375" style="138"/>
    <col min="3585" max="3585" width="12.88671875" style="138" bestFit="1" customWidth="1"/>
    <col min="3586" max="3588" width="9.33203125" style="138" bestFit="1" customWidth="1"/>
    <col min="3589" max="3589" width="9.109375" style="138"/>
    <col min="3590" max="3590" width="10" style="138" bestFit="1" customWidth="1"/>
    <col min="3591" max="3840" width="9.109375" style="138"/>
    <col min="3841" max="3841" width="12.88671875" style="138" bestFit="1" customWidth="1"/>
    <col min="3842" max="3844" width="9.33203125" style="138" bestFit="1" customWidth="1"/>
    <col min="3845" max="3845" width="9.109375" style="138"/>
    <col min="3846" max="3846" width="10" style="138" bestFit="1" customWidth="1"/>
    <col min="3847" max="4096" width="9.109375" style="138"/>
    <col min="4097" max="4097" width="12.88671875" style="138" bestFit="1" customWidth="1"/>
    <col min="4098" max="4100" width="9.33203125" style="138" bestFit="1" customWidth="1"/>
    <col min="4101" max="4101" width="9.109375" style="138"/>
    <col min="4102" max="4102" width="10" style="138" bestFit="1" customWidth="1"/>
    <col min="4103" max="4352" width="9.109375" style="138"/>
    <col min="4353" max="4353" width="12.88671875" style="138" bestFit="1" customWidth="1"/>
    <col min="4354" max="4356" width="9.33203125" style="138" bestFit="1" customWidth="1"/>
    <col min="4357" max="4357" width="9.109375" style="138"/>
    <col min="4358" max="4358" width="10" style="138" bestFit="1" customWidth="1"/>
    <col min="4359" max="4608" width="9.109375" style="138"/>
    <col min="4609" max="4609" width="12.88671875" style="138" bestFit="1" customWidth="1"/>
    <col min="4610" max="4612" width="9.33203125" style="138" bestFit="1" customWidth="1"/>
    <col min="4613" max="4613" width="9.109375" style="138"/>
    <col min="4614" max="4614" width="10" style="138" bestFit="1" customWidth="1"/>
    <col min="4615" max="4864" width="9.109375" style="138"/>
    <col min="4865" max="4865" width="12.88671875" style="138" bestFit="1" customWidth="1"/>
    <col min="4866" max="4868" width="9.33203125" style="138" bestFit="1" customWidth="1"/>
    <col min="4869" max="4869" width="9.109375" style="138"/>
    <col min="4870" max="4870" width="10" style="138" bestFit="1" customWidth="1"/>
    <col min="4871" max="5120" width="9.109375" style="138"/>
    <col min="5121" max="5121" width="12.88671875" style="138" bestFit="1" customWidth="1"/>
    <col min="5122" max="5124" width="9.33203125" style="138" bestFit="1" customWidth="1"/>
    <col min="5125" max="5125" width="9.109375" style="138"/>
    <col min="5126" max="5126" width="10" style="138" bestFit="1" customWidth="1"/>
    <col min="5127" max="5376" width="9.109375" style="138"/>
    <col min="5377" max="5377" width="12.88671875" style="138" bestFit="1" customWidth="1"/>
    <col min="5378" max="5380" width="9.33203125" style="138" bestFit="1" customWidth="1"/>
    <col min="5381" max="5381" width="9.109375" style="138"/>
    <col min="5382" max="5382" width="10" style="138" bestFit="1" customWidth="1"/>
    <col min="5383" max="5632" width="9.109375" style="138"/>
    <col min="5633" max="5633" width="12.88671875" style="138" bestFit="1" customWidth="1"/>
    <col min="5634" max="5636" width="9.33203125" style="138" bestFit="1" customWidth="1"/>
    <col min="5637" max="5637" width="9.109375" style="138"/>
    <col min="5638" max="5638" width="10" style="138" bestFit="1" customWidth="1"/>
    <col min="5639" max="5888" width="9.109375" style="138"/>
    <col min="5889" max="5889" width="12.88671875" style="138" bestFit="1" customWidth="1"/>
    <col min="5890" max="5892" width="9.33203125" style="138" bestFit="1" customWidth="1"/>
    <col min="5893" max="5893" width="9.109375" style="138"/>
    <col min="5894" max="5894" width="10" style="138" bestFit="1" customWidth="1"/>
    <col min="5895" max="6144" width="9.109375" style="138"/>
    <col min="6145" max="6145" width="12.88671875" style="138" bestFit="1" customWidth="1"/>
    <col min="6146" max="6148" width="9.33203125" style="138" bestFit="1" customWidth="1"/>
    <col min="6149" max="6149" width="9.109375" style="138"/>
    <col min="6150" max="6150" width="10" style="138" bestFit="1" customWidth="1"/>
    <col min="6151" max="6400" width="9.109375" style="138"/>
    <col min="6401" max="6401" width="12.88671875" style="138" bestFit="1" customWidth="1"/>
    <col min="6402" max="6404" width="9.33203125" style="138" bestFit="1" customWidth="1"/>
    <col min="6405" max="6405" width="9.109375" style="138"/>
    <col min="6406" max="6406" width="10" style="138" bestFit="1" customWidth="1"/>
    <col min="6407" max="6656" width="9.109375" style="138"/>
    <col min="6657" max="6657" width="12.88671875" style="138" bestFit="1" customWidth="1"/>
    <col min="6658" max="6660" width="9.33203125" style="138" bestFit="1" customWidth="1"/>
    <col min="6661" max="6661" width="9.109375" style="138"/>
    <col min="6662" max="6662" width="10" style="138" bestFit="1" customWidth="1"/>
    <col min="6663" max="6912" width="9.109375" style="138"/>
    <col min="6913" max="6913" width="12.88671875" style="138" bestFit="1" customWidth="1"/>
    <col min="6914" max="6916" width="9.33203125" style="138" bestFit="1" customWidth="1"/>
    <col min="6917" max="6917" width="9.109375" style="138"/>
    <col min="6918" max="6918" width="10" style="138" bestFit="1" customWidth="1"/>
    <col min="6919" max="7168" width="9.109375" style="138"/>
    <col min="7169" max="7169" width="12.88671875" style="138" bestFit="1" customWidth="1"/>
    <col min="7170" max="7172" width="9.33203125" style="138" bestFit="1" customWidth="1"/>
    <col min="7173" max="7173" width="9.109375" style="138"/>
    <col min="7174" max="7174" width="10" style="138" bestFit="1" customWidth="1"/>
    <col min="7175" max="7424" width="9.109375" style="138"/>
    <col min="7425" max="7425" width="12.88671875" style="138" bestFit="1" customWidth="1"/>
    <col min="7426" max="7428" width="9.33203125" style="138" bestFit="1" customWidth="1"/>
    <col min="7429" max="7429" width="9.109375" style="138"/>
    <col min="7430" max="7430" width="10" style="138" bestFit="1" customWidth="1"/>
    <col min="7431" max="7680" width="9.109375" style="138"/>
    <col min="7681" max="7681" width="12.88671875" style="138" bestFit="1" customWidth="1"/>
    <col min="7682" max="7684" width="9.33203125" style="138" bestFit="1" customWidth="1"/>
    <col min="7685" max="7685" width="9.109375" style="138"/>
    <col min="7686" max="7686" width="10" style="138" bestFit="1" customWidth="1"/>
    <col min="7687" max="7936" width="9.109375" style="138"/>
    <col min="7937" max="7937" width="12.88671875" style="138" bestFit="1" customWidth="1"/>
    <col min="7938" max="7940" width="9.33203125" style="138" bestFit="1" customWidth="1"/>
    <col min="7941" max="7941" width="9.109375" style="138"/>
    <col min="7942" max="7942" width="10" style="138" bestFit="1" customWidth="1"/>
    <col min="7943" max="8192" width="9.109375" style="138"/>
    <col min="8193" max="8193" width="12.88671875" style="138" bestFit="1" customWidth="1"/>
    <col min="8194" max="8196" width="9.33203125" style="138" bestFit="1" customWidth="1"/>
    <col min="8197" max="8197" width="9.109375" style="138"/>
    <col min="8198" max="8198" width="10" style="138" bestFit="1" customWidth="1"/>
    <col min="8199" max="8448" width="9.109375" style="138"/>
    <col min="8449" max="8449" width="12.88671875" style="138" bestFit="1" customWidth="1"/>
    <col min="8450" max="8452" width="9.33203125" style="138" bestFit="1" customWidth="1"/>
    <col min="8453" max="8453" width="9.109375" style="138"/>
    <col min="8454" max="8454" width="10" style="138" bestFit="1" customWidth="1"/>
    <col min="8455" max="8704" width="9.109375" style="138"/>
    <col min="8705" max="8705" width="12.88671875" style="138" bestFit="1" customWidth="1"/>
    <col min="8706" max="8708" width="9.33203125" style="138" bestFit="1" customWidth="1"/>
    <col min="8709" max="8709" width="9.109375" style="138"/>
    <col min="8710" max="8710" width="10" style="138" bestFit="1" customWidth="1"/>
    <col min="8711" max="8960" width="9.109375" style="138"/>
    <col min="8961" max="8961" width="12.88671875" style="138" bestFit="1" customWidth="1"/>
    <col min="8962" max="8964" width="9.33203125" style="138" bestFit="1" customWidth="1"/>
    <col min="8965" max="8965" width="9.109375" style="138"/>
    <col min="8966" max="8966" width="10" style="138" bestFit="1" customWidth="1"/>
    <col min="8967" max="9216" width="9.109375" style="138"/>
    <col min="9217" max="9217" width="12.88671875" style="138" bestFit="1" customWidth="1"/>
    <col min="9218" max="9220" width="9.33203125" style="138" bestFit="1" customWidth="1"/>
    <col min="9221" max="9221" width="9.109375" style="138"/>
    <col min="9222" max="9222" width="10" style="138" bestFit="1" customWidth="1"/>
    <col min="9223" max="9472" width="9.109375" style="138"/>
    <col min="9473" max="9473" width="12.88671875" style="138" bestFit="1" customWidth="1"/>
    <col min="9474" max="9476" width="9.33203125" style="138" bestFit="1" customWidth="1"/>
    <col min="9477" max="9477" width="9.109375" style="138"/>
    <col min="9478" max="9478" width="10" style="138" bestFit="1" customWidth="1"/>
    <col min="9479" max="9728" width="9.109375" style="138"/>
    <col min="9729" max="9729" width="12.88671875" style="138" bestFit="1" customWidth="1"/>
    <col min="9730" max="9732" width="9.33203125" style="138" bestFit="1" customWidth="1"/>
    <col min="9733" max="9733" width="9.109375" style="138"/>
    <col min="9734" max="9734" width="10" style="138" bestFit="1" customWidth="1"/>
    <col min="9735" max="9984" width="9.109375" style="138"/>
    <col min="9985" max="9985" width="12.88671875" style="138" bestFit="1" customWidth="1"/>
    <col min="9986" max="9988" width="9.33203125" style="138" bestFit="1" customWidth="1"/>
    <col min="9989" max="9989" width="9.109375" style="138"/>
    <col min="9990" max="9990" width="10" style="138" bestFit="1" customWidth="1"/>
    <col min="9991" max="10240" width="9.109375" style="138"/>
    <col min="10241" max="10241" width="12.88671875" style="138" bestFit="1" customWidth="1"/>
    <col min="10242" max="10244" width="9.33203125" style="138" bestFit="1" customWidth="1"/>
    <col min="10245" max="10245" width="9.109375" style="138"/>
    <col min="10246" max="10246" width="10" style="138" bestFit="1" customWidth="1"/>
    <col min="10247" max="10496" width="9.109375" style="138"/>
    <col min="10497" max="10497" width="12.88671875" style="138" bestFit="1" customWidth="1"/>
    <col min="10498" max="10500" width="9.33203125" style="138" bestFit="1" customWidth="1"/>
    <col min="10501" max="10501" width="9.109375" style="138"/>
    <col min="10502" max="10502" width="10" style="138" bestFit="1" customWidth="1"/>
    <col min="10503" max="10752" width="9.109375" style="138"/>
    <col min="10753" max="10753" width="12.88671875" style="138" bestFit="1" customWidth="1"/>
    <col min="10754" max="10756" width="9.33203125" style="138" bestFit="1" customWidth="1"/>
    <col min="10757" max="10757" width="9.109375" style="138"/>
    <col min="10758" max="10758" width="10" style="138" bestFit="1" customWidth="1"/>
    <col min="10759" max="11008" width="9.109375" style="138"/>
    <col min="11009" max="11009" width="12.88671875" style="138" bestFit="1" customWidth="1"/>
    <col min="11010" max="11012" width="9.33203125" style="138" bestFit="1" customWidth="1"/>
    <col min="11013" max="11013" width="9.109375" style="138"/>
    <col min="11014" max="11014" width="10" style="138" bestFit="1" customWidth="1"/>
    <col min="11015" max="11264" width="9.109375" style="138"/>
    <col min="11265" max="11265" width="12.88671875" style="138" bestFit="1" customWidth="1"/>
    <col min="11266" max="11268" width="9.33203125" style="138" bestFit="1" customWidth="1"/>
    <col min="11269" max="11269" width="9.109375" style="138"/>
    <col min="11270" max="11270" width="10" style="138" bestFit="1" customWidth="1"/>
    <col min="11271" max="11520" width="9.109375" style="138"/>
    <col min="11521" max="11521" width="12.88671875" style="138" bestFit="1" customWidth="1"/>
    <col min="11522" max="11524" width="9.33203125" style="138" bestFit="1" customWidth="1"/>
    <col min="11525" max="11525" width="9.109375" style="138"/>
    <col min="11526" max="11526" width="10" style="138" bestFit="1" customWidth="1"/>
    <col min="11527" max="11776" width="9.109375" style="138"/>
    <col min="11777" max="11777" width="12.88671875" style="138" bestFit="1" customWidth="1"/>
    <col min="11778" max="11780" width="9.33203125" style="138" bestFit="1" customWidth="1"/>
    <col min="11781" max="11781" width="9.109375" style="138"/>
    <col min="11782" max="11782" width="10" style="138" bestFit="1" customWidth="1"/>
    <col min="11783" max="12032" width="9.109375" style="138"/>
    <col min="12033" max="12033" width="12.88671875" style="138" bestFit="1" customWidth="1"/>
    <col min="12034" max="12036" width="9.33203125" style="138" bestFit="1" customWidth="1"/>
    <col min="12037" max="12037" width="9.109375" style="138"/>
    <col min="12038" max="12038" width="10" style="138" bestFit="1" customWidth="1"/>
    <col min="12039" max="12288" width="9.109375" style="138"/>
    <col min="12289" max="12289" width="12.88671875" style="138" bestFit="1" customWidth="1"/>
    <col min="12290" max="12292" width="9.33203125" style="138" bestFit="1" customWidth="1"/>
    <col min="12293" max="12293" width="9.109375" style="138"/>
    <col min="12294" max="12294" width="10" style="138" bestFit="1" customWidth="1"/>
    <col min="12295" max="12544" width="9.109375" style="138"/>
    <col min="12545" max="12545" width="12.88671875" style="138" bestFit="1" customWidth="1"/>
    <col min="12546" max="12548" width="9.33203125" style="138" bestFit="1" customWidth="1"/>
    <col min="12549" max="12549" width="9.109375" style="138"/>
    <col min="12550" max="12550" width="10" style="138" bestFit="1" customWidth="1"/>
    <col min="12551" max="12800" width="9.109375" style="138"/>
    <col min="12801" max="12801" width="12.88671875" style="138" bestFit="1" customWidth="1"/>
    <col min="12802" max="12804" width="9.33203125" style="138" bestFit="1" customWidth="1"/>
    <col min="12805" max="12805" width="9.109375" style="138"/>
    <col min="12806" max="12806" width="10" style="138" bestFit="1" customWidth="1"/>
    <col min="12807" max="13056" width="9.109375" style="138"/>
    <col min="13057" max="13057" width="12.88671875" style="138" bestFit="1" customWidth="1"/>
    <col min="13058" max="13060" width="9.33203125" style="138" bestFit="1" customWidth="1"/>
    <col min="13061" max="13061" width="9.109375" style="138"/>
    <col min="13062" max="13062" width="10" style="138" bestFit="1" customWidth="1"/>
    <col min="13063" max="13312" width="9.109375" style="138"/>
    <col min="13313" max="13313" width="12.88671875" style="138" bestFit="1" customWidth="1"/>
    <col min="13314" max="13316" width="9.33203125" style="138" bestFit="1" customWidth="1"/>
    <col min="13317" max="13317" width="9.109375" style="138"/>
    <col min="13318" max="13318" width="10" style="138" bestFit="1" customWidth="1"/>
    <col min="13319" max="13568" width="9.109375" style="138"/>
    <col min="13569" max="13569" width="12.88671875" style="138" bestFit="1" customWidth="1"/>
    <col min="13570" max="13572" width="9.33203125" style="138" bestFit="1" customWidth="1"/>
    <col min="13573" max="13573" width="9.109375" style="138"/>
    <col min="13574" max="13574" width="10" style="138" bestFit="1" customWidth="1"/>
    <col min="13575" max="13824" width="9.109375" style="138"/>
    <col min="13825" max="13825" width="12.88671875" style="138" bestFit="1" customWidth="1"/>
    <col min="13826" max="13828" width="9.33203125" style="138" bestFit="1" customWidth="1"/>
    <col min="13829" max="13829" width="9.109375" style="138"/>
    <col min="13830" max="13830" width="10" style="138" bestFit="1" customWidth="1"/>
    <col min="13831" max="14080" width="9.109375" style="138"/>
    <col min="14081" max="14081" width="12.88671875" style="138" bestFit="1" customWidth="1"/>
    <col min="14082" max="14084" width="9.33203125" style="138" bestFit="1" customWidth="1"/>
    <col min="14085" max="14085" width="9.109375" style="138"/>
    <col min="14086" max="14086" width="10" style="138" bestFit="1" customWidth="1"/>
    <col min="14087" max="14336" width="9.109375" style="138"/>
    <col min="14337" max="14337" width="12.88671875" style="138" bestFit="1" customWidth="1"/>
    <col min="14338" max="14340" width="9.33203125" style="138" bestFit="1" customWidth="1"/>
    <col min="14341" max="14341" width="9.109375" style="138"/>
    <col min="14342" max="14342" width="10" style="138" bestFit="1" customWidth="1"/>
    <col min="14343" max="14592" width="9.109375" style="138"/>
    <col min="14593" max="14593" width="12.88671875" style="138" bestFit="1" customWidth="1"/>
    <col min="14594" max="14596" width="9.33203125" style="138" bestFit="1" customWidth="1"/>
    <col min="14597" max="14597" width="9.109375" style="138"/>
    <col min="14598" max="14598" width="10" style="138" bestFit="1" customWidth="1"/>
    <col min="14599" max="14848" width="9.109375" style="138"/>
    <col min="14849" max="14849" width="12.88671875" style="138" bestFit="1" customWidth="1"/>
    <col min="14850" max="14852" width="9.33203125" style="138" bestFit="1" customWidth="1"/>
    <col min="14853" max="14853" width="9.109375" style="138"/>
    <col min="14854" max="14854" width="10" style="138" bestFit="1" customWidth="1"/>
    <col min="14855" max="15104" width="9.109375" style="138"/>
    <col min="15105" max="15105" width="12.88671875" style="138" bestFit="1" customWidth="1"/>
    <col min="15106" max="15108" width="9.33203125" style="138" bestFit="1" customWidth="1"/>
    <col min="15109" max="15109" width="9.109375" style="138"/>
    <col min="15110" max="15110" width="10" style="138" bestFit="1" customWidth="1"/>
    <col min="15111" max="15360" width="9.109375" style="138"/>
    <col min="15361" max="15361" width="12.88671875" style="138" bestFit="1" customWidth="1"/>
    <col min="15362" max="15364" width="9.33203125" style="138" bestFit="1" customWidth="1"/>
    <col min="15365" max="15365" width="9.109375" style="138"/>
    <col min="15366" max="15366" width="10" style="138" bestFit="1" customWidth="1"/>
    <col min="15367" max="15616" width="9.109375" style="138"/>
    <col min="15617" max="15617" width="12.88671875" style="138" bestFit="1" customWidth="1"/>
    <col min="15618" max="15620" width="9.33203125" style="138" bestFit="1" customWidth="1"/>
    <col min="15621" max="15621" width="9.109375" style="138"/>
    <col min="15622" max="15622" width="10" style="138" bestFit="1" customWidth="1"/>
    <col min="15623" max="15872" width="9.109375" style="138"/>
    <col min="15873" max="15873" width="12.88671875" style="138" bestFit="1" customWidth="1"/>
    <col min="15874" max="15876" width="9.33203125" style="138" bestFit="1" customWidth="1"/>
    <col min="15877" max="15877" width="9.109375" style="138"/>
    <col min="15878" max="15878" width="10" style="138" bestFit="1" customWidth="1"/>
    <col min="15879" max="16128" width="9.109375" style="138"/>
    <col min="16129" max="16129" width="12.88671875" style="138" bestFit="1" customWidth="1"/>
    <col min="16130" max="16132" width="9.33203125" style="138" bestFit="1" customWidth="1"/>
    <col min="16133" max="16133" width="9.109375" style="138"/>
    <col min="16134" max="16134" width="10" style="138" bestFit="1" customWidth="1"/>
    <col min="16135" max="16384" width="9.109375" style="138"/>
  </cols>
  <sheetData>
    <row r="1" spans="1:16" ht="28.8" x14ac:dyDescent="0.3">
      <c r="A1" s="137"/>
      <c r="B1" s="137" t="s">
        <v>117</v>
      </c>
      <c r="C1" s="137" t="s">
        <v>118</v>
      </c>
      <c r="D1" s="137" t="s">
        <v>119</v>
      </c>
      <c r="E1" s="137"/>
      <c r="F1" s="137" t="s">
        <v>120</v>
      </c>
      <c r="G1" s="137" t="s">
        <v>121</v>
      </c>
      <c r="H1" s="137" t="s">
        <v>122</v>
      </c>
    </row>
    <row r="2" spans="1:16" s="145" customFormat="1" ht="14.4" x14ac:dyDescent="0.3">
      <c r="A2" s="139">
        <v>42552</v>
      </c>
      <c r="B2" s="140">
        <v>0</v>
      </c>
      <c r="C2" s="140">
        <v>0</v>
      </c>
      <c r="D2" s="140">
        <v>0</v>
      </c>
      <c r="E2" s="140"/>
      <c r="F2" s="140">
        <v>-2.8449999999999999E-3</v>
      </c>
      <c r="G2" s="140">
        <v>2.9117000000000001E-2</v>
      </c>
      <c r="H2" s="140">
        <v>2.6272E-2</v>
      </c>
      <c r="L2" s="144"/>
      <c r="M2" s="144"/>
      <c r="N2" s="144"/>
      <c r="O2" s="144"/>
      <c r="P2" s="144"/>
    </row>
    <row r="3" spans="1:16" s="145" customFormat="1" ht="14.4" x14ac:dyDescent="0.3">
      <c r="A3" s="139">
        <v>42583</v>
      </c>
      <c r="B3" s="140">
        <v>0</v>
      </c>
      <c r="C3" s="140">
        <v>0</v>
      </c>
      <c r="D3" s="140">
        <v>0</v>
      </c>
      <c r="E3" s="140"/>
      <c r="F3" s="140">
        <v>-4.1710000000000002E-3</v>
      </c>
      <c r="G3" s="140">
        <v>2.9117000000000001E-2</v>
      </c>
      <c r="H3" s="140">
        <v>2.4945999999999999E-2</v>
      </c>
      <c r="L3" s="144"/>
      <c r="M3" s="144"/>
      <c r="N3" s="144"/>
      <c r="O3" s="144"/>
      <c r="P3" s="144"/>
    </row>
    <row r="4" spans="1:16" s="145" customFormat="1" ht="14.4" x14ac:dyDescent="0.3">
      <c r="A4" s="139">
        <v>42614</v>
      </c>
      <c r="B4" s="140">
        <v>0</v>
      </c>
      <c r="C4" s="140">
        <v>0</v>
      </c>
      <c r="D4" s="140">
        <v>0</v>
      </c>
      <c r="E4" s="140"/>
      <c r="F4" s="140">
        <v>-2.7299999999999998E-3</v>
      </c>
      <c r="G4" s="140">
        <v>2.9117000000000001E-2</v>
      </c>
      <c r="H4" s="140">
        <v>2.6387000000000001E-2</v>
      </c>
      <c r="L4" s="144"/>
      <c r="M4" s="144"/>
      <c r="N4" s="144"/>
      <c r="O4" s="144"/>
      <c r="P4" s="144"/>
    </row>
    <row r="5" spans="1:16" s="145" customFormat="1" ht="14.4" x14ac:dyDescent="0.3">
      <c r="A5" s="139">
        <v>42644</v>
      </c>
      <c r="B5" s="140">
        <v>0</v>
      </c>
      <c r="C5" s="140">
        <v>0</v>
      </c>
      <c r="D5" s="140">
        <v>0</v>
      </c>
      <c r="E5" s="140"/>
      <c r="F5" s="140">
        <v>-1.6949999999999999E-3</v>
      </c>
      <c r="G5" s="140">
        <v>2.9117000000000001E-2</v>
      </c>
      <c r="H5" s="140">
        <v>2.7422000000000002E-2</v>
      </c>
      <c r="L5" s="144"/>
      <c r="M5" s="144"/>
      <c r="N5" s="144"/>
      <c r="O5" s="144"/>
      <c r="P5" s="144"/>
    </row>
    <row r="6" spans="1:16" s="145" customFormat="1" ht="14.4" x14ac:dyDescent="0.3">
      <c r="A6" s="139">
        <v>42675</v>
      </c>
      <c r="B6" s="140">
        <v>0</v>
      </c>
      <c r="C6" s="140">
        <v>0</v>
      </c>
      <c r="D6" s="140">
        <v>0</v>
      </c>
      <c r="E6" s="140"/>
      <c r="F6" s="140">
        <v>-3.1540000000000001E-3</v>
      </c>
      <c r="G6" s="140">
        <v>2.9117000000000001E-2</v>
      </c>
      <c r="H6" s="140">
        <v>2.5963E-2</v>
      </c>
      <c r="L6" s="144"/>
      <c r="M6" s="144"/>
      <c r="N6" s="144"/>
      <c r="O6" s="144"/>
      <c r="P6" s="144"/>
    </row>
    <row r="7" spans="1:16" s="145" customFormat="1" ht="14.4" x14ac:dyDescent="0.3">
      <c r="A7" s="139">
        <v>42705</v>
      </c>
      <c r="B7" s="140">
        <v>0</v>
      </c>
      <c r="C7" s="140">
        <v>0</v>
      </c>
      <c r="D7" s="140">
        <v>0</v>
      </c>
      <c r="E7" s="140"/>
      <c r="F7" s="140">
        <v>-5.9369999999999996E-3</v>
      </c>
      <c r="G7" s="140">
        <v>2.9117000000000001E-2</v>
      </c>
      <c r="H7" s="140">
        <v>2.3179999999999999E-2</v>
      </c>
      <c r="L7" s="144"/>
      <c r="M7" s="144"/>
      <c r="N7" s="144"/>
      <c r="O7" s="144"/>
      <c r="P7" s="144"/>
    </row>
    <row r="8" spans="1:16" s="145" customFormat="1" ht="14.4" x14ac:dyDescent="0.3">
      <c r="A8" s="139">
        <v>42736</v>
      </c>
      <c r="B8" s="140">
        <v>0</v>
      </c>
      <c r="C8" s="140">
        <v>0</v>
      </c>
      <c r="D8" s="140">
        <v>0</v>
      </c>
      <c r="E8" s="140"/>
      <c r="F8" s="140">
        <v>-5.7970000000000001E-3</v>
      </c>
      <c r="G8" s="140">
        <v>2.9117000000000001E-2</v>
      </c>
      <c r="H8" s="140">
        <v>2.332E-2</v>
      </c>
      <c r="L8" s="144"/>
      <c r="M8" s="144"/>
      <c r="N8" s="144"/>
      <c r="O8" s="144"/>
      <c r="P8" s="144"/>
    </row>
    <row r="9" spans="1:16" s="145" customFormat="1" ht="14.4" x14ac:dyDescent="0.3">
      <c r="A9" s="139">
        <v>42767</v>
      </c>
      <c r="B9" s="140">
        <v>0</v>
      </c>
      <c r="C9" s="140">
        <v>0</v>
      </c>
      <c r="D9" s="140">
        <v>0</v>
      </c>
      <c r="E9" s="140"/>
      <c r="F9" s="140">
        <v>-5.0280000000000004E-3</v>
      </c>
      <c r="G9" s="140">
        <v>2.9117000000000001E-2</v>
      </c>
      <c r="H9" s="140">
        <v>2.4088999999999999E-2</v>
      </c>
      <c r="L9" s="144"/>
      <c r="M9" s="144"/>
      <c r="N9" s="144"/>
      <c r="O9" s="144"/>
      <c r="P9" s="144"/>
    </row>
    <row r="10" spans="1:16" s="145" customFormat="1" ht="14.4" x14ac:dyDescent="0.3">
      <c r="A10" s="139">
        <v>42795</v>
      </c>
      <c r="B10" s="140">
        <v>0</v>
      </c>
      <c r="C10" s="140">
        <v>0</v>
      </c>
      <c r="D10" s="140">
        <v>0</v>
      </c>
      <c r="E10" s="140"/>
      <c r="F10" s="140">
        <v>-5.7840000000000001E-3</v>
      </c>
      <c r="G10" s="140">
        <v>2.9117000000000001E-2</v>
      </c>
      <c r="H10" s="140">
        <v>2.3333E-2</v>
      </c>
      <c r="L10" s="144"/>
      <c r="M10" s="144"/>
      <c r="N10" s="144"/>
      <c r="O10" s="144"/>
      <c r="P10" s="144"/>
    </row>
    <row r="11" spans="1:16" s="145" customFormat="1" ht="14.4" x14ac:dyDescent="0.3">
      <c r="A11" s="139">
        <v>42826</v>
      </c>
      <c r="B11" s="140">
        <v>0</v>
      </c>
      <c r="C11" s="140">
        <v>0</v>
      </c>
      <c r="D11" s="140">
        <v>0</v>
      </c>
      <c r="E11" s="140"/>
      <c r="F11" s="140">
        <v>-7.5459999999999998E-3</v>
      </c>
      <c r="G11" s="140">
        <v>2.9117000000000001E-2</v>
      </c>
      <c r="H11" s="140">
        <v>2.1571E-2</v>
      </c>
      <c r="L11" s="144"/>
      <c r="M11" s="144"/>
      <c r="N11" s="144"/>
      <c r="O11" s="144"/>
      <c r="P11" s="144"/>
    </row>
    <row r="12" spans="1:16" s="145" customFormat="1" ht="14.4" x14ac:dyDescent="0.3">
      <c r="A12" s="139">
        <v>42856</v>
      </c>
      <c r="B12" s="140">
        <v>0</v>
      </c>
      <c r="C12" s="140">
        <v>0</v>
      </c>
      <c r="D12" s="140">
        <v>0</v>
      </c>
      <c r="E12" s="140"/>
      <c r="F12" s="140">
        <v>-9.0270000000000003E-3</v>
      </c>
      <c r="G12" s="140">
        <v>2.9117000000000001E-2</v>
      </c>
      <c r="H12" s="140">
        <v>2.009E-2</v>
      </c>
      <c r="L12" s="144"/>
      <c r="M12" s="144"/>
      <c r="N12" s="144"/>
      <c r="O12" s="144"/>
      <c r="P12" s="144"/>
    </row>
    <row r="13" spans="1:16" s="145" customFormat="1" ht="14.4" x14ac:dyDescent="0.3">
      <c r="A13" s="139">
        <v>42887</v>
      </c>
      <c r="B13" s="140">
        <v>0</v>
      </c>
      <c r="C13" s="140">
        <v>0</v>
      </c>
      <c r="D13" s="140">
        <v>0</v>
      </c>
      <c r="E13" s="140"/>
      <c r="F13" s="140">
        <v>-8.8769999999999995E-3</v>
      </c>
      <c r="G13" s="140">
        <v>2.9117000000000001E-2</v>
      </c>
      <c r="H13" s="140">
        <v>2.0240000000000001E-2</v>
      </c>
      <c r="L13" s="144"/>
      <c r="M13" s="144"/>
      <c r="N13" s="144"/>
      <c r="O13" s="144"/>
      <c r="P13" s="144"/>
    </row>
    <row r="14" spans="1:16" ht="14.4" x14ac:dyDescent="0.3">
      <c r="F14" s="140"/>
      <c r="G14" s="140"/>
    </row>
    <row r="15" spans="1:16" s="145" customFormat="1" ht="14.4" x14ac:dyDescent="0.3">
      <c r="A15" s="167" t="s">
        <v>149</v>
      </c>
      <c r="B15" s="141">
        <v>0</v>
      </c>
      <c r="C15" s="141">
        <v>0</v>
      </c>
      <c r="D15" s="141">
        <v>0</v>
      </c>
      <c r="H15" s="140">
        <f>SUM(H2:H4)/3</f>
        <v>2.5868333333333337E-2</v>
      </c>
    </row>
    <row r="16" spans="1:16" s="145" customFormat="1" ht="14.4" x14ac:dyDescent="0.3">
      <c r="A16" s="167" t="s">
        <v>150</v>
      </c>
      <c r="B16" s="141">
        <v>0</v>
      </c>
      <c r="C16" s="141">
        <v>0</v>
      </c>
      <c r="D16" s="141">
        <v>0</v>
      </c>
      <c r="H16" s="140">
        <f>SUM(H5:H7)/3</f>
        <v>2.5521666666666665E-2</v>
      </c>
    </row>
    <row r="17" spans="1:8" s="145" customFormat="1" ht="14.4" x14ac:dyDescent="0.3">
      <c r="A17" s="167" t="s">
        <v>151</v>
      </c>
      <c r="B17" s="141">
        <v>0</v>
      </c>
      <c r="C17" s="141">
        <v>0</v>
      </c>
      <c r="D17" s="141">
        <v>0</v>
      </c>
      <c r="H17" s="140">
        <f>SUM(H8:H10)/3</f>
        <v>2.3580666666666666E-2</v>
      </c>
    </row>
    <row r="18" spans="1:8" s="145" customFormat="1" ht="14.4" x14ac:dyDescent="0.3">
      <c r="A18" s="167" t="s">
        <v>152</v>
      </c>
      <c r="B18" s="141">
        <v>0</v>
      </c>
      <c r="C18" s="141">
        <v>0</v>
      </c>
      <c r="D18" s="141">
        <v>0</v>
      </c>
      <c r="H18" s="140">
        <f>SUM(H11:H13)/3</f>
        <v>2.0633666666666668E-2</v>
      </c>
    </row>
    <row r="19" spans="1:8" s="145" customFormat="1" ht="14.4" x14ac:dyDescent="0.3">
      <c r="A19" s="164"/>
      <c r="B19" s="141"/>
      <c r="C19" s="141"/>
      <c r="D19" s="141"/>
      <c r="H19" s="140"/>
    </row>
    <row r="20" spans="1:8" ht="14.4" x14ac:dyDescent="0.3">
      <c r="A20" s="145" t="s">
        <v>148</v>
      </c>
      <c r="B20" s="141">
        <v>0</v>
      </c>
      <c r="C20" s="141">
        <v>0</v>
      </c>
      <c r="D20" s="141">
        <v>0</v>
      </c>
      <c r="H20" s="138">
        <f>SUM(H15:H18)/4</f>
        <v>2.3901083333333337E-2</v>
      </c>
    </row>
  </sheetData>
  <printOptions horizontalCentered="1"/>
  <pageMargins left="0.75" right="0.75" top="1.43" bottom="0.51" header="0.56999999999999995" footer="0.5"/>
  <pageSetup orientation="portrait" r:id="rId1"/>
  <headerFooter alignWithMargins="0">
    <oddHeader>&amp;R&amp;"Times New Roman,Bold"KyPSC Case No. 2017-00427
AG-DR-01-004 Attachment 3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4"/>
  <sheetViews>
    <sheetView workbookViewId="0"/>
  </sheetViews>
  <sheetFormatPr defaultRowHeight="13.2" x14ac:dyDescent="0.25"/>
  <cols>
    <col min="1" max="1" width="22.33203125" customWidth="1"/>
    <col min="2" max="2" width="17.33203125" customWidth="1"/>
    <col min="3" max="3" width="15.88671875" bestFit="1" customWidth="1"/>
    <col min="4" max="4" width="15.5546875" bestFit="1" customWidth="1"/>
    <col min="5" max="5" width="15" bestFit="1" customWidth="1"/>
    <col min="7" max="7" width="21.88671875" customWidth="1"/>
    <col min="8" max="8" width="18.5546875" customWidth="1"/>
    <col min="9" max="9" width="14" bestFit="1" customWidth="1"/>
    <col min="10" max="10" width="13.6640625" customWidth="1"/>
    <col min="11" max="11" width="15" bestFit="1" customWidth="1"/>
    <col min="12" max="12" width="11.6640625" bestFit="1" customWidth="1"/>
  </cols>
  <sheetData>
    <row r="1" spans="1:6" ht="34.799999999999997" x14ac:dyDescent="0.55000000000000004">
      <c r="A1" s="59" t="s">
        <v>102</v>
      </c>
    </row>
    <row r="2" spans="1:6" x14ac:dyDescent="0.25">
      <c r="A2" s="15" t="s">
        <v>79</v>
      </c>
      <c r="B2" s="38" t="s">
        <v>81</v>
      </c>
    </row>
    <row r="3" spans="1:6" x14ac:dyDescent="0.25">
      <c r="A3" s="29"/>
      <c r="B3" s="19"/>
    </row>
    <row r="4" spans="1:6" hidden="1" x14ac:dyDescent="0.25">
      <c r="A4" s="29"/>
      <c r="B4">
        <v>-1.9E-3</v>
      </c>
      <c r="C4">
        <v>0</v>
      </c>
      <c r="E4" s="29" t="s">
        <v>80</v>
      </c>
      <c r="F4" s="29" t="s">
        <v>81</v>
      </c>
    </row>
    <row r="5" spans="1:6" x14ac:dyDescent="0.25">
      <c r="A5" t="s">
        <v>65</v>
      </c>
    </row>
    <row r="6" spans="1:6" x14ac:dyDescent="0.25">
      <c r="A6" s="15"/>
    </row>
    <row r="7" spans="1:6" x14ac:dyDescent="0.25">
      <c r="A7" t="s">
        <v>0</v>
      </c>
      <c r="B7" s="4" t="s">
        <v>9</v>
      </c>
    </row>
    <row r="8" spans="1:6" x14ac:dyDescent="0.25">
      <c r="B8" s="5" t="s">
        <v>1</v>
      </c>
    </row>
    <row r="9" spans="1:6" x14ac:dyDescent="0.25">
      <c r="A9" s="2" t="s">
        <v>76</v>
      </c>
      <c r="B9" s="20">
        <v>0.26687</v>
      </c>
      <c r="C9" s="20" t="s">
        <v>77</v>
      </c>
    </row>
    <row r="10" spans="1:6" x14ac:dyDescent="0.25">
      <c r="A10" s="2" t="s">
        <v>82</v>
      </c>
      <c r="B10" s="20">
        <f>IF($B$2=$F$4,$C$4,$B$4)</f>
        <v>0</v>
      </c>
      <c r="C10" s="3" t="s">
        <v>31</v>
      </c>
    </row>
    <row r="11" spans="1:6" x14ac:dyDescent="0.25">
      <c r="A11" s="2" t="s">
        <v>67</v>
      </c>
      <c r="B11" s="20"/>
      <c r="C11" s="3" t="s">
        <v>31</v>
      </c>
    </row>
    <row r="12" spans="1:6" x14ac:dyDescent="0.25">
      <c r="A12" s="2" t="s">
        <v>67</v>
      </c>
      <c r="B12" s="20"/>
      <c r="C12" s="3" t="s">
        <v>31</v>
      </c>
    </row>
    <row r="13" spans="1:6" x14ac:dyDescent="0.25">
      <c r="A13" s="2" t="s">
        <v>67</v>
      </c>
      <c r="B13" s="20"/>
      <c r="C13" s="3" t="s">
        <v>31</v>
      </c>
    </row>
    <row r="14" spans="1:6" x14ac:dyDescent="0.25">
      <c r="A14" s="2" t="s">
        <v>67</v>
      </c>
      <c r="B14" s="20"/>
      <c r="C14" s="3" t="s">
        <v>31</v>
      </c>
    </row>
    <row r="15" spans="1:6" x14ac:dyDescent="0.25">
      <c r="A15" s="2" t="s">
        <v>67</v>
      </c>
      <c r="B15" s="20"/>
      <c r="C15" s="3" t="s">
        <v>31</v>
      </c>
    </row>
    <row r="16" spans="1:6" x14ac:dyDescent="0.25">
      <c r="A16" s="2" t="s">
        <v>67</v>
      </c>
      <c r="B16" s="25"/>
      <c r="C16" s="17" t="s">
        <v>31</v>
      </c>
    </row>
    <row r="17" spans="1:3" x14ac:dyDescent="0.25">
      <c r="A17" s="2" t="s">
        <v>10</v>
      </c>
      <c r="B17" s="3">
        <f>SUM(B9:B16)</f>
        <v>0.26687</v>
      </c>
      <c r="C17" s="3" t="s">
        <v>31</v>
      </c>
    </row>
    <row r="18" spans="1:3" x14ac:dyDescent="0.25">
      <c r="A18" s="2" t="s">
        <v>6</v>
      </c>
      <c r="B18" s="10">
        <v>0</v>
      </c>
      <c r="C18" s="17" t="s">
        <v>31</v>
      </c>
    </row>
    <row r="19" spans="1:3" x14ac:dyDescent="0.25">
      <c r="A19" s="2" t="s">
        <v>7</v>
      </c>
      <c r="B19" s="35">
        <f>B17-B18</f>
        <v>0.26687</v>
      </c>
      <c r="C19" s="37" t="s">
        <v>77</v>
      </c>
    </row>
    <row r="103" spans="12:12" x14ac:dyDescent="0.25">
      <c r="L103" t="s">
        <v>30</v>
      </c>
    </row>
    <row r="104" spans="12:12" x14ac:dyDescent="0.25">
      <c r="L104" s="16">
        <f>E104-K104</f>
        <v>0</v>
      </c>
    </row>
  </sheetData>
  <dataValidations count="1">
    <dataValidation type="list" allowBlank="1" showInputMessage="1" showErrorMessage="1" sqref="B2:B3">
      <formula1>$E$4:$F$4</formula1>
    </dataValidation>
  </dataValidations>
  <printOptions horizontalCentered="1"/>
  <pageMargins left="0.75" right="0.75" top="0.47" bottom="0.51" header="0.5" footer="0.5"/>
  <pageSetup scale="4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workbookViewId="0">
      <selection activeCell="F8" sqref="F8"/>
    </sheetView>
  </sheetViews>
  <sheetFormatPr defaultRowHeight="13.2" x14ac:dyDescent="0.25"/>
  <cols>
    <col min="1" max="1" width="15.6640625" customWidth="1"/>
    <col min="2" max="2" width="13.6640625" style="34" customWidth="1"/>
    <col min="3" max="3" width="19.88671875" customWidth="1"/>
  </cols>
  <sheetData>
    <row r="1" spans="1:3" ht="34.799999999999997" x14ac:dyDescent="0.55000000000000004">
      <c r="A1" s="59" t="s">
        <v>103</v>
      </c>
    </row>
    <row r="2" spans="1:3" x14ac:dyDescent="0.25">
      <c r="A2" s="29" t="s">
        <v>98</v>
      </c>
      <c r="C2" s="29" t="s">
        <v>101</v>
      </c>
    </row>
    <row r="3" spans="1:3" x14ac:dyDescent="0.25">
      <c r="B3"/>
    </row>
    <row r="4" spans="1:3" x14ac:dyDescent="0.25">
      <c r="A4" s="51" t="s">
        <v>83</v>
      </c>
      <c r="B4" s="39" t="s">
        <v>33</v>
      </c>
    </row>
    <row r="5" spans="1:3" x14ac:dyDescent="0.25">
      <c r="A5" s="51" t="s">
        <v>84</v>
      </c>
      <c r="B5" s="39" t="s">
        <v>85</v>
      </c>
    </row>
    <row r="6" spans="1:3" x14ac:dyDescent="0.25">
      <c r="B6"/>
    </row>
    <row r="7" spans="1:3" x14ac:dyDescent="0.25">
      <c r="A7" s="40"/>
      <c r="B7" s="52" t="s">
        <v>86</v>
      </c>
      <c r="C7" s="41"/>
    </row>
    <row r="8" spans="1:3" x14ac:dyDescent="0.25">
      <c r="A8" s="52" t="s">
        <v>87</v>
      </c>
      <c r="B8" s="40" t="s">
        <v>35</v>
      </c>
      <c r="C8" s="42" t="s">
        <v>88</v>
      </c>
    </row>
    <row r="9" spans="1:3" x14ac:dyDescent="0.25">
      <c r="A9" s="40" t="s">
        <v>60</v>
      </c>
      <c r="B9" s="43">
        <v>125397.14000000009</v>
      </c>
      <c r="C9" s="44">
        <v>382907.77999999974</v>
      </c>
    </row>
    <row r="10" spans="1:3" x14ac:dyDescent="0.25">
      <c r="A10" s="45" t="s">
        <v>37</v>
      </c>
      <c r="B10" s="46">
        <v>575205.42999999993</v>
      </c>
      <c r="C10" s="47">
        <v>1853263.9600000004</v>
      </c>
    </row>
    <row r="11" spans="1:3" x14ac:dyDescent="0.25">
      <c r="A11" s="45" t="s">
        <v>38</v>
      </c>
      <c r="B11" s="46">
        <v>1562084.5500000003</v>
      </c>
      <c r="C11" s="47">
        <v>4741279.8199999975</v>
      </c>
    </row>
    <row r="12" spans="1:3" x14ac:dyDescent="0.25">
      <c r="A12" s="45" t="s">
        <v>40</v>
      </c>
      <c r="B12" s="46">
        <v>15064.93</v>
      </c>
      <c r="C12" s="47">
        <v>84178.62999999999</v>
      </c>
    </row>
    <row r="13" spans="1:3" x14ac:dyDescent="0.25">
      <c r="A13" s="45" t="s">
        <v>41</v>
      </c>
      <c r="B13" s="46">
        <v>7210.57</v>
      </c>
      <c r="C13" s="47">
        <v>20171.570000000003</v>
      </c>
    </row>
    <row r="14" spans="1:3" x14ac:dyDescent="0.25">
      <c r="A14" s="45" t="s">
        <v>42</v>
      </c>
      <c r="B14" s="46">
        <v>0</v>
      </c>
      <c r="C14" s="47">
        <v>0</v>
      </c>
    </row>
    <row r="15" spans="1:3" x14ac:dyDescent="0.25">
      <c r="A15" s="45" t="s">
        <v>43</v>
      </c>
      <c r="B15" s="46">
        <v>0</v>
      </c>
      <c r="C15" s="47">
        <v>0</v>
      </c>
    </row>
    <row r="16" spans="1:3" x14ac:dyDescent="0.25">
      <c r="A16" s="45" t="s">
        <v>44</v>
      </c>
      <c r="B16" s="46">
        <v>0</v>
      </c>
      <c r="C16" s="47">
        <v>0</v>
      </c>
    </row>
    <row r="17" spans="1:3" x14ac:dyDescent="0.25">
      <c r="A17" s="45" t="s">
        <v>45</v>
      </c>
      <c r="B17" s="46">
        <v>0</v>
      </c>
      <c r="C17" s="47">
        <v>0</v>
      </c>
    </row>
    <row r="18" spans="1:3" x14ac:dyDescent="0.25">
      <c r="A18" s="45" t="s">
        <v>61</v>
      </c>
      <c r="B18" s="46">
        <v>6432.19</v>
      </c>
      <c r="C18" s="47">
        <v>5756.3700000000008</v>
      </c>
    </row>
    <row r="19" spans="1:3" x14ac:dyDescent="0.25">
      <c r="A19" s="45" t="s">
        <v>46</v>
      </c>
      <c r="B19" s="46">
        <v>7329271.669999999</v>
      </c>
      <c r="C19" s="47">
        <v>5105390.72</v>
      </c>
    </row>
    <row r="20" spans="1:3" x14ac:dyDescent="0.25">
      <c r="A20" s="45" t="s">
        <v>47</v>
      </c>
      <c r="B20" s="46">
        <v>0</v>
      </c>
      <c r="C20" s="47">
        <v>0</v>
      </c>
    </row>
    <row r="21" spans="1:3" x14ac:dyDescent="0.25">
      <c r="A21" s="45" t="s">
        <v>48</v>
      </c>
      <c r="B21" s="46">
        <v>0</v>
      </c>
      <c r="C21" s="47">
        <v>0</v>
      </c>
    </row>
    <row r="22" spans="1:3" x14ac:dyDescent="0.25">
      <c r="A22" s="45" t="s">
        <v>62</v>
      </c>
      <c r="B22" s="46">
        <v>0</v>
      </c>
      <c r="C22" s="47">
        <v>471.42999999999995</v>
      </c>
    </row>
    <row r="23" spans="1:3" x14ac:dyDescent="0.25">
      <c r="A23" s="45" t="s">
        <v>49</v>
      </c>
      <c r="B23" s="46">
        <v>0</v>
      </c>
      <c r="C23" s="47">
        <v>0</v>
      </c>
    </row>
    <row r="24" spans="1:3" x14ac:dyDescent="0.25">
      <c r="A24" s="45" t="s">
        <v>50</v>
      </c>
      <c r="B24" s="46">
        <v>0</v>
      </c>
      <c r="C24" s="47">
        <v>0</v>
      </c>
    </row>
    <row r="25" spans="1:3" x14ac:dyDescent="0.25">
      <c r="A25" s="45" t="s">
        <v>52</v>
      </c>
      <c r="B25" s="46">
        <v>0</v>
      </c>
      <c r="C25" s="47">
        <v>0</v>
      </c>
    </row>
    <row r="26" spans="1:3" x14ac:dyDescent="0.25">
      <c r="A26" s="45" t="s">
        <v>53</v>
      </c>
      <c r="B26" s="46">
        <v>0</v>
      </c>
      <c r="C26" s="47">
        <v>0</v>
      </c>
    </row>
    <row r="27" spans="1:3" x14ac:dyDescent="0.25">
      <c r="A27" s="45" t="s">
        <v>63</v>
      </c>
      <c r="B27" s="46">
        <v>352.01000000000005</v>
      </c>
      <c r="C27" s="47">
        <v>302.90000000000003</v>
      </c>
    </row>
    <row r="28" spans="1:3" x14ac:dyDescent="0.25">
      <c r="A28" s="45" t="s">
        <v>54</v>
      </c>
      <c r="B28" s="46">
        <v>0</v>
      </c>
      <c r="C28" s="47">
        <v>0</v>
      </c>
    </row>
    <row r="29" spans="1:3" x14ac:dyDescent="0.25">
      <c r="A29" s="45" t="s">
        <v>64</v>
      </c>
      <c r="B29" s="46">
        <v>0</v>
      </c>
      <c r="C29" s="47">
        <v>59988.5</v>
      </c>
    </row>
    <row r="30" spans="1:3" x14ac:dyDescent="0.25">
      <c r="A30" s="45" t="s">
        <v>56</v>
      </c>
      <c r="B30" s="46">
        <v>0</v>
      </c>
      <c r="C30" s="47">
        <v>0</v>
      </c>
    </row>
    <row r="31" spans="1:3" x14ac:dyDescent="0.25">
      <c r="A31" s="45" t="s">
        <v>57</v>
      </c>
      <c r="B31" s="46">
        <v>0</v>
      </c>
      <c r="C31" s="47">
        <v>0</v>
      </c>
    </row>
    <row r="32" spans="1:3" x14ac:dyDescent="0.25">
      <c r="A32" s="48" t="s">
        <v>58</v>
      </c>
      <c r="B32" s="49">
        <v>9621018.4899999984</v>
      </c>
      <c r="C32" s="50">
        <v>12253711.679999998</v>
      </c>
    </row>
    <row r="33" spans="2:2" x14ac:dyDescent="0.25">
      <c r="B33"/>
    </row>
    <row r="34" spans="2:2" x14ac:dyDescent="0.25">
      <c r="B34"/>
    </row>
  </sheetData>
  <phoneticPr fontId="9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"/>
  <sheetViews>
    <sheetView workbookViewId="0"/>
  </sheetViews>
  <sheetFormatPr defaultRowHeight="13.2" x14ac:dyDescent="0.25"/>
  <cols>
    <col min="1" max="1" width="21.88671875" customWidth="1"/>
    <col min="2" max="2" width="18.44140625" style="33" customWidth="1"/>
  </cols>
  <sheetData>
    <row r="1" spans="1:2" ht="34.799999999999997" x14ac:dyDescent="0.55000000000000004">
      <c r="A1" s="59" t="s">
        <v>103</v>
      </c>
    </row>
    <row r="2" spans="1:2" x14ac:dyDescent="0.25">
      <c r="A2" s="29" t="s">
        <v>97</v>
      </c>
      <c r="B2" s="58" t="s">
        <v>100</v>
      </c>
    </row>
    <row r="3" spans="1:2" x14ac:dyDescent="0.25">
      <c r="A3" s="51" t="s">
        <v>32</v>
      </c>
      <c r="B3" s="39" t="s">
        <v>33</v>
      </c>
    </row>
    <row r="4" spans="1:2" x14ac:dyDescent="0.25">
      <c r="A4" s="51" t="s">
        <v>84</v>
      </c>
      <c r="B4" s="39" t="s">
        <v>85</v>
      </c>
    </row>
    <row r="5" spans="1:2" x14ac:dyDescent="0.25">
      <c r="A5" s="51" t="s">
        <v>34</v>
      </c>
      <c r="B5" s="39" t="s">
        <v>33</v>
      </c>
    </row>
    <row r="6" spans="1:2" x14ac:dyDescent="0.25">
      <c r="B6"/>
    </row>
    <row r="7" spans="1:2" x14ac:dyDescent="0.25">
      <c r="A7" s="52" t="s">
        <v>35</v>
      </c>
      <c r="B7" s="53"/>
    </row>
    <row r="8" spans="1:2" x14ac:dyDescent="0.25">
      <c r="A8" s="52" t="s">
        <v>36</v>
      </c>
      <c r="B8" s="53" t="s">
        <v>7</v>
      </c>
    </row>
    <row r="9" spans="1:2" x14ac:dyDescent="0.25">
      <c r="A9" s="40" t="s">
        <v>59</v>
      </c>
      <c r="B9" s="54">
        <v>0</v>
      </c>
    </row>
    <row r="10" spans="1:2" x14ac:dyDescent="0.25">
      <c r="A10" s="45" t="s">
        <v>37</v>
      </c>
      <c r="B10" s="55">
        <v>25154.310000000009</v>
      </c>
    </row>
    <row r="11" spans="1:2" x14ac:dyDescent="0.25">
      <c r="A11" s="45" t="s">
        <v>38</v>
      </c>
      <c r="B11" s="55">
        <v>1477277.4299999995</v>
      </c>
    </row>
    <row r="12" spans="1:2" x14ac:dyDescent="0.25">
      <c r="A12" s="45" t="s">
        <v>39</v>
      </c>
      <c r="B12" s="55">
        <v>1662122.86</v>
      </c>
    </row>
    <row r="13" spans="1:2" x14ac:dyDescent="0.25">
      <c r="A13" s="45" t="s">
        <v>40</v>
      </c>
      <c r="B13" s="55">
        <v>19237.809999999994</v>
      </c>
    </row>
    <row r="14" spans="1:2" x14ac:dyDescent="0.25">
      <c r="A14" s="45" t="s">
        <v>41</v>
      </c>
      <c r="B14" s="55">
        <v>8514.7099999999991</v>
      </c>
    </row>
    <row r="15" spans="1:2" x14ac:dyDescent="0.25">
      <c r="A15" s="45" t="s">
        <v>42</v>
      </c>
      <c r="B15" s="55">
        <v>0</v>
      </c>
    </row>
    <row r="16" spans="1:2" x14ac:dyDescent="0.25">
      <c r="A16" s="45" t="s">
        <v>43</v>
      </c>
      <c r="B16" s="55">
        <v>0</v>
      </c>
    </row>
    <row r="17" spans="1:2" x14ac:dyDescent="0.25">
      <c r="A17" s="45" t="s">
        <v>44</v>
      </c>
      <c r="B17" s="55">
        <v>0</v>
      </c>
    </row>
    <row r="18" spans="1:2" x14ac:dyDescent="0.25">
      <c r="A18" s="45" t="s">
        <v>45</v>
      </c>
      <c r="B18" s="55">
        <v>0</v>
      </c>
    </row>
    <row r="19" spans="1:2" x14ac:dyDescent="0.25">
      <c r="A19" s="45" t="s">
        <v>46</v>
      </c>
      <c r="B19" s="55">
        <v>2339795.59</v>
      </c>
    </row>
    <row r="20" spans="1:2" x14ac:dyDescent="0.25">
      <c r="A20" s="45" t="s">
        <v>47</v>
      </c>
      <c r="B20" s="55">
        <v>0</v>
      </c>
    </row>
    <row r="21" spans="1:2" x14ac:dyDescent="0.25">
      <c r="A21" s="45" t="s">
        <v>48</v>
      </c>
      <c r="B21" s="55">
        <v>0</v>
      </c>
    </row>
    <row r="22" spans="1:2" x14ac:dyDescent="0.25">
      <c r="A22" s="45" t="s">
        <v>49</v>
      </c>
      <c r="B22" s="55">
        <v>0</v>
      </c>
    </row>
    <row r="23" spans="1:2" x14ac:dyDescent="0.25">
      <c r="A23" s="45" t="s">
        <v>50</v>
      </c>
      <c r="B23" s="55">
        <v>0</v>
      </c>
    </row>
    <row r="24" spans="1:2" x14ac:dyDescent="0.25">
      <c r="A24" s="45" t="s">
        <v>51</v>
      </c>
      <c r="B24" s="55">
        <v>416.09</v>
      </c>
    </row>
    <row r="25" spans="1:2" x14ac:dyDescent="0.25">
      <c r="A25" s="45" t="s">
        <v>52</v>
      </c>
      <c r="B25" s="55">
        <v>0</v>
      </c>
    </row>
    <row r="26" spans="1:2" x14ac:dyDescent="0.25">
      <c r="A26" s="45" t="s">
        <v>53</v>
      </c>
      <c r="B26" s="55">
        <v>0</v>
      </c>
    </row>
    <row r="27" spans="1:2" x14ac:dyDescent="0.25">
      <c r="A27" s="45" t="s">
        <v>54</v>
      </c>
      <c r="B27" s="55">
        <v>0</v>
      </c>
    </row>
    <row r="28" spans="1:2" x14ac:dyDescent="0.25">
      <c r="A28" s="45" t="s">
        <v>55</v>
      </c>
      <c r="B28" s="55">
        <v>32286.010000000006</v>
      </c>
    </row>
    <row r="29" spans="1:2" x14ac:dyDescent="0.25">
      <c r="A29" s="45" t="s">
        <v>56</v>
      </c>
      <c r="B29" s="55">
        <v>0</v>
      </c>
    </row>
    <row r="30" spans="1:2" x14ac:dyDescent="0.25">
      <c r="A30" s="45" t="s">
        <v>57</v>
      </c>
      <c r="B30" s="55">
        <v>0</v>
      </c>
    </row>
    <row r="31" spans="1:2" x14ac:dyDescent="0.25">
      <c r="A31" s="48" t="s">
        <v>58</v>
      </c>
      <c r="B31" s="56">
        <v>5564804.8099999987</v>
      </c>
    </row>
    <row r="32" spans="1:2" x14ac:dyDescent="0.25">
      <c r="B32"/>
    </row>
    <row r="33" spans="2:2" x14ac:dyDescent="0.25">
      <c r="B33"/>
    </row>
  </sheetData>
  <phoneticPr fontId="9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/>
  </sheetViews>
  <sheetFormatPr defaultRowHeight="13.2" x14ac:dyDescent="0.25"/>
  <cols>
    <col min="1" max="1" width="21.88671875" customWidth="1"/>
    <col min="2" max="2" width="16" style="34" bestFit="1" customWidth="1"/>
  </cols>
  <sheetData>
    <row r="1" spans="1:2" ht="34.799999999999997" x14ac:dyDescent="0.55000000000000004">
      <c r="A1" s="59" t="s">
        <v>103</v>
      </c>
    </row>
    <row r="2" spans="1:2" x14ac:dyDescent="0.25">
      <c r="A2" s="29" t="s">
        <v>96</v>
      </c>
      <c r="B2" s="57" t="s">
        <v>100</v>
      </c>
    </row>
    <row r="3" spans="1:2" x14ac:dyDescent="0.25">
      <c r="B3"/>
    </row>
    <row r="4" spans="1:2" x14ac:dyDescent="0.25">
      <c r="A4" s="51" t="s">
        <v>84</v>
      </c>
      <c r="B4" s="39" t="s">
        <v>85</v>
      </c>
    </row>
    <row r="5" spans="1:2" x14ac:dyDescent="0.25">
      <c r="A5" s="51" t="s">
        <v>34</v>
      </c>
      <c r="B5" s="39" t="s">
        <v>33</v>
      </c>
    </row>
    <row r="6" spans="1:2" x14ac:dyDescent="0.25">
      <c r="B6"/>
    </row>
    <row r="7" spans="1:2" x14ac:dyDescent="0.25">
      <c r="A7" s="52" t="s">
        <v>35</v>
      </c>
      <c r="B7" s="53"/>
    </row>
    <row r="8" spans="1:2" x14ac:dyDescent="0.25">
      <c r="A8" s="52" t="s">
        <v>36</v>
      </c>
      <c r="B8" s="53" t="s">
        <v>7</v>
      </c>
    </row>
    <row r="9" spans="1:2" x14ac:dyDescent="0.25">
      <c r="A9" s="40" t="s">
        <v>89</v>
      </c>
      <c r="B9" s="54">
        <v>0</v>
      </c>
    </row>
    <row r="10" spans="1:2" x14ac:dyDescent="0.25">
      <c r="A10" s="45" t="s">
        <v>90</v>
      </c>
      <c r="B10" s="55">
        <v>0</v>
      </c>
    </row>
    <row r="11" spans="1:2" x14ac:dyDescent="0.25">
      <c r="A11" s="45" t="s">
        <v>91</v>
      </c>
      <c r="B11" s="55">
        <v>0</v>
      </c>
    </row>
    <row r="12" spans="1:2" x14ac:dyDescent="0.25">
      <c r="A12" s="45" t="s">
        <v>92</v>
      </c>
      <c r="B12" s="55">
        <v>0</v>
      </c>
    </row>
    <row r="13" spans="1:2" x14ac:dyDescent="0.25">
      <c r="A13" s="45" t="s">
        <v>93</v>
      </c>
      <c r="B13" s="55">
        <v>0</v>
      </c>
    </row>
    <row r="14" spans="1:2" x14ac:dyDescent="0.25">
      <c r="A14" s="45" t="s">
        <v>94</v>
      </c>
      <c r="B14" s="55">
        <v>0</v>
      </c>
    </row>
    <row r="15" spans="1:2" x14ac:dyDescent="0.25">
      <c r="A15" s="45" t="s">
        <v>95</v>
      </c>
      <c r="B15" s="55">
        <v>-528844.21999999986</v>
      </c>
    </row>
    <row r="16" spans="1:2" x14ac:dyDescent="0.25">
      <c r="A16" s="48" t="s">
        <v>58</v>
      </c>
      <c r="B16" s="56">
        <v>-528844.21999999986</v>
      </c>
    </row>
    <row r="17" spans="2:2" x14ac:dyDescent="0.25">
      <c r="B17"/>
    </row>
    <row r="18" spans="2:2" x14ac:dyDescent="0.25">
      <c r="B18"/>
    </row>
    <row r="19" spans="2:2" x14ac:dyDescent="0.25">
      <c r="B19"/>
    </row>
  </sheetData>
  <phoneticPr fontId="9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0"/>
  <sheetViews>
    <sheetView tabSelected="1" view="pageLayout" zoomScaleNormal="100" workbookViewId="0">
      <selection activeCell="C19" sqref="C19"/>
    </sheetView>
  </sheetViews>
  <sheetFormatPr defaultRowHeight="13.2" x14ac:dyDescent="0.25"/>
  <cols>
    <col min="1" max="1" width="11" bestFit="1" customWidth="1"/>
    <col min="2" max="2" width="21.88671875" bestFit="1" customWidth="1"/>
    <col min="3" max="3" width="23.109375" customWidth="1"/>
    <col min="5" max="5" width="22.33203125" bestFit="1" customWidth="1"/>
    <col min="6" max="6" width="16.88671875" bestFit="1" customWidth="1"/>
    <col min="12" max="12" width="11.6640625" bestFit="1" customWidth="1"/>
  </cols>
  <sheetData>
    <row r="1" spans="1:3" ht="17.399999999999999" x14ac:dyDescent="0.3">
      <c r="A1" s="134" t="s">
        <v>154</v>
      </c>
    </row>
    <row r="4" spans="1:3" ht="14.4" x14ac:dyDescent="0.3">
      <c r="A4" s="151" t="s">
        <v>147</v>
      </c>
      <c r="B4" s="152" t="s">
        <v>85</v>
      </c>
      <c r="C4" s="152"/>
    </row>
    <row r="5" spans="1:3" x14ac:dyDescent="0.25">
      <c r="A5" s="123"/>
      <c r="B5" s="123"/>
      <c r="C5" s="123"/>
    </row>
    <row r="6" spans="1:3" ht="14.4" x14ac:dyDescent="0.3">
      <c r="A6" s="152"/>
      <c r="B6" s="151" t="s">
        <v>145</v>
      </c>
      <c r="C6" s="152"/>
    </row>
    <row r="7" spans="1:3" ht="14.4" x14ac:dyDescent="0.3">
      <c r="A7" s="153" t="s">
        <v>146</v>
      </c>
      <c r="B7" s="154" t="s">
        <v>139</v>
      </c>
      <c r="C7" s="154" t="s">
        <v>35</v>
      </c>
    </row>
    <row r="8" spans="1:3" ht="14.4" x14ac:dyDescent="0.3">
      <c r="A8" s="157" t="s">
        <v>37</v>
      </c>
      <c r="B8" s="156">
        <v>12979022</v>
      </c>
      <c r="C8" s="155">
        <v>35323.619999999988</v>
      </c>
    </row>
    <row r="9" spans="1:3" ht="14.4" x14ac:dyDescent="0.3">
      <c r="A9" s="157" t="s">
        <v>38</v>
      </c>
      <c r="B9" s="156">
        <v>1120302551</v>
      </c>
      <c r="C9" s="155">
        <v>3044555.0299999989</v>
      </c>
    </row>
    <row r="10" spans="1:3" ht="14.4" x14ac:dyDescent="0.3">
      <c r="A10" s="157" t="s">
        <v>39</v>
      </c>
      <c r="B10" s="156">
        <v>1184928002</v>
      </c>
      <c r="C10" s="155">
        <v>3188408.5700000008</v>
      </c>
    </row>
    <row r="11" spans="1:3" ht="14.4" x14ac:dyDescent="0.3">
      <c r="A11" s="157" t="s">
        <v>40</v>
      </c>
      <c r="B11" s="156">
        <v>16055272</v>
      </c>
      <c r="C11" s="155">
        <v>43984.359999999993</v>
      </c>
    </row>
    <row r="12" spans="1:3" ht="14.4" x14ac:dyDescent="0.3">
      <c r="A12" s="157" t="s">
        <v>41</v>
      </c>
      <c r="B12" s="156">
        <v>6249449</v>
      </c>
      <c r="C12" s="155">
        <v>16978.929999999993</v>
      </c>
    </row>
    <row r="13" spans="1:3" ht="14.4" x14ac:dyDescent="0.3">
      <c r="A13" s="157" t="s">
        <v>43</v>
      </c>
      <c r="B13" s="156">
        <v>0</v>
      </c>
      <c r="C13" s="155">
        <v>0</v>
      </c>
    </row>
    <row r="14" spans="1:3" ht="14.4" x14ac:dyDescent="0.3">
      <c r="A14" s="157" t="s">
        <v>44</v>
      </c>
      <c r="B14" s="156">
        <v>531719</v>
      </c>
      <c r="C14" s="155">
        <v>0</v>
      </c>
    </row>
    <row r="15" spans="1:3" ht="14.4" x14ac:dyDescent="0.3">
      <c r="A15" s="157" t="s">
        <v>45</v>
      </c>
      <c r="B15" s="156">
        <v>2107085</v>
      </c>
      <c r="C15" s="155">
        <v>0</v>
      </c>
    </row>
    <row r="16" spans="1:3" ht="14.4" x14ac:dyDescent="0.3">
      <c r="A16" s="157" t="s">
        <v>46</v>
      </c>
      <c r="B16" s="156">
        <v>1455830803</v>
      </c>
      <c r="C16" s="155">
        <v>10673638.519999992</v>
      </c>
    </row>
    <row r="17" spans="1:3" ht="14.4" x14ac:dyDescent="0.3">
      <c r="A17" s="157" t="s">
        <v>47</v>
      </c>
      <c r="B17" s="156">
        <v>97596</v>
      </c>
      <c r="C17" s="155">
        <v>0</v>
      </c>
    </row>
    <row r="18" spans="1:3" ht="14.4" x14ac:dyDescent="0.3">
      <c r="A18" s="157" t="s">
        <v>48</v>
      </c>
      <c r="B18" s="156">
        <v>1476084</v>
      </c>
      <c r="C18" s="155">
        <v>0</v>
      </c>
    </row>
    <row r="19" spans="1:3" ht="14.4" x14ac:dyDescent="0.3">
      <c r="A19" s="157" t="s">
        <v>49</v>
      </c>
      <c r="B19" s="156">
        <v>9794995</v>
      </c>
      <c r="C19" s="155">
        <v>0</v>
      </c>
    </row>
    <row r="20" spans="1:3" ht="14.4" x14ac:dyDescent="0.3">
      <c r="A20" s="157" t="s">
        <v>50</v>
      </c>
      <c r="B20" s="156">
        <v>45162</v>
      </c>
      <c r="C20" s="155">
        <v>0</v>
      </c>
    </row>
    <row r="21" spans="1:3" ht="14.4" x14ac:dyDescent="0.3">
      <c r="A21" s="157" t="s">
        <v>51</v>
      </c>
      <c r="B21" s="156">
        <v>273656</v>
      </c>
      <c r="C21" s="155">
        <v>746.79000000000008</v>
      </c>
    </row>
    <row r="22" spans="1:3" ht="14.4" x14ac:dyDescent="0.3">
      <c r="A22" s="157" t="s">
        <v>52</v>
      </c>
      <c r="B22" s="156">
        <v>17961</v>
      </c>
      <c r="C22" s="155">
        <v>0</v>
      </c>
    </row>
    <row r="23" spans="1:3" ht="14.4" x14ac:dyDescent="0.3">
      <c r="A23" s="157" t="s">
        <v>53</v>
      </c>
      <c r="B23" s="156">
        <v>18253</v>
      </c>
      <c r="C23" s="155">
        <v>0</v>
      </c>
    </row>
    <row r="24" spans="1:3" ht="14.4" x14ac:dyDescent="0.3">
      <c r="A24" s="157" t="s">
        <v>54</v>
      </c>
      <c r="B24" s="156">
        <v>1436971</v>
      </c>
      <c r="C24" s="155">
        <v>0</v>
      </c>
    </row>
    <row r="25" spans="1:3" ht="14.4" x14ac:dyDescent="0.3">
      <c r="A25" s="157" t="s">
        <v>55</v>
      </c>
      <c r="B25" s="156">
        <v>226747351</v>
      </c>
      <c r="C25" s="155">
        <v>18270.149999999994</v>
      </c>
    </row>
    <row r="26" spans="1:3" ht="14.4" x14ac:dyDescent="0.3">
      <c r="A26" s="157" t="s">
        <v>56</v>
      </c>
      <c r="B26" s="156">
        <v>3364870</v>
      </c>
      <c r="C26" s="155">
        <v>0</v>
      </c>
    </row>
    <row r="27" spans="1:3" ht="14.4" x14ac:dyDescent="0.3">
      <c r="A27" s="157" t="s">
        <v>57</v>
      </c>
      <c r="B27" s="156">
        <v>132680</v>
      </c>
      <c r="C27" s="155">
        <v>0</v>
      </c>
    </row>
    <row r="28" spans="1:3" ht="14.4" x14ac:dyDescent="0.3">
      <c r="A28" s="168" t="s">
        <v>140</v>
      </c>
      <c r="B28" s="161">
        <v>0</v>
      </c>
      <c r="C28" s="160">
        <v>0</v>
      </c>
    </row>
    <row r="29" spans="1:3" ht="14.4" x14ac:dyDescent="0.3">
      <c r="A29" s="158" t="s">
        <v>153</v>
      </c>
      <c r="B29" s="171">
        <v>126137</v>
      </c>
      <c r="C29" s="172">
        <v>0</v>
      </c>
    </row>
    <row r="30" spans="1:3" ht="14.4" x14ac:dyDescent="0.3">
      <c r="A30" s="123" t="s">
        <v>58</v>
      </c>
      <c r="B30" s="169">
        <v>4042515619</v>
      </c>
      <c r="C30" s="170">
        <v>17021905.969999991</v>
      </c>
    </row>
  </sheetData>
  <printOptions horizontalCentered="1"/>
  <pageMargins left="0.75" right="0.75" top="1.35" bottom="0.51" header="0.5" footer="0.5"/>
  <pageSetup orientation="portrait" r:id="rId1"/>
  <headerFooter alignWithMargins="0">
    <oddHeader>&amp;R&amp;"Times New Roman,Bold"KyPSC Case No. 2017-00427
AG-DR-01-004 Attachment 3
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8"/>
  <sheetViews>
    <sheetView workbookViewId="0">
      <selection activeCell="B16" sqref="B16"/>
    </sheetView>
  </sheetViews>
  <sheetFormatPr defaultColWidth="9.109375" defaultRowHeight="13.2" x14ac:dyDescent="0.25"/>
  <cols>
    <col min="1" max="1" width="22.33203125" style="62" customWidth="1"/>
    <col min="2" max="2" width="17.33203125" style="62" customWidth="1"/>
    <col min="3" max="3" width="15.88671875" style="62" bestFit="1" customWidth="1"/>
    <col min="4" max="4" width="15.5546875" style="62" bestFit="1" customWidth="1"/>
    <col min="5" max="5" width="15" style="62" bestFit="1" customWidth="1"/>
    <col min="6" max="6" width="9.109375" style="62"/>
    <col min="7" max="7" width="21.88671875" style="62" customWidth="1"/>
    <col min="8" max="8" width="18.5546875" style="62" customWidth="1"/>
    <col min="9" max="9" width="14" style="62" bestFit="1" customWidth="1"/>
    <col min="10" max="10" width="13.6640625" style="62" customWidth="1"/>
    <col min="11" max="11" width="15" style="62" bestFit="1" customWidth="1"/>
    <col min="12" max="12" width="11.6640625" style="62" bestFit="1" customWidth="1"/>
    <col min="13" max="16384" width="9.109375" style="62"/>
  </cols>
  <sheetData>
    <row r="1" spans="1:9" ht="14.4" x14ac:dyDescent="0.3">
      <c r="A1" s="105" t="s">
        <v>105</v>
      </c>
    </row>
    <row r="2" spans="1:9" ht="14.4" x14ac:dyDescent="0.3">
      <c r="A2" s="106" t="s">
        <v>106</v>
      </c>
    </row>
    <row r="3" spans="1:9" ht="14.4" x14ac:dyDescent="0.3">
      <c r="A3" s="106" t="s">
        <v>112</v>
      </c>
    </row>
    <row r="4" spans="1:9" ht="14.4" x14ac:dyDescent="0.3">
      <c r="A4" s="106" t="s">
        <v>107</v>
      </c>
    </row>
    <row r="5" spans="1:9" ht="14.4" x14ac:dyDescent="0.3">
      <c r="A5" s="106" t="s">
        <v>108</v>
      </c>
    </row>
    <row r="6" spans="1:9" ht="14.4" x14ac:dyDescent="0.3">
      <c r="A6" s="106" t="s">
        <v>109</v>
      </c>
    </row>
    <row r="7" spans="1:9" ht="14.4" x14ac:dyDescent="0.3">
      <c r="A7" s="106" t="s">
        <v>115</v>
      </c>
    </row>
    <row r="8" spans="1:9" ht="34.799999999999997" x14ac:dyDescent="0.55000000000000004">
      <c r="A8" s="104" t="s">
        <v>110</v>
      </c>
    </row>
    <row r="9" spans="1:9" x14ac:dyDescent="0.25">
      <c r="A9" s="60" t="s">
        <v>79</v>
      </c>
      <c r="B9" s="61" t="s">
        <v>81</v>
      </c>
      <c r="C9" s="62" t="s">
        <v>114</v>
      </c>
      <c r="D9" s="61" t="s">
        <v>81</v>
      </c>
      <c r="E9" s="62" t="s">
        <v>116</v>
      </c>
      <c r="F9" s="61" t="s">
        <v>80</v>
      </c>
    </row>
    <row r="10" spans="1:9" hidden="1" x14ac:dyDescent="0.25">
      <c r="A10" s="63"/>
      <c r="B10" s="64"/>
      <c r="G10" s="114">
        <v>0</v>
      </c>
      <c r="H10" s="114">
        <v>0</v>
      </c>
      <c r="I10" s="114">
        <v>0</v>
      </c>
    </row>
    <row r="11" spans="1:9" ht="14.4" hidden="1" x14ac:dyDescent="0.3">
      <c r="A11" s="63"/>
      <c r="B11" s="62">
        <v>-1.9E-3</v>
      </c>
      <c r="C11" s="62">
        <v>0</v>
      </c>
      <c r="E11" s="63" t="s">
        <v>80</v>
      </c>
      <c r="F11" s="63" t="s">
        <v>81</v>
      </c>
      <c r="G11" s="113">
        <v>3.9054999999999999E-2</v>
      </c>
      <c r="H11" s="113">
        <v>3.9827000000000001E-2</v>
      </c>
      <c r="I11" s="113">
        <v>3.9155000000000002E-2</v>
      </c>
    </row>
    <row r="12" spans="1:9" x14ac:dyDescent="0.25">
      <c r="A12" s="62" t="s">
        <v>26</v>
      </c>
      <c r="G12" s="62" t="s">
        <v>26</v>
      </c>
    </row>
    <row r="13" spans="1:9" x14ac:dyDescent="0.25">
      <c r="A13" s="60" t="s">
        <v>29</v>
      </c>
      <c r="G13" s="60" t="s">
        <v>28</v>
      </c>
    </row>
    <row r="14" spans="1:9" x14ac:dyDescent="0.25">
      <c r="A14" s="62" t="s">
        <v>0</v>
      </c>
      <c r="B14" s="65" t="s">
        <v>9</v>
      </c>
      <c r="G14" s="62" t="s">
        <v>0</v>
      </c>
      <c r="H14" s="65" t="s">
        <v>9</v>
      </c>
    </row>
    <row r="15" spans="1:9" x14ac:dyDescent="0.25">
      <c r="B15" s="66" t="s">
        <v>1</v>
      </c>
      <c r="H15" s="66" t="s">
        <v>1</v>
      </c>
    </row>
    <row r="16" spans="1:9" x14ac:dyDescent="0.25">
      <c r="A16" s="67" t="s">
        <v>2</v>
      </c>
      <c r="B16" s="68">
        <v>2.2126E-2</v>
      </c>
      <c r="C16" s="69" t="s">
        <v>31</v>
      </c>
      <c r="G16" s="70" t="s">
        <v>2</v>
      </c>
      <c r="H16" s="68">
        <f>B16</f>
        <v>2.2126E-2</v>
      </c>
      <c r="I16" s="69" t="s">
        <v>31</v>
      </c>
    </row>
    <row r="17" spans="1:11" x14ac:dyDescent="0.25">
      <c r="A17" s="67" t="s">
        <v>8</v>
      </c>
      <c r="B17" s="68">
        <v>6.2249999999999996E-3</v>
      </c>
      <c r="C17" s="69" t="s">
        <v>31</v>
      </c>
      <c r="G17" s="67" t="s">
        <v>8</v>
      </c>
      <c r="H17" s="68">
        <v>0</v>
      </c>
      <c r="I17" s="69" t="s">
        <v>31</v>
      </c>
    </row>
    <row r="18" spans="1:11" x14ac:dyDescent="0.25">
      <c r="A18" s="67" t="s">
        <v>27</v>
      </c>
      <c r="B18" s="68">
        <f>((0.053622*4)+(0.008915*8))/12</f>
        <v>2.3817333333333333E-2</v>
      </c>
      <c r="C18" s="69" t="s">
        <v>31</v>
      </c>
      <c r="G18" s="67" t="s">
        <v>27</v>
      </c>
      <c r="H18" s="68">
        <f t="shared" ref="H18:H24" si="0">B18</f>
        <v>2.3817333333333333E-2</v>
      </c>
      <c r="I18" s="69" t="s">
        <v>31</v>
      </c>
    </row>
    <row r="19" spans="1:11" x14ac:dyDescent="0.25">
      <c r="A19" s="67" t="s">
        <v>82</v>
      </c>
      <c r="B19" s="68">
        <f>IF($B$9=$F$11,$C$11,$B$11)</f>
        <v>0</v>
      </c>
      <c r="C19" s="69" t="s">
        <v>31</v>
      </c>
      <c r="G19" s="67" t="s">
        <v>82</v>
      </c>
      <c r="H19" s="68">
        <f>IF($B$9=$F$11,$C$11,$B$11)</f>
        <v>0</v>
      </c>
      <c r="I19" s="69" t="s">
        <v>31</v>
      </c>
    </row>
    <row r="20" spans="1:11" x14ac:dyDescent="0.25">
      <c r="A20" s="67" t="s">
        <v>116</v>
      </c>
      <c r="B20" s="68">
        <f>IF($F$9=$E$11,$G$11,$G$10)</f>
        <v>3.9054999999999999E-2</v>
      </c>
      <c r="C20" s="69"/>
      <c r="G20" s="67" t="s">
        <v>116</v>
      </c>
      <c r="H20" s="68">
        <f>B20</f>
        <v>3.9054999999999999E-2</v>
      </c>
      <c r="I20" s="69"/>
    </row>
    <row r="21" spans="1:11" x14ac:dyDescent="0.25">
      <c r="A21" s="67" t="s">
        <v>3</v>
      </c>
      <c r="B21" s="68">
        <v>0</v>
      </c>
      <c r="C21" s="69" t="s">
        <v>31</v>
      </c>
      <c r="G21" s="67" t="s">
        <v>3</v>
      </c>
      <c r="H21" s="68">
        <f t="shared" si="0"/>
        <v>0</v>
      </c>
      <c r="I21" s="69" t="s">
        <v>31</v>
      </c>
    </row>
    <row r="22" spans="1:11" x14ac:dyDescent="0.25">
      <c r="A22" s="71" t="s">
        <v>4</v>
      </c>
      <c r="B22" s="68">
        <f>((0.008286*4)+(0.002467*8))/12</f>
        <v>4.4066666666666664E-3</v>
      </c>
      <c r="C22" s="69" t="s">
        <v>31</v>
      </c>
      <c r="D22" s="62" t="s">
        <v>31</v>
      </c>
      <c r="E22" s="62" t="s">
        <v>31</v>
      </c>
      <c r="G22" s="71" t="s">
        <v>4</v>
      </c>
      <c r="H22" s="68">
        <f t="shared" si="0"/>
        <v>4.4066666666666664E-3</v>
      </c>
      <c r="I22" s="69" t="s">
        <v>31</v>
      </c>
    </row>
    <row r="23" spans="1:11" x14ac:dyDescent="0.25">
      <c r="A23" s="67" t="s">
        <v>78</v>
      </c>
      <c r="B23" s="68">
        <f>((0.003359*4)+(0.001*8))/12</f>
        <v>1.7863333333333333E-3</v>
      </c>
      <c r="C23" s="68" t="s">
        <v>31</v>
      </c>
      <c r="G23" s="67" t="s">
        <v>78</v>
      </c>
      <c r="H23" s="68">
        <f t="shared" si="0"/>
        <v>1.7863333333333333E-3</v>
      </c>
      <c r="I23" s="69" t="s">
        <v>31</v>
      </c>
    </row>
    <row r="24" spans="1:11" x14ac:dyDescent="0.25">
      <c r="A24" s="71" t="s">
        <v>5</v>
      </c>
      <c r="B24" s="72">
        <v>5.4299999999999997E-4</v>
      </c>
      <c r="C24" s="68" t="s">
        <v>31</v>
      </c>
      <c r="G24" s="71" t="s">
        <v>5</v>
      </c>
      <c r="H24" s="72">
        <f t="shared" si="0"/>
        <v>5.4299999999999997E-4</v>
      </c>
      <c r="I24" s="68" t="s">
        <v>31</v>
      </c>
    </row>
    <row r="25" spans="1:11" x14ac:dyDescent="0.25">
      <c r="A25" s="67" t="s">
        <v>10</v>
      </c>
      <c r="B25" s="69">
        <f>SUM(B16:B24)</f>
        <v>9.7959333333333329E-2</v>
      </c>
      <c r="C25" s="69" t="s">
        <v>31</v>
      </c>
      <c r="G25" s="67" t="s">
        <v>10</v>
      </c>
      <c r="H25" s="69">
        <f>SUM(H16:H24)</f>
        <v>9.1734333333333348E-2</v>
      </c>
      <c r="I25" s="69" t="s">
        <v>31</v>
      </c>
    </row>
    <row r="26" spans="1:11" x14ac:dyDescent="0.25">
      <c r="A26" s="67" t="s">
        <v>6</v>
      </c>
      <c r="B26" s="73">
        <v>0</v>
      </c>
      <c r="C26" s="68" t="s">
        <v>31</v>
      </c>
      <c r="G26" s="67" t="s">
        <v>6</v>
      </c>
      <c r="H26" s="73">
        <v>0</v>
      </c>
      <c r="I26" s="72" t="s">
        <v>30</v>
      </c>
      <c r="J26" s="68" t="s">
        <v>31</v>
      </c>
    </row>
    <row r="27" spans="1:11" x14ac:dyDescent="0.25">
      <c r="A27" s="67" t="s">
        <v>7</v>
      </c>
      <c r="B27" s="74">
        <f>B25-B26</f>
        <v>9.7959333333333329E-2</v>
      </c>
      <c r="C27" s="75" t="s">
        <v>31</v>
      </c>
      <c r="G27" s="67" t="s">
        <v>7</v>
      </c>
      <c r="H27" s="74">
        <f>H25-H26</f>
        <v>9.1734333333333348E-2</v>
      </c>
      <c r="I27" s="74">
        <f>B27-H27</f>
        <v>6.2249999999999805E-3</v>
      </c>
    </row>
    <row r="29" spans="1:11" x14ac:dyDescent="0.25">
      <c r="A29" s="67" t="s">
        <v>11</v>
      </c>
      <c r="G29" s="67" t="s">
        <v>11</v>
      </c>
    </row>
    <row r="31" spans="1:11" x14ac:dyDescent="0.25">
      <c r="B31" s="62" t="s">
        <v>15</v>
      </c>
      <c r="E31" s="76" t="s">
        <v>7</v>
      </c>
      <c r="H31" s="62" t="s">
        <v>15</v>
      </c>
      <c r="K31" s="76" t="s">
        <v>7</v>
      </c>
    </row>
    <row r="32" spans="1:11" x14ac:dyDescent="0.25">
      <c r="B32" s="77" t="s">
        <v>12</v>
      </c>
      <c r="C32" s="77" t="s">
        <v>13</v>
      </c>
      <c r="D32" s="77" t="s">
        <v>14</v>
      </c>
      <c r="H32" s="77" t="s">
        <v>12</v>
      </c>
      <c r="I32" s="77" t="s">
        <v>13</v>
      </c>
      <c r="J32" s="77" t="s">
        <v>14</v>
      </c>
    </row>
    <row r="33" spans="1:11" x14ac:dyDescent="0.25">
      <c r="A33" s="70" t="s">
        <v>2</v>
      </c>
      <c r="B33" s="78">
        <f>((0.039017*4)+(0.028008*8))/12</f>
        <v>3.1677666666666666E-2</v>
      </c>
      <c r="C33" s="68">
        <v>3.2460000000000002E-3</v>
      </c>
      <c r="D33" s="68">
        <v>1.377E-3</v>
      </c>
      <c r="G33" s="70" t="s">
        <v>2</v>
      </c>
      <c r="H33" s="78">
        <f>B33</f>
        <v>3.1677666666666666E-2</v>
      </c>
      <c r="I33" s="68">
        <f>C33</f>
        <v>3.2460000000000002E-3</v>
      </c>
      <c r="J33" s="68">
        <f>D33</f>
        <v>1.377E-3</v>
      </c>
    </row>
    <row r="34" spans="1:11" x14ac:dyDescent="0.25">
      <c r="A34" s="67" t="s">
        <v>8</v>
      </c>
      <c r="B34" s="78">
        <v>5.3629999999999997E-3</v>
      </c>
      <c r="C34" s="68">
        <f>B34</f>
        <v>5.3629999999999997E-3</v>
      </c>
      <c r="D34" s="68">
        <f>B34</f>
        <v>5.3629999999999997E-3</v>
      </c>
      <c r="G34" s="67" t="s">
        <v>8</v>
      </c>
      <c r="H34" s="78">
        <v>0</v>
      </c>
      <c r="I34" s="68">
        <v>0</v>
      </c>
      <c r="J34" s="68">
        <v>0</v>
      </c>
    </row>
    <row r="35" spans="1:11" x14ac:dyDescent="0.25">
      <c r="A35" s="67" t="s">
        <v>27</v>
      </c>
      <c r="B35" s="78">
        <f>((0.048938*4)+(0.036279*8))/12</f>
        <v>4.0498666666666662E-2</v>
      </c>
      <c r="C35" s="68">
        <f>((0.003226*4)+(0.003243*8))/12</f>
        <v>3.2373333333333334E-3</v>
      </c>
      <c r="D35" s="68">
        <f>((-0.005573*4)+(-0.005917*8))/12</f>
        <v>-5.802333333333333E-3</v>
      </c>
      <c r="G35" s="67" t="s">
        <v>27</v>
      </c>
      <c r="H35" s="78">
        <f t="shared" ref="H35:J41" si="1">B35</f>
        <v>4.0498666666666662E-2</v>
      </c>
      <c r="I35" s="68">
        <f t="shared" si="1"/>
        <v>3.2373333333333334E-3</v>
      </c>
      <c r="J35" s="68">
        <f t="shared" si="1"/>
        <v>-5.802333333333333E-3</v>
      </c>
    </row>
    <row r="36" spans="1:11" x14ac:dyDescent="0.25">
      <c r="A36" s="67" t="s">
        <v>82</v>
      </c>
      <c r="B36" s="68">
        <f>IF($B$9=$F$11,$C$11,$B$11)</f>
        <v>0</v>
      </c>
      <c r="C36" s="68">
        <f>IF($B$9=$F$11,$C$11,$B$11)</f>
        <v>0</v>
      </c>
      <c r="D36" s="68">
        <f>IF($B$9=$F$11,$C$11,$B$11)</f>
        <v>0</v>
      </c>
      <c r="G36" s="67" t="s">
        <v>82</v>
      </c>
      <c r="H36" s="78">
        <f t="shared" si="1"/>
        <v>0</v>
      </c>
      <c r="I36" s="68">
        <f t="shared" si="1"/>
        <v>0</v>
      </c>
      <c r="J36" s="68">
        <f t="shared" si="1"/>
        <v>0</v>
      </c>
    </row>
    <row r="37" spans="1:11" x14ac:dyDescent="0.25">
      <c r="A37" s="67" t="s">
        <v>116</v>
      </c>
      <c r="B37" s="68">
        <f>IF($F$9=$E$11,$H$11,$H$10)</f>
        <v>3.9827000000000001E-2</v>
      </c>
      <c r="C37" s="68">
        <f>B37</f>
        <v>3.9827000000000001E-2</v>
      </c>
      <c r="D37" s="68">
        <f>B37</f>
        <v>3.9827000000000001E-2</v>
      </c>
      <c r="G37" s="67" t="s">
        <v>116</v>
      </c>
      <c r="H37" s="78">
        <f>B37</f>
        <v>3.9827000000000001E-2</v>
      </c>
      <c r="I37" s="68">
        <f>B37</f>
        <v>3.9827000000000001E-2</v>
      </c>
      <c r="J37" s="68">
        <f>B37</f>
        <v>3.9827000000000001E-2</v>
      </c>
    </row>
    <row r="38" spans="1:11" x14ac:dyDescent="0.25">
      <c r="A38" s="67" t="s">
        <v>3</v>
      </c>
      <c r="B38" s="78">
        <f>((0.012166*4)+(0.009822*8))/12</f>
        <v>1.0603333333333333E-2</v>
      </c>
      <c r="C38" s="68">
        <f>((0.003221*4)+(0.003203*8))/12</f>
        <v>3.209E-3</v>
      </c>
      <c r="D38" s="68">
        <f>((0.002484*4)+(0.002442*8))/12</f>
        <v>2.4560000000000003E-3</v>
      </c>
      <c r="G38" s="67" t="s">
        <v>3</v>
      </c>
      <c r="H38" s="78">
        <f t="shared" si="1"/>
        <v>1.0603333333333333E-2</v>
      </c>
      <c r="I38" s="68">
        <f t="shared" si="1"/>
        <v>3.209E-3</v>
      </c>
      <c r="J38" s="68">
        <f t="shared" si="1"/>
        <v>2.4560000000000003E-3</v>
      </c>
    </row>
    <row r="39" spans="1:11" x14ac:dyDescent="0.25">
      <c r="A39" s="71" t="s">
        <v>4</v>
      </c>
      <c r="B39" s="78">
        <f>((0.008667*4)+(0.006879*8))/12</f>
        <v>7.4749999999999999E-3</v>
      </c>
      <c r="C39" s="68">
        <f>((0.002213*4)+(0.002217*8))/12</f>
        <v>2.2156666666666666E-3</v>
      </c>
      <c r="D39" s="68">
        <f>((0.000966*4)+(0.000917*8))/12</f>
        <v>9.3333333333333332E-4</v>
      </c>
      <c r="G39" s="71" t="s">
        <v>4</v>
      </c>
      <c r="H39" s="78">
        <f t="shared" si="1"/>
        <v>7.4749999999999999E-3</v>
      </c>
      <c r="I39" s="68">
        <f t="shared" si="1"/>
        <v>2.2156666666666666E-3</v>
      </c>
      <c r="J39" s="68">
        <f t="shared" si="1"/>
        <v>9.3333333333333332E-4</v>
      </c>
    </row>
    <row r="40" spans="1:11" x14ac:dyDescent="0.25">
      <c r="A40" s="67" t="s">
        <v>78</v>
      </c>
      <c r="B40" s="78">
        <f>((0.003514*4)+(0.002789*8))/12</f>
        <v>3.0306666666666663E-3</v>
      </c>
      <c r="C40" s="68">
        <f>((0.000897*4)+(0.000898*8))/12</f>
        <v>8.9766666666666673E-4</v>
      </c>
      <c r="D40" s="68">
        <f>((0.000391*4)+(0.000371*8))/12</f>
        <v>3.7766666666666672E-4</v>
      </c>
      <c r="G40" s="67" t="s">
        <v>78</v>
      </c>
      <c r="H40" s="79">
        <f t="shared" si="1"/>
        <v>3.0306666666666663E-3</v>
      </c>
      <c r="I40" s="80">
        <f t="shared" si="1"/>
        <v>8.9766666666666673E-4</v>
      </c>
      <c r="J40" s="80">
        <f t="shared" si="1"/>
        <v>3.7766666666666672E-4</v>
      </c>
    </row>
    <row r="41" spans="1:11" x14ac:dyDescent="0.25">
      <c r="A41" s="71" t="s">
        <v>5</v>
      </c>
      <c r="B41" s="81">
        <v>4.9899999999999999E-4</v>
      </c>
      <c r="C41" s="82">
        <f>B41</f>
        <v>4.9899999999999999E-4</v>
      </c>
      <c r="D41" s="82">
        <f>C41</f>
        <v>4.9899999999999999E-4</v>
      </c>
      <c r="G41" s="71" t="s">
        <v>5</v>
      </c>
      <c r="H41" s="81">
        <f t="shared" si="1"/>
        <v>4.9899999999999999E-4</v>
      </c>
      <c r="I41" s="82">
        <f t="shared" si="1"/>
        <v>4.9899999999999999E-4</v>
      </c>
      <c r="J41" s="82">
        <f t="shared" si="1"/>
        <v>4.9899999999999999E-4</v>
      </c>
    </row>
    <row r="42" spans="1:11" x14ac:dyDescent="0.25">
      <c r="A42" s="67" t="s">
        <v>10</v>
      </c>
      <c r="B42" s="83">
        <f>SUM(B33:B41)</f>
        <v>0.13897433333333331</v>
      </c>
      <c r="C42" s="83">
        <f>SUM(C33:C41)</f>
        <v>5.8494666666666667E-2</v>
      </c>
      <c r="D42" s="83">
        <f>SUM(D33:D41)</f>
        <v>4.503066666666667E-2</v>
      </c>
      <c r="G42" s="67" t="s">
        <v>10</v>
      </c>
      <c r="H42" s="83">
        <f>SUM(H33:H41)</f>
        <v>0.13361133333333333</v>
      </c>
      <c r="I42" s="83">
        <f>SUM(I33:I41)</f>
        <v>5.313166666666666E-2</v>
      </c>
      <c r="J42" s="83">
        <f>SUM(J33:J41)</f>
        <v>3.9667666666666664E-2</v>
      </c>
    </row>
    <row r="43" spans="1:11" x14ac:dyDescent="0.25">
      <c r="A43" s="67" t="s">
        <v>6</v>
      </c>
      <c r="B43" s="73">
        <v>0</v>
      </c>
      <c r="C43" s="84">
        <v>0</v>
      </c>
      <c r="D43" s="84">
        <v>0</v>
      </c>
      <c r="G43" s="67" t="s">
        <v>6</v>
      </c>
      <c r="H43" s="84">
        <v>0</v>
      </c>
      <c r="I43" s="84">
        <v>0</v>
      </c>
      <c r="J43" s="84">
        <v>0</v>
      </c>
    </row>
    <row r="44" spans="1:11" x14ac:dyDescent="0.25">
      <c r="A44" s="67" t="s">
        <v>7</v>
      </c>
      <c r="B44" s="83">
        <f>B42-B43</f>
        <v>0.13897433333333331</v>
      </c>
      <c r="C44" s="83">
        <f>C42-C43</f>
        <v>5.8494666666666667E-2</v>
      </c>
      <c r="D44" s="83">
        <f>D42-D43</f>
        <v>4.503066666666667E-2</v>
      </c>
      <c r="G44" s="67" t="s">
        <v>7</v>
      </c>
      <c r="H44" s="83">
        <f>H42-H43</f>
        <v>0.13361133333333333</v>
      </c>
      <c r="I44" s="83">
        <f>I42-I43</f>
        <v>5.313166666666666E-2</v>
      </c>
      <c r="J44" s="83">
        <f>J42-J43</f>
        <v>3.9667666666666664E-2</v>
      </c>
    </row>
    <row r="46" spans="1:11" x14ac:dyDescent="0.25">
      <c r="A46" s="85" t="s">
        <v>16</v>
      </c>
      <c r="B46" s="86">
        <v>458734175.37527555</v>
      </c>
      <c r="C46" s="86">
        <v>59930613.626505911</v>
      </c>
      <c r="D46" s="86">
        <v>13758210.998218581</v>
      </c>
      <c r="E46" s="87">
        <f>SUM(B46:D46)</f>
        <v>532423000.00000006</v>
      </c>
      <c r="G46" s="67" t="s">
        <v>16</v>
      </c>
      <c r="H46" s="88">
        <f>B46</f>
        <v>458734175.37527555</v>
      </c>
      <c r="I46" s="88">
        <f>C46</f>
        <v>59930613.626505911</v>
      </c>
      <c r="J46" s="88">
        <f>D46</f>
        <v>13758210.998218581</v>
      </c>
      <c r="K46" s="88">
        <f>E46</f>
        <v>532423000.00000006</v>
      </c>
    </row>
    <row r="47" spans="1:11" x14ac:dyDescent="0.25">
      <c r="A47" s="67" t="s">
        <v>17</v>
      </c>
      <c r="E47" s="83">
        <f>(B46/E46)*B44+(C46/E46)*C44+(D46/E46)*D44</f>
        <v>0.12748780364596762</v>
      </c>
      <c r="G47" s="67" t="s">
        <v>17</v>
      </c>
      <c r="K47" s="83">
        <f>(H46/K46)*H44+(I46/K46)*I44+(J46/K46)*J44</f>
        <v>0.12212480364596766</v>
      </c>
    </row>
    <row r="49" spans="1:11" x14ac:dyDescent="0.25">
      <c r="B49" s="62" t="s">
        <v>18</v>
      </c>
      <c r="H49" s="62" t="s">
        <v>18</v>
      </c>
    </row>
    <row r="50" spans="1:11" x14ac:dyDescent="0.25">
      <c r="B50" s="62" t="s">
        <v>19</v>
      </c>
      <c r="C50" s="89" t="s">
        <v>14</v>
      </c>
      <c r="H50" s="62" t="s">
        <v>19</v>
      </c>
      <c r="I50" s="89" t="s">
        <v>14</v>
      </c>
    </row>
    <row r="51" spans="1:11" x14ac:dyDescent="0.25">
      <c r="A51" s="70" t="s">
        <v>2</v>
      </c>
      <c r="B51" s="64">
        <v>0</v>
      </c>
      <c r="C51" s="64">
        <v>0</v>
      </c>
      <c r="G51" s="70" t="s">
        <v>2</v>
      </c>
      <c r="H51" s="64">
        <v>0</v>
      </c>
      <c r="I51" s="64">
        <v>0</v>
      </c>
    </row>
    <row r="52" spans="1:11" x14ac:dyDescent="0.25">
      <c r="A52" s="67" t="s">
        <v>8</v>
      </c>
      <c r="B52" s="64">
        <v>0</v>
      </c>
      <c r="C52" s="64">
        <v>0</v>
      </c>
      <c r="G52" s="67" t="s">
        <v>8</v>
      </c>
      <c r="H52" s="64">
        <f t="shared" ref="H52:I57" si="2">B52</f>
        <v>0</v>
      </c>
      <c r="I52" s="64">
        <f t="shared" si="2"/>
        <v>0</v>
      </c>
    </row>
    <row r="53" spans="1:11" x14ac:dyDescent="0.25">
      <c r="A53" s="67" t="s">
        <v>27</v>
      </c>
      <c r="B53" s="64">
        <v>8.2660000000000008E-3</v>
      </c>
      <c r="C53" s="64">
        <v>4.4679999999999997E-3</v>
      </c>
      <c r="G53" s="67" t="s">
        <v>27</v>
      </c>
      <c r="H53" s="64">
        <f t="shared" si="2"/>
        <v>8.2660000000000008E-3</v>
      </c>
      <c r="I53" s="64">
        <f t="shared" si="2"/>
        <v>4.4679999999999997E-3</v>
      </c>
    </row>
    <row r="54" spans="1:11" x14ac:dyDescent="0.25">
      <c r="A54" s="67" t="s">
        <v>82</v>
      </c>
      <c r="B54" s="64">
        <f>IF($B$9=$F$11,$C$11,$B$11)</f>
        <v>0</v>
      </c>
      <c r="C54" s="64">
        <f>IF($B$9=$F$11,$C$11,$B$11)</f>
        <v>0</v>
      </c>
      <c r="G54" s="67" t="s">
        <v>82</v>
      </c>
      <c r="H54" s="64">
        <f t="shared" si="2"/>
        <v>0</v>
      </c>
      <c r="I54" s="64">
        <f t="shared" si="2"/>
        <v>0</v>
      </c>
    </row>
    <row r="55" spans="1:11" x14ac:dyDescent="0.25">
      <c r="A55" s="67" t="s">
        <v>116</v>
      </c>
      <c r="B55" s="64">
        <f>IF($F$9=$E$11,$H$11,$H$10)</f>
        <v>3.9827000000000001E-2</v>
      </c>
      <c r="C55" s="64">
        <f>B55</f>
        <v>3.9827000000000001E-2</v>
      </c>
      <c r="G55" s="67" t="s">
        <v>116</v>
      </c>
      <c r="H55" s="64">
        <f>B55</f>
        <v>3.9827000000000001E-2</v>
      </c>
      <c r="I55" s="64">
        <f>B55</f>
        <v>3.9827000000000001E-2</v>
      </c>
    </row>
    <row r="56" spans="1:11" x14ac:dyDescent="0.25">
      <c r="A56" s="67" t="s">
        <v>3</v>
      </c>
      <c r="B56" s="64">
        <v>8.992E-3</v>
      </c>
      <c r="C56" s="64">
        <v>1E-4</v>
      </c>
      <c r="G56" s="67" t="s">
        <v>3</v>
      </c>
      <c r="H56" s="64">
        <f t="shared" si="2"/>
        <v>8.992E-3</v>
      </c>
      <c r="I56" s="64">
        <f t="shared" si="2"/>
        <v>1E-4</v>
      </c>
    </row>
    <row r="57" spans="1:11" x14ac:dyDescent="0.25">
      <c r="A57" s="71" t="s">
        <v>4</v>
      </c>
      <c r="B57" s="64">
        <v>2.898E-3</v>
      </c>
      <c r="C57" s="64">
        <v>2.4069999999999999E-3</v>
      </c>
      <c r="G57" s="71" t="s">
        <v>4</v>
      </c>
      <c r="H57" s="64">
        <f t="shared" si="2"/>
        <v>2.898E-3</v>
      </c>
      <c r="I57" s="64">
        <f t="shared" si="2"/>
        <v>2.4069999999999999E-3</v>
      </c>
    </row>
    <row r="58" spans="1:11" x14ac:dyDescent="0.25">
      <c r="A58" s="67" t="s">
        <v>78</v>
      </c>
      <c r="B58" s="64">
        <v>1.175E-3</v>
      </c>
      <c r="C58" s="64">
        <v>9.7599999999999998E-4</v>
      </c>
      <c r="G58" s="67" t="s">
        <v>78</v>
      </c>
      <c r="H58" s="64">
        <f>B58</f>
        <v>1.175E-3</v>
      </c>
      <c r="I58" s="64">
        <f>C58</f>
        <v>9.7599999999999998E-4</v>
      </c>
    </row>
    <row r="59" spans="1:11" x14ac:dyDescent="0.25">
      <c r="A59" s="71" t="s">
        <v>5</v>
      </c>
      <c r="B59" s="90">
        <v>1.12E-4</v>
      </c>
      <c r="C59" s="90">
        <v>5.5999999999999999E-5</v>
      </c>
      <c r="G59" s="71" t="s">
        <v>5</v>
      </c>
      <c r="H59" s="90">
        <f>B59</f>
        <v>1.12E-4</v>
      </c>
      <c r="I59" s="90">
        <f>C59</f>
        <v>5.5999999999999999E-5</v>
      </c>
    </row>
    <row r="60" spans="1:11" x14ac:dyDescent="0.25">
      <c r="A60" s="67" t="s">
        <v>10</v>
      </c>
      <c r="B60" s="83">
        <f>SUM(B51:B59)</f>
        <v>6.1270000000000005E-2</v>
      </c>
      <c r="C60" s="83">
        <f>SUM(C51:C59)</f>
        <v>4.7834000000000002E-2</v>
      </c>
      <c r="D60" s="83"/>
      <c r="G60" s="67" t="s">
        <v>10</v>
      </c>
      <c r="H60" s="83">
        <f>SUM(H51:H59)</f>
        <v>6.1270000000000005E-2</v>
      </c>
      <c r="I60" s="83">
        <f>SUM(I51:I59)</f>
        <v>4.7834000000000002E-2</v>
      </c>
      <c r="J60" s="83"/>
    </row>
    <row r="61" spans="1:11" x14ac:dyDescent="0.25">
      <c r="A61" s="67" t="s">
        <v>6</v>
      </c>
      <c r="B61" s="84">
        <v>0</v>
      </c>
      <c r="C61" s="84">
        <v>0</v>
      </c>
      <c r="G61" s="67" t="s">
        <v>6</v>
      </c>
      <c r="H61" s="84">
        <v>0</v>
      </c>
      <c r="I61" s="84">
        <v>0</v>
      </c>
    </row>
    <row r="62" spans="1:11" x14ac:dyDescent="0.25">
      <c r="A62" s="67" t="s">
        <v>7</v>
      </c>
      <c r="B62" s="83">
        <f>B60-B61</f>
        <v>6.1270000000000005E-2</v>
      </c>
      <c r="C62" s="83">
        <f>C60-C61</f>
        <v>4.7834000000000002E-2</v>
      </c>
      <c r="D62" s="83"/>
      <c r="G62" s="67" t="s">
        <v>7</v>
      </c>
      <c r="H62" s="83">
        <f>H60-H61</f>
        <v>6.1270000000000005E-2</v>
      </c>
      <c r="I62" s="83">
        <f>I60-I61</f>
        <v>4.7834000000000002E-2</v>
      </c>
      <c r="J62" s="83"/>
    </row>
    <row r="64" spans="1:11" x14ac:dyDescent="0.25">
      <c r="A64" s="85" t="s">
        <v>16</v>
      </c>
      <c r="B64" s="91">
        <v>5295883883.2145157</v>
      </c>
      <c r="C64" s="91">
        <v>1399101976.7854836</v>
      </c>
      <c r="D64" s="63"/>
      <c r="E64" s="92">
        <f>SUM(B64:C64)</f>
        <v>6694985859.999999</v>
      </c>
      <c r="G64" s="67" t="s">
        <v>16</v>
      </c>
      <c r="H64" s="93">
        <f>B64</f>
        <v>5295883883.2145157</v>
      </c>
      <c r="I64" s="94">
        <f>C64</f>
        <v>1399101976.7854836</v>
      </c>
      <c r="K64" s="93">
        <f>SUM(H64:I64)</f>
        <v>6694985859.999999</v>
      </c>
    </row>
    <row r="65" spans="1:11" x14ac:dyDescent="0.25">
      <c r="A65" s="67" t="s">
        <v>17</v>
      </c>
      <c r="E65" s="83">
        <f>(B64/E64)*B62+(C64/E64)*C62</f>
        <v>5.8462177167631871E-2</v>
      </c>
      <c r="G65" s="67" t="s">
        <v>17</v>
      </c>
      <c r="K65" s="83">
        <f>(H64/K64)*H62+(I64/K64)*I62</f>
        <v>5.8462177167631871E-2</v>
      </c>
    </row>
    <row r="67" spans="1:11" x14ac:dyDescent="0.25">
      <c r="B67" s="62" t="s">
        <v>20</v>
      </c>
      <c r="H67" s="62" t="s">
        <v>20</v>
      </c>
    </row>
    <row r="68" spans="1:11" x14ac:dyDescent="0.25">
      <c r="B68" s="62" t="s">
        <v>19</v>
      </c>
      <c r="C68" s="89" t="s">
        <v>14</v>
      </c>
      <c r="H68" s="62" t="s">
        <v>19</v>
      </c>
      <c r="I68" s="89" t="s">
        <v>14</v>
      </c>
    </row>
    <row r="69" spans="1:11" x14ac:dyDescent="0.25">
      <c r="A69" s="70" t="s">
        <v>2</v>
      </c>
      <c r="B69" s="64">
        <v>0</v>
      </c>
      <c r="C69" s="64">
        <v>0</v>
      </c>
      <c r="G69" s="70" t="s">
        <v>2</v>
      </c>
      <c r="H69" s="64">
        <f t="shared" ref="H69:I77" si="3">B69</f>
        <v>0</v>
      </c>
      <c r="I69" s="64">
        <f t="shared" si="3"/>
        <v>0</v>
      </c>
    </row>
    <row r="70" spans="1:11" x14ac:dyDescent="0.25">
      <c r="A70" s="67" t="s">
        <v>8</v>
      </c>
      <c r="B70" s="64">
        <v>0</v>
      </c>
      <c r="C70" s="64">
        <v>0</v>
      </c>
      <c r="G70" s="67" t="s">
        <v>8</v>
      </c>
      <c r="H70" s="64">
        <f t="shared" si="3"/>
        <v>0</v>
      </c>
      <c r="I70" s="64">
        <f t="shared" si="3"/>
        <v>0</v>
      </c>
    </row>
    <row r="71" spans="1:11" x14ac:dyDescent="0.25">
      <c r="A71" s="67" t="s">
        <v>27</v>
      </c>
      <c r="B71" s="64">
        <v>1.0751E-2</v>
      </c>
      <c r="C71" s="64">
        <v>5.94E-3</v>
      </c>
      <c r="G71" s="67" t="s">
        <v>27</v>
      </c>
      <c r="H71" s="64">
        <f t="shared" si="3"/>
        <v>1.0751E-2</v>
      </c>
      <c r="I71" s="64">
        <f t="shared" si="3"/>
        <v>5.94E-3</v>
      </c>
    </row>
    <row r="72" spans="1:11" x14ac:dyDescent="0.25">
      <c r="A72" s="67" t="s">
        <v>82</v>
      </c>
      <c r="B72" s="64">
        <f>IF($B$9=$F$11,$C$11,$B$11)</f>
        <v>0</v>
      </c>
      <c r="C72" s="64">
        <f>IF($B$9=$F$11,$C$11,$B$11)</f>
        <v>0</v>
      </c>
      <c r="G72" s="67" t="s">
        <v>82</v>
      </c>
      <c r="H72" s="64">
        <f t="shared" si="3"/>
        <v>0</v>
      </c>
      <c r="I72" s="64">
        <f t="shared" si="3"/>
        <v>0</v>
      </c>
    </row>
    <row r="73" spans="1:11" x14ac:dyDescent="0.25">
      <c r="A73" s="67" t="s">
        <v>116</v>
      </c>
      <c r="B73" s="64">
        <f>IF($F$9=$E$11,$H$11,$H$10)</f>
        <v>3.9827000000000001E-2</v>
      </c>
      <c r="C73" s="64">
        <f>B73</f>
        <v>3.9827000000000001E-2</v>
      </c>
      <c r="G73" s="67" t="s">
        <v>116</v>
      </c>
      <c r="H73" s="64">
        <f>B73</f>
        <v>3.9827000000000001E-2</v>
      </c>
      <c r="I73" s="64">
        <f t="shared" si="3"/>
        <v>3.9827000000000001E-2</v>
      </c>
    </row>
    <row r="74" spans="1:11" x14ac:dyDescent="0.25">
      <c r="A74" s="67" t="s">
        <v>3</v>
      </c>
      <c r="B74" s="64">
        <v>6.8500000000000002E-3</v>
      </c>
      <c r="C74" s="64">
        <v>1E-4</v>
      </c>
      <c r="G74" s="67" t="s">
        <v>3</v>
      </c>
      <c r="H74" s="64">
        <f t="shared" si="3"/>
        <v>6.8500000000000002E-3</v>
      </c>
      <c r="I74" s="64">
        <f t="shared" si="3"/>
        <v>1E-4</v>
      </c>
    </row>
    <row r="75" spans="1:11" x14ac:dyDescent="0.25">
      <c r="A75" s="71" t="s">
        <v>4</v>
      </c>
      <c r="B75" s="64">
        <v>3.264E-3</v>
      </c>
      <c r="C75" s="64">
        <v>2.6180000000000001E-3</v>
      </c>
      <c r="G75" s="71" t="s">
        <v>4</v>
      </c>
      <c r="H75" s="64">
        <f t="shared" si="3"/>
        <v>3.264E-3</v>
      </c>
      <c r="I75" s="64">
        <f t="shared" si="3"/>
        <v>2.6180000000000001E-3</v>
      </c>
    </row>
    <row r="76" spans="1:11" x14ac:dyDescent="0.25">
      <c r="A76" s="67" t="s">
        <v>78</v>
      </c>
      <c r="B76" s="64">
        <v>1.323E-3</v>
      </c>
      <c r="C76" s="64">
        <v>1.0610000000000001E-3</v>
      </c>
      <c r="G76" s="67" t="s">
        <v>78</v>
      </c>
      <c r="H76" s="95">
        <f t="shared" si="3"/>
        <v>1.323E-3</v>
      </c>
      <c r="I76" s="95">
        <f t="shared" si="3"/>
        <v>1.0610000000000001E-3</v>
      </c>
    </row>
    <row r="77" spans="1:11" x14ac:dyDescent="0.25">
      <c r="A77" s="71" t="s">
        <v>5</v>
      </c>
      <c r="B77" s="90">
        <v>1.64E-4</v>
      </c>
      <c r="C77" s="90">
        <v>8.6000000000000003E-5</v>
      </c>
      <c r="G77" s="71" t="s">
        <v>5</v>
      </c>
      <c r="H77" s="90">
        <f t="shared" si="3"/>
        <v>1.64E-4</v>
      </c>
      <c r="I77" s="90">
        <f t="shared" si="3"/>
        <v>8.6000000000000003E-5</v>
      </c>
    </row>
    <row r="78" spans="1:11" x14ac:dyDescent="0.25">
      <c r="A78" s="67" t="s">
        <v>10</v>
      </c>
      <c r="B78" s="83">
        <f>SUM(B69:B77)</f>
        <v>6.2178999999999998E-2</v>
      </c>
      <c r="C78" s="83">
        <f>SUM(C69:C77)</f>
        <v>4.9632000000000009E-2</v>
      </c>
      <c r="G78" s="67" t="s">
        <v>10</v>
      </c>
      <c r="H78" s="83">
        <f>SUM(H69:H77)</f>
        <v>6.2178999999999998E-2</v>
      </c>
      <c r="I78" s="83">
        <f>SUM(I69:I77)</f>
        <v>4.9632000000000009E-2</v>
      </c>
    </row>
    <row r="79" spans="1:11" x14ac:dyDescent="0.25">
      <c r="A79" s="67" t="s">
        <v>6</v>
      </c>
      <c r="B79" s="84">
        <v>0</v>
      </c>
      <c r="C79" s="84">
        <v>0</v>
      </c>
      <c r="G79" s="67" t="s">
        <v>6</v>
      </c>
      <c r="H79" s="84">
        <v>0</v>
      </c>
      <c r="I79" s="84">
        <v>0</v>
      </c>
    </row>
    <row r="80" spans="1:11" x14ac:dyDescent="0.25">
      <c r="A80" s="67" t="s">
        <v>7</v>
      </c>
      <c r="B80" s="83">
        <f>B78-B79</f>
        <v>6.2178999999999998E-2</v>
      </c>
      <c r="C80" s="83">
        <f>C78-C79</f>
        <v>4.9632000000000009E-2</v>
      </c>
      <c r="G80" s="67" t="s">
        <v>7</v>
      </c>
      <c r="H80" s="83">
        <f>H78-H79</f>
        <v>6.2178999999999998E-2</v>
      </c>
      <c r="I80" s="83">
        <f>I78-I79</f>
        <v>4.9632000000000009E-2</v>
      </c>
    </row>
    <row r="82" spans="1:11" x14ac:dyDescent="0.25">
      <c r="A82" s="85" t="s">
        <v>16</v>
      </c>
      <c r="B82" s="86">
        <v>1616086519.8298607</v>
      </c>
      <c r="C82" s="86">
        <v>988357256.17013943</v>
      </c>
      <c r="D82" s="63"/>
      <c r="E82" s="87">
        <f>SUM(B82:C82)</f>
        <v>2604443776</v>
      </c>
      <c r="G82" s="67" t="s">
        <v>16</v>
      </c>
      <c r="H82" s="88">
        <f>B82</f>
        <v>1616086519.8298607</v>
      </c>
      <c r="I82" s="88">
        <f>C82</f>
        <v>988357256.17013943</v>
      </c>
      <c r="K82" s="88">
        <f>E82</f>
        <v>2604443776</v>
      </c>
    </row>
    <row r="83" spans="1:11" x14ac:dyDescent="0.25">
      <c r="A83" s="67" t="s">
        <v>17</v>
      </c>
      <c r="E83" s="83">
        <f>(B82/E82)*B80+(C82/E82)*C80</f>
        <v>5.7417553964020485E-2</v>
      </c>
      <c r="G83" s="67" t="s">
        <v>17</v>
      </c>
      <c r="K83" s="83">
        <f>(H82/K82)*H80+(I82/K82)*I80</f>
        <v>5.7417553964020485E-2</v>
      </c>
    </row>
    <row r="84" spans="1:11" x14ac:dyDescent="0.25">
      <c r="A84" s="67"/>
      <c r="E84" s="83"/>
      <c r="G84" s="67"/>
      <c r="K84" s="83"/>
    </row>
    <row r="85" spans="1:11" x14ac:dyDescent="0.25">
      <c r="A85" s="67"/>
      <c r="E85" s="83"/>
      <c r="G85" s="67"/>
      <c r="K85" s="83"/>
    </row>
    <row r="86" spans="1:11" x14ac:dyDescent="0.25">
      <c r="B86" s="62" t="s">
        <v>113</v>
      </c>
      <c r="H86" s="62" t="s">
        <v>113</v>
      </c>
    </row>
    <row r="87" spans="1:11" x14ac:dyDescent="0.25">
      <c r="B87" s="62" t="s">
        <v>19</v>
      </c>
      <c r="C87" s="89" t="s">
        <v>14</v>
      </c>
      <c r="H87" s="62" t="s">
        <v>19</v>
      </c>
      <c r="I87" s="89" t="s">
        <v>14</v>
      </c>
    </row>
    <row r="88" spans="1:11" x14ac:dyDescent="0.25">
      <c r="A88" s="70" t="s">
        <v>2</v>
      </c>
      <c r="B88" s="64">
        <v>0</v>
      </c>
      <c r="C88" s="64">
        <v>0</v>
      </c>
      <c r="D88" s="62" t="s">
        <v>31</v>
      </c>
      <c r="G88" s="70" t="s">
        <v>2</v>
      </c>
      <c r="H88" s="64">
        <f t="shared" ref="H88:H96" si="4">B88</f>
        <v>0</v>
      </c>
      <c r="I88" s="64">
        <f t="shared" ref="I88:I96" si="5">C88</f>
        <v>0</v>
      </c>
    </row>
    <row r="89" spans="1:11" x14ac:dyDescent="0.25">
      <c r="A89" s="67" t="s">
        <v>8</v>
      </c>
      <c r="B89" s="64">
        <v>0</v>
      </c>
      <c r="C89" s="64">
        <v>0</v>
      </c>
      <c r="D89" s="62" t="s">
        <v>31</v>
      </c>
      <c r="G89" s="67" t="s">
        <v>8</v>
      </c>
      <c r="H89" s="64">
        <f t="shared" si="4"/>
        <v>0</v>
      </c>
      <c r="I89" s="64">
        <f t="shared" si="5"/>
        <v>0</v>
      </c>
    </row>
    <row r="90" spans="1:11" x14ac:dyDescent="0.25">
      <c r="A90" s="67" t="s">
        <v>27</v>
      </c>
      <c r="B90" s="64">
        <v>2.751E-3</v>
      </c>
      <c r="C90" s="64">
        <v>4.5869999999999999E-3</v>
      </c>
      <c r="D90" s="62" t="s">
        <v>31</v>
      </c>
      <c r="G90" s="67" t="s">
        <v>27</v>
      </c>
      <c r="H90" s="64">
        <f t="shared" si="4"/>
        <v>2.751E-3</v>
      </c>
      <c r="I90" s="64">
        <f t="shared" si="5"/>
        <v>4.5869999999999999E-3</v>
      </c>
    </row>
    <row r="91" spans="1:11" x14ac:dyDescent="0.25">
      <c r="A91" s="67" t="s">
        <v>82</v>
      </c>
      <c r="B91" s="64">
        <f>IF($B$9=$F$11,$C$11,$B$11)</f>
        <v>0</v>
      </c>
      <c r="C91" s="64">
        <f>IF($B$9=$F$11,$C$11,$B$11)</f>
        <v>0</v>
      </c>
      <c r="G91" s="67" t="s">
        <v>82</v>
      </c>
      <c r="H91" s="64">
        <f t="shared" si="4"/>
        <v>0</v>
      </c>
      <c r="I91" s="64">
        <f t="shared" si="5"/>
        <v>0</v>
      </c>
    </row>
    <row r="92" spans="1:11" x14ac:dyDescent="0.25">
      <c r="A92" s="67" t="s">
        <v>116</v>
      </c>
      <c r="B92" s="64">
        <f>IF($F$9=$E$11,$I$11,$I$10)</f>
        <v>3.9155000000000002E-2</v>
      </c>
      <c r="C92" s="64">
        <f>B92</f>
        <v>3.9155000000000002E-2</v>
      </c>
      <c r="G92" s="67" t="s">
        <v>116</v>
      </c>
      <c r="H92" s="64">
        <f>B92</f>
        <v>3.9155000000000002E-2</v>
      </c>
      <c r="I92" s="64">
        <f t="shared" si="5"/>
        <v>3.9155000000000002E-2</v>
      </c>
    </row>
    <row r="93" spans="1:11" x14ac:dyDescent="0.25">
      <c r="A93" s="67" t="s">
        <v>3</v>
      </c>
      <c r="B93" s="64">
        <v>5.5900000000000004E-3</v>
      </c>
      <c r="C93" s="64">
        <v>1E-4</v>
      </c>
      <c r="D93" s="62" t="s">
        <v>31</v>
      </c>
      <c r="G93" s="67" t="s">
        <v>3</v>
      </c>
      <c r="H93" s="64">
        <f t="shared" si="4"/>
        <v>5.5900000000000004E-3</v>
      </c>
      <c r="I93" s="64">
        <f t="shared" si="5"/>
        <v>1E-4</v>
      </c>
    </row>
    <row r="94" spans="1:11" x14ac:dyDescent="0.25">
      <c r="A94" s="71" t="s">
        <v>4</v>
      </c>
      <c r="B94" s="64">
        <v>2.1320000000000002E-3</v>
      </c>
      <c r="C94" s="64">
        <v>2.4229999999999998E-3</v>
      </c>
      <c r="D94" s="62" t="s">
        <v>31</v>
      </c>
      <c r="G94" s="71" t="s">
        <v>4</v>
      </c>
      <c r="H94" s="64">
        <f t="shared" si="4"/>
        <v>2.1320000000000002E-3</v>
      </c>
      <c r="I94" s="64">
        <f t="shared" si="5"/>
        <v>2.4229999999999998E-3</v>
      </c>
    </row>
    <row r="95" spans="1:11" x14ac:dyDescent="0.25">
      <c r="A95" s="67" t="s">
        <v>78</v>
      </c>
      <c r="B95" s="64">
        <v>8.6399999999999997E-4</v>
      </c>
      <c r="C95" s="64">
        <v>9.8299999999999993E-4</v>
      </c>
      <c r="D95" s="62" t="s">
        <v>31</v>
      </c>
      <c r="G95" s="67" t="s">
        <v>78</v>
      </c>
      <c r="H95" s="95">
        <f t="shared" si="4"/>
        <v>8.6399999999999997E-4</v>
      </c>
      <c r="I95" s="95">
        <f t="shared" si="5"/>
        <v>9.8299999999999993E-4</v>
      </c>
    </row>
    <row r="96" spans="1:11" x14ac:dyDescent="0.25">
      <c r="A96" s="71" t="s">
        <v>5</v>
      </c>
      <c r="B96" s="90">
        <v>6.4999999999999994E-5</v>
      </c>
      <c r="C96" s="90">
        <v>1.13E-4</v>
      </c>
      <c r="D96" s="62" t="s">
        <v>31</v>
      </c>
      <c r="G96" s="71" t="s">
        <v>5</v>
      </c>
      <c r="H96" s="90">
        <f t="shared" si="4"/>
        <v>6.4999999999999994E-5</v>
      </c>
      <c r="I96" s="90">
        <f t="shared" si="5"/>
        <v>1.13E-4</v>
      </c>
    </row>
    <row r="97" spans="1:11" x14ac:dyDescent="0.25">
      <c r="A97" s="67" t="s">
        <v>10</v>
      </c>
      <c r="B97" s="83">
        <f>SUM(B88:B96)</f>
        <v>5.0556999999999998E-2</v>
      </c>
      <c r="C97" s="83">
        <f>SUM(C88:C96)</f>
        <v>4.7361000000000007E-2</v>
      </c>
      <c r="G97" s="67" t="s">
        <v>10</v>
      </c>
      <c r="H97" s="83">
        <f>SUM(H88:H96)</f>
        <v>5.0556999999999998E-2</v>
      </c>
      <c r="I97" s="83">
        <f>SUM(I88:I96)</f>
        <v>4.7361000000000007E-2</v>
      </c>
    </row>
    <row r="98" spans="1:11" x14ac:dyDescent="0.25">
      <c r="A98" s="67" t="s">
        <v>6</v>
      </c>
      <c r="B98" s="84">
        <v>0</v>
      </c>
      <c r="C98" s="84">
        <v>0</v>
      </c>
      <c r="G98" s="67" t="s">
        <v>6</v>
      </c>
      <c r="H98" s="84">
        <v>0</v>
      </c>
      <c r="I98" s="84">
        <v>0</v>
      </c>
    </row>
    <row r="99" spans="1:11" x14ac:dyDescent="0.25">
      <c r="A99" s="67" t="s">
        <v>7</v>
      </c>
      <c r="B99" s="83">
        <f>B97-B98</f>
        <v>5.0556999999999998E-2</v>
      </c>
      <c r="C99" s="83">
        <f>C97-C98</f>
        <v>4.7361000000000007E-2</v>
      </c>
      <c r="G99" s="67" t="s">
        <v>7</v>
      </c>
      <c r="H99" s="83">
        <f>H97-H98</f>
        <v>5.0556999999999998E-2</v>
      </c>
      <c r="I99" s="83">
        <f>I97-I98</f>
        <v>4.7361000000000007E-2</v>
      </c>
    </row>
    <row r="101" spans="1:11" x14ac:dyDescent="0.25">
      <c r="A101" s="85" t="s">
        <v>16</v>
      </c>
      <c r="B101" s="86">
        <v>1641239706</v>
      </c>
      <c r="C101" s="86">
        <v>1126569610</v>
      </c>
      <c r="D101" s="63"/>
      <c r="E101" s="87">
        <f>IF($D$9=$F$11,0,SUM(B101:C101))</f>
        <v>0</v>
      </c>
      <c r="G101" s="67" t="s">
        <v>16</v>
      </c>
      <c r="H101" s="88">
        <f>B101</f>
        <v>1641239706</v>
      </c>
      <c r="I101" s="88">
        <f>C101</f>
        <v>1126569610</v>
      </c>
      <c r="K101" s="88">
        <f>E101</f>
        <v>0</v>
      </c>
    </row>
    <row r="102" spans="1:11" x14ac:dyDescent="0.25">
      <c r="A102" s="67" t="s">
        <v>17</v>
      </c>
      <c r="E102" s="83">
        <f>IF($D$9=$F$11,0,(B101/E101)*B99+(C101/E101)*C99)</f>
        <v>0</v>
      </c>
      <c r="G102" s="67" t="s">
        <v>17</v>
      </c>
      <c r="K102" s="83">
        <f>IF($D$9=$F$11,0,(H101/K101)*H99+(I101/K101)*I99)</f>
        <v>0</v>
      </c>
    </row>
    <row r="103" spans="1:11" x14ac:dyDescent="0.25">
      <c r="A103" s="67"/>
      <c r="E103" s="83"/>
      <c r="G103" s="67"/>
      <c r="K103" s="83"/>
    </row>
    <row r="105" spans="1:11" x14ac:dyDescent="0.25">
      <c r="B105" s="62" t="s">
        <v>21</v>
      </c>
      <c r="H105" s="62" t="s">
        <v>21</v>
      </c>
    </row>
    <row r="106" spans="1:11" x14ac:dyDescent="0.25">
      <c r="A106" s="70" t="s">
        <v>2</v>
      </c>
      <c r="B106" s="64">
        <v>1.4329E-2</v>
      </c>
      <c r="G106" s="70" t="s">
        <v>2</v>
      </c>
      <c r="H106" s="64">
        <f>B106</f>
        <v>1.4329E-2</v>
      </c>
    </row>
    <row r="107" spans="1:11" x14ac:dyDescent="0.25">
      <c r="A107" s="67" t="s">
        <v>8</v>
      </c>
      <c r="B107" s="64">
        <v>5.6449999999999998E-3</v>
      </c>
      <c r="G107" s="67" t="s">
        <v>8</v>
      </c>
      <c r="H107" s="64">
        <v>0</v>
      </c>
    </row>
    <row r="108" spans="1:11" x14ac:dyDescent="0.25">
      <c r="A108" s="67" t="s">
        <v>27</v>
      </c>
      <c r="B108" s="64">
        <v>1.5569E-2</v>
      </c>
      <c r="G108" s="67" t="s">
        <v>27</v>
      </c>
      <c r="H108" s="64">
        <f t="shared" ref="H108:H114" si="6">B108</f>
        <v>1.5569E-2</v>
      </c>
    </row>
    <row r="109" spans="1:11" x14ac:dyDescent="0.25">
      <c r="A109" s="67" t="s">
        <v>82</v>
      </c>
      <c r="B109" s="64">
        <f>IF($B$9=$F$11,$C$11,$B$11)</f>
        <v>0</v>
      </c>
      <c r="G109" s="67" t="s">
        <v>82</v>
      </c>
      <c r="H109" s="64">
        <f t="shared" si="6"/>
        <v>0</v>
      </c>
    </row>
    <row r="110" spans="1:11" x14ac:dyDescent="0.25">
      <c r="A110" s="67" t="s">
        <v>116</v>
      </c>
      <c r="B110" s="64">
        <f>IF($F$9=$E$11,$H$11,$H$10)</f>
        <v>3.9827000000000001E-2</v>
      </c>
      <c r="G110" s="67" t="s">
        <v>116</v>
      </c>
      <c r="H110" s="64">
        <f>B110</f>
        <v>3.9827000000000001E-2</v>
      </c>
    </row>
    <row r="111" spans="1:11" x14ac:dyDescent="0.25">
      <c r="A111" s="67" t="s">
        <v>3</v>
      </c>
      <c r="B111" s="64">
        <v>6.7190000000000001E-3</v>
      </c>
      <c r="G111" s="67" t="s">
        <v>3</v>
      </c>
      <c r="H111" s="64">
        <f t="shared" si="6"/>
        <v>6.7190000000000001E-3</v>
      </c>
    </row>
    <row r="112" spans="1:11" x14ac:dyDescent="0.25">
      <c r="A112" s="71" t="s">
        <v>4</v>
      </c>
      <c r="B112" s="64">
        <v>3.9500000000000004E-3</v>
      </c>
      <c r="G112" s="71" t="s">
        <v>4</v>
      </c>
      <c r="H112" s="64">
        <f t="shared" si="6"/>
        <v>3.9500000000000004E-3</v>
      </c>
    </row>
    <row r="113" spans="1:12" x14ac:dyDescent="0.25">
      <c r="A113" s="67" t="s">
        <v>78</v>
      </c>
      <c r="B113" s="64">
        <v>1.601E-3</v>
      </c>
      <c r="G113" s="67" t="s">
        <v>78</v>
      </c>
      <c r="H113" s="95">
        <f t="shared" si="6"/>
        <v>1.601E-3</v>
      </c>
    </row>
    <row r="114" spans="1:12" x14ac:dyDescent="0.25">
      <c r="A114" s="71" t="s">
        <v>5</v>
      </c>
      <c r="B114" s="90">
        <v>-1.8000000000000001E-4</v>
      </c>
      <c r="G114" s="71" t="s">
        <v>5</v>
      </c>
      <c r="H114" s="90">
        <f t="shared" si="6"/>
        <v>-1.8000000000000001E-4</v>
      </c>
    </row>
    <row r="115" spans="1:12" x14ac:dyDescent="0.25">
      <c r="A115" s="67" t="s">
        <v>10</v>
      </c>
      <c r="B115" s="83">
        <f>SUM(B106:B114)</f>
        <v>8.7459999999999996E-2</v>
      </c>
      <c r="G115" s="67" t="s">
        <v>10</v>
      </c>
      <c r="H115" s="83">
        <f>SUM(H106:H114)</f>
        <v>8.1815000000000013E-2</v>
      </c>
    </row>
    <row r="116" spans="1:12" x14ac:dyDescent="0.25">
      <c r="A116" s="67" t="s">
        <v>6</v>
      </c>
      <c r="B116" s="96">
        <f>B79</f>
        <v>0</v>
      </c>
      <c r="G116" s="67" t="s">
        <v>6</v>
      </c>
      <c r="H116" s="96">
        <f>H79</f>
        <v>0</v>
      </c>
    </row>
    <row r="117" spans="1:12" x14ac:dyDescent="0.25">
      <c r="A117" s="67" t="s">
        <v>7</v>
      </c>
      <c r="B117" s="83">
        <f>B115-B116</f>
        <v>8.7459999999999996E-2</v>
      </c>
      <c r="G117" s="67" t="s">
        <v>7</v>
      </c>
      <c r="H117" s="83">
        <f>H115-H116</f>
        <v>8.1815000000000013E-2</v>
      </c>
    </row>
    <row r="119" spans="1:12" x14ac:dyDescent="0.25">
      <c r="A119" s="67" t="s">
        <v>22</v>
      </c>
      <c r="E119" s="92">
        <v>89184422</v>
      </c>
      <c r="G119" s="67" t="s">
        <v>22</v>
      </c>
      <c r="K119" s="93">
        <f>E119</f>
        <v>89184422</v>
      </c>
    </row>
    <row r="120" spans="1:12" x14ac:dyDescent="0.25">
      <c r="E120" s="97">
        <f>B117</f>
        <v>8.7459999999999996E-2</v>
      </c>
      <c r="K120" s="97">
        <f>H117</f>
        <v>8.1815000000000013E-2</v>
      </c>
    </row>
    <row r="121" spans="1:12" x14ac:dyDescent="0.25">
      <c r="E121" s="97"/>
      <c r="K121" s="97"/>
    </row>
    <row r="122" spans="1:12" x14ac:dyDescent="0.25">
      <c r="A122" s="62" t="s">
        <v>25</v>
      </c>
      <c r="E122" s="88">
        <f>E46+E64+E82+E119+E101</f>
        <v>9921037058</v>
      </c>
      <c r="G122" s="62" t="s">
        <v>25</v>
      </c>
      <c r="K122" s="88">
        <f>K46+K64+K82+K119+K101</f>
        <v>9921037058</v>
      </c>
      <c r="L122" s="62" t="s">
        <v>30</v>
      </c>
    </row>
    <row r="123" spans="1:12" x14ac:dyDescent="0.25">
      <c r="A123" s="62" t="s">
        <v>24</v>
      </c>
      <c r="E123" s="98">
        <f>(E46/E122)*E47+(E64/E122)*E65+(E82/E122)*E83+(E119/E122)*E120+(E101/E122)*E102</f>
        <v>6.21529528980381E-2</v>
      </c>
      <c r="G123" s="62" t="s">
        <v>24</v>
      </c>
      <c r="K123" s="98">
        <f>(K46/K122)*K47+(K64/K122)*K65+(K82/K122)*K83+(K119/K122)*K120+(K101/K122)*K102</f>
        <v>6.181439649596504E-2</v>
      </c>
      <c r="L123" s="99">
        <f>E123-K123</f>
        <v>3.3855640207305915E-4</v>
      </c>
    </row>
    <row r="126" spans="1:12" x14ac:dyDescent="0.25">
      <c r="A126" s="62" t="s">
        <v>23</v>
      </c>
      <c r="G126" s="62" t="s">
        <v>23</v>
      </c>
    </row>
    <row r="127" spans="1:12" ht="15.6" x14ac:dyDescent="0.25">
      <c r="A127" s="100" t="s">
        <v>99</v>
      </c>
      <c r="G127" s="100" t="s">
        <v>99</v>
      </c>
    </row>
    <row r="128" spans="1:12" ht="15.6" x14ac:dyDescent="0.25">
      <c r="A128" s="100" t="s">
        <v>104</v>
      </c>
      <c r="G128" s="100" t="s">
        <v>104</v>
      </c>
    </row>
  </sheetData>
  <dataValidations count="1">
    <dataValidation type="list" allowBlank="1" showInputMessage="1" showErrorMessage="1" sqref="B9:B10 D9 F9">
      <formula1>$E$11:$F$11</formula1>
    </dataValidation>
  </dataValidations>
  <printOptions horizontalCentered="1"/>
  <pageMargins left="0.75" right="0.75" top="0.47" bottom="0.51" header="0.5" footer="0.5"/>
  <pageSetup scale="4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9"/>
  <sheetViews>
    <sheetView workbookViewId="0">
      <selection activeCell="E13" sqref="E13"/>
    </sheetView>
  </sheetViews>
  <sheetFormatPr defaultColWidth="9.109375" defaultRowHeight="13.2" x14ac:dyDescent="0.25"/>
  <cols>
    <col min="1" max="1" width="22.33203125" style="62" customWidth="1"/>
    <col min="2" max="2" width="17.33203125" style="62" customWidth="1"/>
    <col min="3" max="3" width="15.88671875" style="62" bestFit="1" customWidth="1"/>
    <col min="4" max="4" width="15.5546875" style="62" bestFit="1" customWidth="1"/>
    <col min="5" max="5" width="15" style="62" bestFit="1" customWidth="1"/>
    <col min="6" max="6" width="9.109375" style="62"/>
    <col min="7" max="7" width="21.88671875" style="62" customWidth="1"/>
    <col min="8" max="8" width="18.5546875" style="62" customWidth="1"/>
    <col min="9" max="9" width="14" style="62" bestFit="1" customWidth="1"/>
    <col min="10" max="10" width="13.6640625" style="62" customWidth="1"/>
    <col min="11" max="11" width="15" style="62" bestFit="1" customWidth="1"/>
    <col min="12" max="12" width="11.6640625" style="62" bestFit="1" customWidth="1"/>
    <col min="13" max="16384" width="9.109375" style="62"/>
  </cols>
  <sheetData>
    <row r="1" spans="1:6" ht="34.799999999999997" x14ac:dyDescent="0.55000000000000004">
      <c r="A1" s="104" t="s">
        <v>111</v>
      </c>
    </row>
    <row r="2" spans="1:6" x14ac:dyDescent="0.25">
      <c r="A2" s="60" t="s">
        <v>79</v>
      </c>
      <c r="B2" s="61" t="s">
        <v>81</v>
      </c>
    </row>
    <row r="3" spans="1:6" x14ac:dyDescent="0.25">
      <c r="A3" s="63"/>
      <c r="B3" s="64"/>
    </row>
    <row r="4" spans="1:6" hidden="1" x14ac:dyDescent="0.25">
      <c r="A4" s="63"/>
      <c r="B4" s="62">
        <v>-1.9E-3</v>
      </c>
      <c r="C4" s="62">
        <v>0</v>
      </c>
      <c r="E4" s="63" t="s">
        <v>80</v>
      </c>
      <c r="F4" s="63" t="s">
        <v>81</v>
      </c>
    </row>
    <row r="5" spans="1:6" x14ac:dyDescent="0.25">
      <c r="A5" s="62" t="s">
        <v>65</v>
      </c>
    </row>
    <row r="6" spans="1:6" x14ac:dyDescent="0.25">
      <c r="A6" s="60"/>
    </row>
    <row r="7" spans="1:6" x14ac:dyDescent="0.25">
      <c r="A7" s="62" t="s">
        <v>0</v>
      </c>
      <c r="B7" s="65" t="s">
        <v>9</v>
      </c>
    </row>
    <row r="8" spans="1:6" x14ac:dyDescent="0.25">
      <c r="B8" s="66" t="s">
        <v>1</v>
      </c>
    </row>
    <row r="9" spans="1:6" x14ac:dyDescent="0.25">
      <c r="A9" s="70" t="s">
        <v>66</v>
      </c>
      <c r="B9" s="68">
        <v>8.5378999999999997E-2</v>
      </c>
      <c r="C9" s="69" t="s">
        <v>31</v>
      </c>
    </row>
    <row r="10" spans="1:6" x14ac:dyDescent="0.25">
      <c r="A10" s="67" t="s">
        <v>82</v>
      </c>
      <c r="B10" s="68">
        <f>IF($B$2=$F$4,$C$4,$B$4)</f>
        <v>0</v>
      </c>
      <c r="C10" s="69" t="s">
        <v>31</v>
      </c>
    </row>
    <row r="11" spans="1:6" x14ac:dyDescent="0.25">
      <c r="A11" s="67" t="s">
        <v>67</v>
      </c>
      <c r="B11" s="68"/>
      <c r="C11" s="69" t="s">
        <v>31</v>
      </c>
    </row>
    <row r="12" spans="1:6" x14ac:dyDescent="0.25">
      <c r="A12" s="67" t="s">
        <v>67</v>
      </c>
      <c r="B12" s="68"/>
      <c r="C12" s="69" t="s">
        <v>31</v>
      </c>
    </row>
    <row r="13" spans="1:6" x14ac:dyDescent="0.25">
      <c r="A13" s="67" t="s">
        <v>67</v>
      </c>
      <c r="B13" s="68"/>
      <c r="C13" s="69" t="s">
        <v>31</v>
      </c>
    </row>
    <row r="14" spans="1:6" x14ac:dyDescent="0.25">
      <c r="A14" s="67" t="s">
        <v>67</v>
      </c>
      <c r="B14" s="68"/>
      <c r="C14" s="69" t="s">
        <v>31</v>
      </c>
    </row>
    <row r="15" spans="1:6" x14ac:dyDescent="0.25">
      <c r="A15" s="67" t="s">
        <v>67</v>
      </c>
      <c r="B15" s="68"/>
      <c r="C15" s="69" t="s">
        <v>31</v>
      </c>
    </row>
    <row r="16" spans="1:6" x14ac:dyDescent="0.25">
      <c r="A16" s="67" t="s">
        <v>67</v>
      </c>
      <c r="B16" s="72"/>
      <c r="C16" s="68" t="s">
        <v>31</v>
      </c>
    </row>
    <row r="17" spans="1:5" x14ac:dyDescent="0.25">
      <c r="A17" s="67" t="s">
        <v>10</v>
      </c>
      <c r="B17" s="69">
        <f>SUM(B9:B16)</f>
        <v>8.5378999999999997E-2</v>
      </c>
      <c r="C17" s="69" t="s">
        <v>31</v>
      </c>
    </row>
    <row r="18" spans="1:5" x14ac:dyDescent="0.25">
      <c r="A18" s="67" t="s">
        <v>6</v>
      </c>
      <c r="B18" s="73">
        <v>3.3759999999999998E-2</v>
      </c>
      <c r="C18" s="68" t="s">
        <v>31</v>
      </c>
    </row>
    <row r="19" spans="1:5" x14ac:dyDescent="0.25">
      <c r="A19" s="67" t="s">
        <v>7</v>
      </c>
      <c r="B19" s="101">
        <f>B17-B18</f>
        <v>5.1618999999999998E-2</v>
      </c>
      <c r="C19" s="75" t="s">
        <v>31</v>
      </c>
    </row>
    <row r="21" spans="1:5" x14ac:dyDescent="0.25">
      <c r="A21" s="67" t="s">
        <v>11</v>
      </c>
    </row>
    <row r="23" spans="1:5" x14ac:dyDescent="0.25">
      <c r="B23" s="62" t="s">
        <v>18</v>
      </c>
      <c r="E23" s="76" t="s">
        <v>7</v>
      </c>
    </row>
    <row r="24" spans="1:5" x14ac:dyDescent="0.25">
      <c r="B24" s="77" t="s">
        <v>68</v>
      </c>
      <c r="C24" s="77" t="s">
        <v>69</v>
      </c>
      <c r="D24" s="77" t="s">
        <v>14</v>
      </c>
    </row>
    <row r="25" spans="1:5" x14ac:dyDescent="0.25">
      <c r="A25" s="70" t="s">
        <v>66</v>
      </c>
      <c r="B25" s="78">
        <v>9.1567999999999997E-2</v>
      </c>
      <c r="C25" s="68">
        <v>6.0041999999999998E-2</v>
      </c>
      <c r="D25" s="68">
        <v>5.0965999999999997E-2</v>
      </c>
    </row>
    <row r="26" spans="1:5" x14ac:dyDescent="0.25">
      <c r="A26" s="67" t="s">
        <v>82</v>
      </c>
      <c r="B26" s="78">
        <f>IF($B$2=$F$4,$C$4,$B$4)</f>
        <v>0</v>
      </c>
      <c r="C26" s="68">
        <f>IF($B$2=$F$4,$C$4,$B$4)</f>
        <v>0</v>
      </c>
      <c r="D26" s="68">
        <f>IF($B$2=$F$4,$C$4,$B$4)</f>
        <v>0</v>
      </c>
    </row>
    <row r="27" spans="1:5" x14ac:dyDescent="0.25">
      <c r="A27" s="67" t="s">
        <v>67</v>
      </c>
      <c r="B27" s="78"/>
      <c r="C27" s="68"/>
      <c r="D27" s="68"/>
    </row>
    <row r="28" spans="1:5" x14ac:dyDescent="0.25">
      <c r="A28" s="67" t="s">
        <v>67</v>
      </c>
      <c r="B28" s="78"/>
      <c r="C28" s="68"/>
      <c r="D28" s="68"/>
    </row>
    <row r="29" spans="1:5" x14ac:dyDescent="0.25">
      <c r="A29" s="67" t="s">
        <v>67</v>
      </c>
      <c r="B29" s="78"/>
      <c r="C29" s="68"/>
      <c r="D29" s="68"/>
    </row>
    <row r="30" spans="1:5" x14ac:dyDescent="0.25">
      <c r="A30" s="67" t="s">
        <v>67</v>
      </c>
      <c r="B30" s="78"/>
      <c r="C30" s="68"/>
      <c r="D30" s="68"/>
    </row>
    <row r="31" spans="1:5" x14ac:dyDescent="0.25">
      <c r="A31" s="67" t="s">
        <v>67</v>
      </c>
      <c r="B31" s="78"/>
      <c r="C31" s="68"/>
      <c r="D31" s="68"/>
    </row>
    <row r="32" spans="1:5" x14ac:dyDescent="0.25">
      <c r="A32" s="67" t="s">
        <v>67</v>
      </c>
      <c r="B32" s="81"/>
      <c r="C32" s="82"/>
      <c r="D32" s="82"/>
    </row>
    <row r="33" spans="1:5" x14ac:dyDescent="0.25">
      <c r="A33" s="67" t="s">
        <v>10</v>
      </c>
      <c r="B33" s="83">
        <f>SUM(B25:B32)</f>
        <v>9.1567999999999997E-2</v>
      </c>
      <c r="C33" s="83">
        <f>SUM(C25:C32)</f>
        <v>6.0041999999999998E-2</v>
      </c>
      <c r="D33" s="83">
        <f>SUM(D25:D32)</f>
        <v>5.0965999999999997E-2</v>
      </c>
    </row>
    <row r="34" spans="1:5" x14ac:dyDescent="0.25">
      <c r="A34" s="67" t="s">
        <v>6</v>
      </c>
      <c r="B34" s="73">
        <f>B18</f>
        <v>3.3759999999999998E-2</v>
      </c>
      <c r="C34" s="84">
        <f>B34</f>
        <v>3.3759999999999998E-2</v>
      </c>
      <c r="D34" s="84">
        <f>C34</f>
        <v>3.3759999999999998E-2</v>
      </c>
    </row>
    <row r="35" spans="1:5" x14ac:dyDescent="0.25">
      <c r="A35" s="67" t="s">
        <v>7</v>
      </c>
      <c r="B35" s="83">
        <f>B33-B34</f>
        <v>5.7807999999999998E-2</v>
      </c>
      <c r="C35" s="83">
        <f>C33-C34</f>
        <v>2.6282E-2</v>
      </c>
      <c r="D35" s="83">
        <f>D33-D34</f>
        <v>1.7205999999999999E-2</v>
      </c>
    </row>
    <row r="37" spans="1:5" x14ac:dyDescent="0.25">
      <c r="A37" s="85" t="s">
        <v>16</v>
      </c>
      <c r="B37" s="86">
        <v>368833278.46174681</v>
      </c>
      <c r="C37" s="86">
        <v>579534951.4485867</v>
      </c>
      <c r="D37" s="86">
        <v>102717066.08966649</v>
      </c>
      <c r="E37" s="87">
        <f>SUM(B37:D37)</f>
        <v>1051085296</v>
      </c>
    </row>
    <row r="38" spans="1:5" x14ac:dyDescent="0.25">
      <c r="A38" s="67" t="s">
        <v>17</v>
      </c>
      <c r="E38" s="102">
        <f>(B37/E37)*B35+(C37/E37)*C35+(D37/E37)*D35</f>
        <v>3.6457746807284051E-2</v>
      </c>
    </row>
    <row r="40" spans="1:5" x14ac:dyDescent="0.25">
      <c r="B40" s="62" t="s">
        <v>20</v>
      </c>
    </row>
    <row r="41" spans="1:5" x14ac:dyDescent="0.25">
      <c r="B41" s="62" t="s">
        <v>19</v>
      </c>
      <c r="C41" s="89" t="s">
        <v>14</v>
      </c>
    </row>
    <row r="42" spans="1:5" x14ac:dyDescent="0.25">
      <c r="A42" s="70" t="s">
        <v>66</v>
      </c>
      <c r="B42" s="64">
        <v>6.0990999999999997E-2</v>
      </c>
      <c r="C42" s="64">
        <v>5.3121000000000002E-2</v>
      </c>
    </row>
    <row r="43" spans="1:5" x14ac:dyDescent="0.25">
      <c r="A43" s="67" t="s">
        <v>82</v>
      </c>
      <c r="B43" s="64">
        <f>IF($B$2=$F$4,$C$4,$B$4)</f>
        <v>0</v>
      </c>
      <c r="C43" s="64">
        <f>IF($B$2=$F$4,$C$4,$B$4)</f>
        <v>0</v>
      </c>
    </row>
    <row r="44" spans="1:5" x14ac:dyDescent="0.25">
      <c r="A44" s="67" t="s">
        <v>67</v>
      </c>
      <c r="B44" s="64"/>
      <c r="C44" s="64"/>
    </row>
    <row r="45" spans="1:5" x14ac:dyDescent="0.25">
      <c r="A45" s="67" t="s">
        <v>67</v>
      </c>
      <c r="B45" s="64"/>
      <c r="C45" s="64"/>
    </row>
    <row r="46" spans="1:5" x14ac:dyDescent="0.25">
      <c r="A46" s="67" t="s">
        <v>67</v>
      </c>
      <c r="B46" s="64"/>
      <c r="C46" s="64"/>
    </row>
    <row r="47" spans="1:5" x14ac:dyDescent="0.25">
      <c r="A47" s="67" t="s">
        <v>67</v>
      </c>
      <c r="B47" s="64"/>
      <c r="C47" s="64"/>
    </row>
    <row r="48" spans="1:5" x14ac:dyDescent="0.25">
      <c r="A48" s="67" t="s">
        <v>67</v>
      </c>
      <c r="B48" s="64"/>
      <c r="C48" s="64"/>
    </row>
    <row r="49" spans="1:5" x14ac:dyDescent="0.25">
      <c r="A49" s="67" t="s">
        <v>67</v>
      </c>
      <c r="B49" s="90"/>
      <c r="C49" s="90"/>
    </row>
    <row r="50" spans="1:5" x14ac:dyDescent="0.25">
      <c r="A50" s="67" t="s">
        <v>10</v>
      </c>
      <c r="B50" s="83">
        <f>SUM(B42:B49)</f>
        <v>6.0990999999999997E-2</v>
      </c>
      <c r="C50" s="83">
        <f>SUM(C42:C49)</f>
        <v>5.3121000000000002E-2</v>
      </c>
      <c r="D50" s="83"/>
    </row>
    <row r="51" spans="1:5" x14ac:dyDescent="0.25">
      <c r="A51" s="67" t="s">
        <v>6</v>
      </c>
      <c r="B51" s="84">
        <f>B18</f>
        <v>3.3759999999999998E-2</v>
      </c>
      <c r="C51" s="84">
        <f>B51</f>
        <v>3.3759999999999998E-2</v>
      </c>
    </row>
    <row r="52" spans="1:5" x14ac:dyDescent="0.25">
      <c r="A52" s="67" t="s">
        <v>7</v>
      </c>
      <c r="B52" s="83">
        <f>B50-B51</f>
        <v>2.7230999999999998E-2</v>
      </c>
      <c r="C52" s="83">
        <f>C50-C51</f>
        <v>1.9361000000000003E-2</v>
      </c>
      <c r="D52" s="83"/>
    </row>
    <row r="54" spans="1:5" x14ac:dyDescent="0.25">
      <c r="A54" s="85" t="s">
        <v>16</v>
      </c>
      <c r="B54" s="91">
        <v>12492327.673987623</v>
      </c>
      <c r="C54" s="91">
        <v>5562714.3260123786</v>
      </c>
      <c r="D54" s="63"/>
      <c r="E54" s="92">
        <f>SUM(B54:C54)</f>
        <v>18055042</v>
      </c>
    </row>
    <row r="55" spans="1:5" x14ac:dyDescent="0.25">
      <c r="A55" s="67" t="s">
        <v>17</v>
      </c>
      <c r="E55" s="102">
        <f>(B54/E54)*B52+(C54/E54)*C52</f>
        <v>2.4806272228903296E-2</v>
      </c>
    </row>
    <row r="57" spans="1:5" x14ac:dyDescent="0.25">
      <c r="B57" s="62" t="s">
        <v>71</v>
      </c>
      <c r="E57" s="76" t="s">
        <v>7</v>
      </c>
    </row>
    <row r="58" spans="1:5" x14ac:dyDescent="0.25">
      <c r="B58" s="77" t="s">
        <v>72</v>
      </c>
      <c r="C58" s="77" t="s">
        <v>73</v>
      </c>
      <c r="D58" s="77" t="s">
        <v>74</v>
      </c>
    </row>
    <row r="59" spans="1:5" x14ac:dyDescent="0.25">
      <c r="A59" s="70" t="s">
        <v>66</v>
      </c>
      <c r="B59" s="78">
        <v>5.4117999999999999E-2</v>
      </c>
      <c r="C59" s="68">
        <v>5.2117999999999998E-2</v>
      </c>
      <c r="D59" s="68">
        <v>4.6117999999999999E-2</v>
      </c>
    </row>
    <row r="60" spans="1:5" x14ac:dyDescent="0.25">
      <c r="A60" s="67" t="s">
        <v>82</v>
      </c>
      <c r="B60" s="78">
        <f>IF($B$2=$F$4,$C$4,$B$4)</f>
        <v>0</v>
      </c>
      <c r="C60" s="68">
        <f>IF($B$2=$F$4,$C$4,$B$4)</f>
        <v>0</v>
      </c>
      <c r="D60" s="68">
        <f>IF($B$2=$F$4,$C$4,$B$4)</f>
        <v>0</v>
      </c>
    </row>
    <row r="61" spans="1:5" x14ac:dyDescent="0.25">
      <c r="A61" s="67" t="s">
        <v>67</v>
      </c>
      <c r="B61" s="78"/>
      <c r="C61" s="68"/>
      <c r="D61" s="68"/>
    </row>
    <row r="62" spans="1:5" x14ac:dyDescent="0.25">
      <c r="A62" s="67" t="s">
        <v>67</v>
      </c>
      <c r="B62" s="78"/>
      <c r="C62" s="68"/>
      <c r="D62" s="68"/>
    </row>
    <row r="63" spans="1:5" x14ac:dyDescent="0.25">
      <c r="A63" s="67" t="s">
        <v>67</v>
      </c>
      <c r="B63" s="78"/>
      <c r="C63" s="68"/>
      <c r="D63" s="68"/>
    </row>
    <row r="64" spans="1:5" x14ac:dyDescent="0.25">
      <c r="A64" s="67" t="s">
        <v>67</v>
      </c>
      <c r="B64" s="78"/>
      <c r="C64" s="68"/>
      <c r="D64" s="68"/>
    </row>
    <row r="65" spans="1:5" x14ac:dyDescent="0.25">
      <c r="A65" s="67" t="s">
        <v>67</v>
      </c>
      <c r="B65" s="78"/>
      <c r="C65" s="68"/>
      <c r="D65" s="68"/>
    </row>
    <row r="66" spans="1:5" x14ac:dyDescent="0.25">
      <c r="A66" s="67" t="s">
        <v>67</v>
      </c>
      <c r="B66" s="81"/>
      <c r="C66" s="82"/>
      <c r="D66" s="82"/>
    </row>
    <row r="67" spans="1:5" x14ac:dyDescent="0.25">
      <c r="A67" s="67" t="s">
        <v>10</v>
      </c>
      <c r="B67" s="83">
        <f>SUM(B59:B66)</f>
        <v>5.4117999999999999E-2</v>
      </c>
      <c r="C67" s="83">
        <f>SUM(C59:C66)</f>
        <v>5.2117999999999998E-2</v>
      </c>
      <c r="D67" s="83">
        <f>SUM(D59:D66)</f>
        <v>4.6117999999999999E-2</v>
      </c>
    </row>
    <row r="68" spans="1:5" x14ac:dyDescent="0.25">
      <c r="A68" s="67" t="s">
        <v>6</v>
      </c>
      <c r="B68" s="73">
        <f>B18</f>
        <v>3.3759999999999998E-2</v>
      </c>
      <c r="C68" s="84">
        <f>B68</f>
        <v>3.3759999999999998E-2</v>
      </c>
      <c r="D68" s="84">
        <f>C68</f>
        <v>3.3759999999999998E-2</v>
      </c>
    </row>
    <row r="69" spans="1:5" x14ac:dyDescent="0.25">
      <c r="A69" s="67" t="s">
        <v>7</v>
      </c>
      <c r="B69" s="83">
        <f>B67-B68</f>
        <v>2.0358000000000001E-2</v>
      </c>
      <c r="C69" s="83">
        <f>C67-C68</f>
        <v>1.8357999999999999E-2</v>
      </c>
      <c r="D69" s="83">
        <f>D67-D68</f>
        <v>1.2358000000000001E-2</v>
      </c>
    </row>
    <row r="71" spans="1:5" x14ac:dyDescent="0.25">
      <c r="A71" s="85" t="s">
        <v>16</v>
      </c>
      <c r="B71" s="86">
        <v>126140978.29678059</v>
      </c>
      <c r="C71" s="86">
        <v>224225386.35516694</v>
      </c>
      <c r="D71" s="86">
        <v>827123558.34805238</v>
      </c>
      <c r="E71" s="87">
        <f>SUM(B71:D71)</f>
        <v>1177489923</v>
      </c>
    </row>
    <row r="72" spans="1:5" x14ac:dyDescent="0.25">
      <c r="A72" s="67" t="s">
        <v>17</v>
      </c>
      <c r="E72" s="102">
        <f>(B71/E71)*B69+(C71/E71)*C69+(D71/E71)*D69</f>
        <v>1.4357575621425717E-2</v>
      </c>
    </row>
    <row r="74" spans="1:5" x14ac:dyDescent="0.25">
      <c r="B74" s="62" t="s">
        <v>21</v>
      </c>
    </row>
    <row r="75" spans="1:5" x14ac:dyDescent="0.25">
      <c r="A75" s="70" t="s">
        <v>66</v>
      </c>
      <c r="B75" s="64">
        <v>7.1446999999999997E-2</v>
      </c>
    </row>
    <row r="76" spans="1:5" x14ac:dyDescent="0.25">
      <c r="A76" s="67" t="s">
        <v>82</v>
      </c>
      <c r="B76" s="64">
        <f>IF($B$2=$F$4,$C$4,$B$4)</f>
        <v>0</v>
      </c>
    </row>
    <row r="77" spans="1:5" x14ac:dyDescent="0.25">
      <c r="A77" s="67" t="s">
        <v>67</v>
      </c>
      <c r="B77" s="64"/>
    </row>
    <row r="78" spans="1:5" x14ac:dyDescent="0.25">
      <c r="A78" s="67" t="s">
        <v>67</v>
      </c>
      <c r="B78" s="64"/>
    </row>
    <row r="79" spans="1:5" x14ac:dyDescent="0.25">
      <c r="A79" s="67" t="s">
        <v>67</v>
      </c>
      <c r="B79" s="64"/>
    </row>
    <row r="80" spans="1:5" x14ac:dyDescent="0.25">
      <c r="A80" s="67" t="s">
        <v>67</v>
      </c>
      <c r="B80" s="64"/>
    </row>
    <row r="81" spans="1:5" x14ac:dyDescent="0.25">
      <c r="A81" s="67" t="s">
        <v>67</v>
      </c>
      <c r="B81" s="64"/>
    </row>
    <row r="82" spans="1:5" x14ac:dyDescent="0.25">
      <c r="A82" s="67" t="s">
        <v>67</v>
      </c>
      <c r="B82" s="90"/>
    </row>
    <row r="83" spans="1:5" x14ac:dyDescent="0.25">
      <c r="A83" s="67" t="s">
        <v>10</v>
      </c>
      <c r="B83" s="83">
        <f>SUM(B75:B82)</f>
        <v>7.1446999999999997E-2</v>
      </c>
    </row>
    <row r="84" spans="1:5" x14ac:dyDescent="0.25">
      <c r="A84" s="67" t="s">
        <v>6</v>
      </c>
      <c r="B84" s="96">
        <f>B68</f>
        <v>3.3759999999999998E-2</v>
      </c>
    </row>
    <row r="85" spans="1:5" x14ac:dyDescent="0.25">
      <c r="A85" s="67" t="s">
        <v>7</v>
      </c>
      <c r="B85" s="102">
        <f>B83-B84</f>
        <v>3.7686999999999998E-2</v>
      </c>
    </row>
    <row r="87" spans="1:5" x14ac:dyDescent="0.25">
      <c r="A87" s="67" t="s">
        <v>22</v>
      </c>
      <c r="E87" s="92"/>
    </row>
    <row r="88" spans="1:5" x14ac:dyDescent="0.25">
      <c r="E88" s="97">
        <f>B85</f>
        <v>3.7686999999999998E-2</v>
      </c>
    </row>
    <row r="89" spans="1:5" x14ac:dyDescent="0.25">
      <c r="E89" s="97"/>
    </row>
    <row r="90" spans="1:5" x14ac:dyDescent="0.25">
      <c r="E90" s="97"/>
    </row>
    <row r="91" spans="1:5" x14ac:dyDescent="0.25">
      <c r="B91" s="62" t="s">
        <v>75</v>
      </c>
    </row>
    <row r="92" spans="1:5" x14ac:dyDescent="0.25">
      <c r="A92" s="70" t="s">
        <v>66</v>
      </c>
      <c r="B92" s="64">
        <v>5.2571E-2</v>
      </c>
    </row>
    <row r="93" spans="1:5" x14ac:dyDescent="0.25">
      <c r="A93" s="67" t="s">
        <v>82</v>
      </c>
      <c r="B93" s="64">
        <f>IF($B$2=$F$4,$C$4,$B$4)</f>
        <v>0</v>
      </c>
    </row>
    <row r="94" spans="1:5" x14ac:dyDescent="0.25">
      <c r="A94" s="67" t="s">
        <v>67</v>
      </c>
      <c r="B94" s="64"/>
    </row>
    <row r="95" spans="1:5" x14ac:dyDescent="0.25">
      <c r="A95" s="67" t="s">
        <v>67</v>
      </c>
      <c r="B95" s="64"/>
    </row>
    <row r="96" spans="1:5" x14ac:dyDescent="0.25">
      <c r="A96" s="67" t="s">
        <v>67</v>
      </c>
      <c r="B96" s="64"/>
    </row>
    <row r="97" spans="1:12" x14ac:dyDescent="0.25">
      <c r="A97" s="67" t="s">
        <v>67</v>
      </c>
      <c r="B97" s="64"/>
    </row>
    <row r="98" spans="1:12" x14ac:dyDescent="0.25">
      <c r="A98" s="67" t="s">
        <v>67</v>
      </c>
      <c r="B98" s="64"/>
    </row>
    <row r="99" spans="1:12" x14ac:dyDescent="0.25">
      <c r="A99" s="67" t="s">
        <v>67</v>
      </c>
      <c r="B99" s="90"/>
    </row>
    <row r="100" spans="1:12" x14ac:dyDescent="0.25">
      <c r="A100" s="67" t="s">
        <v>10</v>
      </c>
      <c r="B100" s="83">
        <f>SUM(B92:B99)</f>
        <v>5.2571E-2</v>
      </c>
    </row>
    <row r="101" spans="1:12" x14ac:dyDescent="0.25">
      <c r="A101" s="67" t="s">
        <v>6</v>
      </c>
      <c r="B101" s="96">
        <f>B18</f>
        <v>3.3759999999999998E-2</v>
      </c>
    </row>
    <row r="102" spans="1:12" x14ac:dyDescent="0.25">
      <c r="A102" s="67" t="s">
        <v>7</v>
      </c>
      <c r="B102" s="102">
        <f>B100-B101</f>
        <v>1.8811000000000001E-2</v>
      </c>
    </row>
    <row r="103" spans="1:12" x14ac:dyDescent="0.25">
      <c r="L103" s="62" t="s">
        <v>30</v>
      </c>
    </row>
    <row r="104" spans="1:12" x14ac:dyDescent="0.25">
      <c r="A104" s="67" t="s">
        <v>22</v>
      </c>
      <c r="E104" s="92"/>
      <c r="L104" s="99">
        <f>E104-K104</f>
        <v>0</v>
      </c>
    </row>
    <row r="105" spans="1:12" x14ac:dyDescent="0.25">
      <c r="E105" s="97">
        <f>B102</f>
        <v>1.8811000000000001E-2</v>
      </c>
    </row>
    <row r="107" spans="1:12" x14ac:dyDescent="0.25">
      <c r="A107" s="62" t="s">
        <v>23</v>
      </c>
    </row>
    <row r="108" spans="1:12" ht="15.6" x14ac:dyDescent="0.25">
      <c r="A108" s="100" t="s">
        <v>70</v>
      </c>
    </row>
    <row r="109" spans="1:12" ht="15.6" x14ac:dyDescent="0.25">
      <c r="A109" s="100" t="s">
        <v>104</v>
      </c>
    </row>
  </sheetData>
  <dataValidations count="1">
    <dataValidation type="list" allowBlank="1" showInputMessage="1" showErrorMessage="1" sqref="B2:B3">
      <formula1>$E$4:$F$4</formula1>
    </dataValidation>
  </dataValidations>
  <printOptions horizontalCentered="1"/>
  <pageMargins left="0.75" right="0.75" top="0.47" bottom="0.51" header="0.5" footer="0.5"/>
  <pageSetup scale="4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4"/>
  <sheetViews>
    <sheetView workbookViewId="0">
      <selection activeCell="C44" sqref="C44"/>
    </sheetView>
  </sheetViews>
  <sheetFormatPr defaultColWidth="9.109375" defaultRowHeight="13.2" x14ac:dyDescent="0.25"/>
  <cols>
    <col min="1" max="1" width="22.33203125" style="62" customWidth="1"/>
    <col min="2" max="2" width="17.33203125" style="62" customWidth="1"/>
    <col min="3" max="3" width="15.88671875" style="62" bestFit="1" customWidth="1"/>
    <col min="4" max="4" width="15.5546875" style="62" bestFit="1" customWidth="1"/>
    <col min="5" max="5" width="15" style="62" bestFit="1" customWidth="1"/>
    <col min="6" max="6" width="9.109375" style="62"/>
    <col min="7" max="7" width="21.88671875" style="62" customWidth="1"/>
    <col min="8" max="8" width="18.5546875" style="62" customWidth="1"/>
    <col min="9" max="9" width="14" style="62" bestFit="1" customWidth="1"/>
    <col min="10" max="10" width="13.6640625" style="62" customWidth="1"/>
    <col min="11" max="11" width="15" style="62" bestFit="1" customWidth="1"/>
    <col min="12" max="12" width="11.6640625" style="62" bestFit="1" customWidth="1"/>
    <col min="13" max="16384" width="9.109375" style="62"/>
  </cols>
  <sheetData>
    <row r="1" spans="1:6" ht="34.799999999999997" x14ac:dyDescent="0.55000000000000004">
      <c r="A1" s="104" t="s">
        <v>111</v>
      </c>
    </row>
    <row r="2" spans="1:6" x14ac:dyDescent="0.25">
      <c r="A2" s="60" t="s">
        <v>79</v>
      </c>
      <c r="B2" s="61" t="s">
        <v>81</v>
      </c>
    </row>
    <row r="3" spans="1:6" x14ac:dyDescent="0.25">
      <c r="A3" s="63"/>
      <c r="B3" s="64"/>
    </row>
    <row r="4" spans="1:6" hidden="1" x14ac:dyDescent="0.25">
      <c r="A4" s="63"/>
      <c r="B4" s="62">
        <v>-1.9E-3</v>
      </c>
      <c r="C4" s="62">
        <v>0</v>
      </c>
      <c r="E4" s="63" t="s">
        <v>80</v>
      </c>
      <c r="F4" s="63" t="s">
        <v>81</v>
      </c>
    </row>
    <row r="5" spans="1:6" x14ac:dyDescent="0.25">
      <c r="A5" s="62" t="s">
        <v>65</v>
      </c>
    </row>
    <row r="6" spans="1:6" x14ac:dyDescent="0.25">
      <c r="A6" s="60"/>
    </row>
    <row r="7" spans="1:6" x14ac:dyDescent="0.25">
      <c r="A7" s="62" t="s">
        <v>0</v>
      </c>
      <c r="B7" s="65" t="s">
        <v>9</v>
      </c>
    </row>
    <row r="8" spans="1:6" x14ac:dyDescent="0.25">
      <c r="B8" s="66" t="s">
        <v>1</v>
      </c>
    </row>
    <row r="9" spans="1:6" x14ac:dyDescent="0.25">
      <c r="A9" s="67" t="s">
        <v>76</v>
      </c>
      <c r="B9" s="68">
        <v>0.26687</v>
      </c>
      <c r="C9" s="68" t="s">
        <v>77</v>
      </c>
    </row>
    <row r="10" spans="1:6" x14ac:dyDescent="0.25">
      <c r="A10" s="67" t="s">
        <v>82</v>
      </c>
      <c r="B10" s="68">
        <f>IF($B$2=$F$4,$C$4,$B$4)</f>
        <v>0</v>
      </c>
      <c r="C10" s="69" t="s">
        <v>31</v>
      </c>
    </row>
    <row r="11" spans="1:6" x14ac:dyDescent="0.25">
      <c r="A11" s="67" t="s">
        <v>67</v>
      </c>
      <c r="B11" s="68"/>
      <c r="C11" s="69" t="s">
        <v>31</v>
      </c>
    </row>
    <row r="12" spans="1:6" x14ac:dyDescent="0.25">
      <c r="A12" s="67" t="s">
        <v>67</v>
      </c>
      <c r="B12" s="68"/>
      <c r="C12" s="69" t="s">
        <v>31</v>
      </c>
    </row>
    <row r="13" spans="1:6" x14ac:dyDescent="0.25">
      <c r="A13" s="67" t="s">
        <v>67</v>
      </c>
      <c r="B13" s="68"/>
      <c r="C13" s="69" t="s">
        <v>31</v>
      </c>
    </row>
    <row r="14" spans="1:6" x14ac:dyDescent="0.25">
      <c r="A14" s="67" t="s">
        <v>67</v>
      </c>
      <c r="B14" s="68"/>
      <c r="C14" s="69" t="s">
        <v>31</v>
      </c>
    </row>
    <row r="15" spans="1:6" x14ac:dyDescent="0.25">
      <c r="A15" s="67" t="s">
        <v>67</v>
      </c>
      <c r="B15" s="68"/>
      <c r="C15" s="69" t="s">
        <v>31</v>
      </c>
    </row>
    <row r="16" spans="1:6" x14ac:dyDescent="0.25">
      <c r="A16" s="67" t="s">
        <v>67</v>
      </c>
      <c r="B16" s="72"/>
      <c r="C16" s="68" t="s">
        <v>31</v>
      </c>
    </row>
    <row r="17" spans="1:3" x14ac:dyDescent="0.25">
      <c r="A17" s="67" t="s">
        <v>10</v>
      </c>
      <c r="B17" s="69">
        <f>SUM(B9:B16)</f>
        <v>0.26687</v>
      </c>
      <c r="C17" s="69" t="s">
        <v>31</v>
      </c>
    </row>
    <row r="18" spans="1:3" x14ac:dyDescent="0.25">
      <c r="A18" s="67" t="s">
        <v>6</v>
      </c>
      <c r="B18" s="73">
        <v>0</v>
      </c>
      <c r="C18" s="68" t="s">
        <v>31</v>
      </c>
    </row>
    <row r="19" spans="1:3" x14ac:dyDescent="0.25">
      <c r="A19" s="67" t="s">
        <v>7</v>
      </c>
      <c r="B19" s="101">
        <f>B17-B18</f>
        <v>0.26687</v>
      </c>
      <c r="C19" s="103" t="s">
        <v>77</v>
      </c>
    </row>
    <row r="103" spans="12:12" x14ac:dyDescent="0.25">
      <c r="L103" s="62" t="s">
        <v>30</v>
      </c>
    </row>
    <row r="104" spans="12:12" x14ac:dyDescent="0.25">
      <c r="L104" s="99">
        <f>E104-K104</f>
        <v>0</v>
      </c>
    </row>
  </sheetData>
  <dataValidations count="1">
    <dataValidation type="list" allowBlank="1" showInputMessage="1" showErrorMessage="1" sqref="B2:B3">
      <formula1>$E$4:$F$4</formula1>
    </dataValidation>
  </dataValidations>
  <printOptions horizontalCentered="1"/>
  <pageMargins left="0.75" right="0.75" top="0.47" bottom="0.51" header="0.5" footer="0.5"/>
  <pageSetup scale="4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62F3CC1379974D8FBC0C3A128E1E8B" ma:contentTypeVersion="1" ma:contentTypeDescription="Create a new document." ma:contentTypeScope="" ma:versionID="b81a65b591d2558f77a670444ef3763c">
  <xsd:schema xmlns:xsd="http://www.w3.org/2001/XMLSchema" xmlns:xs="http://www.w3.org/2001/XMLSchema" xmlns:p="http://schemas.microsoft.com/office/2006/metadata/properties" xmlns:ns2="42bb37ca-62ce-4b98-9a05-db01edfac31b" targetNamespace="http://schemas.microsoft.com/office/2006/metadata/properties" ma:root="true" ma:fieldsID="aad0d0e35294d579452aba8c4dc86542" ns2:_="">
    <xsd:import namespace="42bb37ca-62ce-4b98-9a05-db01edfac31b"/>
    <xsd:element name="properties">
      <xsd:complexType>
        <xsd:sequence>
          <xsd:element name="documentManagement">
            <xsd:complexType>
              <xsd:all>
                <xsd:element ref="ns2:Witnes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bb37ca-62ce-4b98-9a05-db01edfac31b" elementFormDefault="qualified">
    <xsd:import namespace="http://schemas.microsoft.com/office/2006/documentManagement/types"/>
    <xsd:import namespace="http://schemas.microsoft.com/office/infopath/2007/PartnerControls"/>
    <xsd:element name="Witness" ma:index="8" nillable="true" ma:displayName="Witness" ma:internalName="Witnes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42bb37ca-62ce-4b98-9a05-db01edfac31b" xsi:nil="true"/>
  </documentManagement>
</p:properties>
</file>

<file path=customXml/itemProps1.xml><?xml version="1.0" encoding="utf-8"?>
<ds:datastoreItem xmlns:ds="http://schemas.openxmlformats.org/officeDocument/2006/customXml" ds:itemID="{B6B82EA8-6F7A-48E8-B2B7-CAAC5A9743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2bb37ca-62ce-4b98-9a05-db01edfac3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CB817FC-D48B-4574-8671-3F1773B3A5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42A06E-FDCE-4C8C-B977-D034020095AC}">
  <ds:schemaRefs>
    <ds:schemaRef ds:uri="http://purl.org/dc/terms/"/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42bb37ca-62ce-4b98-9a05-db01edfac31b"/>
    <ds:schemaRef ds:uri="http://purl.org/dc/elements/1.1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DEK ELec LRC Jul16-Jun17</vt:lpstr>
      <vt:lpstr>DEK Gas LRC Jul08-Jun09</vt:lpstr>
      <vt:lpstr>DEO DSMR Rev Jul08-Jun09</vt:lpstr>
      <vt:lpstr>DEK Elec DSMR Rev Jul08-Jun09</vt:lpstr>
      <vt:lpstr>DEK Gas DSMR Rev Jul08-Jun09</vt:lpstr>
      <vt:lpstr>DEK Elec DSMR Jul16-Jun17</vt:lpstr>
      <vt:lpstr>DEO LRC Jan 2009</vt:lpstr>
      <vt:lpstr>DEK ELec LRC Jan 2009</vt:lpstr>
      <vt:lpstr>DEK Gas LRC Jan 2009</vt:lpstr>
      <vt:lpstr>Sheet1</vt:lpstr>
      <vt:lpstr>DEK gas DSMR Jul16-Jun17</vt:lpstr>
      <vt:lpstr>DEK DSM 10 cent cust charge</vt:lpstr>
      <vt:lpstr>Fuel data</vt:lpstr>
    </vt:vector>
  </TitlesOfParts>
  <Company>Cinergy Corp.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Cinergy</dc:creator>
  <cp:lastModifiedBy>Frisch, Adele M</cp:lastModifiedBy>
  <cp:lastPrinted>2018-01-10T15:48:06Z</cp:lastPrinted>
  <dcterms:created xsi:type="dcterms:W3CDTF">2005-11-21T02:22:08Z</dcterms:created>
  <dcterms:modified xsi:type="dcterms:W3CDTF">2018-01-10T15:48:09Z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0x010100C762F3CC1379974D8FBC0C3A128E1E8B</vt:lpwstr>
  </property>
</Properties>
</file>