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AG Set 1 Attachments\"/>
    </mc:Choice>
  </mc:AlternateContent>
  <bookViews>
    <workbookView xWindow="0" yWindow="0" windowWidth="28800" windowHeight="12435"/>
  </bookViews>
  <sheets>
    <sheet name="Schedule 3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3" i="1" s="1"/>
  <c r="G22" i="1"/>
  <c r="G23" i="1" s="1"/>
  <c r="H22" i="1"/>
  <c r="H23" i="1" s="1"/>
  <c r="I22" i="1"/>
  <c r="I23" i="1" s="1"/>
  <c r="J22" i="1"/>
  <c r="D22" i="1"/>
  <c r="D23" i="1" s="1"/>
  <c r="E22" i="1"/>
  <c r="C22" i="1"/>
  <c r="E23" i="1"/>
  <c r="J12" i="1"/>
  <c r="C12" i="1"/>
  <c r="F25" i="1" s="1"/>
  <c r="J11" i="1"/>
  <c r="C11" i="1" s="1"/>
  <c r="J10" i="1"/>
  <c r="C10" i="1"/>
  <c r="J9" i="1"/>
  <c r="C9" i="1" s="1"/>
  <c r="C23" i="1" l="1"/>
  <c r="C24" i="1" s="1"/>
  <c r="J25" i="1"/>
  <c r="J23" i="1"/>
  <c r="E24" i="1"/>
  <c r="I24" i="1"/>
  <c r="G24" i="1"/>
  <c r="D24" i="1"/>
  <c r="H24" i="1"/>
  <c r="C25" i="1"/>
  <c r="G25" i="1"/>
  <c r="D25" i="1"/>
  <c r="H25" i="1"/>
  <c r="E25" i="1"/>
  <c r="I25" i="1"/>
  <c r="J24" i="1" l="1"/>
  <c r="F24" i="1"/>
</calcChain>
</file>

<file path=xl/sharedStrings.xml><?xml version="1.0" encoding="utf-8"?>
<sst xmlns="http://schemas.openxmlformats.org/spreadsheetml/2006/main" count="21" uniqueCount="21">
  <si>
    <t>Atmos Energy Corporation</t>
  </si>
  <si>
    <t>Case No. 2017-00349</t>
  </si>
  <si>
    <t>Calculation of Average Capital Structure</t>
  </si>
  <si>
    <t>$MM</t>
  </si>
  <si>
    <t>Schedule 3b</t>
  </si>
  <si>
    <t>Line No.</t>
  </si>
  <si>
    <t>Item</t>
  </si>
  <si>
    <t>Total Capital</t>
  </si>
  <si>
    <t>Long-Term Debt</t>
  </si>
  <si>
    <t>Short-Term Debt</t>
  </si>
  <si>
    <t>Preferred Stock</t>
  </si>
  <si>
    <t>Common Stock</t>
  </si>
  <si>
    <t>Retained Earnings</t>
  </si>
  <si>
    <t>Accumulated Other Comprehensive Income</t>
  </si>
  <si>
    <t>Total Common Equity</t>
  </si>
  <si>
    <t>Total</t>
  </si>
  <si>
    <t>Average Balance(L14/13)</t>
  </si>
  <si>
    <t>Average Capitalization Ratios</t>
  </si>
  <si>
    <t>End-of-period Capitalization Ratios</t>
  </si>
  <si>
    <t>12 months ended September 30, 2017</t>
  </si>
  <si>
    <t>Balance as of September 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</si>
</sst>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[$-409]mmmm\-yy;@"/>
    <numFmt numFmtId="168" formatCode="0.0%"/>
  </numFmts>
  <fonts count="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164" fontId="0" fillId="0" borderId="0" xfId="1" applyNumberFormat="1" applyFont="1"/>
    <xf numFmtId="164" fontId="3" fillId="0" borderId="0" xfId="1" applyNumberFormat="1" applyFont="1" applyFill="1"/>
    <xf numFmtId="164" fontId="0" fillId="0" borderId="0" xfId="1" applyNumberFormat="1" applyFont="1" applyFill="1"/>
    <xf numFmtId="164" fontId="3" fillId="0" borderId="0" xfId="0" applyNumberFormat="1" applyFont="1" applyFill="1"/>
    <xf numFmtId="164" fontId="1" fillId="0" borderId="0" xfId="1" applyNumberFormat="1" applyFont="1" applyFill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165" fontId="4" fillId="0" borderId="0" xfId="2" applyNumberFormat="1" applyFont="1" applyFill="1" applyBorder="1"/>
    <xf numFmtId="164" fontId="0" fillId="0" borderId="0" xfId="0" applyNumberFormat="1"/>
    <xf numFmtId="164" fontId="0" fillId="0" borderId="0" xfId="0" applyNumberFormat="1" applyFill="1"/>
    <xf numFmtId="168" fontId="0" fillId="0" borderId="0" xfId="3" applyNumberFormat="1" applyFont="1"/>
    <xf numFmtId="0" fontId="2" fillId="0" borderId="0" xfId="0" applyFont="1" applyAlignment="1">
      <alignment horizontal="center"/>
    </xf>
  </cellXfs>
  <cellStyles count="4">
    <cellStyle name="Comma 11" xfId="2"/>
    <cellStyle name="Comma 2" xfId="1"/>
    <cellStyle name="Normal" xfId="0" builtinId="0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tabSelected="1" zoomScaleNormal="100" zoomScaleSheetLayoutView="100" workbookViewId="0">
      <selection sqref="A1:J1"/>
    </sheetView>
  </sheetViews>
  <sheetFormatPr defaultRowHeight="12.75" x14ac:dyDescent="0.2"/>
  <cols>
    <col min="1" max="1" width="6.140625" customWidth="1"/>
    <col min="2" max="2" width="29.7109375" bestFit="1" customWidth="1"/>
    <col min="3" max="3" width="11.85546875" bestFit="1" customWidth="1"/>
    <col min="4" max="4" width="15.5703125" bestFit="1" customWidth="1"/>
    <col min="5" max="5" width="14" bestFit="1" customWidth="1"/>
    <col min="6" max="6" width="13" customWidth="1"/>
    <col min="7" max="7" width="16.5703125" bestFit="1" customWidth="1"/>
    <col min="8" max="8" width="15.5703125" bestFit="1" customWidth="1"/>
    <col min="9" max="9" width="15.5703125" customWidth="1"/>
    <col min="10" max="10" width="14.42578125" customWidth="1"/>
    <col min="13" max="13" width="15.5703125" bestFit="1" customWidth="1"/>
    <col min="14" max="14" width="14" bestFit="1" customWidth="1"/>
    <col min="15" max="15" width="16" customWidth="1"/>
  </cols>
  <sheetData>
    <row r="1" spans="1:22" x14ac:dyDescent="0.2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">
      <c r="A4" s="17" t="s">
        <v>19</v>
      </c>
      <c r="B4" s="17"/>
      <c r="C4" s="17"/>
      <c r="D4" s="17"/>
      <c r="E4" s="17"/>
      <c r="F4" s="17"/>
      <c r="G4" s="17"/>
      <c r="H4" s="17"/>
      <c r="I4" s="17"/>
      <c r="J4" s="1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">
      <c r="A5" s="17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U6" s="1"/>
      <c r="V6" s="1"/>
    </row>
    <row r="7" spans="1:22" x14ac:dyDescent="0.2">
      <c r="A7" s="2" t="s">
        <v>4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22" ht="51" x14ac:dyDescent="0.2">
      <c r="A8" s="4" t="s">
        <v>5</v>
      </c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3"/>
    </row>
    <row r="9" spans="1:22" ht="14.25" x14ac:dyDescent="0.2">
      <c r="A9">
        <v>1</v>
      </c>
      <c r="B9" s="12" t="s">
        <v>20</v>
      </c>
      <c r="C9" s="5">
        <f t="shared" ref="C9:C12" si="0">D9+E9+F9+J9</f>
        <v>6731.6487620600001</v>
      </c>
      <c r="D9" s="6">
        <v>2438.7786350000001</v>
      </c>
      <c r="E9" s="6">
        <v>829.81116399999996</v>
      </c>
      <c r="F9" s="7">
        <v>0</v>
      </c>
      <c r="G9" s="8">
        <v>2388.5470532200002</v>
      </c>
      <c r="H9" s="15">
        <v>1262.5337393</v>
      </c>
      <c r="I9" s="15">
        <v>-188.02182945999999</v>
      </c>
      <c r="J9" s="9">
        <f t="shared" ref="J9:J12" si="1">SUM(G9:I9)</f>
        <v>3463.0589630600002</v>
      </c>
      <c r="M9" s="10"/>
      <c r="N9" s="11"/>
      <c r="O9" s="13"/>
      <c r="P9" s="14"/>
    </row>
    <row r="10" spans="1:22" ht="14.25" x14ac:dyDescent="0.2">
      <c r="A10">
        <v>2</v>
      </c>
      <c r="B10" s="12">
        <v>42644</v>
      </c>
      <c r="C10" s="5">
        <f t="shared" si="0"/>
        <v>6884.8571091899994</v>
      </c>
      <c r="D10" s="6">
        <v>2563.918889</v>
      </c>
      <c r="E10" s="6">
        <v>800.46465799999999</v>
      </c>
      <c r="F10" s="7">
        <v>0</v>
      </c>
      <c r="G10" s="8">
        <v>2390.7882678400001</v>
      </c>
      <c r="H10" s="15">
        <v>1285.1716037999997</v>
      </c>
      <c r="I10" s="15">
        <v>-155.48630944999999</v>
      </c>
      <c r="J10" s="9">
        <f t="shared" si="1"/>
        <v>3520.4735621899995</v>
      </c>
      <c r="M10" s="10"/>
      <c r="N10" s="11"/>
      <c r="O10" s="13"/>
      <c r="P10" s="14"/>
    </row>
    <row r="11" spans="1:22" ht="14.25" x14ac:dyDescent="0.2">
      <c r="A11">
        <v>3</v>
      </c>
      <c r="B11" s="12">
        <v>42675</v>
      </c>
      <c r="C11" s="5">
        <f t="shared" si="0"/>
        <v>7068.7668750900002</v>
      </c>
      <c r="D11" s="6">
        <v>2564.0591429999999</v>
      </c>
      <c r="E11" s="6">
        <v>909.67467199999999</v>
      </c>
      <c r="F11" s="7">
        <v>0</v>
      </c>
      <c r="G11" s="8">
        <v>2417.4800843800003</v>
      </c>
      <c r="H11" s="15">
        <v>1277.92346972</v>
      </c>
      <c r="I11" s="15">
        <v>-100.37049400999999</v>
      </c>
      <c r="J11" s="9">
        <f t="shared" si="1"/>
        <v>3595.0330600900002</v>
      </c>
      <c r="M11" s="10"/>
      <c r="N11" s="11"/>
      <c r="O11" s="13"/>
      <c r="P11" s="14"/>
    </row>
    <row r="12" spans="1:22" ht="14.25" x14ac:dyDescent="0.2">
      <c r="A12">
        <v>4</v>
      </c>
      <c r="B12" s="12">
        <v>42705</v>
      </c>
      <c r="C12" s="5">
        <f t="shared" si="0"/>
        <v>7203.9211542699995</v>
      </c>
      <c r="D12" s="6">
        <v>2564.199396</v>
      </c>
      <c r="E12" s="6">
        <v>940.74659099999997</v>
      </c>
      <c r="F12" s="7">
        <v>0</v>
      </c>
      <c r="G12" s="8">
        <v>2451.8028294199999</v>
      </c>
      <c r="H12" s="15">
        <v>1339.8264011600002</v>
      </c>
      <c r="I12" s="15">
        <v>-92.654063309999998</v>
      </c>
      <c r="J12" s="9">
        <f t="shared" si="1"/>
        <v>3698.9751672699999</v>
      </c>
      <c r="M12" s="10"/>
      <c r="N12" s="11"/>
      <c r="O12" s="13"/>
      <c r="P12" s="14"/>
    </row>
    <row r="13" spans="1:22" ht="14.25" x14ac:dyDescent="0.2">
      <c r="A13">
        <v>5</v>
      </c>
      <c r="B13" s="12">
        <v>42736</v>
      </c>
      <c r="C13" s="5">
        <v>7118.212419999998</v>
      </c>
      <c r="D13" s="6">
        <v>2564.3396496199994</v>
      </c>
      <c r="E13" s="6">
        <v>775.06947142000001</v>
      </c>
      <c r="F13" s="7">
        <v>0</v>
      </c>
      <c r="G13" s="8">
        <v>2454.14766345</v>
      </c>
      <c r="H13" s="15">
        <v>1413.2613976799998</v>
      </c>
      <c r="I13" s="15">
        <v>-88.605762170000006</v>
      </c>
      <c r="J13" s="9">
        <v>3778.8032989599992</v>
      </c>
      <c r="M13" s="6"/>
      <c r="N13" s="6"/>
      <c r="O13" s="13"/>
      <c r="P13" s="14"/>
    </row>
    <row r="14" spans="1:22" ht="14.25" x14ac:dyDescent="0.2">
      <c r="A14">
        <v>6</v>
      </c>
      <c r="B14" s="12">
        <v>42767</v>
      </c>
      <c r="C14" s="5">
        <v>7079.2624068900004</v>
      </c>
      <c r="D14" s="6">
        <v>2564.47990316</v>
      </c>
      <c r="E14" s="6">
        <v>724.27856006999991</v>
      </c>
      <c r="F14" s="7">
        <v>0</v>
      </c>
      <c r="G14" s="8">
        <v>2455.3025915799999</v>
      </c>
      <c r="H14" s="15">
        <v>1421.0004867400005</v>
      </c>
      <c r="I14" s="15">
        <v>-85.799134659999993</v>
      </c>
      <c r="J14" s="9">
        <v>3790.5039436600009</v>
      </c>
      <c r="M14" s="6"/>
      <c r="N14" s="6"/>
      <c r="O14" s="13"/>
      <c r="P14" s="14"/>
    </row>
    <row r="15" spans="1:22" ht="14.25" x14ac:dyDescent="0.2">
      <c r="A15">
        <v>7</v>
      </c>
      <c r="B15" s="12">
        <v>42795</v>
      </c>
      <c r="C15" s="5">
        <v>7070.0915469200008</v>
      </c>
      <c r="D15" s="6">
        <v>2564.6201567000012</v>
      </c>
      <c r="E15" s="6">
        <v>670.60679240000002</v>
      </c>
      <c r="F15" s="7">
        <v>0</v>
      </c>
      <c r="G15" s="8">
        <v>2464.7781832999999</v>
      </c>
      <c r="H15" s="15">
        <v>1456.9801138399989</v>
      </c>
      <c r="I15" s="15">
        <v>-86.89369932000001</v>
      </c>
      <c r="J15" s="9">
        <v>3834.8645978199993</v>
      </c>
      <c r="M15" s="6"/>
      <c r="N15" s="6"/>
      <c r="O15" s="13"/>
      <c r="P15" s="14"/>
    </row>
    <row r="16" spans="1:22" ht="14.25" x14ac:dyDescent="0.2">
      <c r="A16">
        <v>8</v>
      </c>
      <c r="B16" s="12">
        <v>42826</v>
      </c>
      <c r="C16" s="5">
        <v>7070.543870389999</v>
      </c>
      <c r="D16" s="6">
        <v>2564.7604102399991</v>
      </c>
      <c r="E16" s="6">
        <v>644.13476327000001</v>
      </c>
      <c r="F16" s="7">
        <v>0</v>
      </c>
      <c r="G16" s="8">
        <v>2466.4396151399997</v>
      </c>
      <c r="H16" s="15">
        <v>1495.8985901199997</v>
      </c>
      <c r="I16" s="15">
        <v>-100.68950837999999</v>
      </c>
      <c r="J16" s="9">
        <v>3861.64869688</v>
      </c>
      <c r="M16" s="6"/>
      <c r="N16" s="6"/>
      <c r="O16" s="13"/>
      <c r="P16" s="14"/>
    </row>
    <row r="17" spans="1:16" ht="14.25" x14ac:dyDescent="0.2">
      <c r="A17">
        <v>9</v>
      </c>
      <c r="B17" s="12">
        <v>42856</v>
      </c>
      <c r="C17" s="5">
        <v>7059.0401511499995</v>
      </c>
      <c r="D17" s="6">
        <v>2564.9006637799998</v>
      </c>
      <c r="E17" s="6">
        <v>629.85784954999997</v>
      </c>
      <c r="F17" s="7">
        <v>0</v>
      </c>
      <c r="G17" s="8">
        <v>2518.1393194099996</v>
      </c>
      <c r="H17" s="15">
        <v>1457.2916915999999</v>
      </c>
      <c r="I17" s="15">
        <v>-111.14937318999999</v>
      </c>
      <c r="J17" s="9">
        <v>3864.2816378199996</v>
      </c>
      <c r="M17" s="6"/>
      <c r="N17" s="6"/>
      <c r="O17" s="13"/>
      <c r="P17" s="14"/>
    </row>
    <row r="18" spans="1:16" ht="14.25" x14ac:dyDescent="0.2">
      <c r="A18">
        <v>10</v>
      </c>
      <c r="B18" s="12">
        <v>42887</v>
      </c>
      <c r="C18" s="5">
        <v>7227.0176818800001</v>
      </c>
      <c r="D18" s="6">
        <v>3066.7341957499998</v>
      </c>
      <c r="E18" s="6">
        <v>258.57338299999998</v>
      </c>
      <c r="F18" s="7">
        <v>0</v>
      </c>
      <c r="G18" s="8">
        <v>2526.2821369599997</v>
      </c>
      <c r="H18" s="15">
        <v>1480.027178530001</v>
      </c>
      <c r="I18" s="15">
        <v>-104.59921236</v>
      </c>
      <c r="J18" s="9">
        <v>3901.7101031300003</v>
      </c>
      <c r="M18" s="6"/>
      <c r="N18" s="6"/>
      <c r="O18" s="13"/>
      <c r="P18" s="14"/>
    </row>
    <row r="19" spans="1:16" ht="14.25" x14ac:dyDescent="0.2">
      <c r="A19">
        <v>11</v>
      </c>
      <c r="B19" s="12">
        <v>42917</v>
      </c>
      <c r="C19" s="5">
        <v>7252.1582585700007</v>
      </c>
      <c r="D19" s="6">
        <v>3066.7726085899999</v>
      </c>
      <c r="E19" s="6">
        <v>262.20253015999998</v>
      </c>
      <c r="F19" s="7">
        <v>0</v>
      </c>
      <c r="G19" s="8">
        <v>2529.2805311299994</v>
      </c>
      <c r="H19" s="15">
        <v>1497.2012957100007</v>
      </c>
      <c r="I19" s="15">
        <v>-103.29870702000001</v>
      </c>
      <c r="J19" s="9">
        <v>3923.1831198200007</v>
      </c>
      <c r="M19" s="6"/>
      <c r="N19" s="6"/>
      <c r="O19" s="13"/>
      <c r="P19" s="14"/>
    </row>
    <row r="20" spans="1:16" ht="14.25" x14ac:dyDescent="0.2">
      <c r="A20">
        <v>12</v>
      </c>
      <c r="B20" s="12">
        <v>42948</v>
      </c>
      <c r="C20" s="5">
        <v>7306.5569943399996</v>
      </c>
      <c r="D20" s="6">
        <v>3066.9044714199999</v>
      </c>
      <c r="E20" s="6">
        <v>362.72157188</v>
      </c>
      <c r="F20" s="7">
        <v>0</v>
      </c>
      <c r="G20" s="8">
        <v>2529.92161072</v>
      </c>
      <c r="H20" s="15">
        <v>1463.5267967300001</v>
      </c>
      <c r="I20" s="15">
        <v>-116.51745640999999</v>
      </c>
      <c r="J20" s="9">
        <v>3876.9309510399999</v>
      </c>
      <c r="M20" s="6"/>
      <c r="N20" s="6"/>
      <c r="O20" s="13"/>
      <c r="P20" s="14"/>
    </row>
    <row r="21" spans="1:16" ht="14.25" x14ac:dyDescent="0.2">
      <c r="A21">
        <v>13</v>
      </c>
      <c r="B21" s="12">
        <v>42979</v>
      </c>
      <c r="C21" s="5">
        <v>7413.456006370001</v>
      </c>
      <c r="D21" s="6">
        <v>3067.04549456</v>
      </c>
      <c r="E21" s="6">
        <v>447.74526910000003</v>
      </c>
      <c r="F21" s="7">
        <v>0</v>
      </c>
      <c r="G21" s="8">
        <v>2536.8953430299998</v>
      </c>
      <c r="H21" s="15">
        <v>1467.0242982400011</v>
      </c>
      <c r="I21" s="15">
        <v>-105.25439856</v>
      </c>
      <c r="J21" s="9">
        <v>3898.6652427100012</v>
      </c>
      <c r="M21" s="6"/>
      <c r="N21" s="6"/>
      <c r="O21" s="13"/>
      <c r="P21" s="14"/>
    </row>
    <row r="22" spans="1:16" ht="14.25" x14ac:dyDescent="0.2">
      <c r="A22">
        <v>14</v>
      </c>
      <c r="B22" t="s">
        <v>15</v>
      </c>
      <c r="C22" s="5">
        <f>SUM(C9:C21)</f>
        <v>92485.533237120006</v>
      </c>
      <c r="D22" s="5">
        <f t="shared" ref="D22:E22" si="2">SUM(D9:D21)</f>
        <v>35221.513616819997</v>
      </c>
      <c r="E22" s="5">
        <f t="shared" si="2"/>
        <v>8255.8872758500002</v>
      </c>
      <c r="F22" s="5">
        <f t="shared" ref="F22" si="3">SUM(F9:F21)</f>
        <v>0</v>
      </c>
      <c r="G22" s="5">
        <f t="shared" ref="G22" si="4">SUM(G9:G21)</f>
        <v>32129.805229579997</v>
      </c>
      <c r="H22" s="5">
        <f t="shared" ref="H22" si="5">SUM(H9:H21)</f>
        <v>18317.667063170004</v>
      </c>
      <c r="I22" s="5">
        <f t="shared" ref="I22" si="6">SUM(I9:I21)</f>
        <v>-1439.3399482999998</v>
      </c>
      <c r="J22" s="5">
        <f t="shared" ref="J22" si="7">SUM(J9:J21)</f>
        <v>49008.132344449994</v>
      </c>
      <c r="O22" s="13"/>
      <c r="P22" s="14"/>
    </row>
    <row r="23" spans="1:16" ht="14.25" x14ac:dyDescent="0.2">
      <c r="A23">
        <v>15</v>
      </c>
      <c r="B23" t="s">
        <v>16</v>
      </c>
      <c r="C23" s="5">
        <f t="shared" ref="C23:J23" si="8">C22/13</f>
        <v>7114.2717874707696</v>
      </c>
      <c r="D23" s="5">
        <f t="shared" si="8"/>
        <v>2709.347201293846</v>
      </c>
      <c r="E23" s="5">
        <f t="shared" si="8"/>
        <v>635.0682519884615</v>
      </c>
      <c r="F23" s="5">
        <f t="shared" si="8"/>
        <v>0</v>
      </c>
      <c r="G23" s="5">
        <f t="shared" si="8"/>
        <v>2471.5234791984612</v>
      </c>
      <c r="H23" s="5">
        <f t="shared" si="8"/>
        <v>1409.0513125515388</v>
      </c>
      <c r="I23" s="5">
        <f>I22/13</f>
        <v>-110.71845756153844</v>
      </c>
      <c r="J23" s="5">
        <f t="shared" si="8"/>
        <v>3769.856334188461</v>
      </c>
      <c r="O23" s="13"/>
      <c r="P23" s="14"/>
    </row>
    <row r="24" spans="1:16" x14ac:dyDescent="0.2">
      <c r="A24">
        <v>16</v>
      </c>
      <c r="B24" t="s">
        <v>17</v>
      </c>
      <c r="C24" s="16">
        <f t="shared" ref="C24:I24" si="9">C23/$C$23</f>
        <v>1</v>
      </c>
      <c r="D24" s="16">
        <f t="shared" si="9"/>
        <v>0.38083268143696541</v>
      </c>
      <c r="E24" s="16">
        <f t="shared" si="9"/>
        <v>8.9266796512737362E-2</v>
      </c>
      <c r="F24" s="16">
        <f t="shared" si="9"/>
        <v>0</v>
      </c>
      <c r="G24" s="16">
        <f t="shared" si="9"/>
        <v>0.34740357875435129</v>
      </c>
      <c r="H24" s="16">
        <f t="shared" si="9"/>
        <v>0.198059809161786</v>
      </c>
      <c r="I24" s="16">
        <f t="shared" si="9"/>
        <v>-1.5562865865840152E-2</v>
      </c>
      <c r="J24" s="16">
        <f>J23/$C$23</f>
        <v>0.52990052205029714</v>
      </c>
    </row>
    <row r="25" spans="1:16" x14ac:dyDescent="0.2">
      <c r="A25">
        <v>17</v>
      </c>
      <c r="B25" t="s">
        <v>18</v>
      </c>
      <c r="C25" s="16">
        <f>C12/$C$12</f>
        <v>1</v>
      </c>
      <c r="D25" s="16">
        <f t="shared" ref="D25:J25" si="10">D12/$C$12</f>
        <v>0.35594495568293599</v>
      </c>
      <c r="E25" s="16">
        <f t="shared" si="10"/>
        <v>0.13058812983292978</v>
      </c>
      <c r="F25" s="16">
        <f t="shared" si="10"/>
        <v>0</v>
      </c>
      <c r="G25" s="16">
        <f t="shared" si="10"/>
        <v>0.34034281843392139</v>
      </c>
      <c r="H25" s="16">
        <f t="shared" si="10"/>
        <v>0.18598571145741111</v>
      </c>
      <c r="I25" s="16">
        <f>I12/$C$12</f>
        <v>-1.286161540719819E-2</v>
      </c>
      <c r="J25" s="16">
        <f t="shared" si="10"/>
        <v>0.51346691448413428</v>
      </c>
    </row>
    <row r="28" spans="1:16" x14ac:dyDescent="0.2">
      <c r="E28" s="14"/>
    </row>
  </sheetData>
  <mergeCells count="5">
    <mergeCell ref="A1:J1"/>
    <mergeCell ref="A2:J2"/>
    <mergeCell ref="A3:J3"/>
    <mergeCell ref="A4:J4"/>
    <mergeCell ref="A5:J5"/>
  </mergeCells>
  <printOptions horizontalCentered="1"/>
  <pageMargins left="0" right="0" top="1" bottom="1" header="0.25" footer="0.5"/>
  <pageSetup scale="80" orientation="landscape" r:id="rId1"/>
  <headerFooter alignWithMargins="0">
    <oddHeader>&amp;R&amp;8CASE NO. 2017-00349
ATTACHMENT 1
TO AG DR NO. 1-37</oddHead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 3b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Eric  Wilen</cp:lastModifiedBy>
  <cp:lastPrinted>2017-11-16T14:53:46Z</cp:lastPrinted>
  <dcterms:created xsi:type="dcterms:W3CDTF">2017-11-10T18:58:33Z</dcterms:created>
  <dcterms:modified xsi:type="dcterms:W3CDTF">2017-11-16T14:53:53Z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