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Set 1 Attachments\"/>
    </mc:Choice>
  </mc:AlternateContent>
  <bookViews>
    <workbookView xWindow="0" yWindow="0" windowWidth="28800" windowHeight="11535"/>
  </bookViews>
  <sheets>
    <sheet name="Fiscal 2016" sheetId="9" r:id="rId1"/>
  </sheets>
  <definedNames>
    <definedName name="_xlnm.Print_Area" localSheetId="0">'Fiscal 2016'!$A$1:$H$896</definedName>
  </definedNames>
  <calcPr calcId="152511"/>
  <webPublishing codePage="0"/>
</workbook>
</file>

<file path=xl/calcChain.xml><?xml version="1.0" encoding="utf-8"?>
<calcChain xmlns="http://schemas.openxmlformats.org/spreadsheetml/2006/main">
  <c r="H822" i="9" l="1"/>
  <c r="G868" i="9"/>
  <c r="G869" i="9" s="1"/>
  <c r="H869" i="9" s="1"/>
  <c r="H870" i="9" s="1"/>
  <c r="G863" i="9"/>
  <c r="G864" i="9" s="1"/>
  <c r="H864" i="9" s="1"/>
  <c r="H865" i="9" s="1"/>
  <c r="G857" i="9"/>
  <c r="G858" i="9" s="1"/>
  <c r="G847" i="9"/>
  <c r="G848" i="9" s="1"/>
  <c r="H848" i="9" s="1"/>
  <c r="G841" i="9"/>
  <c r="G842" i="9" s="1"/>
  <c r="G835" i="9"/>
  <c r="G836" i="9" s="1"/>
  <c r="H836" i="9" s="1"/>
  <c r="G830" i="9"/>
  <c r="G831" i="9" s="1"/>
  <c r="H831" i="9" s="1"/>
  <c r="H832" i="9" s="1"/>
  <c r="G825" i="9"/>
  <c r="G826" i="9" s="1"/>
  <c r="H826" i="9" s="1"/>
  <c r="H827" i="9" s="1"/>
  <c r="G818" i="9"/>
  <c r="G819" i="9" s="1"/>
  <c r="G820" i="9" s="1"/>
  <c r="G821" i="9" s="1"/>
  <c r="G809" i="9"/>
  <c r="G810" i="9" s="1"/>
  <c r="G802" i="9"/>
  <c r="G803" i="9" s="1"/>
  <c r="G792" i="9"/>
  <c r="G793" i="9" s="1"/>
  <c r="G783" i="9"/>
  <c r="G784" i="9" s="1"/>
  <c r="G775" i="9"/>
  <c r="G776" i="9" s="1"/>
  <c r="G763" i="9"/>
  <c r="G764" i="9" s="1"/>
  <c r="G755" i="9"/>
  <c r="G756" i="9" s="1"/>
  <c r="G749" i="9"/>
  <c r="G750" i="9" s="1"/>
  <c r="G743" i="9"/>
  <c r="G744" i="9" s="1"/>
  <c r="G736" i="9"/>
  <c r="G737" i="9" s="1"/>
  <c r="G727" i="9"/>
  <c r="G728" i="9" s="1"/>
  <c r="G719" i="9"/>
  <c r="G720" i="9" s="1"/>
  <c r="G710" i="9"/>
  <c r="G711" i="9" s="1"/>
  <c r="G701" i="9"/>
  <c r="G702" i="9" s="1"/>
  <c r="G693" i="9"/>
  <c r="G694" i="9" s="1"/>
  <c r="G684" i="9"/>
  <c r="G685" i="9" s="1"/>
  <c r="G676" i="9"/>
  <c r="G677" i="9" s="1"/>
  <c r="G667" i="9"/>
  <c r="G668" i="9" s="1"/>
  <c r="G657" i="9"/>
  <c r="G658" i="9" s="1"/>
  <c r="G648" i="9"/>
  <c r="G649" i="9" s="1"/>
  <c r="G641" i="9"/>
  <c r="G642" i="9" s="1"/>
  <c r="G630" i="9"/>
  <c r="G631" i="9" s="1"/>
  <c r="G625" i="9"/>
  <c r="G626" i="9" s="1"/>
  <c r="H626" i="9" s="1"/>
  <c r="H627" i="9" s="1"/>
  <c r="G618" i="9"/>
  <c r="G619" i="9" s="1"/>
  <c r="G608" i="9"/>
  <c r="G609" i="9" s="1"/>
  <c r="G601" i="9"/>
  <c r="G602" i="9" s="1"/>
  <c r="G587" i="9"/>
  <c r="G588" i="9" s="1"/>
  <c r="G574" i="9"/>
  <c r="G575" i="9" s="1"/>
  <c r="G564" i="9"/>
  <c r="G565" i="9" s="1"/>
  <c r="G554" i="9"/>
  <c r="G555" i="9" s="1"/>
  <c r="G545" i="9"/>
  <c r="G546" i="9" s="1"/>
  <c r="G538" i="9"/>
  <c r="G539" i="9" s="1"/>
  <c r="G527" i="9"/>
  <c r="G528" i="9" s="1"/>
  <c r="G517" i="9"/>
  <c r="G518" i="9" s="1"/>
  <c r="G503" i="9"/>
  <c r="G504" i="9" s="1"/>
  <c r="G492" i="9"/>
  <c r="G493" i="9" s="1"/>
  <c r="G481" i="9"/>
  <c r="G482" i="9" s="1"/>
  <c r="G471" i="9"/>
  <c r="G472" i="9" s="1"/>
  <c r="G463" i="9"/>
  <c r="G464" i="9" s="1"/>
  <c r="G451" i="9"/>
  <c r="G452" i="9" s="1"/>
  <c r="G442" i="9"/>
  <c r="G443" i="9" s="1"/>
  <c r="G433" i="9"/>
  <c r="G434" i="9" s="1"/>
  <c r="G419" i="9"/>
  <c r="G420" i="9" s="1"/>
  <c r="G407" i="9"/>
  <c r="G408" i="9" s="1"/>
  <c r="G398" i="9"/>
  <c r="G399" i="9" s="1"/>
  <c r="G388" i="9"/>
  <c r="G389" i="9" s="1"/>
  <c r="G380" i="9"/>
  <c r="G381" i="9" s="1"/>
  <c r="G370" i="9"/>
  <c r="G371" i="9" s="1"/>
  <c r="G359" i="9"/>
  <c r="G360" i="9" s="1"/>
  <c r="G351" i="9"/>
  <c r="G352" i="9" s="1"/>
  <c r="G343" i="9"/>
  <c r="G344" i="9" s="1"/>
  <c r="G337" i="9"/>
  <c r="G338" i="9" s="1"/>
  <c r="G327" i="9"/>
  <c r="G328" i="9" s="1"/>
  <c r="G319" i="9"/>
  <c r="G320" i="9" s="1"/>
  <c r="G308" i="9"/>
  <c r="G309" i="9" s="1"/>
  <c r="G300" i="9"/>
  <c r="G301" i="9" s="1"/>
  <c r="G291" i="9"/>
  <c r="G292" i="9" s="1"/>
  <c r="G283" i="9"/>
  <c r="G284" i="9" s="1"/>
  <c r="G274" i="9"/>
  <c r="G275" i="9" s="1"/>
  <c r="G266" i="9"/>
  <c r="G267" i="9" s="1"/>
  <c r="G256" i="9"/>
  <c r="G257" i="9" s="1"/>
  <c r="G245" i="9"/>
  <c r="G246" i="9" s="1"/>
  <c r="G236" i="9"/>
  <c r="G237" i="9" s="1"/>
  <c r="G226" i="9"/>
  <c r="G227" i="9" s="1"/>
  <c r="G217" i="9"/>
  <c r="G218" i="9" s="1"/>
  <c r="G208" i="9"/>
  <c r="G209" i="9" s="1"/>
  <c r="G199" i="9"/>
  <c r="G200" i="9" s="1"/>
  <c r="G189" i="9"/>
  <c r="G190" i="9" s="1"/>
  <c r="G178" i="9"/>
  <c r="G179" i="9" s="1"/>
  <c r="G169" i="9"/>
  <c r="G170" i="9" s="1"/>
  <c r="G158" i="9"/>
  <c r="G159" i="9" s="1"/>
  <c r="G150" i="9"/>
  <c r="G151" i="9" s="1"/>
  <c r="G141" i="9"/>
  <c r="G142" i="9" s="1"/>
  <c r="G133" i="9"/>
  <c r="G134" i="9" s="1"/>
  <c r="G124" i="9"/>
  <c r="G125" i="9" s="1"/>
  <c r="G126" i="9" s="1"/>
  <c r="G112" i="9"/>
  <c r="G113" i="9" s="1"/>
  <c r="G114" i="9" s="1"/>
  <c r="G103" i="9"/>
  <c r="G104" i="9" s="1"/>
  <c r="G93" i="9"/>
  <c r="G94" i="9" s="1"/>
  <c r="G84" i="9"/>
  <c r="G85" i="9" s="1"/>
  <c r="G86" i="9" s="1"/>
  <c r="G75" i="9"/>
  <c r="G76" i="9" s="1"/>
  <c r="H76" i="9" s="1"/>
  <c r="G70" i="9"/>
  <c r="G71" i="9" s="1"/>
  <c r="H71" i="9" s="1"/>
  <c r="H72" i="9" s="1"/>
  <c r="G61" i="9"/>
  <c r="G62" i="9" s="1"/>
  <c r="H62" i="9" s="1"/>
  <c r="G49" i="9"/>
  <c r="G50" i="9" s="1"/>
  <c r="G51" i="9" s="1"/>
  <c r="G38" i="9"/>
  <c r="G39" i="9" s="1"/>
  <c r="G28" i="9"/>
  <c r="G29" i="9" s="1"/>
  <c r="H29" i="9" s="1"/>
  <c r="G22" i="9"/>
  <c r="G23" i="9" s="1"/>
  <c r="H23" i="9" l="1"/>
  <c r="G24" i="9"/>
  <c r="H24" i="9" s="1"/>
  <c r="H94" i="9"/>
  <c r="G95" i="9"/>
  <c r="H134" i="9"/>
  <c r="G135" i="9"/>
  <c r="H39" i="9"/>
  <c r="G40" i="9"/>
  <c r="G52" i="9"/>
  <c r="H51" i="9"/>
  <c r="G87" i="9"/>
  <c r="H86" i="9"/>
  <c r="H104" i="9"/>
  <c r="G105" i="9"/>
  <c r="G115" i="9"/>
  <c r="H114" i="9"/>
  <c r="G127" i="9"/>
  <c r="H126" i="9"/>
  <c r="H142" i="9"/>
  <c r="G143" i="9"/>
  <c r="G63" i="9"/>
  <c r="G77" i="9"/>
  <c r="H113" i="9"/>
  <c r="H125" i="9"/>
  <c r="G152" i="9"/>
  <c r="H151" i="9"/>
  <c r="H170" i="9"/>
  <c r="G171" i="9"/>
  <c r="H190" i="9"/>
  <c r="G191" i="9"/>
  <c r="H209" i="9"/>
  <c r="G210" i="9"/>
  <c r="H227" i="9"/>
  <c r="G228" i="9"/>
  <c r="H246" i="9"/>
  <c r="G247" i="9"/>
  <c r="G268" i="9"/>
  <c r="H267" i="9"/>
  <c r="G285" i="9"/>
  <c r="H284" i="9"/>
  <c r="G302" i="9"/>
  <c r="H301" i="9"/>
  <c r="G321" i="9"/>
  <c r="H320" i="9"/>
  <c r="G339" i="9"/>
  <c r="H339" i="9" s="1"/>
  <c r="H338" i="9"/>
  <c r="G353" i="9"/>
  <c r="H352" i="9"/>
  <c r="G372" i="9"/>
  <c r="H371" i="9"/>
  <c r="G390" i="9"/>
  <c r="H389" i="9"/>
  <c r="G409" i="9"/>
  <c r="H408" i="9"/>
  <c r="G435" i="9"/>
  <c r="H434" i="9"/>
  <c r="G453" i="9"/>
  <c r="H452" i="9"/>
  <c r="G473" i="9"/>
  <c r="H472" i="9"/>
  <c r="G494" i="9"/>
  <c r="H493" i="9"/>
  <c r="G519" i="9"/>
  <c r="H518" i="9"/>
  <c r="G540" i="9"/>
  <c r="H539" i="9"/>
  <c r="G556" i="9"/>
  <c r="H555" i="9"/>
  <c r="G576" i="9"/>
  <c r="H575" i="9"/>
  <c r="G603" i="9"/>
  <c r="H602" i="9"/>
  <c r="G620" i="9"/>
  <c r="H619" i="9"/>
  <c r="H631" i="9"/>
  <c r="G632" i="9"/>
  <c r="H649" i="9"/>
  <c r="G650" i="9"/>
  <c r="H668" i="9"/>
  <c r="G669" i="9"/>
  <c r="G686" i="9"/>
  <c r="H685" i="9"/>
  <c r="G703" i="9"/>
  <c r="H702" i="9"/>
  <c r="G721" i="9"/>
  <c r="H720" i="9"/>
  <c r="G738" i="9"/>
  <c r="H737" i="9"/>
  <c r="G751" i="9"/>
  <c r="H751" i="9" s="1"/>
  <c r="H750" i="9"/>
  <c r="G765" i="9"/>
  <c r="H764" i="9"/>
  <c r="H784" i="9"/>
  <c r="G785" i="9"/>
  <c r="H803" i="9"/>
  <c r="G804" i="9"/>
  <c r="G843" i="9"/>
  <c r="H843" i="9" s="1"/>
  <c r="H842" i="9"/>
  <c r="G859" i="9"/>
  <c r="H859" i="9" s="1"/>
  <c r="H858" i="9"/>
  <c r="H50" i="9"/>
  <c r="H85" i="9"/>
  <c r="G30" i="9"/>
  <c r="H159" i="9"/>
  <c r="G160" i="9"/>
  <c r="H179" i="9"/>
  <c r="G180" i="9"/>
  <c r="H200" i="9"/>
  <c r="G201" i="9"/>
  <c r="H218" i="9"/>
  <c r="G219" i="9"/>
  <c r="H237" i="9"/>
  <c r="G238" i="9"/>
  <c r="H257" i="9"/>
  <c r="G258" i="9"/>
  <c r="H275" i="9"/>
  <c r="G276" i="9"/>
  <c r="H292" i="9"/>
  <c r="G293" i="9"/>
  <c r="H309" i="9"/>
  <c r="G310" i="9"/>
  <c r="H328" i="9"/>
  <c r="G329" i="9"/>
  <c r="H344" i="9"/>
  <c r="G345" i="9"/>
  <c r="H360" i="9"/>
  <c r="G361" i="9"/>
  <c r="H381" i="9"/>
  <c r="G382" i="9"/>
  <c r="H399" i="9"/>
  <c r="G400" i="9"/>
  <c r="H420" i="9"/>
  <c r="G421" i="9"/>
  <c r="H443" i="9"/>
  <c r="G444" i="9"/>
  <c r="H464" i="9"/>
  <c r="G465" i="9"/>
  <c r="H482" i="9"/>
  <c r="G483" i="9"/>
  <c r="H504" i="9"/>
  <c r="G505" i="9"/>
  <c r="H528" i="9"/>
  <c r="G529" i="9"/>
  <c r="H546" i="9"/>
  <c r="G547" i="9"/>
  <c r="H565" i="9"/>
  <c r="G566" i="9"/>
  <c r="H588" i="9"/>
  <c r="G589" i="9"/>
  <c r="H609" i="9"/>
  <c r="G610" i="9"/>
  <c r="H642" i="9"/>
  <c r="G643" i="9"/>
  <c r="H658" i="9"/>
  <c r="G659" i="9"/>
  <c r="H677" i="9"/>
  <c r="G678" i="9"/>
  <c r="H694" i="9"/>
  <c r="G695" i="9"/>
  <c r="H711" i="9"/>
  <c r="G712" i="9"/>
  <c r="H728" i="9"/>
  <c r="G729" i="9"/>
  <c r="H744" i="9"/>
  <c r="G745" i="9"/>
  <c r="H745" i="9" s="1"/>
  <c r="H756" i="9"/>
  <c r="G757" i="9"/>
  <c r="H776" i="9"/>
  <c r="G777" i="9"/>
  <c r="H793" i="9"/>
  <c r="G794" i="9"/>
  <c r="H810" i="9"/>
  <c r="G811" i="9"/>
  <c r="G837" i="9"/>
  <c r="H837" i="9" s="1"/>
  <c r="H838" i="9" s="1"/>
  <c r="G849" i="9"/>
  <c r="G14" i="9"/>
  <c r="G15" i="9" s="1"/>
  <c r="G16" i="9" s="1"/>
  <c r="G17" i="9" s="1"/>
  <c r="G18" i="9" s="1"/>
  <c r="H18" i="9" s="1"/>
  <c r="G7" i="9"/>
  <c r="G8" i="9" s="1"/>
  <c r="G9" i="9" s="1"/>
  <c r="G10" i="9" s="1"/>
  <c r="H10" i="9" s="1"/>
  <c r="H746" i="9" l="1"/>
  <c r="H17" i="9"/>
  <c r="H15" i="9"/>
  <c r="H19" i="9" s="1"/>
  <c r="G766" i="9"/>
  <c r="H765" i="9"/>
  <c r="G739" i="9"/>
  <c r="H739" i="9" s="1"/>
  <c r="H738" i="9"/>
  <c r="H740" i="9" s="1"/>
  <c r="G722" i="9"/>
  <c r="H721" i="9"/>
  <c r="H686" i="9"/>
  <c r="G687" i="9"/>
  <c r="G621" i="9"/>
  <c r="H621" i="9" s="1"/>
  <c r="H620" i="9"/>
  <c r="G577" i="9"/>
  <c r="H576" i="9"/>
  <c r="G557" i="9"/>
  <c r="H556" i="9"/>
  <c r="G541" i="9"/>
  <c r="H541" i="9" s="1"/>
  <c r="H540" i="9"/>
  <c r="G495" i="9"/>
  <c r="H494" i="9"/>
  <c r="G454" i="9"/>
  <c r="H453" i="9"/>
  <c r="G410" i="9"/>
  <c r="H409" i="9"/>
  <c r="G373" i="9"/>
  <c r="H372" i="9"/>
  <c r="G303" i="9"/>
  <c r="H302" i="9"/>
  <c r="G286" i="9"/>
  <c r="H285" i="9"/>
  <c r="G269" i="9"/>
  <c r="H268" i="9"/>
  <c r="H63" i="9"/>
  <c r="G64" i="9"/>
  <c r="H8" i="9"/>
  <c r="H9" i="9"/>
  <c r="H16" i="9"/>
  <c r="G812" i="9"/>
  <c r="H811" i="9"/>
  <c r="G795" i="9"/>
  <c r="H794" i="9"/>
  <c r="H777" i="9"/>
  <c r="G778" i="9"/>
  <c r="G758" i="9"/>
  <c r="H757" i="9"/>
  <c r="G730" i="9"/>
  <c r="H729" i="9"/>
  <c r="G713" i="9"/>
  <c r="H712" i="9"/>
  <c r="G696" i="9"/>
  <c r="H695" i="9"/>
  <c r="G679" i="9"/>
  <c r="H678" i="9"/>
  <c r="G660" i="9"/>
  <c r="H659" i="9"/>
  <c r="G644" i="9"/>
  <c r="H644" i="9" s="1"/>
  <c r="H643" i="9"/>
  <c r="G611" i="9"/>
  <c r="H610" i="9"/>
  <c r="G590" i="9"/>
  <c r="H589" i="9"/>
  <c r="G567" i="9"/>
  <c r="H566" i="9"/>
  <c r="G548" i="9"/>
  <c r="H547" i="9"/>
  <c r="G530" i="9"/>
  <c r="H529" i="9"/>
  <c r="G506" i="9"/>
  <c r="H505" i="9"/>
  <c r="G484" i="9"/>
  <c r="H483" i="9"/>
  <c r="G466" i="9"/>
  <c r="H465" i="9"/>
  <c r="G445" i="9"/>
  <c r="H444" i="9"/>
  <c r="G422" i="9"/>
  <c r="H421" i="9"/>
  <c r="G401" i="9"/>
  <c r="H400" i="9"/>
  <c r="G383" i="9"/>
  <c r="H382" i="9"/>
  <c r="G362" i="9"/>
  <c r="H361" i="9"/>
  <c r="G346" i="9"/>
  <c r="H345" i="9"/>
  <c r="G330" i="9"/>
  <c r="H329" i="9"/>
  <c r="G311" i="9"/>
  <c r="H310" i="9"/>
  <c r="G294" i="9"/>
  <c r="H293" i="9"/>
  <c r="G277" i="9"/>
  <c r="H276" i="9"/>
  <c r="H258" i="9"/>
  <c r="G259" i="9"/>
  <c r="G239" i="9"/>
  <c r="H238" i="9"/>
  <c r="G220" i="9"/>
  <c r="H219" i="9"/>
  <c r="G202" i="9"/>
  <c r="H201" i="9"/>
  <c r="G181" i="9"/>
  <c r="H180" i="9"/>
  <c r="G161" i="9"/>
  <c r="H160" i="9"/>
  <c r="H30" i="9"/>
  <c r="G31" i="9"/>
  <c r="H860" i="9"/>
  <c r="H844" i="9"/>
  <c r="G805" i="9"/>
  <c r="H805" i="9" s="1"/>
  <c r="H804" i="9"/>
  <c r="G786" i="9"/>
  <c r="H785" i="9"/>
  <c r="H752" i="9"/>
  <c r="G670" i="9"/>
  <c r="H669" i="9"/>
  <c r="G651" i="9"/>
  <c r="H650" i="9"/>
  <c r="G633" i="9"/>
  <c r="H632" i="9"/>
  <c r="C876" i="9"/>
  <c r="H340" i="9"/>
  <c r="G248" i="9"/>
  <c r="H247" i="9"/>
  <c r="G229" i="9"/>
  <c r="H228" i="9"/>
  <c r="G211" i="9"/>
  <c r="H210" i="9"/>
  <c r="G192" i="9"/>
  <c r="H191" i="9"/>
  <c r="G172" i="9"/>
  <c r="H171" i="9"/>
  <c r="H77" i="9"/>
  <c r="G78" i="9"/>
  <c r="G144" i="9"/>
  <c r="H143" i="9"/>
  <c r="G106" i="9"/>
  <c r="H105" i="9"/>
  <c r="G41" i="9"/>
  <c r="H40" i="9"/>
  <c r="G136" i="9"/>
  <c r="H135" i="9"/>
  <c r="G96" i="9"/>
  <c r="H95" i="9"/>
  <c r="G850" i="9"/>
  <c r="H849" i="9"/>
  <c r="H806" i="9"/>
  <c r="G704" i="9"/>
  <c r="H703" i="9"/>
  <c r="G604" i="9"/>
  <c r="H604" i="9" s="1"/>
  <c r="H603" i="9"/>
  <c r="H605" i="9" s="1"/>
  <c r="G520" i="9"/>
  <c r="H519" i="9"/>
  <c r="G474" i="9"/>
  <c r="H473" i="9"/>
  <c r="G436" i="9"/>
  <c r="H435" i="9"/>
  <c r="G391" i="9"/>
  <c r="H390" i="9"/>
  <c r="G354" i="9"/>
  <c r="H353" i="9"/>
  <c r="G322" i="9"/>
  <c r="H321" i="9"/>
  <c r="C883" i="9"/>
  <c r="G153" i="9"/>
  <c r="H152" i="9"/>
  <c r="C877" i="9"/>
  <c r="G128" i="9"/>
  <c r="H127" i="9"/>
  <c r="G116" i="9"/>
  <c r="H115" i="9"/>
  <c r="G88" i="9"/>
  <c r="H87" i="9"/>
  <c r="G53" i="9"/>
  <c r="H52" i="9"/>
  <c r="H25" i="9"/>
  <c r="F870" i="9"/>
  <c r="F865" i="9"/>
  <c r="F860" i="9"/>
  <c r="F854" i="9"/>
  <c r="F844" i="9"/>
  <c r="F838" i="9"/>
  <c r="F832" i="9"/>
  <c r="F827" i="9"/>
  <c r="F822" i="9"/>
  <c r="F815" i="9"/>
  <c r="F806" i="9"/>
  <c r="F799" i="9"/>
  <c r="F789" i="9"/>
  <c r="F780" i="9"/>
  <c r="F772" i="9"/>
  <c r="F760" i="9"/>
  <c r="F752" i="9"/>
  <c r="F746" i="9"/>
  <c r="F740" i="9"/>
  <c r="F733" i="9"/>
  <c r="F724" i="9"/>
  <c r="F716" i="9"/>
  <c r="F707" i="9"/>
  <c r="F698" i="9"/>
  <c r="F690" i="9"/>
  <c r="F681" i="9"/>
  <c r="F673" i="9"/>
  <c r="F664" i="9"/>
  <c r="F654" i="9"/>
  <c r="F645" i="9"/>
  <c r="F638" i="9"/>
  <c r="F627" i="9"/>
  <c r="F622" i="9"/>
  <c r="F615" i="9"/>
  <c r="F605" i="9"/>
  <c r="F598" i="9"/>
  <c r="F584" i="9"/>
  <c r="F571" i="9"/>
  <c r="F561" i="9"/>
  <c r="F551" i="9"/>
  <c r="F542" i="9"/>
  <c r="F535" i="9"/>
  <c r="F524" i="9"/>
  <c r="F514" i="9"/>
  <c r="F500" i="9"/>
  <c r="F489" i="9"/>
  <c r="F478" i="9"/>
  <c r="F468" i="9"/>
  <c r="F460" i="9"/>
  <c r="F448" i="9"/>
  <c r="F439" i="9"/>
  <c r="F430" i="9"/>
  <c r="F416" i="9"/>
  <c r="F404" i="9"/>
  <c r="F395" i="9"/>
  <c r="F385" i="9"/>
  <c r="F377" i="9"/>
  <c r="F367" i="9"/>
  <c r="F356" i="9"/>
  <c r="F348" i="9"/>
  <c r="F340" i="9"/>
  <c r="F334" i="9"/>
  <c r="F324" i="9"/>
  <c r="F316" i="9"/>
  <c r="F305" i="9"/>
  <c r="F297" i="9"/>
  <c r="F288" i="9"/>
  <c r="F280" i="9"/>
  <c r="F263" i="9"/>
  <c r="F253" i="9"/>
  <c r="F242" i="9"/>
  <c r="F233" i="9"/>
  <c r="F223" i="9"/>
  <c r="F214" i="9"/>
  <c r="F205" i="9"/>
  <c r="F196" i="9"/>
  <c r="F186" i="9"/>
  <c r="F175" i="9"/>
  <c r="F166" i="9"/>
  <c r="F155" i="9"/>
  <c r="F147" i="9"/>
  <c r="F138" i="9"/>
  <c r="F130" i="9"/>
  <c r="F121" i="9"/>
  <c r="F109" i="9"/>
  <c r="F100" i="9"/>
  <c r="F90" i="9"/>
  <c r="F81" i="9"/>
  <c r="F72" i="9"/>
  <c r="F67" i="9"/>
  <c r="F58" i="9"/>
  <c r="F46" i="9"/>
  <c r="F35" i="9"/>
  <c r="F25" i="9"/>
  <c r="F19" i="9"/>
  <c r="F11" i="9"/>
  <c r="H645" i="9" l="1"/>
  <c r="H542" i="9"/>
  <c r="H622" i="9"/>
  <c r="G154" i="9"/>
  <c r="H154" i="9" s="1"/>
  <c r="H153" i="9"/>
  <c r="G323" i="9"/>
  <c r="H323" i="9" s="1"/>
  <c r="H322" i="9"/>
  <c r="G355" i="9"/>
  <c r="H355" i="9" s="1"/>
  <c r="H354" i="9"/>
  <c r="G392" i="9"/>
  <c r="H391" i="9"/>
  <c r="G437" i="9"/>
  <c r="H436" i="9"/>
  <c r="G475" i="9"/>
  <c r="H474" i="9"/>
  <c r="G521" i="9"/>
  <c r="H520" i="9"/>
  <c r="G851" i="9"/>
  <c r="H850" i="9"/>
  <c r="G97" i="9"/>
  <c r="H96" i="9"/>
  <c r="G137" i="9"/>
  <c r="H137" i="9" s="1"/>
  <c r="H136" i="9"/>
  <c r="G42" i="9"/>
  <c r="H41" i="9"/>
  <c r="G107" i="9"/>
  <c r="H106" i="9"/>
  <c r="G145" i="9"/>
  <c r="H144" i="9"/>
  <c r="G173" i="9"/>
  <c r="H172" i="9"/>
  <c r="G193" i="9"/>
  <c r="H192" i="9"/>
  <c r="G212" i="9"/>
  <c r="H211" i="9"/>
  <c r="G230" i="9"/>
  <c r="H229" i="9"/>
  <c r="G249" i="9"/>
  <c r="H248" i="9"/>
  <c r="G117" i="9"/>
  <c r="H116" i="9"/>
  <c r="G129" i="9"/>
  <c r="H129" i="9" s="1"/>
  <c r="H128" i="9"/>
  <c r="G705" i="9"/>
  <c r="H704" i="9"/>
  <c r="G79" i="9"/>
  <c r="H78" i="9"/>
  <c r="G32" i="9"/>
  <c r="H31" i="9"/>
  <c r="G260" i="9"/>
  <c r="H259" i="9"/>
  <c r="G779" i="9"/>
  <c r="H779" i="9" s="1"/>
  <c r="H778" i="9"/>
  <c r="H11" i="9"/>
  <c r="G270" i="9"/>
  <c r="H270" i="9" s="1"/>
  <c r="H269" i="9"/>
  <c r="G287" i="9"/>
  <c r="H287" i="9" s="1"/>
  <c r="H286" i="9"/>
  <c r="G304" i="9"/>
  <c r="H304" i="9" s="1"/>
  <c r="H303" i="9"/>
  <c r="G374" i="9"/>
  <c r="H373" i="9"/>
  <c r="G411" i="9"/>
  <c r="H410" i="9"/>
  <c r="G455" i="9"/>
  <c r="H454" i="9"/>
  <c r="G496" i="9"/>
  <c r="H495" i="9"/>
  <c r="G558" i="9"/>
  <c r="H557" i="9"/>
  <c r="G578" i="9"/>
  <c r="H577" i="9"/>
  <c r="G723" i="9"/>
  <c r="H723" i="9" s="1"/>
  <c r="H722" i="9"/>
  <c r="G767" i="9"/>
  <c r="H766" i="9"/>
  <c r="G54" i="9"/>
  <c r="H53" i="9"/>
  <c r="G89" i="9"/>
  <c r="H89" i="9" s="1"/>
  <c r="H88" i="9"/>
  <c r="G634" i="9"/>
  <c r="H633" i="9"/>
  <c r="G652" i="9"/>
  <c r="H651" i="9"/>
  <c r="G671" i="9"/>
  <c r="H670" i="9"/>
  <c r="G787" i="9"/>
  <c r="H786" i="9"/>
  <c r="G162" i="9"/>
  <c r="H161" i="9"/>
  <c r="G182" i="9"/>
  <c r="H181" i="9"/>
  <c r="G203" i="9"/>
  <c r="H202" i="9"/>
  <c r="G221" i="9"/>
  <c r="H220" i="9"/>
  <c r="G240" i="9"/>
  <c r="H239" i="9"/>
  <c r="G278" i="9"/>
  <c r="H277" i="9"/>
  <c r="G295" i="9"/>
  <c r="H294" i="9"/>
  <c r="G312" i="9"/>
  <c r="H311" i="9"/>
  <c r="G331" i="9"/>
  <c r="H330" i="9"/>
  <c r="G347" i="9"/>
  <c r="H347" i="9" s="1"/>
  <c r="H346" i="9"/>
  <c r="G363" i="9"/>
  <c r="H362" i="9"/>
  <c r="G384" i="9"/>
  <c r="H384" i="9" s="1"/>
  <c r="H383" i="9"/>
  <c r="G402" i="9"/>
  <c r="H401" i="9"/>
  <c r="G423" i="9"/>
  <c r="H422" i="9"/>
  <c r="G446" i="9"/>
  <c r="H445" i="9"/>
  <c r="G467" i="9"/>
  <c r="H467" i="9" s="1"/>
  <c r="H466" i="9"/>
  <c r="G485" i="9"/>
  <c r="H484" i="9"/>
  <c r="G507" i="9"/>
  <c r="H506" i="9"/>
  <c r="G531" i="9"/>
  <c r="H530" i="9"/>
  <c r="G549" i="9"/>
  <c r="H548" i="9"/>
  <c r="G568" i="9"/>
  <c r="H567" i="9"/>
  <c r="G591" i="9"/>
  <c r="H590" i="9"/>
  <c r="G612" i="9"/>
  <c r="H611" i="9"/>
  <c r="G661" i="9"/>
  <c r="H660" i="9"/>
  <c r="G680" i="9"/>
  <c r="H680" i="9" s="1"/>
  <c r="H679" i="9"/>
  <c r="G697" i="9"/>
  <c r="H697" i="9" s="1"/>
  <c r="H696" i="9"/>
  <c r="G714" i="9"/>
  <c r="H713" i="9"/>
  <c r="G731" i="9"/>
  <c r="H730" i="9"/>
  <c r="G759" i="9"/>
  <c r="H759" i="9" s="1"/>
  <c r="H758" i="9"/>
  <c r="G796" i="9"/>
  <c r="H795" i="9"/>
  <c r="G813" i="9"/>
  <c r="H812" i="9"/>
  <c r="G65" i="9"/>
  <c r="H64" i="9"/>
  <c r="C879" i="9"/>
  <c r="G688" i="9"/>
  <c r="H687" i="9"/>
  <c r="H760" i="9" l="1"/>
  <c r="H698" i="9"/>
  <c r="H681" i="9"/>
  <c r="H468" i="9"/>
  <c r="H385" i="9"/>
  <c r="H348" i="9"/>
  <c r="H90" i="9"/>
  <c r="H305" i="9"/>
  <c r="H271" i="9"/>
  <c r="H780" i="9"/>
  <c r="H130" i="9"/>
  <c r="H138" i="9"/>
  <c r="H356" i="9"/>
  <c r="H324" i="9"/>
  <c r="H155" i="9"/>
  <c r="G788" i="9"/>
  <c r="H788" i="9" s="1"/>
  <c r="H787" i="9"/>
  <c r="G653" i="9"/>
  <c r="H653" i="9" s="1"/>
  <c r="H652" i="9"/>
  <c r="G635" i="9"/>
  <c r="H634" i="9"/>
  <c r="G55" i="9"/>
  <c r="H54" i="9"/>
  <c r="G768" i="9"/>
  <c r="H767" i="9"/>
  <c r="G579" i="9"/>
  <c r="H578" i="9"/>
  <c r="G497" i="9"/>
  <c r="H496" i="9"/>
  <c r="G456" i="9"/>
  <c r="H455" i="9"/>
  <c r="G412" i="9"/>
  <c r="H411" i="9"/>
  <c r="G375" i="9"/>
  <c r="H374" i="9"/>
  <c r="G261" i="9"/>
  <c r="H260" i="9"/>
  <c r="G33" i="9"/>
  <c r="H32" i="9"/>
  <c r="G80" i="9"/>
  <c r="H80" i="9" s="1"/>
  <c r="H79" i="9"/>
  <c r="G146" i="9"/>
  <c r="H146" i="9" s="1"/>
  <c r="H145" i="9"/>
  <c r="G108" i="9"/>
  <c r="H108" i="9" s="1"/>
  <c r="H107" i="9"/>
  <c r="G43" i="9"/>
  <c r="H42" i="9"/>
  <c r="G98" i="9"/>
  <c r="H97" i="9"/>
  <c r="G852" i="9"/>
  <c r="H851" i="9"/>
  <c r="G522" i="9"/>
  <c r="H521" i="9"/>
  <c r="C887" i="9" s="1"/>
  <c r="G476" i="9"/>
  <c r="H475" i="9"/>
  <c r="G438" i="9"/>
  <c r="H438" i="9" s="1"/>
  <c r="H437" i="9"/>
  <c r="H439" i="9" s="1"/>
  <c r="G393" i="9"/>
  <c r="H392" i="9"/>
  <c r="G66" i="9"/>
  <c r="H66" i="9" s="1"/>
  <c r="H65" i="9"/>
  <c r="G672" i="9"/>
  <c r="H672" i="9" s="1"/>
  <c r="H671" i="9"/>
  <c r="G559" i="9"/>
  <c r="H558" i="9"/>
  <c r="G689" i="9"/>
  <c r="H689" i="9" s="1"/>
  <c r="H688" i="9"/>
  <c r="H690" i="9" s="1"/>
  <c r="G814" i="9"/>
  <c r="H814" i="9" s="1"/>
  <c r="H813" i="9"/>
  <c r="H815" i="9" s="1"/>
  <c r="G797" i="9"/>
  <c r="H796" i="9"/>
  <c r="G732" i="9"/>
  <c r="H732" i="9" s="1"/>
  <c r="H731" i="9"/>
  <c r="G715" i="9"/>
  <c r="H715" i="9" s="1"/>
  <c r="H714" i="9"/>
  <c r="G662" i="9"/>
  <c r="H661" i="9"/>
  <c r="G613" i="9"/>
  <c r="H612" i="9"/>
  <c r="G592" i="9"/>
  <c r="H591" i="9"/>
  <c r="C880" i="9" s="1"/>
  <c r="G569" i="9"/>
  <c r="H568" i="9"/>
  <c r="G550" i="9"/>
  <c r="H550" i="9" s="1"/>
  <c r="H549" i="9"/>
  <c r="G532" i="9"/>
  <c r="H531" i="9"/>
  <c r="G508" i="9"/>
  <c r="H507" i="9"/>
  <c r="C881" i="9" s="1"/>
  <c r="G486" i="9"/>
  <c r="H485" i="9"/>
  <c r="G447" i="9"/>
  <c r="H447" i="9" s="1"/>
  <c r="H446" i="9"/>
  <c r="G424" i="9"/>
  <c r="H423" i="9"/>
  <c r="G403" i="9"/>
  <c r="H403" i="9" s="1"/>
  <c r="H402" i="9"/>
  <c r="G364" i="9"/>
  <c r="H363" i="9"/>
  <c r="G332" i="9"/>
  <c r="H331" i="9"/>
  <c r="G313" i="9"/>
  <c r="H312" i="9"/>
  <c r="G296" i="9"/>
  <c r="H296" i="9" s="1"/>
  <c r="H295" i="9"/>
  <c r="G279" i="9"/>
  <c r="H279" i="9" s="1"/>
  <c r="H278" i="9"/>
  <c r="G241" i="9"/>
  <c r="H241" i="9" s="1"/>
  <c r="H240" i="9"/>
  <c r="G222" i="9"/>
  <c r="H222" i="9" s="1"/>
  <c r="H221" i="9"/>
  <c r="H223" i="9" s="1"/>
  <c r="G204" i="9"/>
  <c r="H204" i="9" s="1"/>
  <c r="H203" i="9"/>
  <c r="G183" i="9"/>
  <c r="H182" i="9"/>
  <c r="G163" i="9"/>
  <c r="H162" i="9"/>
  <c r="H654" i="9"/>
  <c r="H724" i="9"/>
  <c r="C878" i="9"/>
  <c r="H288" i="9"/>
  <c r="G706" i="9"/>
  <c r="H706" i="9" s="1"/>
  <c r="H705" i="9"/>
  <c r="G118" i="9"/>
  <c r="H117" i="9"/>
  <c r="G250" i="9"/>
  <c r="H249" i="9"/>
  <c r="G231" i="9"/>
  <c r="H230" i="9"/>
  <c r="G213" i="9"/>
  <c r="H213" i="9" s="1"/>
  <c r="H212" i="9"/>
  <c r="H214" i="9" s="1"/>
  <c r="G194" i="9"/>
  <c r="H193" i="9"/>
  <c r="G174" i="9"/>
  <c r="H174" i="9" s="1"/>
  <c r="H173" i="9"/>
  <c r="H175" i="9" s="1"/>
  <c r="H147" i="9"/>
  <c r="H109" i="9"/>
  <c r="H707" i="9" l="1"/>
  <c r="H242" i="9"/>
  <c r="H280" i="9"/>
  <c r="H297" i="9"/>
  <c r="H404" i="9"/>
  <c r="H448" i="9"/>
  <c r="H551" i="9"/>
  <c r="H716" i="9"/>
  <c r="H733" i="9"/>
  <c r="H673" i="9"/>
  <c r="H67" i="9"/>
  <c r="H81" i="9"/>
  <c r="H789" i="9"/>
  <c r="G195" i="9"/>
  <c r="H195" i="9" s="1"/>
  <c r="H194" i="9"/>
  <c r="G232" i="9"/>
  <c r="H232" i="9" s="1"/>
  <c r="H231" i="9"/>
  <c r="G251" i="9"/>
  <c r="H250" i="9"/>
  <c r="G119" i="9"/>
  <c r="H118" i="9"/>
  <c r="G164" i="9"/>
  <c r="H163" i="9"/>
  <c r="G184" i="9"/>
  <c r="H183" i="9"/>
  <c r="G314" i="9"/>
  <c r="H313" i="9"/>
  <c r="G333" i="9"/>
  <c r="H333" i="9" s="1"/>
  <c r="H332" i="9"/>
  <c r="G365" i="9"/>
  <c r="H364" i="9"/>
  <c r="G425" i="9"/>
  <c r="H424" i="9"/>
  <c r="G487" i="9"/>
  <c r="H486" i="9"/>
  <c r="G509" i="9"/>
  <c r="H508" i="9"/>
  <c r="C882" i="9" s="1"/>
  <c r="G533" i="9"/>
  <c r="H532" i="9"/>
  <c r="G570" i="9"/>
  <c r="H570" i="9" s="1"/>
  <c r="H569" i="9"/>
  <c r="G593" i="9"/>
  <c r="H592" i="9"/>
  <c r="G614" i="9"/>
  <c r="H614" i="9" s="1"/>
  <c r="H613" i="9"/>
  <c r="G663" i="9"/>
  <c r="H663" i="9" s="1"/>
  <c r="H662" i="9"/>
  <c r="G798" i="9"/>
  <c r="H798" i="9" s="1"/>
  <c r="H797" i="9"/>
  <c r="G560" i="9"/>
  <c r="H560" i="9" s="1"/>
  <c r="H559" i="9"/>
  <c r="G394" i="9"/>
  <c r="H394" i="9" s="1"/>
  <c r="H393" i="9"/>
  <c r="G477" i="9"/>
  <c r="H477" i="9" s="1"/>
  <c r="H476" i="9"/>
  <c r="H478" i="9" s="1"/>
  <c r="G523" i="9"/>
  <c r="H523" i="9" s="1"/>
  <c r="H522" i="9"/>
  <c r="G853" i="9"/>
  <c r="H853" i="9" s="1"/>
  <c r="H852" i="9"/>
  <c r="G99" i="9"/>
  <c r="H99" i="9" s="1"/>
  <c r="H98" i="9"/>
  <c r="G44" i="9"/>
  <c r="H43" i="9"/>
  <c r="G34" i="9"/>
  <c r="H34" i="9" s="1"/>
  <c r="H33" i="9"/>
  <c r="G262" i="9"/>
  <c r="H262" i="9" s="1"/>
  <c r="H261" i="9"/>
  <c r="G376" i="9"/>
  <c r="H376" i="9" s="1"/>
  <c r="H375" i="9"/>
  <c r="G413" i="9"/>
  <c r="H412" i="9"/>
  <c r="G457" i="9"/>
  <c r="H456" i="9"/>
  <c r="G498" i="9"/>
  <c r="H497" i="9"/>
  <c r="G580" i="9"/>
  <c r="H579" i="9"/>
  <c r="G769" i="9"/>
  <c r="H768" i="9"/>
  <c r="G56" i="9"/>
  <c r="H55" i="9"/>
  <c r="G636" i="9"/>
  <c r="H635" i="9"/>
  <c r="H100" i="9" l="1"/>
  <c r="H524" i="9"/>
  <c r="H395" i="9"/>
  <c r="H854" i="9"/>
  <c r="H664" i="9"/>
  <c r="H334" i="9"/>
  <c r="H233" i="9"/>
  <c r="H196" i="9"/>
  <c r="C884" i="9"/>
  <c r="H35" i="9"/>
  <c r="G637" i="9"/>
  <c r="H637" i="9" s="1"/>
  <c r="H636" i="9"/>
  <c r="G57" i="9"/>
  <c r="H57" i="9" s="1"/>
  <c r="H56" i="9"/>
  <c r="G770" i="9"/>
  <c r="H769" i="9"/>
  <c r="G581" i="9"/>
  <c r="H580" i="9"/>
  <c r="G499" i="9"/>
  <c r="H499" i="9" s="1"/>
  <c r="H498" i="9"/>
  <c r="G458" i="9"/>
  <c r="H457" i="9"/>
  <c r="G414" i="9"/>
  <c r="H413" i="9"/>
  <c r="C888" i="9" s="1"/>
  <c r="H377" i="9"/>
  <c r="H263" i="9"/>
  <c r="G45" i="9"/>
  <c r="H45" i="9" s="1"/>
  <c r="H44" i="9"/>
  <c r="H561" i="9"/>
  <c r="H799" i="9"/>
  <c r="H615" i="9"/>
  <c r="G594" i="9"/>
  <c r="H593" i="9"/>
  <c r="H571" i="9"/>
  <c r="G534" i="9"/>
  <c r="H534" i="9" s="1"/>
  <c r="H533" i="9"/>
  <c r="G510" i="9"/>
  <c r="H509" i="9"/>
  <c r="G488" i="9"/>
  <c r="H488" i="9" s="1"/>
  <c r="H487" i="9"/>
  <c r="G426" i="9"/>
  <c r="H425" i="9"/>
  <c r="G366" i="9"/>
  <c r="H366" i="9" s="1"/>
  <c r="H365" i="9"/>
  <c r="G315" i="9"/>
  <c r="H315" i="9" s="1"/>
  <c r="H314" i="9"/>
  <c r="G185" i="9"/>
  <c r="H185" i="9" s="1"/>
  <c r="H184" i="9"/>
  <c r="G165" i="9"/>
  <c r="H165" i="9" s="1"/>
  <c r="H164" i="9"/>
  <c r="G120" i="9"/>
  <c r="H120" i="9" s="1"/>
  <c r="H119" i="9"/>
  <c r="G252" i="9"/>
  <c r="H252" i="9" s="1"/>
  <c r="H251" i="9"/>
  <c r="H500" i="9" l="1"/>
  <c r="C885" i="9"/>
  <c r="G595" i="9"/>
  <c r="H594" i="9"/>
  <c r="H253" i="9"/>
  <c r="H121" i="9"/>
  <c r="H166" i="9"/>
  <c r="H186" i="9"/>
  <c r="H316" i="9"/>
  <c r="H367" i="9"/>
  <c r="G427" i="9"/>
  <c r="H426" i="9"/>
  <c r="H489" i="9"/>
  <c r="G511" i="9"/>
  <c r="H510" i="9"/>
  <c r="H535" i="9"/>
  <c r="G415" i="9"/>
  <c r="H415" i="9" s="1"/>
  <c r="H414" i="9"/>
  <c r="G459" i="9"/>
  <c r="H459" i="9" s="1"/>
  <c r="H458" i="9"/>
  <c r="G582" i="9"/>
  <c r="H581" i="9"/>
  <c r="G771" i="9"/>
  <c r="H771" i="9" s="1"/>
  <c r="H770" i="9"/>
  <c r="H58" i="9"/>
  <c r="H638" i="9"/>
  <c r="H46" i="9"/>
  <c r="H416" i="9" l="1"/>
  <c r="H772" i="9"/>
  <c r="G583" i="9"/>
  <c r="H583" i="9" s="1"/>
  <c r="H582" i="9"/>
  <c r="H460" i="9"/>
  <c r="G428" i="9"/>
  <c r="H427" i="9"/>
  <c r="C891" i="9" s="1"/>
  <c r="G596" i="9"/>
  <c r="H595" i="9"/>
  <c r="G512" i="9"/>
  <c r="H511" i="9"/>
  <c r="H584" i="9" l="1"/>
  <c r="G513" i="9"/>
  <c r="H513" i="9" s="1"/>
  <c r="H512" i="9"/>
  <c r="C890" i="9" s="1"/>
  <c r="G597" i="9"/>
  <c r="H597" i="9" s="1"/>
  <c r="H596" i="9"/>
  <c r="G429" i="9"/>
  <c r="H429" i="9" s="1"/>
  <c r="H428" i="9"/>
  <c r="C892" i="9" s="1"/>
  <c r="C886" i="9"/>
  <c r="H514" i="9" l="1"/>
  <c r="H430" i="9"/>
  <c r="C893" i="9"/>
  <c r="H598" i="9"/>
  <c r="C889" i="9" s="1"/>
  <c r="C894" i="9" l="1"/>
</calcChain>
</file>

<file path=xl/sharedStrings.xml><?xml version="1.0" encoding="utf-8"?>
<sst xmlns="http://schemas.openxmlformats.org/spreadsheetml/2006/main" count="3313" uniqueCount="355">
  <si>
    <t>Cost Center</t>
  </si>
  <si>
    <t>Cost Center Description</t>
  </si>
  <si>
    <t>Account</t>
  </si>
  <si>
    <t>Account Description</t>
  </si>
  <si>
    <t>1105</t>
  </si>
  <si>
    <t>SS Dallas Audit</t>
  </si>
  <si>
    <t>9220</t>
  </si>
  <si>
    <t>A&amp;G-Administrative expense transferred-Credit</t>
  </si>
  <si>
    <t>1209</t>
  </si>
  <si>
    <t>SS Dallas Safety &amp; Compliance</t>
  </si>
  <si>
    <t>1107</t>
  </si>
  <si>
    <t>SS Dallas Treasury</t>
  </si>
  <si>
    <t>1108</t>
  </si>
  <si>
    <t>SS Dallas Risk Management</t>
  </si>
  <si>
    <t>1212</t>
  </si>
  <si>
    <t>SS CSC-Customer Contact Management</t>
  </si>
  <si>
    <t>1503</t>
  </si>
  <si>
    <t>SS Corporate Governmental Affairs</t>
  </si>
  <si>
    <t>1504</t>
  </si>
  <si>
    <t>SS Corporate Records Management</t>
  </si>
  <si>
    <t>1110</t>
  </si>
  <si>
    <t>SS Dallas Supply Chain Mgmt</t>
  </si>
  <si>
    <t>1214</t>
  </si>
  <si>
    <t>1215</t>
  </si>
  <si>
    <t>SS Dispatch Operations</t>
  </si>
  <si>
    <t>1216</t>
  </si>
  <si>
    <t>SS Dallas Training &amp; Knowledge Mgmt</t>
  </si>
  <si>
    <t>1112</t>
  </si>
  <si>
    <t>SS Dallas Mail &amp; Supply</t>
  </si>
  <si>
    <t>1114</t>
  </si>
  <si>
    <t>SS Dallas Vice Pres &amp; Controller</t>
  </si>
  <si>
    <t>1226</t>
  </si>
  <si>
    <t>SS Dallas Customer Service</t>
  </si>
  <si>
    <t>1227</t>
  </si>
  <si>
    <t>SS Dallas Business Processes and Change Management</t>
  </si>
  <si>
    <t>1229</t>
  </si>
  <si>
    <t>SS Dallas Pipeline Safety</t>
  </si>
  <si>
    <t>1821</t>
  </si>
  <si>
    <t>SS Gas Supply Executive</t>
  </si>
  <si>
    <t>1117</t>
  </si>
  <si>
    <t>SS Dallas Acctg Services</t>
  </si>
  <si>
    <t>1120</t>
  </si>
  <si>
    <t>SS Dallas Accounts Payable</t>
  </si>
  <si>
    <t>1403</t>
  </si>
  <si>
    <t>SS Dallas Human Resources - SVP</t>
  </si>
  <si>
    <t>1835</t>
  </si>
  <si>
    <t>SS Franklin Gas Control</t>
  </si>
  <si>
    <t>1121</t>
  </si>
  <si>
    <t>SS Dallas Plant Accounting</t>
  </si>
  <si>
    <t>1836</t>
  </si>
  <si>
    <t>SS TBS-System Support</t>
  </si>
  <si>
    <t>1123</t>
  </si>
  <si>
    <t>SS Dallas Gas Accounting</t>
  </si>
  <si>
    <t>1125</t>
  </si>
  <si>
    <t>SS Dallas Financial Reporting</t>
  </si>
  <si>
    <t>1408</t>
  </si>
  <si>
    <t>SS Dallas Employee Development</t>
  </si>
  <si>
    <t>1839</t>
  </si>
  <si>
    <t>SS TBS-Transportation &amp; Scheduling</t>
  </si>
  <si>
    <t>1901</t>
  </si>
  <si>
    <t>SS Dallas Employee Relocation Exp</t>
  </si>
  <si>
    <t>1126</t>
  </si>
  <si>
    <t>SS Dallas Payroll</t>
  </si>
  <si>
    <t>1150</t>
  </si>
  <si>
    <t>SS Dallas Strategic Planning</t>
  </si>
  <si>
    <t>1129</t>
  </si>
  <si>
    <t>SS Dallas Income Tax</t>
  </si>
  <si>
    <t>1154</t>
  </si>
  <si>
    <t>SS Dallas Rates &amp; Regulatory</t>
  </si>
  <si>
    <t>1156</t>
  </si>
  <si>
    <t>SS Dal-IT Customer Services Systems</t>
  </si>
  <si>
    <t>1904</t>
  </si>
  <si>
    <t>SS Dallas Performance Plan</t>
  </si>
  <si>
    <t>1131</t>
  </si>
  <si>
    <t>SS Dallas Media Relations</t>
  </si>
  <si>
    <t>1132</t>
  </si>
  <si>
    <t>SS Dallas Investor Relations</t>
  </si>
  <si>
    <t>1159</t>
  </si>
  <si>
    <t>SS Dallas VP of Workforce Development</t>
  </si>
  <si>
    <t>1161</t>
  </si>
  <si>
    <t>SS Dallas Benefits and Payroll Accounting</t>
  </si>
  <si>
    <t>1414</t>
  </si>
  <si>
    <t>SS Tech Training Delivery</t>
  </si>
  <si>
    <t>1416</t>
  </si>
  <si>
    <t>SS Dallas Compensation and HRMS</t>
  </si>
  <si>
    <t>1908</t>
  </si>
  <si>
    <t>SS Dallas SEBP</t>
  </si>
  <si>
    <t>1133</t>
  </si>
  <si>
    <t>SS Dallas Communications</t>
  </si>
  <si>
    <t>1164</t>
  </si>
  <si>
    <t>SS Dallas IT Security</t>
  </si>
  <si>
    <t>1420</t>
  </si>
  <si>
    <t>SS Dallas EAPC</t>
  </si>
  <si>
    <t>1910</t>
  </si>
  <si>
    <t>SS Corporate Overhead Capitalized</t>
  </si>
  <si>
    <t>1913</t>
  </si>
  <si>
    <t>SS Dallas Fleet and Corporate Sourcing</t>
  </si>
  <si>
    <t>1135</t>
  </si>
  <si>
    <t>SS Dal-IT E&amp;O, Corporate Systems</t>
  </si>
  <si>
    <t>1137</t>
  </si>
  <si>
    <t>SS Dallas IT Engineering &amp; Operations</t>
  </si>
  <si>
    <t>1167</t>
  </si>
  <si>
    <t>SS Dallas IT Enterprise Architecture</t>
  </si>
  <si>
    <t>1501</t>
  </si>
  <si>
    <t>SS Corporate Legal</t>
  </si>
  <si>
    <t>1171</t>
  </si>
  <si>
    <t>SS Dallas Regulatory Accounting</t>
  </si>
  <si>
    <t>1101</t>
  </si>
  <si>
    <t>SS Dallas Chief Financial Officer</t>
  </si>
  <si>
    <t>1201</t>
  </si>
  <si>
    <t>SS Dallas President &amp; CEO</t>
  </si>
  <si>
    <t>1915</t>
  </si>
  <si>
    <t>SS Dallas Insurance</t>
  </si>
  <si>
    <t>1823</t>
  </si>
  <si>
    <t>SS Dallas Gas Contract Admin</t>
  </si>
  <si>
    <t>9200</t>
  </si>
  <si>
    <t>A&amp;G-Administrative &amp; general salaries</t>
  </si>
  <si>
    <t>1833</t>
  </si>
  <si>
    <t>SS Dallas-Corporate Gas Supply Risk Mgmt</t>
  </si>
  <si>
    <t>1505</t>
  </si>
  <si>
    <t>SS Corporate Gas Contract Administration</t>
  </si>
  <si>
    <t>1837</t>
  </si>
  <si>
    <t>SS TBS-Application Support</t>
  </si>
  <si>
    <t>9010</t>
  </si>
  <si>
    <t>Customer accounts-Operation supervision</t>
  </si>
  <si>
    <t>1463</t>
  </si>
  <si>
    <t>SS HR Benefit Variance</t>
  </si>
  <si>
    <t>9260</t>
  </si>
  <si>
    <t>A&amp;G-Employee pensions and benefits</t>
  </si>
  <si>
    <t>1401</t>
  </si>
  <si>
    <t>SS Dallas Employment &amp; Employee Relations</t>
  </si>
  <si>
    <t>1827</t>
  </si>
  <si>
    <t>SS Regional Supply Planning</t>
  </si>
  <si>
    <t>1001</t>
  </si>
  <si>
    <t>1508</t>
  </si>
  <si>
    <t>SS Corporate Energy Assistance</t>
  </si>
  <si>
    <t>1134</t>
  </si>
  <si>
    <t>SS Dallas IT</t>
  </si>
  <si>
    <t>1118</t>
  </si>
  <si>
    <t>SS Dallas Supply Chain</t>
  </si>
  <si>
    <t>1141</t>
  </si>
  <si>
    <t>SS Dallas Gas Purchase Accounting</t>
  </si>
  <si>
    <t>1128</t>
  </si>
  <si>
    <t>SS Dallas Property &amp; Sales Tax</t>
  </si>
  <si>
    <t>1144</t>
  </si>
  <si>
    <t>SS Dallas Rate Administration</t>
  </si>
  <si>
    <t>1822</t>
  </si>
  <si>
    <t>SS Dallas-Regional Gas Supply</t>
  </si>
  <si>
    <t>1224</t>
  </si>
  <si>
    <t>SS Dallas CSO Human Resources</t>
  </si>
  <si>
    <t>1213</t>
  </si>
  <si>
    <t>1415</t>
  </si>
  <si>
    <t>SS Tech Training Prog &amp; Curriculum</t>
  </si>
  <si>
    <t>1838</t>
  </si>
  <si>
    <t>SS TBS-Technical Support</t>
  </si>
  <si>
    <t>1106</t>
  </si>
  <si>
    <t>SS Dallas Treasurer</t>
  </si>
  <si>
    <t>1155</t>
  </si>
  <si>
    <t>SS Dallas Texas Gas Pipeline Accounting</t>
  </si>
  <si>
    <t>1407</t>
  </si>
  <si>
    <t>SS Dallas Facilities</t>
  </si>
  <si>
    <t>1205</t>
  </si>
  <si>
    <t>SS Dallas SVP Safety &amp; Enterprise Services</t>
  </si>
  <si>
    <t>9302</t>
  </si>
  <si>
    <t>Miscellaneous general expenses</t>
  </si>
  <si>
    <t>9210</t>
  </si>
  <si>
    <t>A&amp;G-Office supplies &amp; expense</t>
  </si>
  <si>
    <t>9230</t>
  </si>
  <si>
    <t>A&amp;G-Outside services employed</t>
  </si>
  <si>
    <t>9310</t>
  </si>
  <si>
    <t>A&amp;G-Rents</t>
  </si>
  <si>
    <t>1130</t>
  </si>
  <si>
    <t>SS Dallas Business Planning and Analysis</t>
  </si>
  <si>
    <t>1145</t>
  </si>
  <si>
    <t>SS Dallas Revenue Accounting</t>
  </si>
  <si>
    <t>1405</t>
  </si>
  <si>
    <t>SS Dallas Benefits</t>
  </si>
  <si>
    <t>1502</t>
  </si>
  <si>
    <t>SS Corporate Secretary</t>
  </si>
  <si>
    <t>9320</t>
  </si>
  <si>
    <t>A&amp;G-Maintenance of general plant</t>
  </si>
  <si>
    <t>1116</t>
  </si>
  <si>
    <t>SS Dallas Taxation</t>
  </si>
  <si>
    <t>1119</t>
  </si>
  <si>
    <t>SS Dallas General Accounting</t>
  </si>
  <si>
    <t>1825</t>
  </si>
  <si>
    <t>SS Franklin-Gas Control &amp; Storage</t>
  </si>
  <si>
    <t>1953</t>
  </si>
  <si>
    <t>SS Dallas Enterprise Team Meeting</t>
  </si>
  <si>
    <t>1153</t>
  </si>
  <si>
    <t>SS Dallas Distribution Acctg</t>
  </si>
  <si>
    <t>1158</t>
  </si>
  <si>
    <t>SS CCC IT Support</t>
  </si>
  <si>
    <t>1402</t>
  </si>
  <si>
    <t>SS Dallas Executive Compensation</t>
  </si>
  <si>
    <t>1954</t>
  </si>
  <si>
    <t>SS Dallas Culture Council</t>
  </si>
  <si>
    <t>1228</t>
  </si>
  <si>
    <t>SS Dallas Customer Revenue Management</t>
  </si>
  <si>
    <t>1826</t>
  </si>
  <si>
    <t>SS New Orleans Gas Supply &amp; Services</t>
  </si>
  <si>
    <t>9250</t>
  </si>
  <si>
    <t>A&amp;G-Injuries &amp; damages</t>
  </si>
  <si>
    <t>9030</t>
  </si>
  <si>
    <t>Customer accounts-Customer records and collections expenses</t>
  </si>
  <si>
    <t>1828</t>
  </si>
  <si>
    <t>SS Jackson-West Region Gas Supply &amp; Services</t>
  </si>
  <si>
    <t>1831</t>
  </si>
  <si>
    <t>SS Dallas Gas Supply</t>
  </si>
  <si>
    <t>8700</t>
  </si>
  <si>
    <t>Distribution-Operation supervision and engineering</t>
  </si>
  <si>
    <t>8560</t>
  </si>
  <si>
    <t>Mains expenses</t>
  </si>
  <si>
    <t>1903</t>
  </si>
  <si>
    <t>SS Controller - Miscellaneous</t>
  </si>
  <si>
    <t>1905</t>
  </si>
  <si>
    <t>SS Outside Director Retirement Cost</t>
  </si>
  <si>
    <t>1829</t>
  </si>
  <si>
    <t>SS Franklin-East Region Gas Supply &amp; Services</t>
  </si>
  <si>
    <t>8740</t>
  </si>
  <si>
    <t>Mains and Services Expenses</t>
  </si>
  <si>
    <t>9240</t>
  </si>
  <si>
    <t>A&amp;G-Property insurance</t>
  </si>
  <si>
    <t>9020</t>
  </si>
  <si>
    <t>Customer accounts-Meter reading expenses</t>
  </si>
  <si>
    <t>9120</t>
  </si>
  <si>
    <t>Sales-Demonstrating and selling expenses</t>
  </si>
  <si>
    <t>1111</t>
  </si>
  <si>
    <t>9301</t>
  </si>
  <si>
    <t>A&amp;G-General advertising expense</t>
  </si>
  <si>
    <t>8800</t>
  </si>
  <si>
    <t>Distribution-Other expenses</t>
  </si>
  <si>
    <t>Fiscal 2016</t>
  </si>
  <si>
    <t>1001 Total</t>
  </si>
  <si>
    <t>1101 Total</t>
  </si>
  <si>
    <t>1105 Total</t>
  </si>
  <si>
    <t>1106 Total</t>
  </si>
  <si>
    <t>1107 Total</t>
  </si>
  <si>
    <t>1108 Total</t>
  </si>
  <si>
    <t>1110 Total</t>
  </si>
  <si>
    <t>1111 Total</t>
  </si>
  <si>
    <t>1112 Total</t>
  </si>
  <si>
    <t>1114 Total</t>
  </si>
  <si>
    <t>1116 Total</t>
  </si>
  <si>
    <t>1117 Total</t>
  </si>
  <si>
    <t>1118 Total</t>
  </si>
  <si>
    <t>1119 Total</t>
  </si>
  <si>
    <t>1120 Total</t>
  </si>
  <si>
    <t>1121 Total</t>
  </si>
  <si>
    <t>1123 Total</t>
  </si>
  <si>
    <t>1125 Total</t>
  </si>
  <si>
    <t>1126 Total</t>
  </si>
  <si>
    <t>1128 Total</t>
  </si>
  <si>
    <t>1129 Total</t>
  </si>
  <si>
    <t>1130 Total</t>
  </si>
  <si>
    <t>1131 Total</t>
  </si>
  <si>
    <t>1132 Total</t>
  </si>
  <si>
    <t>1133 Total</t>
  </si>
  <si>
    <t>1134 Total</t>
  </si>
  <si>
    <t>1135 Total</t>
  </si>
  <si>
    <t>1137 Total</t>
  </si>
  <si>
    <t>1141 Total</t>
  </si>
  <si>
    <t>1144 Total</t>
  </si>
  <si>
    <t>1145 Total</t>
  </si>
  <si>
    <t>1150 Total</t>
  </si>
  <si>
    <t>1153 Total</t>
  </si>
  <si>
    <t>1154 Total</t>
  </si>
  <si>
    <t>1155 Total</t>
  </si>
  <si>
    <t>1156 Total</t>
  </si>
  <si>
    <t>1158 Total</t>
  </si>
  <si>
    <t>1159 Total</t>
  </si>
  <si>
    <t>1161 Total</t>
  </si>
  <si>
    <t>1164 Total</t>
  </si>
  <si>
    <t>1167 Total</t>
  </si>
  <si>
    <t>1171 Total</t>
  </si>
  <si>
    <t>1201 Total</t>
  </si>
  <si>
    <t>1205 Total</t>
  </si>
  <si>
    <t>1209 Total</t>
  </si>
  <si>
    <t>1212 Total</t>
  </si>
  <si>
    <t>1213 Total</t>
  </si>
  <si>
    <t>1214 Total</t>
  </si>
  <si>
    <t>1215 Total</t>
  </si>
  <si>
    <t>1216 Total</t>
  </si>
  <si>
    <t>1224 Total</t>
  </si>
  <si>
    <t>1226 Total</t>
  </si>
  <si>
    <t>1227 Total</t>
  </si>
  <si>
    <t>1228 Total</t>
  </si>
  <si>
    <t>1229 Total</t>
  </si>
  <si>
    <t>1401 Total</t>
  </si>
  <si>
    <t>1402 Total</t>
  </si>
  <si>
    <t>1403 Total</t>
  </si>
  <si>
    <t>1405 Total</t>
  </si>
  <si>
    <t>1407 Total</t>
  </si>
  <si>
    <t>1408 Total</t>
  </si>
  <si>
    <t>1414 Total</t>
  </si>
  <si>
    <t>1415 Total</t>
  </si>
  <si>
    <t>1416 Total</t>
  </si>
  <si>
    <t>1420 Total</t>
  </si>
  <si>
    <t>1463 Total</t>
  </si>
  <si>
    <t>1501 Total</t>
  </si>
  <si>
    <t>1502 Total</t>
  </si>
  <si>
    <t>1503 Total</t>
  </si>
  <si>
    <t>1504 Total</t>
  </si>
  <si>
    <t>1505 Total</t>
  </si>
  <si>
    <t>1508 Total</t>
  </si>
  <si>
    <t>1821 Total</t>
  </si>
  <si>
    <t>1822 Total</t>
  </si>
  <si>
    <t>1823 Total</t>
  </si>
  <si>
    <t>1825 Total</t>
  </si>
  <si>
    <t>1826 Total</t>
  </si>
  <si>
    <t>1827 Total</t>
  </si>
  <si>
    <t>1828 Total</t>
  </si>
  <si>
    <t>1829 Total</t>
  </si>
  <si>
    <t>1831 Total</t>
  </si>
  <si>
    <t>1833 Total</t>
  </si>
  <si>
    <t>1835 Total</t>
  </si>
  <si>
    <t>1836 Total</t>
  </si>
  <si>
    <t>1837 Total</t>
  </si>
  <si>
    <t>1838 Total</t>
  </si>
  <si>
    <t>1839 Total</t>
  </si>
  <si>
    <t>1901 Total</t>
  </si>
  <si>
    <t>1903 Total</t>
  </si>
  <si>
    <t>1904 Total</t>
  </si>
  <si>
    <t>1905 Total</t>
  </si>
  <si>
    <t>1908 Total</t>
  </si>
  <si>
    <t>1910 Total</t>
  </si>
  <si>
    <t>1913 Total</t>
  </si>
  <si>
    <t>1915 Total</t>
  </si>
  <si>
    <t>1953 Total</t>
  </si>
  <si>
    <t>1954 Total</t>
  </si>
  <si>
    <t>Factor Used</t>
  </si>
  <si>
    <t>Atmos Energy Corporation</t>
  </si>
  <si>
    <t>Billed to KY-MidSt Div</t>
  </si>
  <si>
    <t>SS Dallas Chief Operating Officer</t>
  </si>
  <si>
    <t>SS Dallas Quality Assurance</t>
  </si>
  <si>
    <t>SS Dallas Workforce Management</t>
  </si>
  <si>
    <t>SS Dallas Purchasing</t>
  </si>
  <si>
    <t>Composite - Total Company</t>
  </si>
  <si>
    <t>Composite - Regulated Only</t>
  </si>
  <si>
    <t>Composite - Utility Only</t>
  </si>
  <si>
    <t>Composite - APT and TLGP</t>
  </si>
  <si>
    <t>Customer</t>
  </si>
  <si>
    <t>Composite - WTX and MTX</t>
  </si>
  <si>
    <t>Composite - Atmos 5 and TLGP</t>
  </si>
  <si>
    <t>Composite - CO, KS, LA, MS</t>
  </si>
  <si>
    <t>Composite - Regulated and TLGP</t>
  </si>
  <si>
    <t>Composite / Customer</t>
  </si>
  <si>
    <t>Not Allocated to Business Units</t>
  </si>
  <si>
    <t>OH Rate Based on Composite</t>
  </si>
  <si>
    <t>KY/Mid-States Only</t>
  </si>
  <si>
    <t>Mid-Tex Only</t>
  </si>
  <si>
    <t>Allocation %</t>
  </si>
  <si>
    <t>Summary by FERC Account</t>
  </si>
  <si>
    <t>Allocated to KY/Mid-States Div</t>
  </si>
  <si>
    <t>SSU O&amp;M By Cost Center Allocated to Kentucky/Mid-States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</si>
</sst>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0" fillId="0" borderId="0" xfId="0"/>
    <xf numFmtId="41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1" fontId="0" fillId="0" borderId="2" xfId="0" applyNumberFormat="1" applyBorder="1"/>
    <xf numFmtId="0" fontId="4" fillId="0" borderId="0" xfId="0" applyFont="1" applyAlignment="1">
      <alignment horizontal="left"/>
    </xf>
    <xf numFmtId="41" fontId="4" fillId="0" borderId="0" xfId="0" applyNumberFormat="1" applyFont="1"/>
    <xf numFmtId="0" fontId="2" fillId="0" borderId="0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/>
    <xf numFmtId="41" fontId="0" fillId="0" borderId="0" xfId="0" applyNumberFormat="1" applyBorder="1"/>
    <xf numFmtId="10" fontId="0" fillId="0" borderId="0" xfId="1" applyNumberFormat="1" applyFont="1"/>
    <xf numFmtId="10" fontId="0" fillId="0" borderId="0" xfId="0" applyNumberFormat="1"/>
    <xf numFmtId="164" fontId="0" fillId="0" borderId="0" xfId="0" applyNumberFormat="1"/>
    <xf numFmtId="0" fontId="5" fillId="0" borderId="4" xfId="0" applyFont="1" applyBorder="1" applyAlignment="1">
      <alignment horizontal="left"/>
    </xf>
    <xf numFmtId="0" fontId="4" fillId="0" borderId="6" xfId="6" applyBorder="1" applyAlignment="1">
      <alignment horizontal="center"/>
    </xf>
    <xf numFmtId="41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6" applyFill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5"/>
  <sheetViews>
    <sheetView tabSelected="1" zoomScale="80" zoomScaleNormal="80" workbookViewId="0"/>
  </sheetViews>
  <sheetFormatPr defaultRowHeight="12.75" x14ac:dyDescent="0.2"/>
  <cols>
    <col min="1" max="1" width="14.5703125" style="4" customWidth="1"/>
    <col min="2" max="2" width="52" style="1" customWidth="1"/>
    <col min="3" max="3" width="32.7109375" style="1" customWidth="1"/>
    <col min="4" max="4" width="11.42578125" style="4" customWidth="1"/>
    <col min="5" max="5" width="58.5703125" style="1" bestFit="1" customWidth="1"/>
    <col min="6" max="6" width="13.140625" style="1" bestFit="1" customWidth="1"/>
    <col min="7" max="7" width="14.28515625" style="15" customWidth="1"/>
    <col min="8" max="8" width="22.28515625" style="1" bestFit="1" customWidth="1"/>
    <col min="9" max="16384" width="9.140625" style="1"/>
  </cols>
  <sheetData>
    <row r="1" spans="1:8" x14ac:dyDescent="0.2">
      <c r="A1" s="10" t="s">
        <v>331</v>
      </c>
    </row>
    <row r="2" spans="1:8" x14ac:dyDescent="0.2">
      <c r="A2" s="10" t="s">
        <v>354</v>
      </c>
    </row>
    <row r="3" spans="1:8" x14ac:dyDescent="0.2">
      <c r="A3" s="10" t="s">
        <v>232</v>
      </c>
    </row>
    <row r="5" spans="1:8" x14ac:dyDescent="0.2">
      <c r="H5" s="12"/>
    </row>
    <row r="6" spans="1:8" s="6" customFormat="1" ht="13.5" thickBot="1" x14ac:dyDescent="0.25">
      <c r="A6" s="7" t="s">
        <v>0</v>
      </c>
      <c r="B6" s="8" t="s">
        <v>1</v>
      </c>
      <c r="C6" s="7" t="s">
        <v>330</v>
      </c>
      <c r="D6" s="7" t="s">
        <v>2</v>
      </c>
      <c r="E6" s="8" t="s">
        <v>3</v>
      </c>
      <c r="F6" s="7" t="s">
        <v>232</v>
      </c>
      <c r="G6" s="7" t="s">
        <v>351</v>
      </c>
      <c r="H6" s="13" t="s">
        <v>332</v>
      </c>
    </row>
    <row r="7" spans="1:8" x14ac:dyDescent="0.2">
      <c r="A7" s="4" t="s">
        <v>133</v>
      </c>
      <c r="B7" s="3" t="s">
        <v>333</v>
      </c>
      <c r="C7" s="5" t="s">
        <v>337</v>
      </c>
      <c r="D7" s="4" t="s">
        <v>6</v>
      </c>
      <c r="E7" s="1" t="s">
        <v>7</v>
      </c>
      <c r="F7" s="2">
        <v>-1814736.5099999995</v>
      </c>
      <c r="G7" s="17">
        <f>H7/F7</f>
        <v>0.1024000007582368</v>
      </c>
      <c r="H7" s="2">
        <v>-185829.01999999996</v>
      </c>
    </row>
    <row r="8" spans="1:8" x14ac:dyDescent="0.2">
      <c r="A8" s="4" t="s">
        <v>133</v>
      </c>
      <c r="B8" s="3" t="s">
        <v>333</v>
      </c>
      <c r="D8" s="4" t="s">
        <v>115</v>
      </c>
      <c r="E8" s="1" t="s">
        <v>116</v>
      </c>
      <c r="F8" s="2">
        <v>529653.93999999994</v>
      </c>
      <c r="G8" s="18">
        <f>$G7</f>
        <v>0.1024000007582368</v>
      </c>
      <c r="H8" s="2">
        <f>F8*G8</f>
        <v>54236.563857603105</v>
      </c>
    </row>
    <row r="9" spans="1:8" x14ac:dyDescent="0.2">
      <c r="A9" s="4" t="s">
        <v>133</v>
      </c>
      <c r="B9" s="3" t="s">
        <v>333</v>
      </c>
      <c r="D9" s="4" t="s">
        <v>165</v>
      </c>
      <c r="E9" s="1" t="s">
        <v>166</v>
      </c>
      <c r="F9" s="2">
        <v>-725.29999999999984</v>
      </c>
      <c r="G9" s="18">
        <f t="shared" ref="G9:G10" si="0">$G8</f>
        <v>0.1024000007582368</v>
      </c>
      <c r="H9" s="2">
        <f t="shared" ref="H9:H10" si="1">F9*G9</f>
        <v>-74.270720549949132</v>
      </c>
    </row>
    <row r="10" spans="1:8" x14ac:dyDescent="0.2">
      <c r="A10" s="4" t="s">
        <v>133</v>
      </c>
      <c r="B10" s="3" t="s">
        <v>333</v>
      </c>
      <c r="D10" s="4" t="s">
        <v>127</v>
      </c>
      <c r="E10" s="1" t="s">
        <v>128</v>
      </c>
      <c r="F10" s="2">
        <v>1285807.8999999999</v>
      </c>
      <c r="G10" s="18">
        <f t="shared" si="0"/>
        <v>0.1024000007582368</v>
      </c>
      <c r="H10" s="2">
        <f t="shared" si="1"/>
        <v>131666.72993494687</v>
      </c>
    </row>
    <row r="11" spans="1:8" ht="13.5" thickBot="1" x14ac:dyDescent="0.25">
      <c r="A11" s="4" t="s">
        <v>233</v>
      </c>
      <c r="F11" s="9">
        <f>SUM(F7:F10)</f>
        <v>3.0000000260770321E-2</v>
      </c>
      <c r="G11" s="16"/>
      <c r="H11" s="9">
        <f>SUM(H7:H10)</f>
        <v>3.072000079555437E-3</v>
      </c>
    </row>
    <row r="12" spans="1:8" ht="13.5" thickTop="1" x14ac:dyDescent="0.2">
      <c r="F12" s="2"/>
      <c r="G12" s="2"/>
    </row>
    <row r="13" spans="1:8" s="6" customFormat="1" ht="13.5" thickBot="1" x14ac:dyDescent="0.25">
      <c r="A13" s="7" t="s">
        <v>0</v>
      </c>
      <c r="B13" s="8" t="s">
        <v>1</v>
      </c>
      <c r="C13" s="7" t="s">
        <v>330</v>
      </c>
      <c r="D13" s="7" t="s">
        <v>2</v>
      </c>
      <c r="E13" s="8" t="s">
        <v>3</v>
      </c>
      <c r="F13" s="7" t="s">
        <v>232</v>
      </c>
      <c r="G13" s="7" t="s">
        <v>351</v>
      </c>
      <c r="H13" s="13" t="s">
        <v>332</v>
      </c>
    </row>
    <row r="14" spans="1:8" x14ac:dyDescent="0.2">
      <c r="A14" s="4" t="s">
        <v>107</v>
      </c>
      <c r="B14" s="1" t="s">
        <v>108</v>
      </c>
      <c r="C14" s="5" t="s">
        <v>337</v>
      </c>
      <c r="D14" s="4" t="s">
        <v>6</v>
      </c>
      <c r="E14" s="1" t="s">
        <v>7</v>
      </c>
      <c r="F14" s="2">
        <v>-1564138.54</v>
      </c>
      <c r="G14" s="17">
        <f>H14/F14</f>
        <v>0.10239998945361964</v>
      </c>
      <c r="H14" s="2">
        <v>-160167.77000000002</v>
      </c>
    </row>
    <row r="15" spans="1:8" x14ac:dyDescent="0.2">
      <c r="A15" s="4" t="s">
        <v>107</v>
      </c>
      <c r="B15" s="1" t="s">
        <v>108</v>
      </c>
      <c r="D15" s="4" t="s">
        <v>115</v>
      </c>
      <c r="E15" s="1" t="s">
        <v>116</v>
      </c>
      <c r="F15" s="2">
        <v>506677.30000000005</v>
      </c>
      <c r="G15" s="18">
        <f>$G14</f>
        <v>0.10239998945361964</v>
      </c>
      <c r="H15" s="19">
        <f>F15*G15</f>
        <v>51883.750176388479</v>
      </c>
    </row>
    <row r="16" spans="1:8" x14ac:dyDescent="0.2">
      <c r="A16" s="4" t="s">
        <v>107</v>
      </c>
      <c r="B16" s="1" t="s">
        <v>108</v>
      </c>
      <c r="D16" s="4" t="s">
        <v>165</v>
      </c>
      <c r="E16" s="1" t="s">
        <v>166</v>
      </c>
      <c r="F16" s="2">
        <v>53085.44999999999</v>
      </c>
      <c r="G16" s="18">
        <f t="shared" ref="G16:G18" si="2">$G15</f>
        <v>0.10239998945361964</v>
      </c>
      <c r="H16" s="19">
        <f t="shared" ref="H16:H18" si="3">F16*G16</f>
        <v>5435.9495201406517</v>
      </c>
    </row>
    <row r="17" spans="1:8" x14ac:dyDescent="0.2">
      <c r="A17" s="4" t="s">
        <v>107</v>
      </c>
      <c r="B17" s="1" t="s">
        <v>108</v>
      </c>
      <c r="D17" s="4" t="s">
        <v>127</v>
      </c>
      <c r="E17" s="1" t="s">
        <v>128</v>
      </c>
      <c r="F17" s="2">
        <v>887108.74</v>
      </c>
      <c r="G17" s="18">
        <f t="shared" si="2"/>
        <v>0.10239998945361964</v>
      </c>
      <c r="H17" s="19">
        <f t="shared" si="3"/>
        <v>90839.925620213806</v>
      </c>
    </row>
    <row r="18" spans="1:8" x14ac:dyDescent="0.2">
      <c r="A18" s="4" t="s">
        <v>107</v>
      </c>
      <c r="B18" s="1" t="s">
        <v>108</v>
      </c>
      <c r="D18" s="4" t="s">
        <v>169</v>
      </c>
      <c r="E18" s="1" t="s">
        <v>170</v>
      </c>
      <c r="F18" s="2">
        <v>117267</v>
      </c>
      <c r="G18" s="18">
        <f t="shared" si="2"/>
        <v>0.10239998945361964</v>
      </c>
      <c r="H18" s="19">
        <f t="shared" si="3"/>
        <v>12008.139563257615</v>
      </c>
    </row>
    <row r="19" spans="1:8" ht="13.5" thickBot="1" x14ac:dyDescent="0.25">
      <c r="A19" s="4" t="s">
        <v>234</v>
      </c>
      <c r="F19" s="9">
        <f>SUM(F14:F18)</f>
        <v>-5.0000000046566129E-2</v>
      </c>
      <c r="G19" s="16"/>
      <c r="H19" s="9">
        <f>SUM(H14:H18)</f>
        <v>-5.1199994650232838E-3</v>
      </c>
    </row>
    <row r="20" spans="1:8" ht="13.5" thickTop="1" x14ac:dyDescent="0.2">
      <c r="F20" s="2"/>
      <c r="G20" s="2"/>
    </row>
    <row r="21" spans="1:8" s="6" customFormat="1" ht="13.5" thickBot="1" x14ac:dyDescent="0.25">
      <c r="A21" s="7" t="s">
        <v>0</v>
      </c>
      <c r="B21" s="8" t="s">
        <v>1</v>
      </c>
      <c r="C21" s="7" t="s">
        <v>330</v>
      </c>
      <c r="D21" s="7" t="s">
        <v>2</v>
      </c>
      <c r="E21" s="8" t="s">
        <v>3</v>
      </c>
      <c r="F21" s="7" t="s">
        <v>232</v>
      </c>
      <c r="G21" s="7" t="s">
        <v>351</v>
      </c>
      <c r="H21" s="13" t="s">
        <v>332</v>
      </c>
    </row>
    <row r="22" spans="1:8" x14ac:dyDescent="0.2">
      <c r="A22" s="4" t="s">
        <v>4</v>
      </c>
      <c r="B22" s="1" t="s">
        <v>5</v>
      </c>
      <c r="C22" s="5" t="s">
        <v>337</v>
      </c>
      <c r="D22" s="4" t="s">
        <v>6</v>
      </c>
      <c r="E22" s="1" t="s">
        <v>7</v>
      </c>
      <c r="F22" s="2">
        <v>-4682406.7600000016</v>
      </c>
      <c r="G22" s="17">
        <f>H22/F22</f>
        <v>0.1023999973893767</v>
      </c>
      <c r="H22" s="2">
        <v>-479478.44</v>
      </c>
    </row>
    <row r="23" spans="1:8" x14ac:dyDescent="0.2">
      <c r="A23" s="4" t="s">
        <v>4</v>
      </c>
      <c r="B23" s="1" t="s">
        <v>5</v>
      </c>
      <c r="D23" s="4" t="s">
        <v>167</v>
      </c>
      <c r="E23" s="1" t="s">
        <v>168</v>
      </c>
      <c r="F23" s="2">
        <v>4591962.7600000007</v>
      </c>
      <c r="G23" s="18">
        <f>$G22</f>
        <v>0.1023999973893767</v>
      </c>
      <c r="H23" s="19">
        <f>F23*G23</f>
        <v>470216.97463611513</v>
      </c>
    </row>
    <row r="24" spans="1:8" x14ac:dyDescent="0.2">
      <c r="A24" s="4" t="s">
        <v>4</v>
      </c>
      <c r="B24" s="1" t="s">
        <v>5</v>
      </c>
      <c r="D24" s="4" t="s">
        <v>169</v>
      </c>
      <c r="E24" s="1" t="s">
        <v>170</v>
      </c>
      <c r="F24" s="2">
        <v>90444</v>
      </c>
      <c r="G24" s="18">
        <f>$G23</f>
        <v>0.1023999973893767</v>
      </c>
      <c r="H24" s="19">
        <f>F24*G24</f>
        <v>9261.4653638847867</v>
      </c>
    </row>
    <row r="25" spans="1:8" ht="13.5" thickBot="1" x14ac:dyDescent="0.25">
      <c r="A25" s="4" t="s">
        <v>235</v>
      </c>
      <c r="F25" s="9">
        <f>SUM(F22:F24)</f>
        <v>-9.3132257461547852E-10</v>
      </c>
      <c r="G25" s="16"/>
      <c r="H25" s="9">
        <f>SUM(H22:H24)</f>
        <v>-8.1854523159563541E-11</v>
      </c>
    </row>
    <row r="26" spans="1:8" ht="13.5" thickTop="1" x14ac:dyDescent="0.2">
      <c r="F26" s="2"/>
      <c r="G26" s="2"/>
    </row>
    <row r="27" spans="1:8" s="6" customFormat="1" ht="13.5" thickBot="1" x14ac:dyDescent="0.25">
      <c r="A27" s="7" t="s">
        <v>0</v>
      </c>
      <c r="B27" s="8" t="s">
        <v>1</v>
      </c>
      <c r="C27" s="7" t="s">
        <v>330</v>
      </c>
      <c r="D27" s="7" t="s">
        <v>2</v>
      </c>
      <c r="E27" s="8" t="s">
        <v>3</v>
      </c>
      <c r="F27" s="7" t="s">
        <v>232</v>
      </c>
      <c r="G27" s="7" t="s">
        <v>351</v>
      </c>
      <c r="H27" s="13" t="s">
        <v>332</v>
      </c>
    </row>
    <row r="28" spans="1:8" x14ac:dyDescent="0.2">
      <c r="A28" s="4" t="s">
        <v>155</v>
      </c>
      <c r="B28" s="1" t="s">
        <v>156</v>
      </c>
      <c r="C28" s="5" t="s">
        <v>337</v>
      </c>
      <c r="D28" s="4" t="s">
        <v>6</v>
      </c>
      <c r="E28" s="1" t="s">
        <v>7</v>
      </c>
      <c r="F28" s="2">
        <v>-968312.95000000007</v>
      </c>
      <c r="G28" s="17">
        <f>H28/F28</f>
        <v>0.102400004048278</v>
      </c>
      <c r="H28" s="2">
        <v>-99155.250000000015</v>
      </c>
    </row>
    <row r="29" spans="1:8" x14ac:dyDescent="0.2">
      <c r="A29" s="4" t="s">
        <v>155</v>
      </c>
      <c r="B29" s="1" t="s">
        <v>156</v>
      </c>
      <c r="D29" s="4" t="s">
        <v>203</v>
      </c>
      <c r="E29" s="1" t="s">
        <v>204</v>
      </c>
      <c r="F29" s="2">
        <v>28.32</v>
      </c>
      <c r="G29" s="18">
        <f>$G28</f>
        <v>0.102400004048278</v>
      </c>
      <c r="H29" s="19">
        <f>F29*G29</f>
        <v>2.8999681146472329</v>
      </c>
    </row>
    <row r="30" spans="1:8" x14ac:dyDescent="0.2">
      <c r="A30" s="4" t="s">
        <v>155</v>
      </c>
      <c r="B30" s="1" t="s">
        <v>156</v>
      </c>
      <c r="D30" s="4" t="s">
        <v>115</v>
      </c>
      <c r="E30" s="1" t="s">
        <v>116</v>
      </c>
      <c r="F30" s="2">
        <v>415731.22000000009</v>
      </c>
      <c r="G30" s="18">
        <f>$G29</f>
        <v>0.102400004048278</v>
      </c>
      <c r="H30" s="19">
        <f t="shared" ref="H30:H34" si="4">F30*G30</f>
        <v>42570.878610995562</v>
      </c>
    </row>
    <row r="31" spans="1:8" x14ac:dyDescent="0.2">
      <c r="A31" s="4" t="s">
        <v>155</v>
      </c>
      <c r="B31" s="1" t="s">
        <v>156</v>
      </c>
      <c r="D31" s="4" t="s">
        <v>165</v>
      </c>
      <c r="E31" s="1" t="s">
        <v>166</v>
      </c>
      <c r="F31" s="2">
        <v>97705.390000000014</v>
      </c>
      <c r="G31" s="18">
        <f t="shared" ref="G31:G34" si="5">$G30</f>
        <v>0.102400004048278</v>
      </c>
      <c r="H31" s="19">
        <f t="shared" si="4"/>
        <v>10005.032331538581</v>
      </c>
    </row>
    <row r="32" spans="1:8" x14ac:dyDescent="0.2">
      <c r="A32" s="4" t="s">
        <v>155</v>
      </c>
      <c r="B32" s="1" t="s">
        <v>156</v>
      </c>
      <c r="D32" s="4" t="s">
        <v>127</v>
      </c>
      <c r="E32" s="1" t="s">
        <v>128</v>
      </c>
      <c r="F32" s="2">
        <v>411818.76000000007</v>
      </c>
      <c r="G32" s="18">
        <f t="shared" si="5"/>
        <v>0.102400004048278</v>
      </c>
      <c r="H32" s="19">
        <f t="shared" si="4"/>
        <v>42170.242691156833</v>
      </c>
    </row>
    <row r="33" spans="1:8" x14ac:dyDescent="0.2">
      <c r="A33" s="4" t="s">
        <v>155</v>
      </c>
      <c r="B33" s="1" t="s">
        <v>156</v>
      </c>
      <c r="D33" s="4" t="s">
        <v>169</v>
      </c>
      <c r="E33" s="1" t="s">
        <v>170</v>
      </c>
      <c r="F33" s="2">
        <v>42720</v>
      </c>
      <c r="G33" s="18">
        <f t="shared" si="5"/>
        <v>0.102400004048278</v>
      </c>
      <c r="H33" s="19">
        <f t="shared" si="4"/>
        <v>4374.528172942436</v>
      </c>
    </row>
    <row r="34" spans="1:8" x14ac:dyDescent="0.2">
      <c r="A34" s="4" t="s">
        <v>155</v>
      </c>
      <c r="B34" s="1" t="s">
        <v>156</v>
      </c>
      <c r="D34" s="4" t="s">
        <v>179</v>
      </c>
      <c r="E34" s="1" t="s">
        <v>180</v>
      </c>
      <c r="F34" s="2">
        <v>309.36</v>
      </c>
      <c r="G34" s="18">
        <f t="shared" si="5"/>
        <v>0.102400004048278</v>
      </c>
      <c r="H34" s="19">
        <f t="shared" si="4"/>
        <v>31.678465252375283</v>
      </c>
    </row>
    <row r="35" spans="1:8" ht="13.5" thickBot="1" x14ac:dyDescent="0.25">
      <c r="A35" s="4" t="s">
        <v>236</v>
      </c>
      <c r="F35" s="9">
        <f>SUM(F28:F34)</f>
        <v>0.10000000004890808</v>
      </c>
      <c r="G35" s="16"/>
      <c r="H35" s="9">
        <f>SUM(H28:H34)</f>
        <v>1.024000042671247E-2</v>
      </c>
    </row>
    <row r="36" spans="1:8" ht="13.5" thickTop="1" x14ac:dyDescent="0.2">
      <c r="F36" s="2"/>
      <c r="G36" s="2"/>
    </row>
    <row r="37" spans="1:8" s="6" customFormat="1" ht="13.5" thickBot="1" x14ac:dyDescent="0.25">
      <c r="A37" s="7" t="s">
        <v>0</v>
      </c>
      <c r="B37" s="8" t="s">
        <v>1</v>
      </c>
      <c r="C37" s="7" t="s">
        <v>330</v>
      </c>
      <c r="D37" s="7" t="s">
        <v>2</v>
      </c>
      <c r="E37" s="8" t="s">
        <v>3</v>
      </c>
      <c r="F37" s="7" t="s">
        <v>232</v>
      </c>
      <c r="G37" s="7" t="s">
        <v>351</v>
      </c>
      <c r="H37" s="13" t="s">
        <v>332</v>
      </c>
    </row>
    <row r="38" spans="1:8" x14ac:dyDescent="0.2">
      <c r="A38" s="4" t="s">
        <v>10</v>
      </c>
      <c r="B38" s="1" t="s">
        <v>11</v>
      </c>
      <c r="C38" s="5" t="s">
        <v>337</v>
      </c>
      <c r="D38" s="4" t="s">
        <v>6</v>
      </c>
      <c r="E38" s="1" t="s">
        <v>7</v>
      </c>
      <c r="F38" s="2">
        <v>-1388868.4600000002</v>
      </c>
      <c r="G38" s="17">
        <f>H38/F38</f>
        <v>0.10239999978111679</v>
      </c>
      <c r="H38" s="2">
        <v>-142220.13000000003</v>
      </c>
    </row>
    <row r="39" spans="1:8" x14ac:dyDescent="0.2">
      <c r="A39" s="4" t="s">
        <v>10</v>
      </c>
      <c r="B39" s="1" t="s">
        <v>11</v>
      </c>
      <c r="D39" s="4" t="s">
        <v>203</v>
      </c>
      <c r="E39" s="1" t="s">
        <v>204</v>
      </c>
      <c r="F39" s="2">
        <v>28.31</v>
      </c>
      <c r="G39" s="18">
        <f>$G38</f>
        <v>0.10239999978111679</v>
      </c>
      <c r="H39" s="19">
        <f>F39*G39</f>
        <v>2.8989439938034161</v>
      </c>
    </row>
    <row r="40" spans="1:8" x14ac:dyDescent="0.2">
      <c r="A40" s="4" t="s">
        <v>10</v>
      </c>
      <c r="B40" s="1" t="s">
        <v>11</v>
      </c>
      <c r="D40" s="4" t="s">
        <v>115</v>
      </c>
      <c r="E40" s="1" t="s">
        <v>116</v>
      </c>
      <c r="F40" s="2">
        <v>437225.13999999996</v>
      </c>
      <c r="G40" s="18">
        <f t="shared" ref="G40:G45" si="6">$G39</f>
        <v>0.10239999978111679</v>
      </c>
      <c r="H40" s="19">
        <f t="shared" ref="H40:H45" si="7">F40*G40</f>
        <v>44771.854240298751</v>
      </c>
    </row>
    <row r="41" spans="1:8" x14ac:dyDescent="0.2">
      <c r="A41" s="4" t="s">
        <v>10</v>
      </c>
      <c r="B41" s="1" t="s">
        <v>11</v>
      </c>
      <c r="D41" s="4" t="s">
        <v>165</v>
      </c>
      <c r="E41" s="1" t="s">
        <v>166</v>
      </c>
      <c r="F41" s="2">
        <v>55699.670000000006</v>
      </c>
      <c r="G41" s="18">
        <f t="shared" si="6"/>
        <v>0.10239999978111679</v>
      </c>
      <c r="H41" s="19">
        <f t="shared" si="7"/>
        <v>5703.6461958082782</v>
      </c>
    </row>
    <row r="42" spans="1:8" x14ac:dyDescent="0.2">
      <c r="A42" s="4" t="s">
        <v>10</v>
      </c>
      <c r="B42" s="1" t="s">
        <v>11</v>
      </c>
      <c r="D42" s="4" t="s">
        <v>167</v>
      </c>
      <c r="E42" s="1" t="s">
        <v>168</v>
      </c>
      <c r="F42" s="2">
        <v>1080</v>
      </c>
      <c r="G42" s="18">
        <f t="shared" si="6"/>
        <v>0.10239999978111679</v>
      </c>
      <c r="H42" s="19">
        <f t="shared" si="7"/>
        <v>110.59199976360613</v>
      </c>
    </row>
    <row r="43" spans="1:8" x14ac:dyDescent="0.2">
      <c r="A43" s="4" t="s">
        <v>10</v>
      </c>
      <c r="B43" s="1" t="s">
        <v>11</v>
      </c>
      <c r="D43" s="4" t="s">
        <v>127</v>
      </c>
      <c r="E43" s="1" t="s">
        <v>128</v>
      </c>
      <c r="F43" s="2">
        <v>181052.32999999996</v>
      </c>
      <c r="G43" s="18">
        <f t="shared" si="6"/>
        <v>0.10239999978111679</v>
      </c>
      <c r="H43" s="19">
        <f t="shared" si="7"/>
        <v>18539.75855237068</v>
      </c>
    </row>
    <row r="44" spans="1:8" x14ac:dyDescent="0.2">
      <c r="A44" s="4" t="s">
        <v>10</v>
      </c>
      <c r="B44" s="1" t="s">
        <v>11</v>
      </c>
      <c r="D44" s="4" t="s">
        <v>163</v>
      </c>
      <c r="E44" s="1" t="s">
        <v>164</v>
      </c>
      <c r="F44" s="2">
        <v>641746.98</v>
      </c>
      <c r="G44" s="18">
        <f t="shared" si="6"/>
        <v>0.10239999978111679</v>
      </c>
      <c r="H44" s="19">
        <f t="shared" si="7"/>
        <v>65714.890611532363</v>
      </c>
    </row>
    <row r="45" spans="1:8" x14ac:dyDescent="0.2">
      <c r="A45" s="4" t="s">
        <v>10</v>
      </c>
      <c r="B45" s="1" t="s">
        <v>11</v>
      </c>
      <c r="D45" s="4" t="s">
        <v>169</v>
      </c>
      <c r="E45" s="1" t="s">
        <v>170</v>
      </c>
      <c r="F45" s="2">
        <v>72036</v>
      </c>
      <c r="G45" s="18">
        <f t="shared" si="6"/>
        <v>0.10239999978111679</v>
      </c>
      <c r="H45" s="19">
        <f t="shared" si="7"/>
        <v>7376.4863842325285</v>
      </c>
    </row>
    <row r="46" spans="1:8" ht="13.5" thickBot="1" x14ac:dyDescent="0.25">
      <c r="A46" s="4" t="s">
        <v>237</v>
      </c>
      <c r="F46" s="9">
        <f>SUM(F38:F45)</f>
        <v>-3.0000000260770321E-2</v>
      </c>
      <c r="G46" s="16"/>
      <c r="H46" s="9">
        <f>SUM(H38:H45)</f>
        <v>-3.0720000067958608E-3</v>
      </c>
    </row>
    <row r="47" spans="1:8" ht="13.5" thickTop="1" x14ac:dyDescent="0.2">
      <c r="F47" s="2"/>
      <c r="G47" s="2"/>
    </row>
    <row r="48" spans="1:8" s="6" customFormat="1" ht="13.5" thickBot="1" x14ac:dyDescent="0.25">
      <c r="A48" s="7" t="s">
        <v>0</v>
      </c>
      <c r="B48" s="8" t="s">
        <v>1</v>
      </c>
      <c r="C48" s="7" t="s">
        <v>330</v>
      </c>
      <c r="D48" s="7" t="s">
        <v>2</v>
      </c>
      <c r="E48" s="8" t="s">
        <v>3</v>
      </c>
      <c r="F48" s="7" t="s">
        <v>232</v>
      </c>
      <c r="G48" s="7" t="s">
        <v>351</v>
      </c>
      <c r="H48" s="13" t="s">
        <v>332</v>
      </c>
    </row>
    <row r="49" spans="1:8" x14ac:dyDescent="0.2">
      <c r="A49" s="4" t="s">
        <v>12</v>
      </c>
      <c r="B49" s="1" t="s">
        <v>13</v>
      </c>
      <c r="C49" s="5" t="s">
        <v>337</v>
      </c>
      <c r="D49" s="4" t="s">
        <v>6</v>
      </c>
      <c r="E49" s="1" t="s">
        <v>7</v>
      </c>
      <c r="F49" s="2">
        <v>-706775.04000000015</v>
      </c>
      <c r="G49" s="17">
        <f>H49/F49</f>
        <v>0.10239999420466232</v>
      </c>
      <c r="H49" s="2">
        <v>-72373.759999999995</v>
      </c>
    </row>
    <row r="50" spans="1:8" x14ac:dyDescent="0.2">
      <c r="A50" s="4" t="s">
        <v>12</v>
      </c>
      <c r="B50" s="1" t="s">
        <v>13</v>
      </c>
      <c r="D50" s="4" t="s">
        <v>219</v>
      </c>
      <c r="E50" s="1" t="s">
        <v>220</v>
      </c>
      <c r="F50" s="2">
        <v>2154.7399999999998</v>
      </c>
      <c r="G50" s="17">
        <f>$G49</f>
        <v>0.10239999420466232</v>
      </c>
      <c r="H50" s="19">
        <f>F50*G50</f>
        <v>220.64536351255407</v>
      </c>
    </row>
    <row r="51" spans="1:8" x14ac:dyDescent="0.2">
      <c r="A51" s="4" t="s">
        <v>12</v>
      </c>
      <c r="B51" s="1" t="s">
        <v>13</v>
      </c>
      <c r="D51" s="4" t="s">
        <v>203</v>
      </c>
      <c r="E51" s="1" t="s">
        <v>204</v>
      </c>
      <c r="F51" s="2">
        <v>28.31</v>
      </c>
      <c r="G51" s="17">
        <f t="shared" ref="G51:G57" si="8">$G50</f>
        <v>0.10239999420466232</v>
      </c>
      <c r="H51" s="19">
        <f t="shared" ref="H51:H57" si="9">F51*G51</f>
        <v>2.8989438359339901</v>
      </c>
    </row>
    <row r="52" spans="1:8" x14ac:dyDescent="0.2">
      <c r="A52" s="4" t="s">
        <v>12</v>
      </c>
      <c r="B52" s="1" t="s">
        <v>13</v>
      </c>
      <c r="D52" s="4" t="s">
        <v>115</v>
      </c>
      <c r="E52" s="1" t="s">
        <v>116</v>
      </c>
      <c r="F52" s="2">
        <v>395557.62</v>
      </c>
      <c r="G52" s="17">
        <f t="shared" si="8"/>
        <v>0.10239999420466232</v>
      </c>
      <c r="H52" s="19">
        <f t="shared" si="9"/>
        <v>40505.09799561002</v>
      </c>
    </row>
    <row r="53" spans="1:8" x14ac:dyDescent="0.2">
      <c r="A53" s="4" t="s">
        <v>12</v>
      </c>
      <c r="B53" s="1" t="s">
        <v>13</v>
      </c>
      <c r="D53" s="4" t="s">
        <v>165</v>
      </c>
      <c r="E53" s="1" t="s">
        <v>166</v>
      </c>
      <c r="F53" s="2">
        <v>47245.529999999992</v>
      </c>
      <c r="G53" s="17">
        <f t="shared" si="8"/>
        <v>0.10239999420466232</v>
      </c>
      <c r="H53" s="19">
        <f t="shared" si="9"/>
        <v>4837.9419981961992</v>
      </c>
    </row>
    <row r="54" spans="1:8" x14ac:dyDescent="0.2">
      <c r="A54" s="4" t="s">
        <v>12</v>
      </c>
      <c r="B54" s="1" t="s">
        <v>13</v>
      </c>
      <c r="D54" s="4" t="s">
        <v>167</v>
      </c>
      <c r="E54" s="1" t="s">
        <v>168</v>
      </c>
      <c r="F54" s="2">
        <v>8277.43</v>
      </c>
      <c r="G54" s="17">
        <f t="shared" si="8"/>
        <v>0.10239999420466232</v>
      </c>
      <c r="H54" s="19">
        <f t="shared" si="9"/>
        <v>847.60878402949811</v>
      </c>
    </row>
    <row r="55" spans="1:8" x14ac:dyDescent="0.2">
      <c r="A55" s="4" t="s">
        <v>12</v>
      </c>
      <c r="B55" s="1" t="s">
        <v>13</v>
      </c>
      <c r="D55" s="4" t="s">
        <v>127</v>
      </c>
      <c r="E55" s="1" t="s">
        <v>128</v>
      </c>
      <c r="F55" s="2">
        <v>186894.37000000011</v>
      </c>
      <c r="G55" s="17">
        <f t="shared" si="8"/>
        <v>0.10239999420466232</v>
      </c>
      <c r="H55" s="19">
        <f t="shared" si="9"/>
        <v>19137.982404884027</v>
      </c>
    </row>
    <row r="56" spans="1:8" x14ac:dyDescent="0.2">
      <c r="A56" s="4" t="s">
        <v>12</v>
      </c>
      <c r="B56" s="1" t="s">
        <v>13</v>
      </c>
      <c r="D56" s="4" t="s">
        <v>169</v>
      </c>
      <c r="E56" s="1" t="s">
        <v>170</v>
      </c>
      <c r="F56" s="2">
        <v>66555</v>
      </c>
      <c r="G56" s="17">
        <f t="shared" si="8"/>
        <v>0.10239999420466232</v>
      </c>
      <c r="H56" s="19">
        <f t="shared" si="9"/>
        <v>6815.2316142913005</v>
      </c>
    </row>
    <row r="57" spans="1:8" x14ac:dyDescent="0.2">
      <c r="A57" s="4" t="s">
        <v>12</v>
      </c>
      <c r="B57" s="1" t="s">
        <v>13</v>
      </c>
      <c r="D57" s="4" t="s">
        <v>179</v>
      </c>
      <c r="E57" s="1" t="s">
        <v>180</v>
      </c>
      <c r="F57" s="2">
        <v>62</v>
      </c>
      <c r="G57" s="17">
        <f t="shared" si="8"/>
        <v>0.10239999420466232</v>
      </c>
      <c r="H57" s="19">
        <f t="shared" si="9"/>
        <v>6.3487996406890641</v>
      </c>
    </row>
    <row r="58" spans="1:8" ht="13.5" thickBot="1" x14ac:dyDescent="0.25">
      <c r="A58" s="4" t="s">
        <v>238</v>
      </c>
      <c r="F58" s="9">
        <f>SUM(F49:F57)</f>
        <v>-4.0000000008149073E-2</v>
      </c>
      <c r="G58" s="16"/>
      <c r="H58" s="9">
        <f>SUM(H49:H57)</f>
        <v>-4.0959997843703633E-3</v>
      </c>
    </row>
    <row r="59" spans="1:8" ht="13.5" thickTop="1" x14ac:dyDescent="0.2">
      <c r="F59" s="2"/>
      <c r="G59" s="2"/>
    </row>
    <row r="60" spans="1:8" s="6" customFormat="1" ht="13.5" thickBot="1" x14ac:dyDescent="0.25">
      <c r="A60" s="7" t="s">
        <v>0</v>
      </c>
      <c r="B60" s="8" t="s">
        <v>1</v>
      </c>
      <c r="C60" s="7" t="s">
        <v>330</v>
      </c>
      <c r="D60" s="7" t="s">
        <v>2</v>
      </c>
      <c r="E60" s="8" t="s">
        <v>3</v>
      </c>
      <c r="F60" s="7" t="s">
        <v>232</v>
      </c>
      <c r="G60" s="7" t="s">
        <v>351</v>
      </c>
      <c r="H60" s="13" t="s">
        <v>332</v>
      </c>
    </row>
    <row r="61" spans="1:8" x14ac:dyDescent="0.2">
      <c r="A61" s="4" t="s">
        <v>20</v>
      </c>
      <c r="B61" s="1" t="s">
        <v>21</v>
      </c>
      <c r="C61" s="5" t="s">
        <v>338</v>
      </c>
      <c r="D61" s="4" t="s">
        <v>6</v>
      </c>
      <c r="E61" s="1" t="s">
        <v>7</v>
      </c>
      <c r="F61" s="2">
        <v>-208394.48</v>
      </c>
      <c r="G61" s="17">
        <f>H61/F61</f>
        <v>0.10549996333876022</v>
      </c>
      <c r="H61" s="2">
        <v>-21985.61</v>
      </c>
    </row>
    <row r="62" spans="1:8" x14ac:dyDescent="0.2">
      <c r="A62" s="4" t="s">
        <v>20</v>
      </c>
      <c r="B62" s="1" t="s">
        <v>21</v>
      </c>
      <c r="D62" s="4" t="s">
        <v>203</v>
      </c>
      <c r="E62" s="1" t="s">
        <v>204</v>
      </c>
      <c r="F62" s="2">
        <v>28.3</v>
      </c>
      <c r="G62" s="17">
        <f>$G61</f>
        <v>0.10549996333876022</v>
      </c>
      <c r="H62" s="19">
        <f>F62*G62</f>
        <v>2.985648962486914</v>
      </c>
    </row>
    <row r="63" spans="1:8" x14ac:dyDescent="0.2">
      <c r="A63" s="4" t="s">
        <v>20</v>
      </c>
      <c r="B63" s="1" t="s">
        <v>21</v>
      </c>
      <c r="D63" s="4" t="s">
        <v>115</v>
      </c>
      <c r="E63" s="1" t="s">
        <v>116</v>
      </c>
      <c r="F63" s="2">
        <v>103743.67</v>
      </c>
      <c r="G63" s="17">
        <f t="shared" ref="G63:G66" si="10">$G62</f>
        <v>0.10549996333876022</v>
      </c>
      <c r="H63" s="19">
        <f t="shared" ref="H63:H66" si="11">F63*G63</f>
        <v>10944.953381628438</v>
      </c>
    </row>
    <row r="64" spans="1:8" x14ac:dyDescent="0.2">
      <c r="A64" s="4" t="s">
        <v>20</v>
      </c>
      <c r="B64" s="1" t="s">
        <v>21</v>
      </c>
      <c r="D64" s="4" t="s">
        <v>165</v>
      </c>
      <c r="E64" s="1" t="s">
        <v>166</v>
      </c>
      <c r="F64" s="2">
        <v>13761.599999999995</v>
      </c>
      <c r="G64" s="17">
        <f t="shared" si="10"/>
        <v>0.10549996333876022</v>
      </c>
      <c r="H64" s="19">
        <f t="shared" si="11"/>
        <v>1451.848295482682</v>
      </c>
    </row>
    <row r="65" spans="1:8" x14ac:dyDescent="0.2">
      <c r="A65" s="4" t="s">
        <v>20</v>
      </c>
      <c r="B65" s="1" t="s">
        <v>21</v>
      </c>
      <c r="D65" s="4" t="s">
        <v>127</v>
      </c>
      <c r="E65" s="1" t="s">
        <v>128</v>
      </c>
      <c r="F65" s="2">
        <v>82676.960000000036</v>
      </c>
      <c r="G65" s="17">
        <f t="shared" si="10"/>
        <v>0.10549996333876022</v>
      </c>
      <c r="H65" s="19">
        <f t="shared" si="11"/>
        <v>8722.4162489601495</v>
      </c>
    </row>
    <row r="66" spans="1:8" x14ac:dyDescent="0.2">
      <c r="A66" s="4" t="s">
        <v>20</v>
      </c>
      <c r="B66" s="1" t="s">
        <v>21</v>
      </c>
      <c r="D66" s="4" t="s">
        <v>169</v>
      </c>
      <c r="E66" s="1" t="s">
        <v>170</v>
      </c>
      <c r="F66" s="2">
        <v>8184</v>
      </c>
      <c r="G66" s="17">
        <f t="shared" si="10"/>
        <v>0.10549996333876022</v>
      </c>
      <c r="H66" s="19">
        <f t="shared" si="11"/>
        <v>863.41169996441363</v>
      </c>
    </row>
    <row r="67" spans="1:8" ht="13.5" thickBot="1" x14ac:dyDescent="0.25">
      <c r="A67" s="4" t="s">
        <v>239</v>
      </c>
      <c r="F67" s="9">
        <f>SUM(F61:F66)</f>
        <v>5.0000000002910383E-2</v>
      </c>
      <c r="G67" s="16"/>
      <c r="H67" s="9">
        <f>SUM(H61:H66)</f>
        <v>5.2749981693978043E-3</v>
      </c>
    </row>
    <row r="68" spans="1:8" ht="13.5" thickTop="1" x14ac:dyDescent="0.2">
      <c r="F68" s="2"/>
      <c r="G68" s="2"/>
    </row>
    <row r="69" spans="1:8" s="6" customFormat="1" ht="13.5" thickBot="1" x14ac:dyDescent="0.25">
      <c r="A69" s="7" t="s">
        <v>0</v>
      </c>
      <c r="B69" s="8" t="s">
        <v>1</v>
      </c>
      <c r="C69" s="7" t="s">
        <v>330</v>
      </c>
      <c r="D69" s="7" t="s">
        <v>2</v>
      </c>
      <c r="E69" s="8" t="s">
        <v>3</v>
      </c>
      <c r="F69" s="7" t="s">
        <v>232</v>
      </c>
      <c r="G69" s="7" t="s">
        <v>351</v>
      </c>
      <c r="H69" s="13" t="s">
        <v>332</v>
      </c>
    </row>
    <row r="70" spans="1:8" x14ac:dyDescent="0.2">
      <c r="A70" s="4" t="s">
        <v>227</v>
      </c>
      <c r="B70" s="3" t="s">
        <v>336</v>
      </c>
      <c r="C70" s="5" t="s">
        <v>338</v>
      </c>
      <c r="D70" s="4" t="s">
        <v>6</v>
      </c>
      <c r="E70" s="1" t="s">
        <v>7</v>
      </c>
      <c r="F70" s="2">
        <v>-50.019999999999996</v>
      </c>
      <c r="G70" s="17">
        <f>H70/F70</f>
        <v>0.10555777688924431</v>
      </c>
      <c r="H70" s="2">
        <v>-5.28</v>
      </c>
    </row>
    <row r="71" spans="1:8" x14ac:dyDescent="0.2">
      <c r="A71" s="4" t="s">
        <v>227</v>
      </c>
      <c r="B71" s="3" t="s">
        <v>336</v>
      </c>
      <c r="D71" s="4" t="s">
        <v>165</v>
      </c>
      <c r="E71" s="1" t="s">
        <v>166</v>
      </c>
      <c r="F71" s="2">
        <v>50</v>
      </c>
      <c r="G71" s="18">
        <f>G70</f>
        <v>0.10555777688924431</v>
      </c>
      <c r="H71" s="19">
        <f>F71*G71</f>
        <v>5.2778888444622156</v>
      </c>
    </row>
    <row r="72" spans="1:8" ht="13.5" thickBot="1" x14ac:dyDescent="0.25">
      <c r="A72" s="4" t="s">
        <v>240</v>
      </c>
      <c r="F72" s="9">
        <f>SUM(F70:F71)</f>
        <v>-1.9999999999996021E-2</v>
      </c>
      <c r="G72" s="16"/>
      <c r="H72" s="9">
        <f>SUM(H70:H71)</f>
        <v>-2.1111555377846258E-3</v>
      </c>
    </row>
    <row r="73" spans="1:8" ht="13.5" thickTop="1" x14ac:dyDescent="0.2">
      <c r="F73" s="2"/>
      <c r="G73" s="2"/>
    </row>
    <row r="74" spans="1:8" s="6" customFormat="1" ht="13.5" thickBot="1" x14ac:dyDescent="0.25">
      <c r="A74" s="7" t="s">
        <v>0</v>
      </c>
      <c r="B74" s="8" t="s">
        <v>1</v>
      </c>
      <c r="C74" s="7" t="s">
        <v>330</v>
      </c>
      <c r="D74" s="7" t="s">
        <v>2</v>
      </c>
      <c r="E74" s="8" t="s">
        <v>3</v>
      </c>
      <c r="F74" s="7" t="s">
        <v>232</v>
      </c>
      <c r="G74" s="7" t="s">
        <v>351</v>
      </c>
      <c r="H74" s="13" t="s">
        <v>332</v>
      </c>
    </row>
    <row r="75" spans="1:8" x14ac:dyDescent="0.2">
      <c r="A75" s="4" t="s">
        <v>27</v>
      </c>
      <c r="B75" s="1" t="s">
        <v>28</v>
      </c>
      <c r="C75" s="5" t="s">
        <v>338</v>
      </c>
      <c r="D75" s="4" t="s">
        <v>6</v>
      </c>
      <c r="E75" s="1" t="s">
        <v>7</v>
      </c>
      <c r="F75" s="2">
        <v>-488935.57000000012</v>
      </c>
      <c r="G75" s="17">
        <f>H75/F75</f>
        <v>0.10550001506333441</v>
      </c>
      <c r="H75" s="2">
        <v>-51582.710000000006</v>
      </c>
    </row>
    <row r="76" spans="1:8" x14ac:dyDescent="0.2">
      <c r="A76" s="4" t="s">
        <v>27</v>
      </c>
      <c r="B76" s="1" t="s">
        <v>28</v>
      </c>
      <c r="D76" s="4" t="s">
        <v>115</v>
      </c>
      <c r="E76" s="1" t="s">
        <v>116</v>
      </c>
      <c r="F76" s="2">
        <v>121106.62000000001</v>
      </c>
      <c r="G76" s="18">
        <f>$G75</f>
        <v>0.10550001506333441</v>
      </c>
      <c r="H76" s="19">
        <f>F76*G76</f>
        <v>12776.750234269517</v>
      </c>
    </row>
    <row r="77" spans="1:8" x14ac:dyDescent="0.2">
      <c r="A77" s="4" t="s">
        <v>27</v>
      </c>
      <c r="B77" s="1" t="s">
        <v>28</v>
      </c>
      <c r="D77" s="4" t="s">
        <v>165</v>
      </c>
      <c r="E77" s="1" t="s">
        <v>166</v>
      </c>
      <c r="F77" s="2">
        <v>269749.07999999996</v>
      </c>
      <c r="G77" s="18">
        <f t="shared" ref="G77:G80" si="12">$G76</f>
        <v>0.10550001506333441</v>
      </c>
      <c r="H77" s="19">
        <f t="shared" ref="H77:H80" si="13">F77*G77</f>
        <v>28458.532003320594</v>
      </c>
    </row>
    <row r="78" spans="1:8" x14ac:dyDescent="0.2">
      <c r="A78" s="4" t="s">
        <v>27</v>
      </c>
      <c r="B78" s="1" t="s">
        <v>28</v>
      </c>
      <c r="D78" s="4" t="s">
        <v>127</v>
      </c>
      <c r="E78" s="1" t="s">
        <v>128</v>
      </c>
      <c r="F78" s="2">
        <v>41902.919999999984</v>
      </c>
      <c r="G78" s="18">
        <f t="shared" si="12"/>
        <v>0.10550001506333441</v>
      </c>
      <c r="H78" s="19">
        <f t="shared" si="13"/>
        <v>4420.758691197695</v>
      </c>
    </row>
    <row r="79" spans="1:8" x14ac:dyDescent="0.2">
      <c r="A79" s="4" t="s">
        <v>27</v>
      </c>
      <c r="B79" s="1" t="s">
        <v>28</v>
      </c>
      <c r="D79" s="4" t="s">
        <v>169</v>
      </c>
      <c r="E79" s="1" t="s">
        <v>170</v>
      </c>
      <c r="F79" s="2">
        <v>55944</v>
      </c>
      <c r="G79" s="18">
        <f t="shared" si="12"/>
        <v>0.10550001506333441</v>
      </c>
      <c r="H79" s="19">
        <f t="shared" si="13"/>
        <v>5902.0928427031804</v>
      </c>
    </row>
    <row r="80" spans="1:8" x14ac:dyDescent="0.2">
      <c r="A80" s="4" t="s">
        <v>27</v>
      </c>
      <c r="B80" s="1" t="s">
        <v>28</v>
      </c>
      <c r="D80" s="4" t="s">
        <v>179</v>
      </c>
      <c r="E80" s="1" t="s">
        <v>180</v>
      </c>
      <c r="F80" s="2">
        <v>232.95</v>
      </c>
      <c r="G80" s="18">
        <f t="shared" si="12"/>
        <v>0.10550001506333441</v>
      </c>
      <c r="H80" s="19">
        <f t="shared" si="13"/>
        <v>24.576228509003748</v>
      </c>
    </row>
    <row r="81" spans="1:8" ht="13.5" thickBot="1" x14ac:dyDescent="0.25">
      <c r="A81" s="4" t="s">
        <v>241</v>
      </c>
      <c r="F81" s="9">
        <f>SUM(F75:F80)</f>
        <v>-1.8627588360686786E-10</v>
      </c>
      <c r="G81" s="16"/>
      <c r="H81" s="9">
        <f>SUM(H75:H80)</f>
        <v>-1.850963826655061E-11</v>
      </c>
    </row>
    <row r="82" spans="1:8" ht="13.5" thickTop="1" x14ac:dyDescent="0.2">
      <c r="F82" s="2"/>
      <c r="G82" s="2"/>
    </row>
    <row r="83" spans="1:8" s="6" customFormat="1" ht="13.5" thickBot="1" x14ac:dyDescent="0.25">
      <c r="A83" s="7" t="s">
        <v>0</v>
      </c>
      <c r="B83" s="8" t="s">
        <v>1</v>
      </c>
      <c r="C83" s="7" t="s">
        <v>330</v>
      </c>
      <c r="D83" s="7" t="s">
        <v>2</v>
      </c>
      <c r="E83" s="8" t="s">
        <v>3</v>
      </c>
      <c r="F83" s="7" t="s">
        <v>232</v>
      </c>
      <c r="G83" s="7" t="s">
        <v>351</v>
      </c>
      <c r="H83" s="13" t="s">
        <v>332</v>
      </c>
    </row>
    <row r="84" spans="1:8" x14ac:dyDescent="0.2">
      <c r="A84" s="4" t="s">
        <v>29</v>
      </c>
      <c r="B84" s="1" t="s">
        <v>30</v>
      </c>
      <c r="C84" s="5" t="s">
        <v>337</v>
      </c>
      <c r="D84" s="4" t="s">
        <v>6</v>
      </c>
      <c r="E84" s="1" t="s">
        <v>7</v>
      </c>
      <c r="F84" s="2">
        <v>-763701.75999999978</v>
      </c>
      <c r="G84" s="17">
        <f>H84/F84</f>
        <v>0.10239999970669184</v>
      </c>
      <c r="H84" s="2">
        <v>-78203.060000000012</v>
      </c>
    </row>
    <row r="85" spans="1:8" x14ac:dyDescent="0.2">
      <c r="A85" s="4" t="s">
        <v>29</v>
      </c>
      <c r="B85" s="1" t="s">
        <v>30</v>
      </c>
      <c r="D85" s="4" t="s">
        <v>115</v>
      </c>
      <c r="E85" s="1" t="s">
        <v>116</v>
      </c>
      <c r="F85" s="2">
        <v>351802.65999999992</v>
      </c>
      <c r="G85" s="18">
        <f>$G84</f>
        <v>0.10239999970669184</v>
      </c>
      <c r="H85" s="19">
        <f>F85*G85</f>
        <v>36024.592280813398</v>
      </c>
    </row>
    <row r="86" spans="1:8" x14ac:dyDescent="0.2">
      <c r="A86" s="4" t="s">
        <v>29</v>
      </c>
      <c r="B86" s="1" t="s">
        <v>30</v>
      </c>
      <c r="D86" s="4" t="s">
        <v>165</v>
      </c>
      <c r="E86" s="1" t="s">
        <v>166</v>
      </c>
      <c r="F86" s="2">
        <v>45871.06</v>
      </c>
      <c r="G86" s="18">
        <f t="shared" ref="G86:G89" si="14">$G85</f>
        <v>0.10239999970669184</v>
      </c>
      <c r="H86" s="19">
        <f t="shared" ref="H86:H89" si="15">F86*G86</f>
        <v>4697.1965305456433</v>
      </c>
    </row>
    <row r="87" spans="1:8" x14ac:dyDescent="0.2">
      <c r="A87" s="4" t="s">
        <v>29</v>
      </c>
      <c r="B87" s="1" t="s">
        <v>30</v>
      </c>
      <c r="D87" s="4" t="s">
        <v>127</v>
      </c>
      <c r="E87" s="1" t="s">
        <v>128</v>
      </c>
      <c r="F87" s="2">
        <v>289794.69999999995</v>
      </c>
      <c r="G87" s="18">
        <f t="shared" si="14"/>
        <v>0.10239999970669184</v>
      </c>
      <c r="H87" s="19">
        <f t="shared" si="15"/>
        <v>29674.977195000843</v>
      </c>
    </row>
    <row r="88" spans="1:8" x14ac:dyDescent="0.2">
      <c r="A88" s="4" t="s">
        <v>29</v>
      </c>
      <c r="B88" s="1" t="s">
        <v>30</v>
      </c>
      <c r="D88" s="4" t="s">
        <v>169</v>
      </c>
      <c r="E88" s="1" t="s">
        <v>170</v>
      </c>
      <c r="F88" s="2">
        <v>76084.41</v>
      </c>
      <c r="G88" s="18">
        <f t="shared" si="14"/>
        <v>0.10239999970669184</v>
      </c>
      <c r="H88" s="19">
        <f t="shared" si="15"/>
        <v>7791.0435616838213</v>
      </c>
    </row>
    <row r="89" spans="1:8" x14ac:dyDescent="0.2">
      <c r="A89" s="4" t="s">
        <v>29</v>
      </c>
      <c r="B89" s="1" t="s">
        <v>30</v>
      </c>
      <c r="D89" s="4" t="s">
        <v>179</v>
      </c>
      <c r="E89" s="1" t="s">
        <v>180</v>
      </c>
      <c r="F89" s="2">
        <v>148.91</v>
      </c>
      <c r="G89" s="18">
        <f t="shared" si="14"/>
        <v>0.10239999970669184</v>
      </c>
      <c r="H89" s="19">
        <f t="shared" si="15"/>
        <v>15.248383956323481</v>
      </c>
    </row>
    <row r="90" spans="1:8" ht="13.5" thickBot="1" x14ac:dyDescent="0.25">
      <c r="A90" s="4" t="s">
        <v>242</v>
      </c>
      <c r="F90" s="9">
        <f>SUM(F84:F89)</f>
        <v>-1.9999999905707E-2</v>
      </c>
      <c r="G90" s="16"/>
      <c r="H90" s="9">
        <f>SUM(H84:H89)</f>
        <v>-2.047999978755044E-3</v>
      </c>
    </row>
    <row r="91" spans="1:8" ht="13.5" thickTop="1" x14ac:dyDescent="0.2">
      <c r="F91" s="2"/>
      <c r="G91" s="2"/>
    </row>
    <row r="92" spans="1:8" s="6" customFormat="1" ht="13.5" thickBot="1" x14ac:dyDescent="0.25">
      <c r="A92" s="7" t="s">
        <v>0</v>
      </c>
      <c r="B92" s="8" t="s">
        <v>1</v>
      </c>
      <c r="C92" s="7" t="s">
        <v>330</v>
      </c>
      <c r="D92" s="7" t="s">
        <v>2</v>
      </c>
      <c r="E92" s="8" t="s">
        <v>3</v>
      </c>
      <c r="F92" s="7" t="s">
        <v>232</v>
      </c>
      <c r="G92" s="7" t="s">
        <v>351</v>
      </c>
      <c r="H92" s="13" t="s">
        <v>332</v>
      </c>
    </row>
    <row r="93" spans="1:8" x14ac:dyDescent="0.2">
      <c r="A93" s="4" t="s">
        <v>181</v>
      </c>
      <c r="B93" s="1" t="s">
        <v>182</v>
      </c>
      <c r="C93" s="5" t="s">
        <v>337</v>
      </c>
      <c r="D93" s="4" t="s">
        <v>6</v>
      </c>
      <c r="E93" s="1" t="s">
        <v>7</v>
      </c>
      <c r="F93" s="2">
        <v>-977166.92999999993</v>
      </c>
      <c r="G93" s="17">
        <f>H93/F93</f>
        <v>0.10240000651679852</v>
      </c>
      <c r="H93" s="2">
        <v>-100061.9</v>
      </c>
    </row>
    <row r="94" spans="1:8" x14ac:dyDescent="0.2">
      <c r="A94" s="4" t="s">
        <v>181</v>
      </c>
      <c r="B94" s="1" t="s">
        <v>182</v>
      </c>
      <c r="D94" s="4" t="s">
        <v>203</v>
      </c>
      <c r="E94" s="1" t="s">
        <v>204</v>
      </c>
      <c r="F94" s="2">
        <v>28.29</v>
      </c>
      <c r="G94" s="18">
        <f>$G93</f>
        <v>0.10240000651679852</v>
      </c>
      <c r="H94" s="19">
        <f>F94*G94</f>
        <v>2.8968961843602301</v>
      </c>
    </row>
    <row r="95" spans="1:8" x14ac:dyDescent="0.2">
      <c r="A95" s="4" t="s">
        <v>181</v>
      </c>
      <c r="B95" s="1" t="s">
        <v>182</v>
      </c>
      <c r="D95" s="4" t="s">
        <v>115</v>
      </c>
      <c r="E95" s="1" t="s">
        <v>116</v>
      </c>
      <c r="F95" s="2">
        <v>212453.54</v>
      </c>
      <c r="G95" s="18">
        <f t="shared" ref="G95:G99" si="16">$G94</f>
        <v>0.10240000651679852</v>
      </c>
      <c r="H95" s="19">
        <f t="shared" ref="H95:H99" si="17">F95*G95</f>
        <v>21755.243880516915</v>
      </c>
    </row>
    <row r="96" spans="1:8" x14ac:dyDescent="0.2">
      <c r="A96" s="4" t="s">
        <v>181</v>
      </c>
      <c r="B96" s="1" t="s">
        <v>182</v>
      </c>
      <c r="D96" s="4" t="s">
        <v>165</v>
      </c>
      <c r="E96" s="1" t="s">
        <v>166</v>
      </c>
      <c r="F96" s="2">
        <v>56493.349999999991</v>
      </c>
      <c r="G96" s="18">
        <f t="shared" si="16"/>
        <v>0.10240000651679852</v>
      </c>
      <c r="H96" s="19">
        <f t="shared" si="17"/>
        <v>5784.9194081557789</v>
      </c>
    </row>
    <row r="97" spans="1:8" x14ac:dyDescent="0.2">
      <c r="A97" s="4" t="s">
        <v>181</v>
      </c>
      <c r="B97" s="1" t="s">
        <v>182</v>
      </c>
      <c r="D97" s="4" t="s">
        <v>167</v>
      </c>
      <c r="E97" s="1" t="s">
        <v>168</v>
      </c>
      <c r="F97" s="2">
        <v>379931.9</v>
      </c>
      <c r="G97" s="18">
        <f t="shared" si="16"/>
        <v>0.10240000651679852</v>
      </c>
      <c r="H97" s="19">
        <f t="shared" si="17"/>
        <v>38905.029035939646</v>
      </c>
    </row>
    <row r="98" spans="1:8" x14ac:dyDescent="0.2">
      <c r="A98" s="4" t="s">
        <v>181</v>
      </c>
      <c r="B98" s="1" t="s">
        <v>182</v>
      </c>
      <c r="D98" s="4" t="s">
        <v>127</v>
      </c>
      <c r="E98" s="1" t="s">
        <v>128</v>
      </c>
      <c r="F98" s="2">
        <v>209620.06000000003</v>
      </c>
      <c r="G98" s="18">
        <f t="shared" si="16"/>
        <v>0.10240000651679852</v>
      </c>
      <c r="H98" s="19">
        <f t="shared" si="17"/>
        <v>21465.095510051699</v>
      </c>
    </row>
    <row r="99" spans="1:8" x14ac:dyDescent="0.2">
      <c r="A99" s="4" t="s">
        <v>181</v>
      </c>
      <c r="B99" s="1" t="s">
        <v>182</v>
      </c>
      <c r="D99" s="4" t="s">
        <v>169</v>
      </c>
      <c r="E99" s="1" t="s">
        <v>170</v>
      </c>
      <c r="F99" s="2">
        <v>118639.76</v>
      </c>
      <c r="G99" s="18">
        <f t="shared" si="16"/>
        <v>0.10240000651679852</v>
      </c>
      <c r="H99" s="19">
        <f t="shared" si="17"/>
        <v>12148.712197151412</v>
      </c>
    </row>
    <row r="100" spans="1:8" ht="13.5" thickBot="1" x14ac:dyDescent="0.25">
      <c r="A100" s="4" t="s">
        <v>243</v>
      </c>
      <c r="F100" s="9">
        <f>SUM(F93:F99)</f>
        <v>-2.9999999838764779E-2</v>
      </c>
      <c r="G100" s="16"/>
      <c r="H100" s="9">
        <f>SUM(H93:H99)</f>
        <v>-3.0720001868758118E-3</v>
      </c>
    </row>
    <row r="101" spans="1:8" ht="13.5" thickTop="1" x14ac:dyDescent="0.2">
      <c r="F101" s="2"/>
      <c r="G101" s="2"/>
    </row>
    <row r="102" spans="1:8" s="6" customFormat="1" ht="13.5" thickBot="1" x14ac:dyDescent="0.25">
      <c r="A102" s="7" t="s">
        <v>0</v>
      </c>
      <c r="B102" s="8" t="s">
        <v>1</v>
      </c>
      <c r="C102" s="7" t="s">
        <v>330</v>
      </c>
      <c r="D102" s="7" t="s">
        <v>2</v>
      </c>
      <c r="E102" s="8" t="s">
        <v>3</v>
      </c>
      <c r="F102" s="7" t="s">
        <v>232</v>
      </c>
      <c r="G102" s="7" t="s">
        <v>351</v>
      </c>
      <c r="H102" s="13" t="s">
        <v>332</v>
      </c>
    </row>
    <row r="103" spans="1:8" x14ac:dyDescent="0.2">
      <c r="A103" s="4" t="s">
        <v>39</v>
      </c>
      <c r="B103" s="1" t="s">
        <v>40</v>
      </c>
      <c r="C103" s="5" t="s">
        <v>337</v>
      </c>
      <c r="D103" s="4" t="s">
        <v>6</v>
      </c>
      <c r="E103" s="1" t="s">
        <v>7</v>
      </c>
      <c r="F103" s="2">
        <v>-510452.8000000001</v>
      </c>
      <c r="G103" s="17">
        <f>H103/F103</f>
        <v>0.10239998683521766</v>
      </c>
      <c r="H103" s="2">
        <v>-52270.36</v>
      </c>
    </row>
    <row r="104" spans="1:8" x14ac:dyDescent="0.2">
      <c r="A104" s="4" t="s">
        <v>39</v>
      </c>
      <c r="B104" s="1" t="s">
        <v>40</v>
      </c>
      <c r="D104" s="4" t="s">
        <v>115</v>
      </c>
      <c r="E104" s="1" t="s">
        <v>116</v>
      </c>
      <c r="F104" s="2">
        <v>299521.49999999994</v>
      </c>
      <c r="G104" s="18">
        <f>$G103</f>
        <v>0.10239998683521766</v>
      </c>
      <c r="H104" s="19">
        <f>F104*G104</f>
        <v>30670.997656864638</v>
      </c>
    </row>
    <row r="105" spans="1:8" x14ac:dyDescent="0.2">
      <c r="A105" s="4" t="s">
        <v>39</v>
      </c>
      <c r="B105" s="1" t="s">
        <v>40</v>
      </c>
      <c r="D105" s="4" t="s">
        <v>165</v>
      </c>
      <c r="E105" s="1" t="s">
        <v>166</v>
      </c>
      <c r="F105" s="2">
        <v>91940.2</v>
      </c>
      <c r="G105" s="18">
        <f t="shared" ref="G105:G108" si="18">$G104</f>
        <v>0.10239998683521766</v>
      </c>
      <c r="H105" s="19">
        <f t="shared" ref="H105:H108" si="19">F105*G105</f>
        <v>9414.6752696272779</v>
      </c>
    </row>
    <row r="106" spans="1:8" x14ac:dyDescent="0.2">
      <c r="A106" s="4" t="s">
        <v>39</v>
      </c>
      <c r="B106" s="1" t="s">
        <v>40</v>
      </c>
      <c r="D106" s="4" t="s">
        <v>167</v>
      </c>
      <c r="E106" s="1" t="s">
        <v>168</v>
      </c>
      <c r="F106" s="2">
        <v>2850</v>
      </c>
      <c r="G106" s="18">
        <f t="shared" si="18"/>
        <v>0.10239998683521766</v>
      </c>
      <c r="H106" s="19">
        <f t="shared" si="19"/>
        <v>291.83996248037033</v>
      </c>
    </row>
    <row r="107" spans="1:8" x14ac:dyDescent="0.2">
      <c r="A107" s="4" t="s">
        <v>39</v>
      </c>
      <c r="B107" s="1" t="s">
        <v>40</v>
      </c>
      <c r="D107" s="4" t="s">
        <v>127</v>
      </c>
      <c r="E107" s="1" t="s">
        <v>128</v>
      </c>
      <c r="F107" s="2">
        <v>104169.96</v>
      </c>
      <c r="G107" s="18">
        <f t="shared" si="18"/>
        <v>0.10239998683521766</v>
      </c>
      <c r="H107" s="19">
        <f t="shared" si="19"/>
        <v>10667.002532625151</v>
      </c>
    </row>
    <row r="108" spans="1:8" x14ac:dyDescent="0.2">
      <c r="A108" s="4" t="s">
        <v>39</v>
      </c>
      <c r="B108" s="1" t="s">
        <v>40</v>
      </c>
      <c r="D108" s="4" t="s">
        <v>169</v>
      </c>
      <c r="E108" s="1" t="s">
        <v>170</v>
      </c>
      <c r="F108" s="2">
        <v>11971.14</v>
      </c>
      <c r="G108" s="18">
        <f t="shared" si="18"/>
        <v>0.10239998683521766</v>
      </c>
      <c r="H108" s="19">
        <f t="shared" si="19"/>
        <v>1225.8445784025475</v>
      </c>
    </row>
    <row r="109" spans="1:8" ht="13.5" thickBot="1" x14ac:dyDescent="0.25">
      <c r="A109" s="4" t="s">
        <v>244</v>
      </c>
      <c r="F109" s="9">
        <f>SUM(F103:F108)</f>
        <v>-1.6007106751203537E-10</v>
      </c>
      <c r="G109" s="16"/>
      <c r="H109" s="9">
        <f>SUM(H103:H108)</f>
        <v>-1.6825651982799172E-11</v>
      </c>
    </row>
    <row r="110" spans="1:8" ht="13.5" thickTop="1" x14ac:dyDescent="0.2">
      <c r="F110" s="2"/>
      <c r="G110" s="2"/>
    </row>
    <row r="111" spans="1:8" s="6" customFormat="1" ht="13.5" thickBot="1" x14ac:dyDescent="0.25">
      <c r="A111" s="7" t="s">
        <v>0</v>
      </c>
      <c r="B111" s="8" t="s">
        <v>1</v>
      </c>
      <c r="C111" s="7" t="s">
        <v>330</v>
      </c>
      <c r="D111" s="7" t="s">
        <v>2</v>
      </c>
      <c r="E111" s="8" t="s">
        <v>3</v>
      </c>
      <c r="F111" s="7" t="s">
        <v>232</v>
      </c>
      <c r="G111" s="7" t="s">
        <v>351</v>
      </c>
      <c r="H111" s="13" t="s">
        <v>332</v>
      </c>
    </row>
    <row r="112" spans="1:8" x14ac:dyDescent="0.2">
      <c r="A112" s="4" t="s">
        <v>138</v>
      </c>
      <c r="B112" s="1" t="s">
        <v>139</v>
      </c>
      <c r="C112" s="5" t="s">
        <v>338</v>
      </c>
      <c r="D112" s="4" t="s">
        <v>6</v>
      </c>
      <c r="E112" s="1" t="s">
        <v>7</v>
      </c>
      <c r="F112" s="2">
        <v>-717135.67999999982</v>
      </c>
      <c r="G112" s="17">
        <f>H112/F112</f>
        <v>0.10550002197631558</v>
      </c>
      <c r="H112" s="2">
        <v>-75657.83</v>
      </c>
    </row>
    <row r="113" spans="1:8" x14ac:dyDescent="0.2">
      <c r="A113" s="4" t="s">
        <v>138</v>
      </c>
      <c r="B113" s="1" t="s">
        <v>139</v>
      </c>
      <c r="D113" s="4" t="s">
        <v>209</v>
      </c>
      <c r="E113" s="1" t="s">
        <v>210</v>
      </c>
      <c r="F113" s="2">
        <v>13.92</v>
      </c>
      <c r="G113" s="18">
        <f>$G112</f>
        <v>0.10550002197631558</v>
      </c>
      <c r="H113" s="19">
        <f>F113*G113</f>
        <v>1.4685603059103129</v>
      </c>
    </row>
    <row r="114" spans="1:8" x14ac:dyDescent="0.2">
      <c r="A114" s="4" t="s">
        <v>138</v>
      </c>
      <c r="B114" s="1" t="s">
        <v>139</v>
      </c>
      <c r="D114" s="4" t="s">
        <v>203</v>
      </c>
      <c r="E114" s="1" t="s">
        <v>204</v>
      </c>
      <c r="F114" s="2">
        <v>28.3</v>
      </c>
      <c r="G114" s="18">
        <f t="shared" ref="G114:G120" si="20">$G113</f>
        <v>0.10550002197631558</v>
      </c>
      <c r="H114" s="19">
        <f t="shared" ref="H114:H120" si="21">F114*G114</f>
        <v>2.985650621929731</v>
      </c>
    </row>
    <row r="115" spans="1:8" x14ac:dyDescent="0.2">
      <c r="A115" s="4" t="s">
        <v>138</v>
      </c>
      <c r="B115" s="1" t="s">
        <v>139</v>
      </c>
      <c r="D115" s="4" t="s">
        <v>115</v>
      </c>
      <c r="E115" s="1" t="s">
        <v>116</v>
      </c>
      <c r="F115" s="2">
        <v>417747.73999999987</v>
      </c>
      <c r="G115" s="18">
        <f t="shared" si="20"/>
        <v>0.10550002197631558</v>
      </c>
      <c r="H115" s="19">
        <f t="shared" si="21"/>
        <v>44072.395750556156</v>
      </c>
    </row>
    <row r="116" spans="1:8" x14ac:dyDescent="0.2">
      <c r="A116" s="4" t="s">
        <v>138</v>
      </c>
      <c r="B116" s="1" t="s">
        <v>139</v>
      </c>
      <c r="D116" s="4" t="s">
        <v>165</v>
      </c>
      <c r="E116" s="1" t="s">
        <v>166</v>
      </c>
      <c r="F116" s="2">
        <v>117004.55999999998</v>
      </c>
      <c r="G116" s="18">
        <f t="shared" si="20"/>
        <v>0.10550002197631558</v>
      </c>
      <c r="H116" s="19">
        <f t="shared" si="21"/>
        <v>12343.983651329134</v>
      </c>
    </row>
    <row r="117" spans="1:8" x14ac:dyDescent="0.2">
      <c r="A117" s="4" t="s">
        <v>138</v>
      </c>
      <c r="B117" s="1" t="s">
        <v>139</v>
      </c>
      <c r="D117" s="4" t="s">
        <v>167</v>
      </c>
      <c r="E117" s="1" t="s">
        <v>168</v>
      </c>
      <c r="F117" s="2">
        <v>693.75</v>
      </c>
      <c r="G117" s="18">
        <f t="shared" si="20"/>
        <v>0.10550002197631558</v>
      </c>
      <c r="H117" s="19">
        <f t="shared" si="21"/>
        <v>73.190640246068938</v>
      </c>
    </row>
    <row r="118" spans="1:8" x14ac:dyDescent="0.2">
      <c r="A118" s="4" t="s">
        <v>138</v>
      </c>
      <c r="B118" s="1" t="s">
        <v>139</v>
      </c>
      <c r="D118" s="4" t="s">
        <v>127</v>
      </c>
      <c r="E118" s="1" t="s">
        <v>128</v>
      </c>
      <c r="F118" s="2">
        <v>144540.74000000005</v>
      </c>
      <c r="G118" s="18">
        <f t="shared" si="20"/>
        <v>0.10550002197631558</v>
      </c>
      <c r="H118" s="19">
        <f t="shared" si="21"/>
        <v>15249.051246472922</v>
      </c>
    </row>
    <row r="119" spans="1:8" x14ac:dyDescent="0.2">
      <c r="A119" s="4" t="s">
        <v>138</v>
      </c>
      <c r="B119" s="1" t="s">
        <v>139</v>
      </c>
      <c r="D119" s="4" t="s">
        <v>169</v>
      </c>
      <c r="E119" s="1" t="s">
        <v>170</v>
      </c>
      <c r="F119" s="2">
        <v>36480</v>
      </c>
      <c r="G119" s="18">
        <f t="shared" si="20"/>
        <v>0.10550002197631558</v>
      </c>
      <c r="H119" s="19">
        <f t="shared" si="21"/>
        <v>3848.6408016959926</v>
      </c>
    </row>
    <row r="120" spans="1:8" x14ac:dyDescent="0.2">
      <c r="A120" s="4" t="s">
        <v>138</v>
      </c>
      <c r="B120" s="1" t="s">
        <v>139</v>
      </c>
      <c r="D120" s="4" t="s">
        <v>179</v>
      </c>
      <c r="E120" s="1" t="s">
        <v>180</v>
      </c>
      <c r="F120" s="2">
        <v>626.64</v>
      </c>
      <c r="G120" s="18">
        <f t="shared" si="20"/>
        <v>0.10550002197631558</v>
      </c>
      <c r="H120" s="19">
        <f t="shared" si="21"/>
        <v>66.110533771238394</v>
      </c>
    </row>
    <row r="121" spans="1:8" ht="13.5" thickBot="1" x14ac:dyDescent="0.25">
      <c r="A121" s="4" t="s">
        <v>245</v>
      </c>
      <c r="F121" s="9">
        <f>SUM(F112:F120)</f>
        <v>-2.9999999809092515E-2</v>
      </c>
      <c r="G121" s="16"/>
      <c r="H121" s="9">
        <f>SUM(H112:H120)</f>
        <v>-3.1650006485079984E-3</v>
      </c>
    </row>
    <row r="122" spans="1:8" ht="13.5" thickTop="1" x14ac:dyDescent="0.2">
      <c r="F122" s="2"/>
      <c r="G122" s="2"/>
    </row>
    <row r="123" spans="1:8" s="6" customFormat="1" ht="13.5" thickBot="1" x14ac:dyDescent="0.25">
      <c r="A123" s="7" t="s">
        <v>0</v>
      </c>
      <c r="B123" s="8" t="s">
        <v>1</v>
      </c>
      <c r="C123" s="7" t="s">
        <v>330</v>
      </c>
      <c r="D123" s="7" t="s">
        <v>2</v>
      </c>
      <c r="E123" s="8" t="s">
        <v>3</v>
      </c>
      <c r="F123" s="7" t="s">
        <v>232</v>
      </c>
      <c r="G123" s="7" t="s">
        <v>351</v>
      </c>
      <c r="H123" s="13" t="s">
        <v>332</v>
      </c>
    </row>
    <row r="124" spans="1:8" x14ac:dyDescent="0.2">
      <c r="A124" s="4" t="s">
        <v>183</v>
      </c>
      <c r="B124" s="1" t="s">
        <v>184</v>
      </c>
      <c r="C124" s="5" t="s">
        <v>337</v>
      </c>
      <c r="D124" s="4" t="s">
        <v>6</v>
      </c>
      <c r="E124" s="1" t="s">
        <v>7</v>
      </c>
      <c r="F124" s="2">
        <v>-710643.88000000024</v>
      </c>
      <c r="G124" s="17">
        <f>H124/F124</f>
        <v>0.10239998126769204</v>
      </c>
      <c r="H124" s="2">
        <v>-72769.920000000013</v>
      </c>
    </row>
    <row r="125" spans="1:8" x14ac:dyDescent="0.2">
      <c r="A125" s="4" t="s">
        <v>183</v>
      </c>
      <c r="B125" s="1" t="s">
        <v>184</v>
      </c>
      <c r="D125" s="4" t="s">
        <v>115</v>
      </c>
      <c r="E125" s="1" t="s">
        <v>116</v>
      </c>
      <c r="F125" s="2">
        <v>441383.77</v>
      </c>
      <c r="G125" s="18">
        <f>$G124</f>
        <v>0.10239998126769204</v>
      </c>
      <c r="H125" s="19">
        <f>F125*G125</f>
        <v>45197.689779863293</v>
      </c>
    </row>
    <row r="126" spans="1:8" x14ac:dyDescent="0.2">
      <c r="A126" s="4" t="s">
        <v>183</v>
      </c>
      <c r="B126" s="1" t="s">
        <v>184</v>
      </c>
      <c r="D126" s="4" t="s">
        <v>165</v>
      </c>
      <c r="E126" s="1" t="s">
        <v>166</v>
      </c>
      <c r="F126" s="2">
        <v>18394.03</v>
      </c>
      <c r="G126" s="18">
        <f t="shared" ref="G126:G129" si="22">$G125</f>
        <v>0.10239998126769204</v>
      </c>
      <c r="H126" s="19">
        <f t="shared" ref="H126:H129" si="23">F126*G126</f>
        <v>1883.5483274373653</v>
      </c>
    </row>
    <row r="127" spans="1:8" x14ac:dyDescent="0.2">
      <c r="A127" s="4" t="s">
        <v>183</v>
      </c>
      <c r="B127" s="1" t="s">
        <v>184</v>
      </c>
      <c r="D127" s="4" t="s">
        <v>127</v>
      </c>
      <c r="E127" s="1" t="s">
        <v>128</v>
      </c>
      <c r="F127" s="2">
        <v>152718.76999999999</v>
      </c>
      <c r="G127" s="18">
        <f t="shared" si="22"/>
        <v>0.10239998126769204</v>
      </c>
      <c r="H127" s="19">
        <f t="shared" si="23"/>
        <v>15638.399187224968</v>
      </c>
    </row>
    <row r="128" spans="1:8" x14ac:dyDescent="0.2">
      <c r="A128" s="4" t="s">
        <v>183</v>
      </c>
      <c r="B128" s="1" t="s">
        <v>184</v>
      </c>
      <c r="D128" s="4" t="s">
        <v>169</v>
      </c>
      <c r="E128" s="1" t="s">
        <v>170</v>
      </c>
      <c r="F128" s="2">
        <v>98040</v>
      </c>
      <c r="G128" s="18">
        <f t="shared" si="22"/>
        <v>0.10239998126769204</v>
      </c>
      <c r="H128" s="19">
        <f t="shared" si="23"/>
        <v>10039.294163484527</v>
      </c>
    </row>
    <row r="129" spans="1:8" x14ac:dyDescent="0.2">
      <c r="A129" s="4" t="s">
        <v>183</v>
      </c>
      <c r="B129" s="1" t="s">
        <v>184</v>
      </c>
      <c r="D129" s="4" t="s">
        <v>179</v>
      </c>
      <c r="E129" s="1" t="s">
        <v>180</v>
      </c>
      <c r="F129" s="2">
        <v>107.34</v>
      </c>
      <c r="G129" s="18">
        <f t="shared" si="22"/>
        <v>0.10239998126769204</v>
      </c>
      <c r="H129" s="19">
        <f t="shared" si="23"/>
        <v>10.991613989274063</v>
      </c>
    </row>
    <row r="130" spans="1:8" ht="13.5" thickBot="1" x14ac:dyDescent="0.25">
      <c r="A130" s="4" t="s">
        <v>246</v>
      </c>
      <c r="F130" s="9">
        <f>SUM(F124:F129)</f>
        <v>2.9999999769501073E-2</v>
      </c>
      <c r="G130" s="16"/>
      <c r="H130" s="9">
        <f>SUM(H124:H129)</f>
        <v>3.0719994139669637E-3</v>
      </c>
    </row>
    <row r="131" spans="1:8" ht="13.5" thickTop="1" x14ac:dyDescent="0.2">
      <c r="F131" s="2"/>
      <c r="G131" s="2"/>
    </row>
    <row r="132" spans="1:8" s="6" customFormat="1" ht="13.5" thickBot="1" x14ac:dyDescent="0.25">
      <c r="A132" s="7" t="s">
        <v>0</v>
      </c>
      <c r="B132" s="8" t="s">
        <v>1</v>
      </c>
      <c r="C132" s="7" t="s">
        <v>330</v>
      </c>
      <c r="D132" s="7" t="s">
        <v>2</v>
      </c>
      <c r="E132" s="8" t="s">
        <v>3</v>
      </c>
      <c r="F132" s="7" t="s">
        <v>232</v>
      </c>
      <c r="G132" s="7" t="s">
        <v>351</v>
      </c>
      <c r="H132" s="13" t="s">
        <v>332</v>
      </c>
    </row>
    <row r="133" spans="1:8" x14ac:dyDescent="0.2">
      <c r="A133" s="4" t="s">
        <v>41</v>
      </c>
      <c r="B133" s="1" t="s">
        <v>42</v>
      </c>
      <c r="C133" s="5" t="s">
        <v>337</v>
      </c>
      <c r="D133" s="4" t="s">
        <v>6</v>
      </c>
      <c r="E133" s="1" t="s">
        <v>7</v>
      </c>
      <c r="F133" s="2">
        <v>-773096.76000000024</v>
      </c>
      <c r="G133" s="17">
        <f>H133/F133</f>
        <v>0.10240000229725447</v>
      </c>
      <c r="H133" s="2">
        <v>-79165.110000000015</v>
      </c>
    </row>
    <row r="134" spans="1:8" x14ac:dyDescent="0.2">
      <c r="A134" s="4" t="s">
        <v>41</v>
      </c>
      <c r="B134" s="1" t="s">
        <v>42</v>
      </c>
      <c r="D134" s="4" t="s">
        <v>115</v>
      </c>
      <c r="E134" s="1" t="s">
        <v>116</v>
      </c>
      <c r="F134" s="2">
        <v>473004.17</v>
      </c>
      <c r="G134" s="18">
        <f>$G133</f>
        <v>0.10240000229725447</v>
      </c>
      <c r="H134" s="19">
        <f>F134*G134</f>
        <v>48435.628094610947</v>
      </c>
    </row>
    <row r="135" spans="1:8" x14ac:dyDescent="0.2">
      <c r="A135" s="4" t="s">
        <v>41</v>
      </c>
      <c r="B135" s="1" t="s">
        <v>42</v>
      </c>
      <c r="D135" s="4" t="s">
        <v>165</v>
      </c>
      <c r="E135" s="1" t="s">
        <v>166</v>
      </c>
      <c r="F135" s="2">
        <v>14213.18</v>
      </c>
      <c r="G135" s="18">
        <f t="shared" ref="G135:G137" si="24">$G134</f>
        <v>0.10240000229725447</v>
      </c>
      <c r="H135" s="19">
        <f t="shared" ref="H135:H137" si="25">F135*G135</f>
        <v>1455.4296646512914</v>
      </c>
    </row>
    <row r="136" spans="1:8" x14ac:dyDescent="0.2">
      <c r="A136" s="4" t="s">
        <v>41</v>
      </c>
      <c r="B136" s="1" t="s">
        <v>42</v>
      </c>
      <c r="D136" s="4" t="s">
        <v>127</v>
      </c>
      <c r="E136" s="1" t="s">
        <v>128</v>
      </c>
      <c r="F136" s="2">
        <v>163659.43</v>
      </c>
      <c r="G136" s="18">
        <f t="shared" si="24"/>
        <v>0.10240000229725447</v>
      </c>
      <c r="H136" s="19">
        <f t="shared" si="25"/>
        <v>16758.726007967358</v>
      </c>
    </row>
    <row r="137" spans="1:8" x14ac:dyDescent="0.2">
      <c r="A137" s="4" t="s">
        <v>41</v>
      </c>
      <c r="B137" s="1" t="s">
        <v>42</v>
      </c>
      <c r="D137" s="4" t="s">
        <v>169</v>
      </c>
      <c r="E137" s="1" t="s">
        <v>170</v>
      </c>
      <c r="F137" s="2">
        <v>122220</v>
      </c>
      <c r="G137" s="18">
        <f t="shared" si="24"/>
        <v>0.10240000229725447</v>
      </c>
      <c r="H137" s="19">
        <f t="shared" si="25"/>
        <v>12515.328280770442</v>
      </c>
    </row>
    <row r="138" spans="1:8" ht="13.5" thickBot="1" x14ac:dyDescent="0.25">
      <c r="A138" s="4" t="s">
        <v>247</v>
      </c>
      <c r="F138" s="9">
        <f>SUM(F133:F137)</f>
        <v>1.9999999727588147E-2</v>
      </c>
      <c r="G138" s="16"/>
      <c r="H138" s="9">
        <f>SUM(H133:H137)</f>
        <v>2.0480000239331275E-3</v>
      </c>
    </row>
    <row r="139" spans="1:8" ht="13.5" thickTop="1" x14ac:dyDescent="0.2">
      <c r="F139" s="2"/>
      <c r="G139" s="2"/>
    </row>
    <row r="140" spans="1:8" s="6" customFormat="1" ht="13.5" thickBot="1" x14ac:dyDescent="0.25">
      <c r="A140" s="7" t="s">
        <v>0</v>
      </c>
      <c r="B140" s="8" t="s">
        <v>1</v>
      </c>
      <c r="C140" s="7" t="s">
        <v>330</v>
      </c>
      <c r="D140" s="7" t="s">
        <v>2</v>
      </c>
      <c r="E140" s="8" t="s">
        <v>3</v>
      </c>
      <c r="F140" s="7" t="s">
        <v>232</v>
      </c>
      <c r="G140" s="7" t="s">
        <v>351</v>
      </c>
      <c r="H140" s="13" t="s">
        <v>332</v>
      </c>
    </row>
    <row r="141" spans="1:8" x14ac:dyDescent="0.2">
      <c r="A141" s="4" t="s">
        <v>47</v>
      </c>
      <c r="B141" s="1" t="s">
        <v>48</v>
      </c>
      <c r="C141" s="5" t="s">
        <v>337</v>
      </c>
      <c r="D141" s="4" t="s">
        <v>6</v>
      </c>
      <c r="E141" s="1" t="s">
        <v>7</v>
      </c>
      <c r="F141" s="2">
        <v>-961870.79999999993</v>
      </c>
      <c r="G141" s="17">
        <f>H141/F141</f>
        <v>0.10240000008317127</v>
      </c>
      <c r="H141" s="2">
        <v>-98495.57</v>
      </c>
    </row>
    <row r="142" spans="1:8" x14ac:dyDescent="0.2">
      <c r="A142" s="4" t="s">
        <v>47</v>
      </c>
      <c r="B142" s="1" t="s">
        <v>48</v>
      </c>
      <c r="D142" s="4" t="s">
        <v>115</v>
      </c>
      <c r="E142" s="1" t="s">
        <v>116</v>
      </c>
      <c r="F142" s="2">
        <v>605281.20000000007</v>
      </c>
      <c r="G142" s="18">
        <f>$G141</f>
        <v>0.10240000008317127</v>
      </c>
      <c r="H142" s="19">
        <f>F142*G142</f>
        <v>61980.79493034201</v>
      </c>
    </row>
    <row r="143" spans="1:8" x14ac:dyDescent="0.2">
      <c r="A143" s="4" t="s">
        <v>47</v>
      </c>
      <c r="B143" s="1" t="s">
        <v>48</v>
      </c>
      <c r="D143" s="4" t="s">
        <v>165</v>
      </c>
      <c r="E143" s="1" t="s">
        <v>166</v>
      </c>
      <c r="F143" s="2">
        <v>92219.820000000036</v>
      </c>
      <c r="G143" s="18">
        <f t="shared" ref="G143:G146" si="26">$G142</f>
        <v>0.10240000008317127</v>
      </c>
      <c r="H143" s="19">
        <f t="shared" ref="H143:H146" si="27">F143*G143</f>
        <v>9443.3095756700422</v>
      </c>
    </row>
    <row r="144" spans="1:8" x14ac:dyDescent="0.2">
      <c r="A144" s="4" t="s">
        <v>47</v>
      </c>
      <c r="B144" s="1" t="s">
        <v>48</v>
      </c>
      <c r="D144" s="4" t="s">
        <v>167</v>
      </c>
      <c r="E144" s="1" t="s">
        <v>168</v>
      </c>
      <c r="F144" s="2">
        <v>4422.5</v>
      </c>
      <c r="G144" s="18">
        <f t="shared" si="26"/>
        <v>0.10240000008317127</v>
      </c>
      <c r="H144" s="19">
        <f t="shared" si="27"/>
        <v>452.86400036782493</v>
      </c>
    </row>
    <row r="145" spans="1:8" x14ac:dyDescent="0.2">
      <c r="A145" s="4" t="s">
        <v>47</v>
      </c>
      <c r="B145" s="1" t="s">
        <v>48</v>
      </c>
      <c r="D145" s="4" t="s">
        <v>127</v>
      </c>
      <c r="E145" s="1" t="s">
        <v>128</v>
      </c>
      <c r="F145" s="2">
        <v>209427.28999999986</v>
      </c>
      <c r="G145" s="18">
        <f t="shared" si="26"/>
        <v>0.10240000008317127</v>
      </c>
      <c r="H145" s="19">
        <f t="shared" si="27"/>
        <v>21445.354513418319</v>
      </c>
    </row>
    <row r="146" spans="1:8" x14ac:dyDescent="0.2">
      <c r="A146" s="4" t="s">
        <v>47</v>
      </c>
      <c r="B146" s="1" t="s">
        <v>48</v>
      </c>
      <c r="D146" s="4" t="s">
        <v>169</v>
      </c>
      <c r="E146" s="1" t="s">
        <v>170</v>
      </c>
      <c r="F146" s="2">
        <v>50520</v>
      </c>
      <c r="G146" s="18">
        <f t="shared" si="26"/>
        <v>0.10240000008317127</v>
      </c>
      <c r="H146" s="19">
        <f t="shared" si="27"/>
        <v>5173.2480042018124</v>
      </c>
    </row>
    <row r="147" spans="1:8" ht="13.5" thickBot="1" x14ac:dyDescent="0.25">
      <c r="A147" s="4" t="s">
        <v>248</v>
      </c>
      <c r="F147" s="9">
        <f>SUM(F141:F146)</f>
        <v>1.0000000067520887E-2</v>
      </c>
      <c r="G147" s="16"/>
      <c r="H147" s="9">
        <f>SUM(H141:H146)</f>
        <v>1.0240000028716167E-3</v>
      </c>
    </row>
    <row r="148" spans="1:8" ht="13.5" thickTop="1" x14ac:dyDescent="0.2">
      <c r="F148" s="2"/>
      <c r="G148" s="2"/>
    </row>
    <row r="149" spans="1:8" s="6" customFormat="1" ht="13.5" thickBot="1" x14ac:dyDescent="0.25">
      <c r="A149" s="7" t="s">
        <v>0</v>
      </c>
      <c r="B149" s="8" t="s">
        <v>1</v>
      </c>
      <c r="C149" s="7" t="s">
        <v>330</v>
      </c>
      <c r="D149" s="7" t="s">
        <v>2</v>
      </c>
      <c r="E149" s="8" t="s">
        <v>3</v>
      </c>
      <c r="F149" s="7" t="s">
        <v>232</v>
      </c>
      <c r="G149" s="7" t="s">
        <v>351</v>
      </c>
      <c r="H149" s="13" t="s">
        <v>332</v>
      </c>
    </row>
    <row r="150" spans="1:8" x14ac:dyDescent="0.2">
      <c r="A150" s="4" t="s">
        <v>51</v>
      </c>
      <c r="B150" s="1" t="s">
        <v>52</v>
      </c>
      <c r="C150" s="5" t="s">
        <v>345</v>
      </c>
      <c r="D150" s="4" t="s">
        <v>6</v>
      </c>
      <c r="E150" s="1" t="s">
        <v>7</v>
      </c>
      <c r="F150" s="2">
        <v>-464353.08999999985</v>
      </c>
      <c r="G150" s="17">
        <f>H150/F150</f>
        <v>0.10529997765278144</v>
      </c>
      <c r="H150" s="2">
        <v>-48896.369999999995</v>
      </c>
    </row>
    <row r="151" spans="1:8" x14ac:dyDescent="0.2">
      <c r="A151" s="4" t="s">
        <v>51</v>
      </c>
      <c r="B151" s="1" t="s">
        <v>52</v>
      </c>
      <c r="D151" s="4" t="s">
        <v>115</v>
      </c>
      <c r="E151" s="1" t="s">
        <v>116</v>
      </c>
      <c r="F151" s="2">
        <v>247138.54</v>
      </c>
      <c r="G151" s="18">
        <f>$G150</f>
        <v>0.10529997765278144</v>
      </c>
      <c r="H151" s="2">
        <f>F151*G151</f>
        <v>26023.682739141033</v>
      </c>
    </row>
    <row r="152" spans="1:8" x14ac:dyDescent="0.2">
      <c r="A152" s="4" t="s">
        <v>51</v>
      </c>
      <c r="B152" s="1" t="s">
        <v>52</v>
      </c>
      <c r="D152" s="4" t="s">
        <v>165</v>
      </c>
      <c r="E152" s="1" t="s">
        <v>166</v>
      </c>
      <c r="F152" s="2">
        <v>19228.370000000003</v>
      </c>
      <c r="G152" s="18">
        <f t="shared" ref="G152:G154" si="28">$G151</f>
        <v>0.10529997765278144</v>
      </c>
      <c r="H152" s="2">
        <f t="shared" ref="H152:H154" si="29">F152*G152</f>
        <v>2024.7469312994133</v>
      </c>
    </row>
    <row r="153" spans="1:8" x14ac:dyDescent="0.2">
      <c r="A153" s="4" t="s">
        <v>51</v>
      </c>
      <c r="B153" s="1" t="s">
        <v>52</v>
      </c>
      <c r="D153" s="4" t="s">
        <v>127</v>
      </c>
      <c r="E153" s="1" t="s">
        <v>128</v>
      </c>
      <c r="F153" s="2">
        <v>123046.21000000005</v>
      </c>
      <c r="G153" s="18">
        <f t="shared" si="28"/>
        <v>0.10529997765278144</v>
      </c>
      <c r="H153" s="2">
        <f t="shared" si="29"/>
        <v>12956.763163259458</v>
      </c>
    </row>
    <row r="154" spans="1:8" x14ac:dyDescent="0.2">
      <c r="A154" s="4" t="s">
        <v>51</v>
      </c>
      <c r="B154" s="1" t="s">
        <v>52</v>
      </c>
      <c r="D154" s="4" t="s">
        <v>169</v>
      </c>
      <c r="E154" s="1" t="s">
        <v>170</v>
      </c>
      <c r="F154" s="2">
        <v>74940</v>
      </c>
      <c r="G154" s="18">
        <f t="shared" si="28"/>
        <v>0.10529997765278144</v>
      </c>
      <c r="H154" s="2">
        <f t="shared" si="29"/>
        <v>7891.1803252994414</v>
      </c>
    </row>
    <row r="155" spans="1:8" ht="13.5" thickBot="1" x14ac:dyDescent="0.25">
      <c r="A155" s="4" t="s">
        <v>249</v>
      </c>
      <c r="F155" s="9">
        <f>SUM(F150:F154)</f>
        <v>3.000000020256266E-2</v>
      </c>
      <c r="G155" s="16"/>
      <c r="H155" s="9">
        <f>SUM(H150:H154)</f>
        <v>3.1589993523084559E-3</v>
      </c>
    </row>
    <row r="156" spans="1:8" ht="13.5" thickTop="1" x14ac:dyDescent="0.2">
      <c r="F156" s="2"/>
      <c r="G156" s="2"/>
    </row>
    <row r="157" spans="1:8" s="6" customFormat="1" ht="13.5" thickBot="1" x14ac:dyDescent="0.25">
      <c r="A157" s="7" t="s">
        <v>0</v>
      </c>
      <c r="B157" s="8" t="s">
        <v>1</v>
      </c>
      <c r="C157" s="7" t="s">
        <v>330</v>
      </c>
      <c r="D157" s="7" t="s">
        <v>2</v>
      </c>
      <c r="E157" s="8" t="s">
        <v>3</v>
      </c>
      <c r="F157" s="7" t="s">
        <v>232</v>
      </c>
      <c r="G157" s="7" t="s">
        <v>351</v>
      </c>
      <c r="H157" s="13" t="s">
        <v>332</v>
      </c>
    </row>
    <row r="158" spans="1:8" x14ac:dyDescent="0.2">
      <c r="A158" s="4" t="s">
        <v>53</v>
      </c>
      <c r="B158" s="1" t="s">
        <v>54</v>
      </c>
      <c r="C158" s="5" t="s">
        <v>337</v>
      </c>
      <c r="D158" s="4" t="s">
        <v>6</v>
      </c>
      <c r="E158" s="1" t="s">
        <v>7</v>
      </c>
      <c r="F158" s="2">
        <v>-1564311.48</v>
      </c>
      <c r="G158" s="17">
        <f>H158/F158</f>
        <v>0.10239999645083471</v>
      </c>
      <c r="H158" s="2">
        <v>-160185.49</v>
      </c>
    </row>
    <row r="159" spans="1:8" x14ac:dyDescent="0.2">
      <c r="A159" s="4" t="s">
        <v>53</v>
      </c>
      <c r="B159" s="1" t="s">
        <v>54</v>
      </c>
      <c r="D159" s="4" t="s">
        <v>115</v>
      </c>
      <c r="E159" s="1" t="s">
        <v>116</v>
      </c>
      <c r="F159" s="2">
        <v>809034.88000000024</v>
      </c>
      <c r="G159" s="18">
        <f>$G158</f>
        <v>0.10239999645083471</v>
      </c>
      <c r="H159" s="2">
        <f>F159*G159</f>
        <v>82845.168840601516</v>
      </c>
    </row>
    <row r="160" spans="1:8" x14ac:dyDescent="0.2">
      <c r="A160" s="4" t="s">
        <v>53</v>
      </c>
      <c r="B160" s="1" t="s">
        <v>54</v>
      </c>
      <c r="D160" s="4" t="s">
        <v>165</v>
      </c>
      <c r="E160" s="1" t="s">
        <v>166</v>
      </c>
      <c r="F160" s="2">
        <v>53400.590000000004</v>
      </c>
      <c r="G160" s="18">
        <f t="shared" ref="G160:G165" si="30">$G159</f>
        <v>0.10239999645083471</v>
      </c>
      <c r="H160" s="2">
        <f t="shared" ref="H160:H165" si="31">F160*G160</f>
        <v>5468.2202264724801</v>
      </c>
    </row>
    <row r="161" spans="1:8" x14ac:dyDescent="0.2">
      <c r="A161" s="4" t="s">
        <v>53</v>
      </c>
      <c r="B161" s="1" t="s">
        <v>54</v>
      </c>
      <c r="D161" s="4" t="s">
        <v>167</v>
      </c>
      <c r="E161" s="1" t="s">
        <v>168</v>
      </c>
      <c r="F161" s="2">
        <v>58118.93</v>
      </c>
      <c r="G161" s="18">
        <f t="shared" si="30"/>
        <v>0.10239999645083471</v>
      </c>
      <c r="H161" s="2">
        <f t="shared" si="31"/>
        <v>5951.378225726311</v>
      </c>
    </row>
    <row r="162" spans="1:8" x14ac:dyDescent="0.2">
      <c r="A162" s="4" t="s">
        <v>53</v>
      </c>
      <c r="B162" s="1" t="s">
        <v>54</v>
      </c>
      <c r="D162" s="4" t="s">
        <v>127</v>
      </c>
      <c r="E162" s="1" t="s">
        <v>128</v>
      </c>
      <c r="F162" s="2">
        <v>387256.27999999985</v>
      </c>
      <c r="G162" s="18">
        <f t="shared" si="30"/>
        <v>0.10239999645083471</v>
      </c>
      <c r="H162" s="2">
        <f t="shared" si="31"/>
        <v>39655.041697563436</v>
      </c>
    </row>
    <row r="163" spans="1:8" x14ac:dyDescent="0.2">
      <c r="A163" s="4" t="s">
        <v>53</v>
      </c>
      <c r="B163" s="1" t="s">
        <v>54</v>
      </c>
      <c r="D163" s="4" t="s">
        <v>163</v>
      </c>
      <c r="E163" s="1" t="s">
        <v>164</v>
      </c>
      <c r="F163" s="2">
        <v>129291.01000000001</v>
      </c>
      <c r="G163" s="18">
        <f t="shared" si="30"/>
        <v>0.10239999645083471</v>
      </c>
      <c r="H163" s="2">
        <f t="shared" si="31"/>
        <v>13239.398965124836</v>
      </c>
    </row>
    <row r="164" spans="1:8" x14ac:dyDescent="0.2">
      <c r="A164" s="4" t="s">
        <v>53</v>
      </c>
      <c r="B164" s="1" t="s">
        <v>54</v>
      </c>
      <c r="D164" s="4" t="s">
        <v>169</v>
      </c>
      <c r="E164" s="1" t="s">
        <v>170</v>
      </c>
      <c r="F164" s="2">
        <v>126749.09000000001</v>
      </c>
      <c r="G164" s="18">
        <f t="shared" si="30"/>
        <v>0.10239999645083471</v>
      </c>
      <c r="H164" s="2">
        <f t="shared" si="31"/>
        <v>12979.10636614653</v>
      </c>
    </row>
    <row r="165" spans="1:8" x14ac:dyDescent="0.2">
      <c r="A165" s="4" t="s">
        <v>53</v>
      </c>
      <c r="B165" s="1" t="s">
        <v>54</v>
      </c>
      <c r="D165" s="4" t="s">
        <v>179</v>
      </c>
      <c r="E165" s="1" t="s">
        <v>180</v>
      </c>
      <c r="F165" s="2">
        <v>460.69</v>
      </c>
      <c r="G165" s="18">
        <f t="shared" si="30"/>
        <v>0.10239999645083471</v>
      </c>
      <c r="H165" s="2">
        <f t="shared" si="31"/>
        <v>47.174654364935044</v>
      </c>
    </row>
    <row r="166" spans="1:8" ht="13.5" thickBot="1" x14ac:dyDescent="0.25">
      <c r="A166" s="4" t="s">
        <v>250</v>
      </c>
      <c r="F166" s="9">
        <f>SUM(F158:F165)</f>
        <v>-9.9999998515727384E-3</v>
      </c>
      <c r="G166" s="16"/>
      <c r="H166" s="9">
        <f>SUM(H158:H165)</f>
        <v>-1.0239999520180731E-3</v>
      </c>
    </row>
    <row r="167" spans="1:8" ht="13.5" thickTop="1" x14ac:dyDescent="0.2">
      <c r="F167" s="2"/>
      <c r="G167" s="2"/>
    </row>
    <row r="168" spans="1:8" s="6" customFormat="1" ht="13.5" thickBot="1" x14ac:dyDescent="0.25">
      <c r="A168" s="7" t="s">
        <v>0</v>
      </c>
      <c r="B168" s="8" t="s">
        <v>1</v>
      </c>
      <c r="C168" s="7" t="s">
        <v>330</v>
      </c>
      <c r="D168" s="7" t="s">
        <v>2</v>
      </c>
      <c r="E168" s="8" t="s">
        <v>3</v>
      </c>
      <c r="F168" s="7" t="s">
        <v>232</v>
      </c>
      <c r="G168" s="7" t="s">
        <v>351</v>
      </c>
      <c r="H168" s="13" t="s">
        <v>332</v>
      </c>
    </row>
    <row r="169" spans="1:8" x14ac:dyDescent="0.2">
      <c r="A169" s="4" t="s">
        <v>61</v>
      </c>
      <c r="B169" s="1" t="s">
        <v>62</v>
      </c>
      <c r="C169" s="5" t="s">
        <v>337</v>
      </c>
      <c r="D169" s="4" t="s">
        <v>6</v>
      </c>
      <c r="E169" s="1" t="s">
        <v>7</v>
      </c>
      <c r="F169" s="2">
        <v>-772309.75999999978</v>
      </c>
      <c r="G169" s="17">
        <f>H169/F169</f>
        <v>0.10240000074581475</v>
      </c>
      <c r="H169" s="2">
        <v>-79084.51999999999</v>
      </c>
    </row>
    <row r="170" spans="1:8" x14ac:dyDescent="0.2">
      <c r="A170" s="4" t="s">
        <v>61</v>
      </c>
      <c r="B170" s="1" t="s">
        <v>62</v>
      </c>
      <c r="D170" s="4" t="s">
        <v>115</v>
      </c>
      <c r="E170" s="1" t="s">
        <v>116</v>
      </c>
      <c r="F170" s="2">
        <v>357500.94000000006</v>
      </c>
      <c r="G170" s="18">
        <f>$G169</f>
        <v>0.10240000074581475</v>
      </c>
      <c r="H170" s="2">
        <f>F170*G170</f>
        <v>36608.096522629479</v>
      </c>
    </row>
    <row r="171" spans="1:8" x14ac:dyDescent="0.2">
      <c r="A171" s="4" t="s">
        <v>61</v>
      </c>
      <c r="B171" s="1" t="s">
        <v>62</v>
      </c>
      <c r="D171" s="4" t="s">
        <v>165</v>
      </c>
      <c r="E171" s="1" t="s">
        <v>166</v>
      </c>
      <c r="F171" s="2">
        <v>69074.259999999995</v>
      </c>
      <c r="G171" s="18">
        <f t="shared" ref="G171:G174" si="32">$G170</f>
        <v>0.10240000074581475</v>
      </c>
      <c r="H171" s="2">
        <f t="shared" ref="H171:H174" si="33">F171*G171</f>
        <v>7073.2042755166012</v>
      </c>
    </row>
    <row r="172" spans="1:8" x14ac:dyDescent="0.2">
      <c r="A172" s="4" t="s">
        <v>61</v>
      </c>
      <c r="B172" s="1" t="s">
        <v>62</v>
      </c>
      <c r="D172" s="4" t="s">
        <v>167</v>
      </c>
      <c r="E172" s="1" t="s">
        <v>168</v>
      </c>
      <c r="F172" s="2">
        <v>110187.20999999999</v>
      </c>
      <c r="G172" s="18">
        <f t="shared" si="32"/>
        <v>0.10240000074581475</v>
      </c>
      <c r="H172" s="2">
        <f t="shared" si="33"/>
        <v>11283.170386179245</v>
      </c>
    </row>
    <row r="173" spans="1:8" x14ac:dyDescent="0.2">
      <c r="A173" s="4" t="s">
        <v>61</v>
      </c>
      <c r="B173" s="1" t="s">
        <v>62</v>
      </c>
      <c r="D173" s="4" t="s">
        <v>127</v>
      </c>
      <c r="E173" s="1" t="s">
        <v>128</v>
      </c>
      <c r="F173" s="2">
        <v>123695.31</v>
      </c>
      <c r="G173" s="18">
        <f t="shared" si="32"/>
        <v>0.10240000074581475</v>
      </c>
      <c r="H173" s="2">
        <f t="shared" si="33"/>
        <v>12666.399836253786</v>
      </c>
    </row>
    <row r="174" spans="1:8" x14ac:dyDescent="0.2">
      <c r="A174" s="4" t="s">
        <v>61</v>
      </c>
      <c r="B174" s="1" t="s">
        <v>62</v>
      </c>
      <c r="D174" s="4" t="s">
        <v>169</v>
      </c>
      <c r="E174" s="1" t="s">
        <v>170</v>
      </c>
      <c r="F174" s="2">
        <v>111852</v>
      </c>
      <c r="G174" s="18">
        <f t="shared" si="32"/>
        <v>0.10240000074581475</v>
      </c>
      <c r="H174" s="2">
        <f t="shared" si="33"/>
        <v>11453.644883420871</v>
      </c>
    </row>
    <row r="175" spans="1:8" ht="13.5" thickBot="1" x14ac:dyDescent="0.25">
      <c r="A175" s="4" t="s">
        <v>251</v>
      </c>
      <c r="F175" s="9">
        <f>SUM(F169:F174)</f>
        <v>-3.9999999717110768E-2</v>
      </c>
      <c r="G175" s="16"/>
      <c r="H175" s="9">
        <f>SUM(H169:H174)</f>
        <v>-4.0960000042105094E-3</v>
      </c>
    </row>
    <row r="176" spans="1:8" ht="13.5" thickTop="1" x14ac:dyDescent="0.2">
      <c r="F176" s="2"/>
      <c r="G176" s="2"/>
    </row>
    <row r="177" spans="1:8" s="6" customFormat="1" ht="13.5" thickBot="1" x14ac:dyDescent="0.25">
      <c r="A177" s="7" t="s">
        <v>0</v>
      </c>
      <c r="B177" s="8" t="s">
        <v>1</v>
      </c>
      <c r="C177" s="7" t="s">
        <v>330</v>
      </c>
      <c r="D177" s="7" t="s">
        <v>2</v>
      </c>
      <c r="E177" s="8" t="s">
        <v>3</v>
      </c>
      <c r="F177" s="7" t="s">
        <v>232</v>
      </c>
      <c r="G177" s="7" t="s">
        <v>351</v>
      </c>
      <c r="H177" s="13" t="s">
        <v>332</v>
      </c>
    </row>
    <row r="178" spans="1:8" x14ac:dyDescent="0.2">
      <c r="A178" s="4" t="s">
        <v>142</v>
      </c>
      <c r="B178" s="1" t="s">
        <v>143</v>
      </c>
      <c r="C178" s="5" t="s">
        <v>337</v>
      </c>
      <c r="D178" s="4" t="s">
        <v>6</v>
      </c>
      <c r="E178" s="1" t="s">
        <v>7</v>
      </c>
      <c r="F178" s="2">
        <v>-2624037.8200000017</v>
      </c>
      <c r="G178" s="17">
        <f>H178/F178</f>
        <v>0.10240000275605776</v>
      </c>
      <c r="H178" s="2">
        <v>-268701.48</v>
      </c>
    </row>
    <row r="179" spans="1:8" x14ac:dyDescent="0.2">
      <c r="A179" s="4" t="s">
        <v>142</v>
      </c>
      <c r="B179" s="1" t="s">
        <v>143</v>
      </c>
      <c r="D179" s="4" t="s">
        <v>203</v>
      </c>
      <c r="E179" s="1" t="s">
        <v>204</v>
      </c>
      <c r="F179" s="2">
        <v>49789.180000000008</v>
      </c>
      <c r="G179" s="18">
        <f>$G178</f>
        <v>0.10240000275605776</v>
      </c>
      <c r="H179" s="2">
        <f>F179*G179</f>
        <v>5098.4121692218569</v>
      </c>
    </row>
    <row r="180" spans="1:8" x14ac:dyDescent="0.2">
      <c r="A180" s="4" t="s">
        <v>142</v>
      </c>
      <c r="B180" s="1" t="s">
        <v>143</v>
      </c>
      <c r="D180" s="4" t="s">
        <v>115</v>
      </c>
      <c r="E180" s="1" t="s">
        <v>116</v>
      </c>
      <c r="F180" s="2">
        <v>1173354.5199999998</v>
      </c>
      <c r="G180" s="18">
        <f t="shared" ref="G180:G185" si="34">$G179</f>
        <v>0.10240000275605776</v>
      </c>
      <c r="H180" s="2">
        <f t="shared" ref="H180:H185" si="35">F180*G180</f>
        <v>120151.50608183281</v>
      </c>
    </row>
    <row r="181" spans="1:8" x14ac:dyDescent="0.2">
      <c r="A181" s="4" t="s">
        <v>142</v>
      </c>
      <c r="B181" s="1" t="s">
        <v>143</v>
      </c>
      <c r="D181" s="4" t="s">
        <v>165</v>
      </c>
      <c r="E181" s="1" t="s">
        <v>166</v>
      </c>
      <c r="F181" s="2">
        <v>372627.56999999983</v>
      </c>
      <c r="G181" s="18">
        <f t="shared" si="34"/>
        <v>0.10240000275605776</v>
      </c>
      <c r="H181" s="2">
        <f t="shared" si="35"/>
        <v>38157.06419498309</v>
      </c>
    </row>
    <row r="182" spans="1:8" x14ac:dyDescent="0.2">
      <c r="A182" s="4" t="s">
        <v>142</v>
      </c>
      <c r="B182" s="1" t="s">
        <v>143</v>
      </c>
      <c r="D182" s="4" t="s">
        <v>167</v>
      </c>
      <c r="E182" s="1" t="s">
        <v>168</v>
      </c>
      <c r="F182" s="2">
        <v>451094.65999999992</v>
      </c>
      <c r="G182" s="18">
        <f t="shared" si="34"/>
        <v>0.10240000275605776</v>
      </c>
      <c r="H182" s="2">
        <f t="shared" si="35"/>
        <v>46192.094427242933</v>
      </c>
    </row>
    <row r="183" spans="1:8" x14ac:dyDescent="0.2">
      <c r="A183" s="4" t="s">
        <v>142</v>
      </c>
      <c r="B183" s="1" t="s">
        <v>143</v>
      </c>
      <c r="D183" s="4" t="s">
        <v>127</v>
      </c>
      <c r="E183" s="1" t="s">
        <v>128</v>
      </c>
      <c r="F183" s="2">
        <v>453155.00000000006</v>
      </c>
      <c r="G183" s="18">
        <f t="shared" si="34"/>
        <v>0.10240000275605776</v>
      </c>
      <c r="H183" s="2">
        <f t="shared" si="35"/>
        <v>46403.073248921362</v>
      </c>
    </row>
    <row r="184" spans="1:8" x14ac:dyDescent="0.2">
      <c r="A184" s="4" t="s">
        <v>142</v>
      </c>
      <c r="B184" s="1" t="s">
        <v>143</v>
      </c>
      <c r="D184" s="4" t="s">
        <v>169</v>
      </c>
      <c r="E184" s="1" t="s">
        <v>170</v>
      </c>
      <c r="F184" s="2">
        <v>121776</v>
      </c>
      <c r="G184" s="18">
        <f t="shared" si="34"/>
        <v>0.10240000275605776</v>
      </c>
      <c r="H184" s="2">
        <f t="shared" si="35"/>
        <v>12469.862735621689</v>
      </c>
    </row>
    <row r="185" spans="1:8" x14ac:dyDescent="0.2">
      <c r="A185" s="4" t="s">
        <v>142</v>
      </c>
      <c r="B185" s="1" t="s">
        <v>143</v>
      </c>
      <c r="D185" s="4" t="s">
        <v>179</v>
      </c>
      <c r="E185" s="1" t="s">
        <v>180</v>
      </c>
      <c r="F185" s="2">
        <v>2240.89</v>
      </c>
      <c r="G185" s="18">
        <f t="shared" si="34"/>
        <v>0.10240000275605776</v>
      </c>
      <c r="H185" s="2">
        <f t="shared" si="35"/>
        <v>229.46714217602226</v>
      </c>
    </row>
    <row r="186" spans="1:8" ht="13.5" thickBot="1" x14ac:dyDescent="0.25">
      <c r="A186" s="4" t="s">
        <v>252</v>
      </c>
      <c r="F186" s="9">
        <f>SUM(F178:F185)</f>
        <v>-1.9349499780219048E-9</v>
      </c>
      <c r="G186" s="16"/>
      <c r="H186" s="9">
        <f>SUM(H178:H185)</f>
        <v>-2.3186430553323589E-10</v>
      </c>
    </row>
    <row r="187" spans="1:8" ht="13.5" thickTop="1" x14ac:dyDescent="0.2">
      <c r="F187" s="2"/>
      <c r="G187" s="2"/>
    </row>
    <row r="188" spans="1:8" s="6" customFormat="1" ht="13.5" thickBot="1" x14ac:dyDescent="0.25">
      <c r="A188" s="7" t="s">
        <v>0</v>
      </c>
      <c r="B188" s="8" t="s">
        <v>1</v>
      </c>
      <c r="C188" s="7" t="s">
        <v>330</v>
      </c>
      <c r="D188" s="7" t="s">
        <v>2</v>
      </c>
      <c r="E188" s="8" t="s">
        <v>3</v>
      </c>
      <c r="F188" s="7" t="s">
        <v>232</v>
      </c>
      <c r="G188" s="7" t="s">
        <v>351</v>
      </c>
      <c r="H188" s="13" t="s">
        <v>332</v>
      </c>
    </row>
    <row r="189" spans="1:8" x14ac:dyDescent="0.2">
      <c r="A189" s="4" t="s">
        <v>65</v>
      </c>
      <c r="B189" s="1" t="s">
        <v>66</v>
      </c>
      <c r="C189" s="5" t="s">
        <v>337</v>
      </c>
      <c r="D189" s="4" t="s">
        <v>6</v>
      </c>
      <c r="E189" s="1" t="s">
        <v>7</v>
      </c>
      <c r="F189" s="2">
        <v>-907959.50000000012</v>
      </c>
      <c r="G189" s="17">
        <f>H189/F189</f>
        <v>0.10239999691616199</v>
      </c>
      <c r="H189" s="2">
        <v>-92975.049999999988</v>
      </c>
    </row>
    <row r="190" spans="1:8" x14ac:dyDescent="0.2">
      <c r="A190" s="4" t="s">
        <v>65</v>
      </c>
      <c r="B190" s="1" t="s">
        <v>66</v>
      </c>
      <c r="D190" s="4" t="s">
        <v>115</v>
      </c>
      <c r="E190" s="1" t="s">
        <v>116</v>
      </c>
      <c r="F190" s="2">
        <v>438723.26000000007</v>
      </c>
      <c r="G190" s="18">
        <f>$G189</f>
        <v>0.10239999691616199</v>
      </c>
      <c r="H190" s="2">
        <f>F190*G190</f>
        <v>44925.260471048539</v>
      </c>
    </row>
    <row r="191" spans="1:8" x14ac:dyDescent="0.2">
      <c r="A191" s="4" t="s">
        <v>65</v>
      </c>
      <c r="B191" s="1" t="s">
        <v>66</v>
      </c>
      <c r="D191" s="4" t="s">
        <v>165</v>
      </c>
      <c r="E191" s="1" t="s">
        <v>166</v>
      </c>
      <c r="F191" s="2">
        <v>48891.549999999996</v>
      </c>
      <c r="G191" s="18">
        <f t="shared" ref="G191:G195" si="36">$G190</f>
        <v>0.10239999691616199</v>
      </c>
      <c r="H191" s="2">
        <f t="shared" ref="H191:H195" si="37">F191*G191</f>
        <v>5006.4945692263791</v>
      </c>
    </row>
    <row r="192" spans="1:8" x14ac:dyDescent="0.2">
      <c r="A192" s="4" t="s">
        <v>65</v>
      </c>
      <c r="B192" s="1" t="s">
        <v>66</v>
      </c>
      <c r="D192" s="4" t="s">
        <v>167</v>
      </c>
      <c r="E192" s="1" t="s">
        <v>168</v>
      </c>
      <c r="F192" s="2">
        <v>220855.1</v>
      </c>
      <c r="G192" s="18">
        <f t="shared" si="36"/>
        <v>0.10239999691616199</v>
      </c>
      <c r="H192" s="2">
        <f t="shared" si="37"/>
        <v>22615.561558918649</v>
      </c>
    </row>
    <row r="193" spans="1:8" x14ac:dyDescent="0.2">
      <c r="A193" s="4" t="s">
        <v>65</v>
      </c>
      <c r="B193" s="1" t="s">
        <v>66</v>
      </c>
      <c r="D193" s="4" t="s">
        <v>127</v>
      </c>
      <c r="E193" s="1" t="s">
        <v>128</v>
      </c>
      <c r="F193" s="2">
        <v>181043.06</v>
      </c>
      <c r="G193" s="18">
        <f t="shared" si="36"/>
        <v>0.10239999691616199</v>
      </c>
      <c r="H193" s="2">
        <f t="shared" si="37"/>
        <v>18538.80878569253</v>
      </c>
    </row>
    <row r="194" spans="1:8" x14ac:dyDescent="0.2">
      <c r="A194" s="4" t="s">
        <v>65</v>
      </c>
      <c r="B194" s="1" t="s">
        <v>66</v>
      </c>
      <c r="D194" s="4" t="s">
        <v>169</v>
      </c>
      <c r="E194" s="1" t="s">
        <v>170</v>
      </c>
      <c r="F194" s="2">
        <v>15367.5</v>
      </c>
      <c r="G194" s="18">
        <f t="shared" si="36"/>
        <v>0.10239999691616199</v>
      </c>
      <c r="H194" s="2">
        <f t="shared" si="37"/>
        <v>1573.6319526091193</v>
      </c>
    </row>
    <row r="195" spans="1:8" x14ac:dyDescent="0.2">
      <c r="A195" s="4" t="s">
        <v>65</v>
      </c>
      <c r="B195" s="1" t="s">
        <v>66</v>
      </c>
      <c r="D195" s="4" t="s">
        <v>179</v>
      </c>
      <c r="E195" s="1" t="s">
        <v>180</v>
      </c>
      <c r="F195" s="2">
        <v>3079.03</v>
      </c>
      <c r="G195" s="18">
        <f t="shared" si="36"/>
        <v>0.10239999691616199</v>
      </c>
      <c r="H195" s="2">
        <f t="shared" si="37"/>
        <v>315.29266250477025</v>
      </c>
    </row>
    <row r="196" spans="1:8" ht="13.5" thickBot="1" x14ac:dyDescent="0.25">
      <c r="A196" s="4" t="s">
        <v>253</v>
      </c>
      <c r="F196" s="9">
        <f>SUM(F189:F195)</f>
        <v>-5.6843418860808015E-11</v>
      </c>
      <c r="G196" s="16"/>
      <c r="H196" s="9">
        <f>SUM(H189:H195)</f>
        <v>-9.6633812063373625E-13</v>
      </c>
    </row>
    <row r="197" spans="1:8" ht="13.5" thickTop="1" x14ac:dyDescent="0.2">
      <c r="F197" s="2"/>
      <c r="G197" s="2"/>
    </row>
    <row r="198" spans="1:8" s="6" customFormat="1" ht="13.5" thickBot="1" x14ac:dyDescent="0.25">
      <c r="A198" s="7" t="s">
        <v>0</v>
      </c>
      <c r="B198" s="8" t="s">
        <v>1</v>
      </c>
      <c r="C198" s="7" t="s">
        <v>330</v>
      </c>
      <c r="D198" s="7" t="s">
        <v>2</v>
      </c>
      <c r="E198" s="8" t="s">
        <v>3</v>
      </c>
      <c r="F198" s="7" t="s">
        <v>232</v>
      </c>
      <c r="G198" s="7" t="s">
        <v>351</v>
      </c>
      <c r="H198" s="13" t="s">
        <v>332</v>
      </c>
    </row>
    <row r="199" spans="1:8" x14ac:dyDescent="0.2">
      <c r="A199" s="4" t="s">
        <v>171</v>
      </c>
      <c r="B199" s="1" t="s">
        <v>172</v>
      </c>
      <c r="C199" s="5" t="s">
        <v>337</v>
      </c>
      <c r="D199" s="4" t="s">
        <v>6</v>
      </c>
      <c r="E199" s="1" t="s">
        <v>7</v>
      </c>
      <c r="F199" s="2">
        <v>-1176186.9900000002</v>
      </c>
      <c r="G199" s="17">
        <f>H199/F199</f>
        <v>0.1024000018908558</v>
      </c>
      <c r="H199" s="2">
        <v>-120441.55000000002</v>
      </c>
    </row>
    <row r="200" spans="1:8" x14ac:dyDescent="0.2">
      <c r="A200" s="4" t="s">
        <v>171</v>
      </c>
      <c r="B200" s="1" t="s">
        <v>172</v>
      </c>
      <c r="D200" s="4" t="s">
        <v>115</v>
      </c>
      <c r="E200" s="1" t="s">
        <v>116</v>
      </c>
      <c r="F200" s="2">
        <v>727863.82</v>
      </c>
      <c r="G200" s="18">
        <f>$G199</f>
        <v>0.1024000018908558</v>
      </c>
      <c r="H200" s="2">
        <f>F200*G200</f>
        <v>74533.256544285512</v>
      </c>
    </row>
    <row r="201" spans="1:8" x14ac:dyDescent="0.2">
      <c r="A201" s="4" t="s">
        <v>171</v>
      </c>
      <c r="B201" s="1" t="s">
        <v>172</v>
      </c>
      <c r="D201" s="4" t="s">
        <v>165</v>
      </c>
      <c r="E201" s="1" t="s">
        <v>166</v>
      </c>
      <c r="F201" s="2">
        <v>60770.62</v>
      </c>
      <c r="G201" s="18">
        <f t="shared" ref="G201:G204" si="38">$G200</f>
        <v>0.1024000018908558</v>
      </c>
      <c r="H201" s="2">
        <f t="shared" ref="H201:H204" si="39">F201*G201</f>
        <v>6222.9116029084789</v>
      </c>
    </row>
    <row r="202" spans="1:8" x14ac:dyDescent="0.2">
      <c r="A202" s="4" t="s">
        <v>171</v>
      </c>
      <c r="B202" s="1" t="s">
        <v>172</v>
      </c>
      <c r="D202" s="4" t="s">
        <v>127</v>
      </c>
      <c r="E202" s="1" t="s">
        <v>128</v>
      </c>
      <c r="F202" s="2">
        <v>330238.87999999995</v>
      </c>
      <c r="G202" s="18">
        <f t="shared" si="38"/>
        <v>0.1024000018908558</v>
      </c>
      <c r="H202" s="2">
        <f t="shared" si="39"/>
        <v>33816.461936434098</v>
      </c>
    </row>
    <row r="203" spans="1:8" x14ac:dyDescent="0.2">
      <c r="A203" s="4" t="s">
        <v>171</v>
      </c>
      <c r="B203" s="1" t="s">
        <v>172</v>
      </c>
      <c r="D203" s="4" t="s">
        <v>163</v>
      </c>
      <c r="E203" s="1" t="s">
        <v>164</v>
      </c>
      <c r="F203" s="2">
        <v>16309.71</v>
      </c>
      <c r="G203" s="18">
        <f t="shared" si="38"/>
        <v>0.1024000018908558</v>
      </c>
      <c r="H203" s="2">
        <f t="shared" si="39"/>
        <v>1670.1143348393095</v>
      </c>
    </row>
    <row r="204" spans="1:8" x14ac:dyDescent="0.2">
      <c r="A204" s="4" t="s">
        <v>171</v>
      </c>
      <c r="B204" s="1" t="s">
        <v>172</v>
      </c>
      <c r="D204" s="4" t="s">
        <v>169</v>
      </c>
      <c r="E204" s="1" t="s">
        <v>170</v>
      </c>
      <c r="F204" s="2">
        <v>41004</v>
      </c>
      <c r="G204" s="18">
        <f t="shared" si="38"/>
        <v>0.1024000018908558</v>
      </c>
      <c r="H204" s="2">
        <f t="shared" si="39"/>
        <v>4198.8096775326512</v>
      </c>
    </row>
    <row r="205" spans="1:8" ht="13.5" thickBot="1" x14ac:dyDescent="0.25">
      <c r="A205" s="4" t="s">
        <v>254</v>
      </c>
      <c r="F205" s="9">
        <f>SUM(F199:F204)</f>
        <v>3.9999999666179065E-2</v>
      </c>
      <c r="G205" s="16"/>
    </row>
    <row r="206" spans="1:8" ht="13.5" thickTop="1" x14ac:dyDescent="0.2">
      <c r="F206" s="2"/>
      <c r="G206" s="2"/>
    </row>
    <row r="207" spans="1:8" s="6" customFormat="1" ht="13.5" thickBot="1" x14ac:dyDescent="0.25">
      <c r="A207" s="7" t="s">
        <v>0</v>
      </c>
      <c r="B207" s="8" t="s">
        <v>1</v>
      </c>
      <c r="C207" s="7" t="s">
        <v>330</v>
      </c>
      <c r="D207" s="7" t="s">
        <v>2</v>
      </c>
      <c r="E207" s="8" t="s">
        <v>3</v>
      </c>
      <c r="F207" s="7" t="s">
        <v>232</v>
      </c>
      <c r="G207" s="7" t="s">
        <v>351</v>
      </c>
      <c r="H207" s="13" t="s">
        <v>332</v>
      </c>
    </row>
    <row r="208" spans="1:8" x14ac:dyDescent="0.2">
      <c r="A208" s="4" t="s">
        <v>73</v>
      </c>
      <c r="B208" s="1" t="s">
        <v>74</v>
      </c>
      <c r="C208" s="5" t="s">
        <v>338</v>
      </c>
      <c r="D208" s="4" t="s">
        <v>6</v>
      </c>
      <c r="E208" s="1" t="s">
        <v>7</v>
      </c>
      <c r="F208" s="2">
        <v>-225950.2</v>
      </c>
      <c r="G208" s="17">
        <f>H208/F208</f>
        <v>0.10550001726044057</v>
      </c>
      <c r="H208" s="2">
        <v>-23837.75</v>
      </c>
    </row>
    <row r="209" spans="1:8" x14ac:dyDescent="0.2">
      <c r="A209" s="4" t="s">
        <v>73</v>
      </c>
      <c r="B209" s="1" t="s">
        <v>74</v>
      </c>
      <c r="D209" s="4" t="s">
        <v>225</v>
      </c>
      <c r="E209" s="1" t="s">
        <v>226</v>
      </c>
      <c r="F209" s="2">
        <v>1500</v>
      </c>
      <c r="G209" s="18">
        <f>$G208</f>
        <v>0.10550001726044057</v>
      </c>
      <c r="H209" s="2">
        <f>F209*G209</f>
        <v>158.25002589066085</v>
      </c>
    </row>
    <row r="210" spans="1:8" x14ac:dyDescent="0.2">
      <c r="A210" s="4" t="s">
        <v>73</v>
      </c>
      <c r="B210" s="1" t="s">
        <v>74</v>
      </c>
      <c r="D210" s="4" t="s">
        <v>115</v>
      </c>
      <c r="E210" s="1" t="s">
        <v>116</v>
      </c>
      <c r="F210" s="2">
        <v>130425.18999999997</v>
      </c>
      <c r="G210" s="18">
        <f t="shared" ref="G210:G213" si="40">$G209</f>
        <v>0.10550001726044057</v>
      </c>
      <c r="H210" s="2">
        <f t="shared" ref="H210:H213" si="41">F210*G210</f>
        <v>13759.859796196239</v>
      </c>
    </row>
    <row r="211" spans="1:8" x14ac:dyDescent="0.2">
      <c r="A211" s="4" t="s">
        <v>73</v>
      </c>
      <c r="B211" s="1" t="s">
        <v>74</v>
      </c>
      <c r="D211" s="4" t="s">
        <v>165</v>
      </c>
      <c r="E211" s="1" t="s">
        <v>166</v>
      </c>
      <c r="F211" s="2">
        <v>20428.71000000001</v>
      </c>
      <c r="G211" s="18">
        <f t="shared" si="40"/>
        <v>0.10550001726044057</v>
      </c>
      <c r="H211" s="2">
        <f t="shared" si="41"/>
        <v>2155.229257608536</v>
      </c>
    </row>
    <row r="212" spans="1:8" x14ac:dyDescent="0.2">
      <c r="A212" s="4" t="s">
        <v>73</v>
      </c>
      <c r="B212" s="1" t="s">
        <v>74</v>
      </c>
      <c r="D212" s="4" t="s">
        <v>127</v>
      </c>
      <c r="E212" s="1" t="s">
        <v>128</v>
      </c>
      <c r="F212" s="2">
        <v>72970.03</v>
      </c>
      <c r="G212" s="18">
        <f t="shared" si="40"/>
        <v>0.10550001726044057</v>
      </c>
      <c r="H212" s="2">
        <f t="shared" si="41"/>
        <v>7698.3394244948668</v>
      </c>
    </row>
    <row r="213" spans="1:8" x14ac:dyDescent="0.2">
      <c r="A213" s="4" t="s">
        <v>73</v>
      </c>
      <c r="B213" s="1" t="s">
        <v>74</v>
      </c>
      <c r="D213" s="4" t="s">
        <v>179</v>
      </c>
      <c r="E213" s="1" t="s">
        <v>180</v>
      </c>
      <c r="F213" s="2">
        <v>626.26</v>
      </c>
      <c r="G213" s="18">
        <f t="shared" si="40"/>
        <v>0.10550001726044057</v>
      </c>
      <c r="H213" s="2">
        <f t="shared" si="41"/>
        <v>66.070440809523518</v>
      </c>
    </row>
    <row r="214" spans="1:8" ht="13.5" thickBot="1" x14ac:dyDescent="0.25">
      <c r="A214" s="4" t="s">
        <v>255</v>
      </c>
      <c r="F214" s="9">
        <f>SUM(F208:F213)</f>
        <v>-1.0000000033187462E-2</v>
      </c>
      <c r="G214" s="16"/>
      <c r="H214" s="9">
        <f>SUM(H208:H213)</f>
        <v>-1.0550001724709546E-3</v>
      </c>
    </row>
    <row r="215" spans="1:8" ht="13.5" thickTop="1" x14ac:dyDescent="0.2">
      <c r="F215" s="2"/>
      <c r="G215" s="2"/>
    </row>
    <row r="216" spans="1:8" s="6" customFormat="1" ht="13.5" thickBot="1" x14ac:dyDescent="0.25">
      <c r="A216" s="7" t="s">
        <v>0</v>
      </c>
      <c r="B216" s="8" t="s">
        <v>1</v>
      </c>
      <c r="C216" s="7" t="s">
        <v>330</v>
      </c>
      <c r="D216" s="7" t="s">
        <v>2</v>
      </c>
      <c r="E216" s="8" t="s">
        <v>3</v>
      </c>
      <c r="F216" s="7" t="s">
        <v>232</v>
      </c>
      <c r="G216" s="7" t="s">
        <v>351</v>
      </c>
      <c r="H216" s="13" t="s">
        <v>332</v>
      </c>
    </row>
    <row r="217" spans="1:8" x14ac:dyDescent="0.2">
      <c r="A217" s="4" t="s">
        <v>75</v>
      </c>
      <c r="B217" s="1" t="s">
        <v>76</v>
      </c>
      <c r="C217" s="5" t="s">
        <v>337</v>
      </c>
      <c r="D217" s="4" t="s">
        <v>6</v>
      </c>
      <c r="E217" s="1" t="s">
        <v>7</v>
      </c>
      <c r="F217" s="2">
        <v>-1020930.7599999998</v>
      </c>
      <c r="G217" s="17">
        <f>H217/F217</f>
        <v>0.10240000996737529</v>
      </c>
      <c r="H217" s="2">
        <v>-104543.32</v>
      </c>
    </row>
    <row r="218" spans="1:8" x14ac:dyDescent="0.2">
      <c r="A218" s="4" t="s">
        <v>75</v>
      </c>
      <c r="B218" s="1" t="s">
        <v>76</v>
      </c>
      <c r="D218" s="4" t="s">
        <v>115</v>
      </c>
      <c r="E218" s="1" t="s">
        <v>116</v>
      </c>
      <c r="F218" s="2">
        <v>332649.07</v>
      </c>
      <c r="G218" s="18">
        <f>$G217</f>
        <v>0.10240000996737529</v>
      </c>
      <c r="H218" s="2">
        <f>F218*G218</f>
        <v>34063.268083638119</v>
      </c>
    </row>
    <row r="219" spans="1:8" x14ac:dyDescent="0.2">
      <c r="A219" s="4" t="s">
        <v>75</v>
      </c>
      <c r="B219" s="1" t="s">
        <v>76</v>
      </c>
      <c r="D219" s="4" t="s">
        <v>165</v>
      </c>
      <c r="E219" s="1" t="s">
        <v>166</v>
      </c>
      <c r="F219" s="2">
        <v>67097.8</v>
      </c>
      <c r="G219" s="18">
        <f t="shared" ref="G219:G222" si="42">$G218</f>
        <v>0.10240000996737529</v>
      </c>
      <c r="H219" s="2">
        <f t="shared" ref="H219:H222" si="43">F219*G219</f>
        <v>6870.8153887889539</v>
      </c>
    </row>
    <row r="220" spans="1:8" x14ac:dyDescent="0.2">
      <c r="A220" s="4" t="s">
        <v>75</v>
      </c>
      <c r="B220" s="1" t="s">
        <v>76</v>
      </c>
      <c r="D220" s="4" t="s">
        <v>127</v>
      </c>
      <c r="E220" s="1" t="s">
        <v>128</v>
      </c>
      <c r="F220" s="2">
        <v>291155.07000000007</v>
      </c>
      <c r="G220" s="18">
        <f t="shared" si="42"/>
        <v>0.10240000996737529</v>
      </c>
      <c r="H220" s="2">
        <f t="shared" si="43"/>
        <v>29814.282070051857</v>
      </c>
    </row>
    <row r="221" spans="1:8" x14ac:dyDescent="0.2">
      <c r="A221" s="4" t="s">
        <v>75</v>
      </c>
      <c r="B221" s="1" t="s">
        <v>76</v>
      </c>
      <c r="D221" s="4" t="s">
        <v>163</v>
      </c>
      <c r="E221" s="1" t="s">
        <v>164</v>
      </c>
      <c r="F221" s="2">
        <v>197593.83</v>
      </c>
      <c r="G221" s="18">
        <f t="shared" si="42"/>
        <v>0.10240000996737529</v>
      </c>
      <c r="H221" s="2">
        <f t="shared" si="43"/>
        <v>20233.610161491859</v>
      </c>
    </row>
    <row r="222" spans="1:8" x14ac:dyDescent="0.2">
      <c r="A222" s="4" t="s">
        <v>75</v>
      </c>
      <c r="B222" s="1" t="s">
        <v>76</v>
      </c>
      <c r="D222" s="4" t="s">
        <v>169</v>
      </c>
      <c r="E222" s="1" t="s">
        <v>170</v>
      </c>
      <c r="F222" s="2">
        <v>132435</v>
      </c>
      <c r="G222" s="18">
        <f t="shared" si="42"/>
        <v>0.10240000996737529</v>
      </c>
      <c r="H222" s="2">
        <f t="shared" si="43"/>
        <v>13561.345320029346</v>
      </c>
    </row>
    <row r="223" spans="1:8" ht="13.5" thickBot="1" x14ac:dyDescent="0.25">
      <c r="A223" s="4" t="s">
        <v>256</v>
      </c>
      <c r="F223" s="9">
        <f>SUM(F217:F222)</f>
        <v>1.0000000387663022E-2</v>
      </c>
      <c r="G223" s="16"/>
      <c r="H223" s="9">
        <f>SUM(H217:H222)</f>
        <v>1.024000130200875E-3</v>
      </c>
    </row>
    <row r="224" spans="1:8" ht="13.5" thickTop="1" x14ac:dyDescent="0.2">
      <c r="F224" s="2"/>
      <c r="G224" s="2"/>
    </row>
    <row r="225" spans="1:8" s="6" customFormat="1" ht="13.5" thickBot="1" x14ac:dyDescent="0.25">
      <c r="A225" s="7" t="s">
        <v>0</v>
      </c>
      <c r="B225" s="8" t="s">
        <v>1</v>
      </c>
      <c r="C225" s="7" t="s">
        <v>330</v>
      </c>
      <c r="D225" s="7" t="s">
        <v>2</v>
      </c>
      <c r="E225" s="8" t="s">
        <v>3</v>
      </c>
      <c r="F225" s="7" t="s">
        <v>232</v>
      </c>
      <c r="G225" s="7" t="s">
        <v>351</v>
      </c>
      <c r="H225" s="13" t="s">
        <v>332</v>
      </c>
    </row>
    <row r="226" spans="1:8" x14ac:dyDescent="0.2">
      <c r="A226" s="4" t="s">
        <v>87</v>
      </c>
      <c r="B226" s="1" t="s">
        <v>88</v>
      </c>
      <c r="C226" s="5" t="s">
        <v>337</v>
      </c>
      <c r="D226" s="4" t="s">
        <v>6</v>
      </c>
      <c r="E226" s="1" t="s">
        <v>7</v>
      </c>
      <c r="F226" s="2">
        <v>-2228857.7999999993</v>
      </c>
      <c r="G226" s="17">
        <f>H226/F226</f>
        <v>0.10240000057428519</v>
      </c>
      <c r="H226" s="2">
        <v>-228235.03999999998</v>
      </c>
    </row>
    <row r="227" spans="1:8" x14ac:dyDescent="0.2">
      <c r="A227" s="4" t="s">
        <v>87</v>
      </c>
      <c r="B227" s="1" t="s">
        <v>88</v>
      </c>
      <c r="D227" s="4" t="s">
        <v>225</v>
      </c>
      <c r="E227" s="1" t="s">
        <v>226</v>
      </c>
      <c r="F227" s="2">
        <v>3033.6499999999996</v>
      </c>
      <c r="G227" s="18">
        <f>$G226</f>
        <v>0.10240000057428519</v>
      </c>
      <c r="H227" s="2">
        <f>F227*G227</f>
        <v>310.64576174218024</v>
      </c>
    </row>
    <row r="228" spans="1:8" x14ac:dyDescent="0.2">
      <c r="A228" s="4" t="s">
        <v>87</v>
      </c>
      <c r="B228" s="1" t="s">
        <v>88</v>
      </c>
      <c r="D228" s="4" t="s">
        <v>115</v>
      </c>
      <c r="E228" s="1" t="s">
        <v>116</v>
      </c>
      <c r="F228" s="2">
        <v>745721.06</v>
      </c>
      <c r="G228" s="18">
        <f t="shared" ref="G228:G232" si="44">$G227</f>
        <v>0.10240000057428519</v>
      </c>
      <c r="H228" s="2">
        <f t="shared" ref="H228:H232" si="45">F228*G228</f>
        <v>76361.836972256569</v>
      </c>
    </row>
    <row r="229" spans="1:8" x14ac:dyDescent="0.2">
      <c r="A229" s="4" t="s">
        <v>87</v>
      </c>
      <c r="B229" s="1" t="s">
        <v>88</v>
      </c>
      <c r="D229" s="4" t="s">
        <v>165</v>
      </c>
      <c r="E229" s="1" t="s">
        <v>166</v>
      </c>
      <c r="F229" s="2">
        <v>999525.69999999972</v>
      </c>
      <c r="G229" s="18">
        <f t="shared" si="44"/>
        <v>0.10240000057428519</v>
      </c>
      <c r="H229" s="2">
        <f t="shared" si="45"/>
        <v>102351.43225401278</v>
      </c>
    </row>
    <row r="230" spans="1:8" x14ac:dyDescent="0.2">
      <c r="A230" s="4" t="s">
        <v>87</v>
      </c>
      <c r="B230" s="1" t="s">
        <v>88</v>
      </c>
      <c r="D230" s="4" t="s">
        <v>127</v>
      </c>
      <c r="E230" s="1" t="s">
        <v>128</v>
      </c>
      <c r="F230" s="2">
        <v>315978.42000000016</v>
      </c>
      <c r="G230" s="18">
        <f t="shared" si="44"/>
        <v>0.10240000057428519</v>
      </c>
      <c r="H230" s="2">
        <f t="shared" si="45"/>
        <v>32356.190389461743</v>
      </c>
    </row>
    <row r="231" spans="1:8" x14ac:dyDescent="0.2">
      <c r="A231" s="4" t="s">
        <v>87</v>
      </c>
      <c r="B231" s="1" t="s">
        <v>88</v>
      </c>
      <c r="D231" s="4" t="s">
        <v>169</v>
      </c>
      <c r="E231" s="1" t="s">
        <v>170</v>
      </c>
      <c r="F231" s="2">
        <v>159564</v>
      </c>
      <c r="G231" s="18">
        <f t="shared" si="44"/>
        <v>0.10240000057428519</v>
      </c>
      <c r="H231" s="2">
        <f t="shared" si="45"/>
        <v>16339.353691635242</v>
      </c>
    </row>
    <row r="232" spans="1:8" x14ac:dyDescent="0.2">
      <c r="A232" s="4" t="s">
        <v>87</v>
      </c>
      <c r="B232" s="1" t="s">
        <v>88</v>
      </c>
      <c r="D232" s="4" t="s">
        <v>179</v>
      </c>
      <c r="E232" s="1" t="s">
        <v>180</v>
      </c>
      <c r="F232" s="2">
        <v>5034.95</v>
      </c>
      <c r="G232" s="18">
        <f t="shared" si="44"/>
        <v>0.10240000057428519</v>
      </c>
      <c r="H232" s="2">
        <f t="shared" si="45"/>
        <v>515.57888289149719</v>
      </c>
    </row>
    <row r="233" spans="1:8" ht="13.5" thickBot="1" x14ac:dyDescent="0.25">
      <c r="A233" s="4" t="s">
        <v>257</v>
      </c>
      <c r="F233" s="9">
        <f>SUM(F226:F232)</f>
        <v>-1.9999999506580934E-2</v>
      </c>
      <c r="G233" s="16"/>
      <c r="H233" s="9">
        <f>SUM(H226:H232)</f>
        <v>-2.0479999823237449E-3</v>
      </c>
    </row>
    <row r="234" spans="1:8" ht="13.5" thickTop="1" x14ac:dyDescent="0.2">
      <c r="F234" s="2"/>
      <c r="G234" s="2"/>
    </row>
    <row r="235" spans="1:8" s="6" customFormat="1" ht="13.5" thickBot="1" x14ac:dyDescent="0.25">
      <c r="A235" s="7" t="s">
        <v>0</v>
      </c>
      <c r="B235" s="8" t="s">
        <v>1</v>
      </c>
      <c r="C235" s="7" t="s">
        <v>330</v>
      </c>
      <c r="D235" s="7" t="s">
        <v>2</v>
      </c>
      <c r="E235" s="8" t="s">
        <v>3</v>
      </c>
      <c r="F235" s="7" t="s">
        <v>232</v>
      </c>
      <c r="G235" s="7" t="s">
        <v>351</v>
      </c>
      <c r="H235" s="13" t="s">
        <v>332</v>
      </c>
    </row>
    <row r="236" spans="1:8" x14ac:dyDescent="0.2">
      <c r="A236" s="4" t="s">
        <v>136</v>
      </c>
      <c r="B236" s="1" t="s">
        <v>137</v>
      </c>
      <c r="C236" s="5" t="s">
        <v>337</v>
      </c>
      <c r="D236" s="4" t="s">
        <v>6</v>
      </c>
      <c r="E236" s="1" t="s">
        <v>7</v>
      </c>
      <c r="F236" s="2">
        <v>-2774171.66</v>
      </c>
      <c r="G236" s="17">
        <f>H236/F236</f>
        <v>0.1024000007267034</v>
      </c>
      <c r="H236" s="2">
        <v>-284075.18</v>
      </c>
    </row>
    <row r="237" spans="1:8" x14ac:dyDescent="0.2">
      <c r="A237" s="4" t="s">
        <v>136</v>
      </c>
      <c r="B237" s="1" t="s">
        <v>137</v>
      </c>
      <c r="D237" s="4" t="s">
        <v>115</v>
      </c>
      <c r="E237" s="1" t="s">
        <v>116</v>
      </c>
      <c r="F237" s="2">
        <v>1345597.2100000002</v>
      </c>
      <c r="G237" s="18">
        <f>$G236</f>
        <v>0.1024000007267034</v>
      </c>
      <c r="H237" s="2">
        <f>F237*G237</f>
        <v>137789.15528185008</v>
      </c>
    </row>
    <row r="238" spans="1:8" x14ac:dyDescent="0.2">
      <c r="A238" s="4" t="s">
        <v>136</v>
      </c>
      <c r="B238" s="1" t="s">
        <v>137</v>
      </c>
      <c r="D238" s="4" t="s">
        <v>165</v>
      </c>
      <c r="E238" s="1" t="s">
        <v>166</v>
      </c>
      <c r="F238" s="2">
        <v>213195.83999999994</v>
      </c>
      <c r="G238" s="18">
        <f t="shared" ref="G238:G241" si="46">$G237</f>
        <v>0.1024000007267034</v>
      </c>
      <c r="H238" s="2">
        <f t="shared" ref="H238:H241" si="47">F238*G238</f>
        <v>21831.254170930133</v>
      </c>
    </row>
    <row r="239" spans="1:8" x14ac:dyDescent="0.2">
      <c r="A239" s="4" t="s">
        <v>136</v>
      </c>
      <c r="B239" s="1" t="s">
        <v>137</v>
      </c>
      <c r="D239" s="4" t="s">
        <v>127</v>
      </c>
      <c r="E239" s="1" t="s">
        <v>128</v>
      </c>
      <c r="F239" s="2">
        <v>1057789.4699999997</v>
      </c>
      <c r="G239" s="18">
        <f t="shared" si="46"/>
        <v>0.1024000007267034</v>
      </c>
      <c r="H239" s="2">
        <f t="shared" si="47"/>
        <v>108317.64249669918</v>
      </c>
    </row>
    <row r="240" spans="1:8" x14ac:dyDescent="0.2">
      <c r="A240" s="4" t="s">
        <v>136</v>
      </c>
      <c r="B240" s="1" t="s">
        <v>137</v>
      </c>
      <c r="D240" s="4" t="s">
        <v>169</v>
      </c>
      <c r="E240" s="1" t="s">
        <v>170</v>
      </c>
      <c r="F240" s="2">
        <v>156302.81000000003</v>
      </c>
      <c r="G240" s="18">
        <f t="shared" si="46"/>
        <v>0.1024000007267034</v>
      </c>
      <c r="H240" s="2">
        <f t="shared" si="47"/>
        <v>16005.407857585786</v>
      </c>
    </row>
    <row r="241" spans="1:8" x14ac:dyDescent="0.2">
      <c r="A241" s="4" t="s">
        <v>136</v>
      </c>
      <c r="B241" s="1" t="s">
        <v>137</v>
      </c>
      <c r="D241" s="4" t="s">
        <v>179</v>
      </c>
      <c r="E241" s="1" t="s">
        <v>180</v>
      </c>
      <c r="F241" s="2">
        <v>1286.3499999999999</v>
      </c>
      <c r="G241" s="18">
        <f t="shared" si="46"/>
        <v>0.1024000007267034</v>
      </c>
      <c r="H241" s="2">
        <f t="shared" si="47"/>
        <v>131.72224093479491</v>
      </c>
    </row>
    <row r="242" spans="1:8" ht="13.5" thickBot="1" x14ac:dyDescent="0.25">
      <c r="A242" s="4" t="s">
        <v>258</v>
      </c>
      <c r="F242" s="9">
        <f>SUM(F236:F241)</f>
        <v>1.999999966346877E-2</v>
      </c>
      <c r="G242" s="16"/>
      <c r="H242" s="9">
        <f>SUM(H236:H241)</f>
        <v>2.0479999719213993E-3</v>
      </c>
    </row>
    <row r="243" spans="1:8" ht="13.5" thickTop="1" x14ac:dyDescent="0.2">
      <c r="F243" s="2"/>
      <c r="G243" s="2"/>
    </row>
    <row r="244" spans="1:8" s="6" customFormat="1" ht="13.5" thickBot="1" x14ac:dyDescent="0.25">
      <c r="A244" s="7" t="s">
        <v>0</v>
      </c>
      <c r="B244" s="8" t="s">
        <v>1</v>
      </c>
      <c r="C244" s="7" t="s">
        <v>330</v>
      </c>
      <c r="D244" s="7" t="s">
        <v>2</v>
      </c>
      <c r="E244" s="8" t="s">
        <v>3</v>
      </c>
      <c r="F244" s="7" t="s">
        <v>232</v>
      </c>
      <c r="G244" s="7" t="s">
        <v>351</v>
      </c>
      <c r="H244" s="13" t="s">
        <v>332</v>
      </c>
    </row>
    <row r="245" spans="1:8" x14ac:dyDescent="0.2">
      <c r="A245" s="4" t="s">
        <v>97</v>
      </c>
      <c r="B245" s="1" t="s">
        <v>98</v>
      </c>
      <c r="C245" s="5" t="s">
        <v>337</v>
      </c>
      <c r="D245" s="4" t="s">
        <v>6</v>
      </c>
      <c r="E245" s="1" t="s">
        <v>7</v>
      </c>
      <c r="F245" s="2">
        <v>-7148087.0000000019</v>
      </c>
      <c r="G245" s="17">
        <f>H245/F245</f>
        <v>0.10240000296582845</v>
      </c>
      <c r="H245" s="2">
        <v>-731964.13</v>
      </c>
    </row>
    <row r="246" spans="1:8" x14ac:dyDescent="0.2">
      <c r="A246" s="4" t="s">
        <v>97</v>
      </c>
      <c r="B246" s="1" t="s">
        <v>98</v>
      </c>
      <c r="D246" s="4" t="s">
        <v>115</v>
      </c>
      <c r="E246" s="1" t="s">
        <v>116</v>
      </c>
      <c r="F246" s="2">
        <v>1855427.4700000002</v>
      </c>
      <c r="G246" s="18">
        <f>$G245</f>
        <v>0.10240000296582845</v>
      </c>
      <c r="H246" s="2">
        <f>F246*G246</f>
        <v>189995.77843087961</v>
      </c>
    </row>
    <row r="247" spans="1:8" x14ac:dyDescent="0.2">
      <c r="A247" s="4" t="s">
        <v>97</v>
      </c>
      <c r="B247" s="1" t="s">
        <v>98</v>
      </c>
      <c r="D247" s="4" t="s">
        <v>165</v>
      </c>
      <c r="E247" s="1" t="s">
        <v>166</v>
      </c>
      <c r="F247" s="2">
        <v>4334161.2399999993</v>
      </c>
      <c r="G247" s="18">
        <f t="shared" ref="G247:G252" si="48">$G246</f>
        <v>0.10240000296582845</v>
      </c>
      <c r="H247" s="2">
        <f t="shared" ref="H247:H252" si="49">F247*G247</f>
        <v>443818.12383037864</v>
      </c>
    </row>
    <row r="248" spans="1:8" x14ac:dyDescent="0.2">
      <c r="A248" s="4" t="s">
        <v>97</v>
      </c>
      <c r="B248" s="1" t="s">
        <v>98</v>
      </c>
      <c r="D248" s="4" t="s">
        <v>167</v>
      </c>
      <c r="E248" s="1" t="s">
        <v>168</v>
      </c>
      <c r="F248" s="2">
        <v>129448.79</v>
      </c>
      <c r="G248" s="18">
        <f t="shared" si="48"/>
        <v>0.10240000296582845</v>
      </c>
      <c r="H248" s="2">
        <f t="shared" si="49"/>
        <v>13255.556479922903</v>
      </c>
    </row>
    <row r="249" spans="1:8" x14ac:dyDescent="0.2">
      <c r="A249" s="4" t="s">
        <v>97</v>
      </c>
      <c r="B249" s="1" t="s">
        <v>98</v>
      </c>
      <c r="D249" s="4" t="s">
        <v>127</v>
      </c>
      <c r="E249" s="1" t="s">
        <v>128</v>
      </c>
      <c r="F249" s="2">
        <v>738643.77000000014</v>
      </c>
      <c r="G249" s="18">
        <f t="shared" si="48"/>
        <v>0.10240000296582845</v>
      </c>
      <c r="H249" s="2">
        <f t="shared" si="49"/>
        <v>75637.124238690725</v>
      </c>
    </row>
    <row r="250" spans="1:8" x14ac:dyDescent="0.2">
      <c r="A250" s="4" t="s">
        <v>97</v>
      </c>
      <c r="B250" s="1" t="s">
        <v>98</v>
      </c>
      <c r="D250" s="4" t="s">
        <v>163</v>
      </c>
      <c r="E250" s="1" t="s">
        <v>164</v>
      </c>
      <c r="F250" s="2">
        <v>2475</v>
      </c>
      <c r="G250" s="18">
        <f t="shared" si="48"/>
        <v>0.10240000296582845</v>
      </c>
      <c r="H250" s="2">
        <f t="shared" si="49"/>
        <v>253.44000734042541</v>
      </c>
    </row>
    <row r="251" spans="1:8" x14ac:dyDescent="0.2">
      <c r="A251" s="4" t="s">
        <v>97</v>
      </c>
      <c r="B251" s="1" t="s">
        <v>98</v>
      </c>
      <c r="D251" s="4" t="s">
        <v>169</v>
      </c>
      <c r="E251" s="1" t="s">
        <v>170</v>
      </c>
      <c r="F251" s="2">
        <v>79620</v>
      </c>
      <c r="G251" s="18">
        <f t="shared" si="48"/>
        <v>0.10240000296582845</v>
      </c>
      <c r="H251" s="2">
        <f t="shared" si="49"/>
        <v>8153.0882361392614</v>
      </c>
    </row>
    <row r="252" spans="1:8" x14ac:dyDescent="0.2">
      <c r="A252" s="4" t="s">
        <v>97</v>
      </c>
      <c r="B252" s="1" t="s">
        <v>98</v>
      </c>
      <c r="D252" s="4" t="s">
        <v>179</v>
      </c>
      <c r="E252" s="1" t="s">
        <v>180</v>
      </c>
      <c r="F252" s="2">
        <v>8310.7599999999984</v>
      </c>
      <c r="G252" s="18">
        <f t="shared" si="48"/>
        <v>0.10240000296582845</v>
      </c>
      <c r="H252" s="2">
        <f t="shared" si="49"/>
        <v>851.02184864828826</v>
      </c>
    </row>
    <row r="253" spans="1:8" ht="13.5" thickBot="1" x14ac:dyDescent="0.25">
      <c r="A253" s="4" t="s">
        <v>259</v>
      </c>
      <c r="F253" s="9">
        <f>SUM(F245:F252)</f>
        <v>2.9999998270795913E-2</v>
      </c>
      <c r="G253" s="16"/>
      <c r="H253" s="9">
        <f>SUM(H245:H252)</f>
        <v>3.0719998177346497E-3</v>
      </c>
    </row>
    <row r="254" spans="1:8" ht="13.5" thickTop="1" x14ac:dyDescent="0.2">
      <c r="F254" s="2"/>
      <c r="G254" s="2"/>
    </row>
    <row r="255" spans="1:8" s="6" customFormat="1" ht="13.5" thickBot="1" x14ac:dyDescent="0.25">
      <c r="A255" s="7" t="s">
        <v>0</v>
      </c>
      <c r="B255" s="8" t="s">
        <v>1</v>
      </c>
      <c r="C255" s="7" t="s">
        <v>330</v>
      </c>
      <c r="D255" s="7" t="s">
        <v>2</v>
      </c>
      <c r="E255" s="8" t="s">
        <v>3</v>
      </c>
      <c r="F255" s="7" t="s">
        <v>232</v>
      </c>
      <c r="G255" s="7" t="s">
        <v>351</v>
      </c>
      <c r="H255" s="13" t="s">
        <v>332</v>
      </c>
    </row>
    <row r="256" spans="1:8" x14ac:dyDescent="0.2">
      <c r="A256" s="4" t="s">
        <v>99</v>
      </c>
      <c r="B256" s="1" t="s">
        <v>100</v>
      </c>
      <c r="C256" s="5" t="s">
        <v>337</v>
      </c>
      <c r="D256" s="4" t="s">
        <v>6</v>
      </c>
      <c r="E256" s="1" t="s">
        <v>7</v>
      </c>
      <c r="F256" s="2">
        <v>-14286096.920000007</v>
      </c>
      <c r="G256" s="17">
        <f>H256/F256</f>
        <v>0.10240000037742984</v>
      </c>
      <c r="H256" s="2">
        <v>-1462896.33</v>
      </c>
    </row>
    <row r="257" spans="1:8" x14ac:dyDescent="0.2">
      <c r="A257" s="4" t="s">
        <v>99</v>
      </c>
      <c r="B257" s="1" t="s">
        <v>100</v>
      </c>
      <c r="D257" s="4" t="s">
        <v>115</v>
      </c>
      <c r="E257" s="1" t="s">
        <v>116</v>
      </c>
      <c r="F257" s="2">
        <v>3392840.8399999994</v>
      </c>
      <c r="G257" s="18">
        <f>$G256</f>
        <v>0.10240000037742984</v>
      </c>
      <c r="H257" s="2">
        <f>F257*G257</f>
        <v>347426.90329655929</v>
      </c>
    </row>
    <row r="258" spans="1:8" x14ac:dyDescent="0.2">
      <c r="A258" s="4" t="s">
        <v>99</v>
      </c>
      <c r="B258" s="1" t="s">
        <v>100</v>
      </c>
      <c r="D258" s="4" t="s">
        <v>165</v>
      </c>
      <c r="E258" s="1" t="s">
        <v>166</v>
      </c>
      <c r="F258" s="2">
        <v>7564821.3600000041</v>
      </c>
      <c r="G258" s="18">
        <f t="shared" ref="G258:G262" si="50">$G257</f>
        <v>0.10240000037742984</v>
      </c>
      <c r="H258" s="2">
        <f t="shared" ref="H258:H262" si="51">F258*G258</f>
        <v>774637.71011918969</v>
      </c>
    </row>
    <row r="259" spans="1:8" x14ac:dyDescent="0.2">
      <c r="A259" s="4" t="s">
        <v>99</v>
      </c>
      <c r="B259" s="1" t="s">
        <v>100</v>
      </c>
      <c r="D259" s="4" t="s">
        <v>167</v>
      </c>
      <c r="E259" s="1" t="s">
        <v>168</v>
      </c>
      <c r="F259" s="2">
        <v>1716668.1900000002</v>
      </c>
      <c r="G259" s="18">
        <f t="shared" si="50"/>
        <v>0.10240000037742984</v>
      </c>
      <c r="H259" s="2">
        <f t="shared" si="51"/>
        <v>175786.82330392182</v>
      </c>
    </row>
    <row r="260" spans="1:8" x14ac:dyDescent="0.2">
      <c r="A260" s="4" t="s">
        <v>99</v>
      </c>
      <c r="B260" s="1" t="s">
        <v>100</v>
      </c>
      <c r="D260" s="4" t="s">
        <v>127</v>
      </c>
      <c r="E260" s="1" t="s">
        <v>128</v>
      </c>
      <c r="F260" s="2">
        <v>1173922.9199999997</v>
      </c>
      <c r="G260" s="18">
        <f t="shared" si="50"/>
        <v>0.10240000037742984</v>
      </c>
      <c r="H260" s="2">
        <f t="shared" si="51"/>
        <v>120209.70745107351</v>
      </c>
    </row>
    <row r="261" spans="1:8" x14ac:dyDescent="0.2">
      <c r="A261" s="4" t="s">
        <v>99</v>
      </c>
      <c r="B261" s="1" t="s">
        <v>100</v>
      </c>
      <c r="D261" s="4" t="s">
        <v>169</v>
      </c>
      <c r="E261" s="1" t="s">
        <v>170</v>
      </c>
      <c r="F261" s="2">
        <v>427399.4</v>
      </c>
      <c r="G261" s="18">
        <f t="shared" si="50"/>
        <v>0.10240000037742984</v>
      </c>
      <c r="H261" s="2">
        <f t="shared" si="51"/>
        <v>43765.698721313289</v>
      </c>
    </row>
    <row r="262" spans="1:8" x14ac:dyDescent="0.2">
      <c r="A262" s="4" t="s">
        <v>99</v>
      </c>
      <c r="B262" s="1" t="s">
        <v>100</v>
      </c>
      <c r="D262" s="4" t="s">
        <v>179</v>
      </c>
      <c r="E262" s="1" t="s">
        <v>180</v>
      </c>
      <c r="F262" s="2">
        <v>10444.209999999999</v>
      </c>
      <c r="G262" s="18">
        <f t="shared" si="50"/>
        <v>0.10240000037742984</v>
      </c>
      <c r="H262" s="2">
        <f t="shared" si="51"/>
        <v>1069.4871079419565</v>
      </c>
    </row>
    <row r="263" spans="1:8" ht="13.5" thickBot="1" x14ac:dyDescent="0.25">
      <c r="A263" s="4" t="s">
        <v>260</v>
      </c>
      <c r="F263" s="9">
        <f>SUM(F256:F262)</f>
        <v>-3.5724951885640621E-9</v>
      </c>
      <c r="G263" s="16"/>
      <c r="H263" s="9">
        <f>SUM(H256:H262)</f>
        <v>-4.5542947191279382E-10</v>
      </c>
    </row>
    <row r="264" spans="1:8" ht="13.5" thickTop="1" x14ac:dyDescent="0.2">
      <c r="F264" s="2"/>
      <c r="G264" s="2"/>
    </row>
    <row r="265" spans="1:8" s="6" customFormat="1" ht="13.5" thickBot="1" x14ac:dyDescent="0.25">
      <c r="A265" s="7" t="s">
        <v>0</v>
      </c>
      <c r="B265" s="8" t="s">
        <v>1</v>
      </c>
      <c r="C265" s="7" t="s">
        <v>330</v>
      </c>
      <c r="D265" s="7" t="s">
        <v>2</v>
      </c>
      <c r="E265" s="8" t="s">
        <v>3</v>
      </c>
      <c r="F265" s="7" t="s">
        <v>232</v>
      </c>
      <c r="G265" s="7" t="s">
        <v>351</v>
      </c>
      <c r="H265" s="13" t="s">
        <v>332</v>
      </c>
    </row>
    <row r="266" spans="1:8" x14ac:dyDescent="0.2">
      <c r="A266" s="4" t="s">
        <v>140</v>
      </c>
      <c r="B266" s="1" t="s">
        <v>141</v>
      </c>
      <c r="C266" s="5" t="s">
        <v>339</v>
      </c>
      <c r="D266" s="4" t="s">
        <v>6</v>
      </c>
      <c r="E266" s="1" t="s">
        <v>7</v>
      </c>
      <c r="F266" s="2">
        <v>-702878.10999999975</v>
      </c>
      <c r="G266" s="17">
        <f>H266/F266</f>
        <v>0.12860000719043596</v>
      </c>
      <c r="H266" s="2">
        <v>-90390.13</v>
      </c>
    </row>
    <row r="267" spans="1:8" x14ac:dyDescent="0.2">
      <c r="A267" s="4" t="s">
        <v>140</v>
      </c>
      <c r="B267" s="1" t="s">
        <v>141</v>
      </c>
      <c r="D267" s="4" t="s">
        <v>115</v>
      </c>
      <c r="E267" s="1" t="s">
        <v>116</v>
      </c>
      <c r="F267" s="2">
        <v>492741.18</v>
      </c>
      <c r="G267" s="18">
        <f>$G266</f>
        <v>0.12860000719043596</v>
      </c>
      <c r="H267" s="2">
        <f>F267*G267</f>
        <v>63366.519291023898</v>
      </c>
    </row>
    <row r="268" spans="1:8" x14ac:dyDescent="0.2">
      <c r="A268" s="4" t="s">
        <v>140</v>
      </c>
      <c r="B268" s="1" t="s">
        <v>141</v>
      </c>
      <c r="D268" s="4" t="s">
        <v>165</v>
      </c>
      <c r="E268" s="1" t="s">
        <v>166</v>
      </c>
      <c r="F268" s="2">
        <v>3408.45</v>
      </c>
      <c r="G268" s="18">
        <f t="shared" ref="G268:G270" si="52">$G267</f>
        <v>0.12860000719043596</v>
      </c>
      <c r="H268" s="2">
        <f t="shared" ref="H268:H270" si="53">F268*G268</f>
        <v>438.32669450824142</v>
      </c>
    </row>
    <row r="269" spans="1:8" x14ac:dyDescent="0.2">
      <c r="A269" s="4" t="s">
        <v>140</v>
      </c>
      <c r="B269" s="1" t="s">
        <v>141</v>
      </c>
      <c r="D269" s="4" t="s">
        <v>127</v>
      </c>
      <c r="E269" s="1" t="s">
        <v>128</v>
      </c>
      <c r="F269" s="2">
        <v>170488.41999999998</v>
      </c>
      <c r="G269" s="18">
        <f t="shared" si="52"/>
        <v>0.12860000719043596</v>
      </c>
      <c r="H269" s="2">
        <f t="shared" si="53"/>
        <v>21924.812037886066</v>
      </c>
    </row>
    <row r="270" spans="1:8" x14ac:dyDescent="0.2">
      <c r="A270" s="4" t="s">
        <v>140</v>
      </c>
      <c r="B270" s="1" t="s">
        <v>141</v>
      </c>
      <c r="D270" s="4" t="s">
        <v>169</v>
      </c>
      <c r="E270" s="1" t="s">
        <v>170</v>
      </c>
      <c r="F270" s="2">
        <v>36240</v>
      </c>
      <c r="G270" s="18">
        <f t="shared" si="52"/>
        <v>0.12860000719043596</v>
      </c>
      <c r="H270" s="2">
        <f t="shared" si="53"/>
        <v>4660.4642605813988</v>
      </c>
    </row>
    <row r="271" spans="1:8" ht="13.5" thickBot="1" x14ac:dyDescent="0.25">
      <c r="A271" s="4" t="s">
        <v>261</v>
      </c>
      <c r="F271" s="9">
        <v>-5.999999976484105E-2</v>
      </c>
      <c r="G271" s="16"/>
      <c r="H271" s="9">
        <f>SUM(H266:H270)</f>
        <v>-7.7160003984317882E-3</v>
      </c>
    </row>
    <row r="272" spans="1:8" ht="13.5" thickTop="1" x14ac:dyDescent="0.2">
      <c r="F272" s="2"/>
      <c r="G272" s="2"/>
    </row>
    <row r="273" spans="1:8" s="6" customFormat="1" ht="13.5" thickBot="1" x14ac:dyDescent="0.25">
      <c r="A273" s="7" t="s">
        <v>0</v>
      </c>
      <c r="B273" s="8" t="s">
        <v>1</v>
      </c>
      <c r="C273" s="7" t="s">
        <v>330</v>
      </c>
      <c r="D273" s="7" t="s">
        <v>2</v>
      </c>
      <c r="E273" s="8" t="s">
        <v>3</v>
      </c>
      <c r="F273" s="7" t="s">
        <v>232</v>
      </c>
      <c r="G273" s="7" t="s">
        <v>351</v>
      </c>
      <c r="H273" s="13" t="s">
        <v>332</v>
      </c>
    </row>
    <row r="274" spans="1:8" x14ac:dyDescent="0.2">
      <c r="A274" s="4" t="s">
        <v>144</v>
      </c>
      <c r="B274" s="1" t="s">
        <v>145</v>
      </c>
      <c r="C274" s="5" t="s">
        <v>339</v>
      </c>
      <c r="D274" s="4" t="s">
        <v>6</v>
      </c>
      <c r="E274" s="1" t="s">
        <v>7</v>
      </c>
      <c r="F274" s="2">
        <v>-1004195.6400000001</v>
      </c>
      <c r="G274" s="17">
        <f>H274/F274</f>
        <v>0.12860001065131094</v>
      </c>
      <c r="H274" s="2">
        <v>-129139.57</v>
      </c>
    </row>
    <row r="275" spans="1:8" x14ac:dyDescent="0.2">
      <c r="A275" s="4" t="s">
        <v>144</v>
      </c>
      <c r="B275" s="1" t="s">
        <v>145</v>
      </c>
      <c r="D275" s="4" t="s">
        <v>115</v>
      </c>
      <c r="E275" s="1" t="s">
        <v>116</v>
      </c>
      <c r="F275" s="2">
        <v>693862.82999999984</v>
      </c>
      <c r="G275" s="18">
        <f>$G274</f>
        <v>0.12860001065131094</v>
      </c>
      <c r="H275" s="2">
        <f>F275*G275</f>
        <v>89230.767328548725</v>
      </c>
    </row>
    <row r="276" spans="1:8" x14ac:dyDescent="0.2">
      <c r="A276" s="4" t="s">
        <v>144</v>
      </c>
      <c r="B276" s="1" t="s">
        <v>145</v>
      </c>
      <c r="D276" s="4" t="s">
        <v>165</v>
      </c>
      <c r="E276" s="1" t="s">
        <v>166</v>
      </c>
      <c r="F276" s="2">
        <v>11298.970000000001</v>
      </c>
      <c r="G276" s="18">
        <f t="shared" ref="G276:G279" si="54">$G275</f>
        <v>0.12860001065131094</v>
      </c>
      <c r="H276" s="2">
        <f t="shared" ref="H276:H279" si="55">F276*G276</f>
        <v>1453.0476623488428</v>
      </c>
    </row>
    <row r="277" spans="1:8" x14ac:dyDescent="0.2">
      <c r="A277" s="4" t="s">
        <v>144</v>
      </c>
      <c r="B277" s="1" t="s">
        <v>145</v>
      </c>
      <c r="D277" s="4" t="s">
        <v>127</v>
      </c>
      <c r="E277" s="1" t="s">
        <v>128</v>
      </c>
      <c r="F277" s="2">
        <v>240076.5</v>
      </c>
      <c r="G277" s="18">
        <f t="shared" si="54"/>
        <v>0.12860001065131094</v>
      </c>
      <c r="H277" s="2">
        <f t="shared" si="55"/>
        <v>30873.840457129449</v>
      </c>
    </row>
    <row r="278" spans="1:8" x14ac:dyDescent="0.2">
      <c r="A278" s="4" t="s">
        <v>144</v>
      </c>
      <c r="B278" s="1" t="s">
        <v>145</v>
      </c>
      <c r="D278" s="4" t="s">
        <v>169</v>
      </c>
      <c r="E278" s="1" t="s">
        <v>170</v>
      </c>
      <c r="F278" s="2">
        <v>58608</v>
      </c>
      <c r="G278" s="18">
        <f t="shared" si="54"/>
        <v>0.12860001065131094</v>
      </c>
      <c r="H278" s="2">
        <f t="shared" si="55"/>
        <v>7536.9894242520313</v>
      </c>
    </row>
    <row r="279" spans="1:8" x14ac:dyDescent="0.2">
      <c r="A279" s="4" t="s">
        <v>144</v>
      </c>
      <c r="B279" s="1" t="s">
        <v>145</v>
      </c>
      <c r="D279" s="4" t="s">
        <v>179</v>
      </c>
      <c r="E279" s="1" t="s">
        <v>180</v>
      </c>
      <c r="F279" s="2">
        <v>349.3</v>
      </c>
      <c r="G279" s="18">
        <f t="shared" si="54"/>
        <v>0.12860001065131094</v>
      </c>
      <c r="H279" s="2">
        <f t="shared" si="55"/>
        <v>44.919983720502913</v>
      </c>
    </row>
    <row r="280" spans="1:8" ht="13.5" thickBot="1" x14ac:dyDescent="0.25">
      <c r="A280" s="4" t="s">
        <v>262</v>
      </c>
      <c r="F280" s="9">
        <f>SUM(F274:F279)</f>
        <v>-4.0000000316638307E-2</v>
      </c>
      <c r="G280" s="16"/>
      <c r="H280" s="9">
        <f>SUM(H274:H279)</f>
        <v>-5.144000455786113E-3</v>
      </c>
    </row>
    <row r="281" spans="1:8" ht="13.5" thickTop="1" x14ac:dyDescent="0.2">
      <c r="F281" s="2"/>
      <c r="G281" s="2"/>
    </row>
    <row r="282" spans="1:8" s="6" customFormat="1" ht="13.5" thickBot="1" x14ac:dyDescent="0.25">
      <c r="A282" s="7" t="s">
        <v>0</v>
      </c>
      <c r="B282" s="8" t="s">
        <v>1</v>
      </c>
      <c r="C282" s="7" t="s">
        <v>330</v>
      </c>
      <c r="D282" s="7" t="s">
        <v>2</v>
      </c>
      <c r="E282" s="8" t="s">
        <v>3</v>
      </c>
      <c r="F282" s="7" t="s">
        <v>232</v>
      </c>
      <c r="G282" s="7" t="s">
        <v>351</v>
      </c>
      <c r="H282" s="13" t="s">
        <v>332</v>
      </c>
    </row>
    <row r="283" spans="1:8" x14ac:dyDescent="0.2">
      <c r="A283" s="4" t="s">
        <v>173</v>
      </c>
      <c r="B283" s="1" t="s">
        <v>174</v>
      </c>
      <c r="C283" s="5" t="s">
        <v>339</v>
      </c>
      <c r="D283" s="4" t="s">
        <v>6</v>
      </c>
      <c r="E283" s="1" t="s">
        <v>7</v>
      </c>
      <c r="F283" s="2">
        <v>-427886.22999999986</v>
      </c>
      <c r="G283" s="17">
        <f>H283/F283</f>
        <v>0.1286000486624681</v>
      </c>
      <c r="H283" s="2">
        <v>-55026.19</v>
      </c>
    </row>
    <row r="284" spans="1:8" x14ac:dyDescent="0.2">
      <c r="A284" s="4" t="s">
        <v>173</v>
      </c>
      <c r="B284" s="1" t="s">
        <v>174</v>
      </c>
      <c r="D284" s="4" t="s">
        <v>115</v>
      </c>
      <c r="E284" s="1" t="s">
        <v>116</v>
      </c>
      <c r="F284" s="2">
        <v>266034.28999999992</v>
      </c>
      <c r="G284" s="18">
        <f>$G283</f>
        <v>0.1286000486624681</v>
      </c>
      <c r="H284" s="2">
        <f>F284*G284</f>
        <v>34212.022639885145</v>
      </c>
    </row>
    <row r="285" spans="1:8" x14ac:dyDescent="0.2">
      <c r="A285" s="4" t="s">
        <v>173</v>
      </c>
      <c r="B285" s="1" t="s">
        <v>174</v>
      </c>
      <c r="D285" s="4" t="s">
        <v>165</v>
      </c>
      <c r="E285" s="1" t="s">
        <v>166</v>
      </c>
      <c r="F285" s="2">
        <v>4296.55</v>
      </c>
      <c r="G285" s="18">
        <f t="shared" ref="G285:G287" si="56">$G284</f>
        <v>0.1286000486624681</v>
      </c>
      <c r="H285" s="2">
        <f t="shared" ref="H285:H287" si="57">F285*G285</f>
        <v>552.53653908072738</v>
      </c>
    </row>
    <row r="286" spans="1:8" x14ac:dyDescent="0.2">
      <c r="A286" s="4" t="s">
        <v>173</v>
      </c>
      <c r="B286" s="1" t="s">
        <v>174</v>
      </c>
      <c r="D286" s="4" t="s">
        <v>127</v>
      </c>
      <c r="E286" s="1" t="s">
        <v>128</v>
      </c>
      <c r="F286" s="2">
        <v>106207.39</v>
      </c>
      <c r="G286" s="18">
        <f t="shared" si="56"/>
        <v>0.1286000486624681</v>
      </c>
      <c r="H286" s="2">
        <f t="shared" si="57"/>
        <v>13658.275522313728</v>
      </c>
    </row>
    <row r="287" spans="1:8" x14ac:dyDescent="0.2">
      <c r="A287" s="4" t="s">
        <v>173</v>
      </c>
      <c r="B287" s="1" t="s">
        <v>174</v>
      </c>
      <c r="D287" s="4" t="s">
        <v>169</v>
      </c>
      <c r="E287" s="1" t="s">
        <v>170</v>
      </c>
      <c r="F287" s="2">
        <v>51348</v>
      </c>
      <c r="G287" s="18">
        <f t="shared" si="56"/>
        <v>0.1286000486624681</v>
      </c>
      <c r="H287" s="2">
        <f t="shared" si="57"/>
        <v>6603.3552987204121</v>
      </c>
    </row>
    <row r="288" spans="1:8" ht="13.5" thickBot="1" x14ac:dyDescent="0.25">
      <c r="A288" s="4" t="s">
        <v>263</v>
      </c>
      <c r="F288" s="9">
        <f>SUM(F283:F287)</f>
        <v>0</v>
      </c>
      <c r="G288" s="16"/>
      <c r="H288" s="9">
        <f>SUM(H283:H287)</f>
        <v>1.0004441719502211E-11</v>
      </c>
    </row>
    <row r="289" spans="1:8" ht="13.5" thickTop="1" x14ac:dyDescent="0.2">
      <c r="F289" s="2"/>
      <c r="G289" s="2"/>
    </row>
    <row r="290" spans="1:8" s="6" customFormat="1" ht="13.5" thickBot="1" x14ac:dyDescent="0.25">
      <c r="A290" s="7" t="s">
        <v>0</v>
      </c>
      <c r="B290" s="8" t="s">
        <v>1</v>
      </c>
      <c r="C290" s="7" t="s">
        <v>330</v>
      </c>
      <c r="D290" s="7" t="s">
        <v>2</v>
      </c>
      <c r="E290" s="8" t="s">
        <v>3</v>
      </c>
      <c r="F290" s="7" t="s">
        <v>232</v>
      </c>
      <c r="G290" s="7" t="s">
        <v>351</v>
      </c>
      <c r="H290" s="13" t="s">
        <v>332</v>
      </c>
    </row>
    <row r="291" spans="1:8" x14ac:dyDescent="0.2">
      <c r="A291" s="4" t="s">
        <v>63</v>
      </c>
      <c r="B291" s="1" t="s">
        <v>64</v>
      </c>
      <c r="C291" s="5" t="s">
        <v>337</v>
      </c>
      <c r="D291" s="4" t="s">
        <v>6</v>
      </c>
      <c r="E291" s="1" t="s">
        <v>7</v>
      </c>
      <c r="F291" s="2">
        <v>-1002613.8800000001</v>
      </c>
      <c r="G291" s="17">
        <f>H291/F291</f>
        <v>0.10240001863927914</v>
      </c>
      <c r="H291" s="2">
        <v>-102667.68</v>
      </c>
    </row>
    <row r="292" spans="1:8" x14ac:dyDescent="0.2">
      <c r="A292" s="4" t="s">
        <v>63</v>
      </c>
      <c r="B292" s="1" t="s">
        <v>64</v>
      </c>
      <c r="D292" s="4" t="s">
        <v>115</v>
      </c>
      <c r="E292" s="1" t="s">
        <v>116</v>
      </c>
      <c r="F292" s="2">
        <v>400733.74</v>
      </c>
      <c r="G292" s="18">
        <f>$G291</f>
        <v>0.10240001863927914</v>
      </c>
      <c r="H292" s="2">
        <f>F292*G292</f>
        <v>41035.142445388039</v>
      </c>
    </row>
    <row r="293" spans="1:8" x14ac:dyDescent="0.2">
      <c r="A293" s="4" t="s">
        <v>63</v>
      </c>
      <c r="B293" s="1" t="s">
        <v>64</v>
      </c>
      <c r="D293" s="4" t="s">
        <v>165</v>
      </c>
      <c r="E293" s="1" t="s">
        <v>166</v>
      </c>
      <c r="F293" s="2">
        <v>53970.250000000007</v>
      </c>
      <c r="G293" s="18">
        <f t="shared" ref="G293:G296" si="58">$G292</f>
        <v>0.10240001863927914</v>
      </c>
      <c r="H293" s="2">
        <f t="shared" ref="H293:H296" si="59">F293*G293</f>
        <v>5526.5546059665558</v>
      </c>
    </row>
    <row r="294" spans="1:8" x14ac:dyDescent="0.2">
      <c r="A294" s="4" t="s">
        <v>63</v>
      </c>
      <c r="B294" s="1" t="s">
        <v>64</v>
      </c>
      <c r="D294" s="4" t="s">
        <v>127</v>
      </c>
      <c r="E294" s="1" t="s">
        <v>128</v>
      </c>
      <c r="F294" s="2">
        <v>507335.02000000008</v>
      </c>
      <c r="G294" s="18">
        <f t="shared" si="58"/>
        <v>0.10240001863927914</v>
      </c>
      <c r="H294" s="2">
        <f t="shared" si="59"/>
        <v>51951.115504359062</v>
      </c>
    </row>
    <row r="295" spans="1:8" x14ac:dyDescent="0.2">
      <c r="A295" s="4" t="s">
        <v>63</v>
      </c>
      <c r="B295" s="1" t="s">
        <v>64</v>
      </c>
      <c r="D295" s="4" t="s">
        <v>169</v>
      </c>
      <c r="E295" s="1" t="s">
        <v>170</v>
      </c>
      <c r="F295" s="2">
        <v>40455.25</v>
      </c>
      <c r="G295" s="18">
        <f t="shared" si="58"/>
        <v>0.10240001863927914</v>
      </c>
      <c r="H295" s="2">
        <f t="shared" si="59"/>
        <v>4142.6183540566972</v>
      </c>
    </row>
    <row r="296" spans="1:8" x14ac:dyDescent="0.2">
      <c r="A296" s="4" t="s">
        <v>63</v>
      </c>
      <c r="B296" s="1" t="s">
        <v>64</v>
      </c>
      <c r="D296" s="4" t="s">
        <v>179</v>
      </c>
      <c r="E296" s="1" t="s">
        <v>180</v>
      </c>
      <c r="F296" s="2">
        <v>119.6</v>
      </c>
      <c r="G296" s="18">
        <f t="shared" si="58"/>
        <v>0.10240001863927914</v>
      </c>
      <c r="H296" s="2">
        <f t="shared" si="59"/>
        <v>12.247042229257785</v>
      </c>
    </row>
    <row r="297" spans="1:8" ht="13.5" thickBot="1" x14ac:dyDescent="0.25">
      <c r="A297" s="4" t="s">
        <v>264</v>
      </c>
      <c r="F297" s="9">
        <f>SUM(F291:F296)</f>
        <v>-2.0000000053556732E-2</v>
      </c>
      <c r="G297" s="16"/>
      <c r="H297" s="9">
        <f>SUM(H291:H296)</f>
        <v>-2.0480003789646872E-3</v>
      </c>
    </row>
    <row r="298" spans="1:8" ht="13.5" thickTop="1" x14ac:dyDescent="0.2">
      <c r="F298" s="2"/>
      <c r="G298" s="2"/>
    </row>
    <row r="299" spans="1:8" s="6" customFormat="1" ht="13.5" thickBot="1" x14ac:dyDescent="0.25">
      <c r="A299" s="7" t="s">
        <v>0</v>
      </c>
      <c r="B299" s="8" t="s">
        <v>1</v>
      </c>
      <c r="C299" s="7" t="s">
        <v>330</v>
      </c>
      <c r="D299" s="7" t="s">
        <v>2</v>
      </c>
      <c r="E299" s="8" t="s">
        <v>3</v>
      </c>
      <c r="F299" s="7" t="s">
        <v>232</v>
      </c>
      <c r="G299" s="7" t="s">
        <v>351</v>
      </c>
      <c r="H299" s="13" t="s">
        <v>332</v>
      </c>
    </row>
    <row r="300" spans="1:8" x14ac:dyDescent="0.2">
      <c r="A300" s="4" t="s">
        <v>189</v>
      </c>
      <c r="B300" s="1" t="s">
        <v>190</v>
      </c>
      <c r="C300" s="5" t="s">
        <v>339</v>
      </c>
      <c r="D300" s="4" t="s">
        <v>6</v>
      </c>
      <c r="E300" s="1" t="s">
        <v>7</v>
      </c>
      <c r="F300" s="2">
        <v>-898501.12</v>
      </c>
      <c r="G300" s="17">
        <f>H300/F300</f>
        <v>0.12859998438287978</v>
      </c>
      <c r="H300" s="2">
        <v>-115547.23</v>
      </c>
    </row>
    <row r="301" spans="1:8" x14ac:dyDescent="0.2">
      <c r="A301" s="4" t="s">
        <v>189</v>
      </c>
      <c r="B301" s="1" t="s">
        <v>190</v>
      </c>
      <c r="D301" s="4" t="s">
        <v>115</v>
      </c>
      <c r="E301" s="1" t="s">
        <v>116</v>
      </c>
      <c r="F301" s="2">
        <v>613641.51</v>
      </c>
      <c r="G301" s="18">
        <f>$G300</f>
        <v>0.12859998438287978</v>
      </c>
      <c r="H301" s="2">
        <f>F301*G301</f>
        <v>78914.288602686764</v>
      </c>
    </row>
    <row r="302" spans="1:8" x14ac:dyDescent="0.2">
      <c r="A302" s="4" t="s">
        <v>189</v>
      </c>
      <c r="B302" s="1" t="s">
        <v>190</v>
      </c>
      <c r="D302" s="4" t="s">
        <v>165</v>
      </c>
      <c r="E302" s="1" t="s">
        <v>166</v>
      </c>
      <c r="F302" s="2">
        <v>2879.7899999999995</v>
      </c>
      <c r="G302" s="18">
        <f t="shared" ref="G302:G304" si="60">$G301</f>
        <v>0.12859998438287978</v>
      </c>
      <c r="H302" s="2">
        <f t="shared" ref="H302:H304" si="61">F302*G302</f>
        <v>370.34094902597332</v>
      </c>
    </row>
    <row r="303" spans="1:8" x14ac:dyDescent="0.2">
      <c r="A303" s="4" t="s">
        <v>189</v>
      </c>
      <c r="B303" s="1" t="s">
        <v>190</v>
      </c>
      <c r="D303" s="4" t="s">
        <v>127</v>
      </c>
      <c r="E303" s="1" t="s">
        <v>128</v>
      </c>
      <c r="F303" s="2">
        <v>212319.90000000002</v>
      </c>
      <c r="G303" s="18">
        <f t="shared" si="60"/>
        <v>0.12859998438287978</v>
      </c>
      <c r="H303" s="2">
        <f t="shared" si="61"/>
        <v>27304.335824174599</v>
      </c>
    </row>
    <row r="304" spans="1:8" x14ac:dyDescent="0.2">
      <c r="A304" s="4" t="s">
        <v>189</v>
      </c>
      <c r="B304" s="1" t="s">
        <v>190</v>
      </c>
      <c r="D304" s="4" t="s">
        <v>169</v>
      </c>
      <c r="E304" s="1" t="s">
        <v>170</v>
      </c>
      <c r="F304" s="2">
        <v>69660</v>
      </c>
      <c r="G304" s="18">
        <f t="shared" si="60"/>
        <v>0.12859998438287978</v>
      </c>
      <c r="H304" s="2">
        <f t="shared" si="61"/>
        <v>8958.2749121114066</v>
      </c>
    </row>
    <row r="305" spans="1:8" ht="13.5" thickBot="1" x14ac:dyDescent="0.25">
      <c r="A305" s="4" t="s">
        <v>265</v>
      </c>
      <c r="F305" s="9">
        <f>SUM(F300:F304)</f>
        <v>8.0000000016298145E-2</v>
      </c>
      <c r="G305" s="16"/>
      <c r="H305" s="9">
        <f>SUM(H300:H304)</f>
        <v>1.028799874620745E-2</v>
      </c>
    </row>
    <row r="306" spans="1:8" ht="13.5" thickTop="1" x14ac:dyDescent="0.2">
      <c r="F306" s="2"/>
      <c r="G306" s="2"/>
    </row>
    <row r="307" spans="1:8" s="6" customFormat="1" ht="13.5" thickBot="1" x14ac:dyDescent="0.25">
      <c r="A307" s="7" t="s">
        <v>0</v>
      </c>
      <c r="B307" s="8" t="s">
        <v>1</v>
      </c>
      <c r="C307" s="7" t="s">
        <v>330</v>
      </c>
      <c r="D307" s="7" t="s">
        <v>2</v>
      </c>
      <c r="E307" s="8" t="s">
        <v>3</v>
      </c>
      <c r="F307" s="7" t="s">
        <v>232</v>
      </c>
      <c r="G307" s="7" t="s">
        <v>351</v>
      </c>
      <c r="H307" s="13" t="s">
        <v>332</v>
      </c>
    </row>
    <row r="308" spans="1:8" x14ac:dyDescent="0.2">
      <c r="A308" s="4" t="s">
        <v>67</v>
      </c>
      <c r="B308" s="1" t="s">
        <v>68</v>
      </c>
      <c r="C308" s="5" t="s">
        <v>338</v>
      </c>
      <c r="D308" s="4" t="s">
        <v>6</v>
      </c>
      <c r="E308" s="1" t="s">
        <v>7</v>
      </c>
      <c r="F308" s="2">
        <v>-2737279.419999999</v>
      </c>
      <c r="G308" s="17">
        <f>H308/F308</f>
        <v>0.10550000043473826</v>
      </c>
      <c r="H308" s="2">
        <v>-288782.98</v>
      </c>
    </row>
    <row r="309" spans="1:8" x14ac:dyDescent="0.2">
      <c r="A309" s="4" t="s">
        <v>67</v>
      </c>
      <c r="B309" s="1" t="s">
        <v>68</v>
      </c>
      <c r="D309" s="4" t="s">
        <v>115</v>
      </c>
      <c r="E309" s="1" t="s">
        <v>116</v>
      </c>
      <c r="F309" s="2">
        <v>1499241.4100000001</v>
      </c>
      <c r="G309" s="18">
        <f>$G308</f>
        <v>0.10550000043473826</v>
      </c>
      <c r="H309" s="2">
        <f>F309*G309</f>
        <v>158169.96940677761</v>
      </c>
    </row>
    <row r="310" spans="1:8" x14ac:dyDescent="0.2">
      <c r="A310" s="4" t="s">
        <v>67</v>
      </c>
      <c r="B310" s="1" t="s">
        <v>68</v>
      </c>
      <c r="D310" s="4" t="s">
        <v>165</v>
      </c>
      <c r="E310" s="1" t="s">
        <v>166</v>
      </c>
      <c r="F310" s="2">
        <v>276723.84000000008</v>
      </c>
      <c r="G310" s="18">
        <f t="shared" ref="G310:G315" si="62">$G309</f>
        <v>0.10550000043473826</v>
      </c>
      <c r="H310" s="2">
        <f t="shared" ref="H310:H315" si="63">F310*G310</f>
        <v>29194.36524030245</v>
      </c>
    </row>
    <row r="311" spans="1:8" x14ac:dyDescent="0.2">
      <c r="A311" s="4" t="s">
        <v>67</v>
      </c>
      <c r="B311" s="1" t="s">
        <v>68</v>
      </c>
      <c r="D311" s="4" t="s">
        <v>167</v>
      </c>
      <c r="E311" s="1" t="s">
        <v>168</v>
      </c>
      <c r="F311" s="2">
        <v>9175</v>
      </c>
      <c r="G311" s="18">
        <f t="shared" si="62"/>
        <v>0.10550000043473826</v>
      </c>
      <c r="H311" s="2">
        <f t="shared" si="63"/>
        <v>967.96250398872348</v>
      </c>
    </row>
    <row r="312" spans="1:8" x14ac:dyDescent="0.2">
      <c r="A312" s="4" t="s">
        <v>67</v>
      </c>
      <c r="B312" s="1" t="s">
        <v>68</v>
      </c>
      <c r="D312" s="4" t="s">
        <v>127</v>
      </c>
      <c r="E312" s="1" t="s">
        <v>128</v>
      </c>
      <c r="F312" s="2">
        <v>752764.59</v>
      </c>
      <c r="G312" s="18">
        <f t="shared" si="62"/>
        <v>0.10550000043473826</v>
      </c>
      <c r="H312" s="2">
        <f t="shared" si="63"/>
        <v>79416.664572255555</v>
      </c>
    </row>
    <row r="313" spans="1:8" x14ac:dyDescent="0.2">
      <c r="A313" s="4" t="s">
        <v>67</v>
      </c>
      <c r="B313" s="1" t="s">
        <v>68</v>
      </c>
      <c r="D313" s="4" t="s">
        <v>163</v>
      </c>
      <c r="E313" s="1" t="s">
        <v>164</v>
      </c>
      <c r="F313" s="2">
        <v>64835.93</v>
      </c>
      <c r="G313" s="18">
        <f t="shared" si="62"/>
        <v>0.10550000043473826</v>
      </c>
      <c r="H313" s="2">
        <f t="shared" si="63"/>
        <v>6840.1906431866591</v>
      </c>
    </row>
    <row r="314" spans="1:8" x14ac:dyDescent="0.2">
      <c r="A314" s="4" t="s">
        <v>67</v>
      </c>
      <c r="B314" s="1" t="s">
        <v>68</v>
      </c>
      <c r="D314" s="4" t="s">
        <v>169</v>
      </c>
      <c r="E314" s="1" t="s">
        <v>170</v>
      </c>
      <c r="F314" s="2">
        <v>133889.18</v>
      </c>
      <c r="G314" s="18">
        <f t="shared" si="62"/>
        <v>0.10550000043473826</v>
      </c>
      <c r="H314" s="2">
        <f t="shared" si="63"/>
        <v>14125.308548206747</v>
      </c>
    </row>
    <row r="315" spans="1:8" x14ac:dyDescent="0.2">
      <c r="A315" s="4" t="s">
        <v>67</v>
      </c>
      <c r="B315" s="1" t="s">
        <v>68</v>
      </c>
      <c r="D315" s="4" t="s">
        <v>179</v>
      </c>
      <c r="E315" s="1" t="s">
        <v>180</v>
      </c>
      <c r="F315" s="2">
        <v>649.49</v>
      </c>
      <c r="G315" s="18">
        <f t="shared" si="62"/>
        <v>0.10550000043473826</v>
      </c>
      <c r="H315" s="2">
        <f t="shared" si="63"/>
        <v>68.52119528235815</v>
      </c>
    </row>
    <row r="316" spans="1:8" ht="13.5" thickBot="1" x14ac:dyDescent="0.25">
      <c r="A316" s="4" t="s">
        <v>266</v>
      </c>
      <c r="F316" s="9">
        <f>SUM(F308:F315)</f>
        <v>2.000000119210199E-2</v>
      </c>
      <c r="G316" s="16"/>
      <c r="H316" s="9">
        <f>SUM(H308:H315)</f>
        <v>2.1100001165734739E-3</v>
      </c>
    </row>
    <row r="317" spans="1:8" ht="13.5" thickTop="1" x14ac:dyDescent="0.2">
      <c r="F317" s="2"/>
      <c r="G317" s="2"/>
    </row>
    <row r="318" spans="1:8" s="6" customFormat="1" ht="13.5" thickBot="1" x14ac:dyDescent="0.25">
      <c r="A318" s="7" t="s">
        <v>0</v>
      </c>
      <c r="B318" s="8" t="s">
        <v>1</v>
      </c>
      <c r="C318" s="7" t="s">
        <v>330</v>
      </c>
      <c r="D318" s="7" t="s">
        <v>2</v>
      </c>
      <c r="E318" s="8" t="s">
        <v>3</v>
      </c>
      <c r="F318" s="7" t="s">
        <v>232</v>
      </c>
      <c r="G318" s="7" t="s">
        <v>351</v>
      </c>
      <c r="H318" s="13" t="s">
        <v>332</v>
      </c>
    </row>
    <row r="319" spans="1:8" x14ac:dyDescent="0.2">
      <c r="A319" s="4" t="s">
        <v>157</v>
      </c>
      <c r="B319" s="1" t="s">
        <v>158</v>
      </c>
      <c r="C319" s="5" t="s">
        <v>340</v>
      </c>
      <c r="D319" s="4" t="s">
        <v>6</v>
      </c>
      <c r="E319" s="1" t="s">
        <v>7</v>
      </c>
      <c r="F319" s="2">
        <v>-124259.15000000001</v>
      </c>
      <c r="G319" s="17">
        <f>H319/F319</f>
        <v>0</v>
      </c>
      <c r="H319" s="2">
        <v>0</v>
      </c>
    </row>
    <row r="320" spans="1:8" x14ac:dyDescent="0.2">
      <c r="A320" s="4" t="s">
        <v>157</v>
      </c>
      <c r="B320" s="1" t="s">
        <v>158</v>
      </c>
      <c r="D320" s="4" t="s">
        <v>115</v>
      </c>
      <c r="E320" s="1" t="s">
        <v>116</v>
      </c>
      <c r="F320" s="2">
        <v>84871.859999999986</v>
      </c>
      <c r="G320" s="18">
        <f>$G319</f>
        <v>0</v>
      </c>
      <c r="H320" s="2">
        <f>F320*G320</f>
        <v>0</v>
      </c>
    </row>
    <row r="321" spans="1:8" x14ac:dyDescent="0.2">
      <c r="A321" s="4" t="s">
        <v>157</v>
      </c>
      <c r="B321" s="1" t="s">
        <v>158</v>
      </c>
      <c r="D321" s="4" t="s">
        <v>165</v>
      </c>
      <c r="E321" s="1" t="s">
        <v>166</v>
      </c>
      <c r="F321" s="2">
        <v>9959.5999999999985</v>
      </c>
      <c r="G321" s="18">
        <f t="shared" ref="G321:G323" si="64">$G320</f>
        <v>0</v>
      </c>
      <c r="H321" s="2">
        <f t="shared" ref="H321:H323" si="65">F321*G321</f>
        <v>0</v>
      </c>
    </row>
    <row r="322" spans="1:8" x14ac:dyDescent="0.2">
      <c r="A322" s="4" t="s">
        <v>157</v>
      </c>
      <c r="B322" s="1" t="s">
        <v>158</v>
      </c>
      <c r="D322" s="4" t="s">
        <v>127</v>
      </c>
      <c r="E322" s="1" t="s">
        <v>128</v>
      </c>
      <c r="F322" s="2">
        <v>29365.690000000002</v>
      </c>
      <c r="G322" s="18">
        <f t="shared" si="64"/>
        <v>0</v>
      </c>
      <c r="H322" s="2">
        <f t="shared" si="65"/>
        <v>0</v>
      </c>
    </row>
    <row r="323" spans="1:8" x14ac:dyDescent="0.2">
      <c r="A323" s="4" t="s">
        <v>157</v>
      </c>
      <c r="B323" s="1" t="s">
        <v>158</v>
      </c>
      <c r="D323" s="4" t="s">
        <v>179</v>
      </c>
      <c r="E323" s="1" t="s">
        <v>180</v>
      </c>
      <c r="F323" s="2">
        <v>62</v>
      </c>
      <c r="G323" s="18">
        <f t="shared" si="64"/>
        <v>0</v>
      </c>
      <c r="H323" s="2">
        <f t="shared" si="65"/>
        <v>0</v>
      </c>
    </row>
    <row r="324" spans="1:8" ht="13.5" thickBot="1" x14ac:dyDescent="0.25">
      <c r="A324" s="4" t="s">
        <v>267</v>
      </c>
      <c r="F324" s="9">
        <f>SUM(F319:F323)</f>
        <v>-2.1827872842550278E-11</v>
      </c>
      <c r="G324" s="16"/>
      <c r="H324" s="9">
        <f>SUM(H319:H323)</f>
        <v>0</v>
      </c>
    </row>
    <row r="325" spans="1:8" ht="13.5" thickTop="1" x14ac:dyDescent="0.2">
      <c r="F325" s="2"/>
      <c r="G325" s="2"/>
    </row>
    <row r="326" spans="1:8" s="6" customFormat="1" ht="13.5" thickBot="1" x14ac:dyDescent="0.25">
      <c r="A326" s="7" t="s">
        <v>0</v>
      </c>
      <c r="B326" s="8" t="s">
        <v>1</v>
      </c>
      <c r="C326" s="7" t="s">
        <v>330</v>
      </c>
      <c r="D326" s="7" t="s">
        <v>2</v>
      </c>
      <c r="E326" s="8" t="s">
        <v>3</v>
      </c>
      <c r="F326" s="7" t="s">
        <v>232</v>
      </c>
      <c r="G326" s="7" t="s">
        <v>351</v>
      </c>
      <c r="H326" s="13" t="s">
        <v>332</v>
      </c>
    </row>
    <row r="327" spans="1:8" x14ac:dyDescent="0.2">
      <c r="A327" s="4" t="s">
        <v>69</v>
      </c>
      <c r="B327" s="1" t="s">
        <v>70</v>
      </c>
      <c r="C327" s="5" t="s">
        <v>341</v>
      </c>
      <c r="D327" s="4" t="s">
        <v>6</v>
      </c>
      <c r="E327" s="1" t="s">
        <v>7</v>
      </c>
      <c r="F327" s="2">
        <v>-6678369.919999999</v>
      </c>
      <c r="G327" s="17">
        <f>H327/F327</f>
        <v>0.10899999831096509</v>
      </c>
      <c r="H327" s="2">
        <v>-727942.30999999994</v>
      </c>
    </row>
    <row r="328" spans="1:8" x14ac:dyDescent="0.2">
      <c r="A328" s="4" t="s">
        <v>69</v>
      </c>
      <c r="B328" s="1" t="s">
        <v>70</v>
      </c>
      <c r="D328" s="4" t="s">
        <v>115</v>
      </c>
      <c r="E328" s="1" t="s">
        <v>116</v>
      </c>
      <c r="F328" s="2">
        <v>2175341.12</v>
      </c>
      <c r="G328" s="18">
        <f>$G327</f>
        <v>0.10899999831096509</v>
      </c>
      <c r="H328" s="2">
        <f>F328*G328</f>
        <v>237112.17840577292</v>
      </c>
    </row>
    <row r="329" spans="1:8" x14ac:dyDescent="0.2">
      <c r="A329" s="4" t="s">
        <v>69</v>
      </c>
      <c r="B329" s="1" t="s">
        <v>70</v>
      </c>
      <c r="D329" s="4" t="s">
        <v>165</v>
      </c>
      <c r="E329" s="1" t="s">
        <v>166</v>
      </c>
      <c r="F329" s="2">
        <v>3068946.5999999996</v>
      </c>
      <c r="G329" s="18">
        <f t="shared" ref="G329:G333" si="66">$G328</f>
        <v>0.10899999831096509</v>
      </c>
      <c r="H329" s="2">
        <f t="shared" ref="H329:H333" si="67">F329*G329</f>
        <v>334515.17421644198</v>
      </c>
    </row>
    <row r="330" spans="1:8" x14ac:dyDescent="0.2">
      <c r="A330" s="4" t="s">
        <v>69</v>
      </c>
      <c r="B330" s="1" t="s">
        <v>70</v>
      </c>
      <c r="D330" s="4" t="s">
        <v>167</v>
      </c>
      <c r="E330" s="1" t="s">
        <v>168</v>
      </c>
      <c r="F330" s="2">
        <v>422811.97000000003</v>
      </c>
      <c r="G330" s="18">
        <f t="shared" si="66"/>
        <v>0.10899999831096509</v>
      </c>
      <c r="H330" s="2">
        <f t="shared" si="67"/>
        <v>46086.504015855826</v>
      </c>
    </row>
    <row r="331" spans="1:8" x14ac:dyDescent="0.2">
      <c r="A331" s="4" t="s">
        <v>69</v>
      </c>
      <c r="B331" s="1" t="s">
        <v>70</v>
      </c>
      <c r="D331" s="4" t="s">
        <v>127</v>
      </c>
      <c r="E331" s="1" t="s">
        <v>128</v>
      </c>
      <c r="F331" s="2">
        <v>780511.01999999967</v>
      </c>
      <c r="G331" s="18">
        <f t="shared" si="66"/>
        <v>0.10899999831096509</v>
      </c>
      <c r="H331" s="2">
        <f t="shared" si="67"/>
        <v>85075.699861689602</v>
      </c>
    </row>
    <row r="332" spans="1:8" x14ac:dyDescent="0.2">
      <c r="A332" s="4" t="s">
        <v>69</v>
      </c>
      <c r="B332" s="1" t="s">
        <v>70</v>
      </c>
      <c r="D332" s="4" t="s">
        <v>169</v>
      </c>
      <c r="E332" s="1" t="s">
        <v>170</v>
      </c>
      <c r="F332" s="2">
        <v>228138.23999999996</v>
      </c>
      <c r="G332" s="18">
        <f t="shared" si="66"/>
        <v>0.10899999831096509</v>
      </c>
      <c r="H332" s="2">
        <f t="shared" si="67"/>
        <v>24867.067774666542</v>
      </c>
    </row>
    <row r="333" spans="1:8" x14ac:dyDescent="0.2">
      <c r="A333" s="4" t="s">
        <v>69</v>
      </c>
      <c r="B333" s="1" t="s">
        <v>70</v>
      </c>
      <c r="D333" s="4" t="s">
        <v>179</v>
      </c>
      <c r="E333" s="1" t="s">
        <v>180</v>
      </c>
      <c r="F333" s="2">
        <v>2621</v>
      </c>
      <c r="G333" s="18">
        <f t="shared" si="66"/>
        <v>0.10899999831096509</v>
      </c>
      <c r="H333" s="2">
        <f t="shared" si="67"/>
        <v>285.68899557303951</v>
      </c>
    </row>
    <row r="334" spans="1:8" ht="13.5" thickBot="1" x14ac:dyDescent="0.25">
      <c r="A334" s="4" t="s">
        <v>268</v>
      </c>
      <c r="F334" s="9">
        <f>SUM(F327:F333)</f>
        <v>3.0000000348081812E-2</v>
      </c>
      <c r="G334" s="16"/>
      <c r="H334" s="9">
        <f>SUM(H327:H333)</f>
        <v>3.2699999493388532E-3</v>
      </c>
    </row>
    <row r="335" spans="1:8" ht="13.5" thickTop="1" x14ac:dyDescent="0.2">
      <c r="F335" s="2"/>
      <c r="G335" s="2"/>
    </row>
    <row r="336" spans="1:8" s="6" customFormat="1" ht="13.5" thickBot="1" x14ac:dyDescent="0.25">
      <c r="A336" s="7" t="s">
        <v>0</v>
      </c>
      <c r="B336" s="8" t="s">
        <v>1</v>
      </c>
      <c r="C336" s="7" t="s">
        <v>330</v>
      </c>
      <c r="D336" s="7" t="s">
        <v>2</v>
      </c>
      <c r="E336" s="8" t="s">
        <v>3</v>
      </c>
      <c r="F336" s="7" t="s">
        <v>232</v>
      </c>
      <c r="G336" s="7" t="s">
        <v>351</v>
      </c>
      <c r="H336" s="13" t="s">
        <v>332</v>
      </c>
    </row>
    <row r="337" spans="1:8" x14ac:dyDescent="0.2">
      <c r="A337" s="4" t="s">
        <v>191</v>
      </c>
      <c r="B337" s="1" t="s">
        <v>192</v>
      </c>
      <c r="C337" s="5" t="s">
        <v>341</v>
      </c>
      <c r="D337" s="4" t="s">
        <v>6</v>
      </c>
      <c r="E337" s="1" t="s">
        <v>7</v>
      </c>
      <c r="F337" s="2">
        <v>-2220283.4800000004</v>
      </c>
      <c r="G337" s="17">
        <f>H337/F337</f>
        <v>0.10900000030626716</v>
      </c>
      <c r="H337" s="2">
        <v>-242010.89999999997</v>
      </c>
    </row>
    <row r="338" spans="1:8" x14ac:dyDescent="0.2">
      <c r="A338" s="4" t="s">
        <v>191</v>
      </c>
      <c r="B338" s="1" t="s">
        <v>192</v>
      </c>
      <c r="D338" s="4" t="s">
        <v>165</v>
      </c>
      <c r="E338" s="1" t="s">
        <v>166</v>
      </c>
      <c r="F338" s="2">
        <v>2123580.2000000007</v>
      </c>
      <c r="G338" s="18">
        <f>$G337</f>
        <v>0.10900000030626716</v>
      </c>
      <c r="H338" s="2">
        <f>F338*G338</f>
        <v>231470.24245038297</v>
      </c>
    </row>
    <row r="339" spans="1:8" x14ac:dyDescent="0.2">
      <c r="A339" s="4" t="s">
        <v>191</v>
      </c>
      <c r="B339" s="1" t="s">
        <v>192</v>
      </c>
      <c r="D339" s="4" t="s">
        <v>167</v>
      </c>
      <c r="E339" s="1" t="s">
        <v>168</v>
      </c>
      <c r="F339" s="2">
        <v>96703.31</v>
      </c>
      <c r="G339" s="18">
        <f>$G338</f>
        <v>0.10900000030626716</v>
      </c>
      <c r="H339" s="2">
        <f>F339*G339</f>
        <v>10540.660819617049</v>
      </c>
    </row>
    <row r="340" spans="1:8" ht="13.5" thickBot="1" x14ac:dyDescent="0.25">
      <c r="A340" s="4" t="s">
        <v>269</v>
      </c>
      <c r="F340" s="9">
        <f>SUM(F337:F339)</f>
        <v>3.000000020256266E-2</v>
      </c>
      <c r="G340" s="16"/>
      <c r="H340" s="9">
        <f>SUM(H337:H339)</f>
        <v>3.2700000519980676E-3</v>
      </c>
    </row>
    <row r="341" spans="1:8" ht="13.5" thickTop="1" x14ac:dyDescent="0.2">
      <c r="F341" s="2"/>
      <c r="G341" s="2"/>
    </row>
    <row r="342" spans="1:8" s="6" customFormat="1" ht="13.5" thickBot="1" x14ac:dyDescent="0.25">
      <c r="A342" s="7" t="s">
        <v>0</v>
      </c>
      <c r="B342" s="8" t="s">
        <v>1</v>
      </c>
      <c r="C342" s="7" t="s">
        <v>330</v>
      </c>
      <c r="D342" s="7" t="s">
        <v>2</v>
      </c>
      <c r="E342" s="8" t="s">
        <v>3</v>
      </c>
      <c r="F342" s="7" t="s">
        <v>232</v>
      </c>
      <c r="G342" s="7" t="s">
        <v>351</v>
      </c>
      <c r="H342" s="13" t="s">
        <v>332</v>
      </c>
    </row>
    <row r="343" spans="1:8" x14ac:dyDescent="0.2">
      <c r="A343" s="4" t="s">
        <v>77</v>
      </c>
      <c r="B343" s="1" t="s">
        <v>78</v>
      </c>
      <c r="C343" s="5" t="s">
        <v>337</v>
      </c>
      <c r="D343" s="4" t="s">
        <v>6</v>
      </c>
      <c r="E343" s="1" t="s">
        <v>7</v>
      </c>
      <c r="F343" s="2">
        <v>-2175139.8899999997</v>
      </c>
      <c r="G343" s="17">
        <f>H343/F343</f>
        <v>0.10239999782266879</v>
      </c>
      <c r="H343" s="2">
        <v>-222734.31999999998</v>
      </c>
    </row>
    <row r="344" spans="1:8" x14ac:dyDescent="0.2">
      <c r="A344" s="4" t="s">
        <v>77</v>
      </c>
      <c r="B344" s="1" t="s">
        <v>78</v>
      </c>
      <c r="D344" s="4" t="s">
        <v>115</v>
      </c>
      <c r="E344" s="1" t="s">
        <v>116</v>
      </c>
      <c r="F344" s="2">
        <v>343645.91999999993</v>
      </c>
      <c r="G344" s="18">
        <f>$G343</f>
        <v>0.10239999782266879</v>
      </c>
      <c r="H344" s="2">
        <f>F344*G344</f>
        <v>35189.341459769006</v>
      </c>
    </row>
    <row r="345" spans="1:8" x14ac:dyDescent="0.2">
      <c r="A345" s="4" t="s">
        <v>77</v>
      </c>
      <c r="B345" s="1" t="s">
        <v>78</v>
      </c>
      <c r="D345" s="4" t="s">
        <v>165</v>
      </c>
      <c r="E345" s="1" t="s">
        <v>166</v>
      </c>
      <c r="F345" s="2">
        <v>1648171.2099999995</v>
      </c>
      <c r="G345" s="18">
        <f t="shared" ref="G345:G347" si="68">$G344</f>
        <v>0.10239999782266879</v>
      </c>
      <c r="H345" s="2">
        <f t="shared" ref="H345:H347" si="69">F345*G345</f>
        <v>168772.72831538532</v>
      </c>
    </row>
    <row r="346" spans="1:8" x14ac:dyDescent="0.2">
      <c r="A346" s="4" t="s">
        <v>77</v>
      </c>
      <c r="B346" s="1" t="s">
        <v>78</v>
      </c>
      <c r="D346" s="4" t="s">
        <v>127</v>
      </c>
      <c r="E346" s="1" t="s">
        <v>128</v>
      </c>
      <c r="F346" s="2">
        <v>182645.61999999991</v>
      </c>
      <c r="G346" s="18">
        <f t="shared" si="68"/>
        <v>0.10239999782266879</v>
      </c>
      <c r="H346" s="2">
        <f t="shared" si="69"/>
        <v>18702.91109031998</v>
      </c>
    </row>
    <row r="347" spans="1:8" x14ac:dyDescent="0.2">
      <c r="A347" s="4" t="s">
        <v>77</v>
      </c>
      <c r="B347" s="1" t="s">
        <v>78</v>
      </c>
      <c r="D347" s="4" t="s">
        <v>179</v>
      </c>
      <c r="E347" s="1" t="s">
        <v>180</v>
      </c>
      <c r="F347" s="2">
        <v>677.12</v>
      </c>
      <c r="G347" s="18">
        <f t="shared" si="68"/>
        <v>0.10239999782266879</v>
      </c>
      <c r="H347" s="2">
        <f t="shared" si="69"/>
        <v>69.337086525685493</v>
      </c>
    </row>
    <row r="348" spans="1:8" ht="13.5" thickBot="1" x14ac:dyDescent="0.25">
      <c r="A348" s="4" t="s">
        <v>270</v>
      </c>
      <c r="F348" s="9">
        <f>SUM(F343:F347)</f>
        <v>-2.0000000334107426E-2</v>
      </c>
      <c r="G348" s="16"/>
      <c r="H348" s="9">
        <f>SUM(H343:H347)</f>
        <v>-2.0479999931808379E-3</v>
      </c>
    </row>
    <row r="349" spans="1:8" ht="13.5" thickTop="1" x14ac:dyDescent="0.2">
      <c r="F349" s="2"/>
      <c r="G349" s="2"/>
    </row>
    <row r="350" spans="1:8" s="6" customFormat="1" ht="13.5" thickBot="1" x14ac:dyDescent="0.25">
      <c r="A350" s="7" t="s">
        <v>0</v>
      </c>
      <c r="B350" s="8" t="s">
        <v>1</v>
      </c>
      <c r="C350" s="7" t="s">
        <v>330</v>
      </c>
      <c r="D350" s="7" t="s">
        <v>2</v>
      </c>
      <c r="E350" s="8" t="s">
        <v>3</v>
      </c>
      <c r="F350" s="7" t="s">
        <v>232</v>
      </c>
      <c r="G350" s="7" t="s">
        <v>351</v>
      </c>
      <c r="H350" s="13" t="s">
        <v>332</v>
      </c>
    </row>
    <row r="351" spans="1:8" x14ac:dyDescent="0.2">
      <c r="A351" s="4" t="s">
        <v>79</v>
      </c>
      <c r="B351" s="1" t="s">
        <v>80</v>
      </c>
      <c r="C351" s="5" t="s">
        <v>337</v>
      </c>
      <c r="D351" s="4" t="s">
        <v>6</v>
      </c>
      <c r="E351" s="1" t="s">
        <v>7</v>
      </c>
      <c r="F351" s="2">
        <v>-502765.01999999984</v>
      </c>
      <c r="G351" s="17">
        <f>H351/F351</f>
        <v>0.10240000388252948</v>
      </c>
      <c r="H351" s="2">
        <v>-51483.14</v>
      </c>
    </row>
    <row r="352" spans="1:8" x14ac:dyDescent="0.2">
      <c r="A352" s="4" t="s">
        <v>79</v>
      </c>
      <c r="B352" s="1" t="s">
        <v>80</v>
      </c>
      <c r="D352" s="4" t="s">
        <v>115</v>
      </c>
      <c r="E352" s="1" t="s">
        <v>116</v>
      </c>
      <c r="F352" s="2">
        <v>366804.3</v>
      </c>
      <c r="G352" s="18">
        <f>$G351</f>
        <v>0.10240000388252948</v>
      </c>
      <c r="H352" s="2">
        <f>F352*G352</f>
        <v>37560.761744128511</v>
      </c>
    </row>
    <row r="353" spans="1:8" x14ac:dyDescent="0.2">
      <c r="A353" s="4" t="s">
        <v>79</v>
      </c>
      <c r="B353" s="1" t="s">
        <v>80</v>
      </c>
      <c r="D353" s="4" t="s">
        <v>165</v>
      </c>
      <c r="E353" s="1" t="s">
        <v>166</v>
      </c>
      <c r="F353" s="2">
        <v>8984.4199999999983</v>
      </c>
      <c r="G353" s="18">
        <f t="shared" ref="G353:G355" si="70">$G352</f>
        <v>0.10240000388252948</v>
      </c>
      <c r="H353" s="2">
        <f t="shared" ref="H353:H355" si="71">F353*G353</f>
        <v>920.00464288227533</v>
      </c>
    </row>
    <row r="354" spans="1:8" x14ac:dyDescent="0.2">
      <c r="A354" s="4" t="s">
        <v>79</v>
      </c>
      <c r="B354" s="1" t="s">
        <v>80</v>
      </c>
      <c r="D354" s="4" t="s">
        <v>127</v>
      </c>
      <c r="E354" s="1" t="s">
        <v>128</v>
      </c>
      <c r="F354" s="2">
        <v>126914.32000000004</v>
      </c>
      <c r="G354" s="18">
        <f t="shared" si="70"/>
        <v>0.10240000388252948</v>
      </c>
      <c r="H354" s="2">
        <f t="shared" si="71"/>
        <v>12996.026860748592</v>
      </c>
    </row>
    <row r="355" spans="1:8" x14ac:dyDescent="0.2">
      <c r="A355" s="4" t="s">
        <v>79</v>
      </c>
      <c r="B355" s="1" t="s">
        <v>80</v>
      </c>
      <c r="D355" s="4" t="s">
        <v>179</v>
      </c>
      <c r="E355" s="1" t="s">
        <v>180</v>
      </c>
      <c r="F355" s="2">
        <v>62</v>
      </c>
      <c r="G355" s="18">
        <f t="shared" si="70"/>
        <v>0.10240000388252948</v>
      </c>
      <c r="H355" s="2">
        <f t="shared" si="71"/>
        <v>6.3488002407168276</v>
      </c>
    </row>
    <row r="356" spans="1:8" ht="13.5" thickBot="1" x14ac:dyDescent="0.25">
      <c r="A356" s="4" t="s">
        <v>271</v>
      </c>
      <c r="F356" s="9">
        <f>SUM(F351:F355)</f>
        <v>2.0000000178697519E-2</v>
      </c>
      <c r="G356" s="16"/>
      <c r="H356" s="9">
        <f>SUM(H351:H355)</f>
        <v>2.0480000959830491E-3</v>
      </c>
    </row>
    <row r="357" spans="1:8" ht="13.5" thickTop="1" x14ac:dyDescent="0.2">
      <c r="F357" s="2"/>
      <c r="G357" s="2"/>
    </row>
    <row r="358" spans="1:8" s="6" customFormat="1" ht="13.5" thickBot="1" x14ac:dyDescent="0.25">
      <c r="A358" s="7" t="s">
        <v>0</v>
      </c>
      <c r="B358" s="8" t="s">
        <v>1</v>
      </c>
      <c r="C358" s="7" t="s">
        <v>330</v>
      </c>
      <c r="D358" s="7" t="s">
        <v>2</v>
      </c>
      <c r="E358" s="8" t="s">
        <v>3</v>
      </c>
      <c r="F358" s="7" t="s">
        <v>232</v>
      </c>
      <c r="G358" s="7" t="s">
        <v>351</v>
      </c>
      <c r="H358" s="13" t="s">
        <v>332</v>
      </c>
    </row>
    <row r="359" spans="1:8" x14ac:dyDescent="0.2">
      <c r="A359" s="4" t="s">
        <v>89</v>
      </c>
      <c r="B359" s="1" t="s">
        <v>90</v>
      </c>
      <c r="C359" s="5" t="s">
        <v>337</v>
      </c>
      <c r="D359" s="4" t="s">
        <v>6</v>
      </c>
      <c r="E359" s="1" t="s">
        <v>7</v>
      </c>
      <c r="F359" s="2">
        <v>-3040177.2299999991</v>
      </c>
      <c r="G359" s="17">
        <f>H359/F359</f>
        <v>0.1024000005420737</v>
      </c>
      <c r="H359" s="2">
        <v>-311314.15000000002</v>
      </c>
    </row>
    <row r="360" spans="1:8" x14ac:dyDescent="0.2">
      <c r="A360" s="4" t="s">
        <v>89</v>
      </c>
      <c r="B360" s="1" t="s">
        <v>90</v>
      </c>
      <c r="D360" s="4" t="s">
        <v>115</v>
      </c>
      <c r="E360" s="1" t="s">
        <v>116</v>
      </c>
      <c r="F360" s="2">
        <v>865631.03000000014</v>
      </c>
      <c r="G360" s="18">
        <f>$G359</f>
        <v>0.1024000005420737</v>
      </c>
      <c r="H360" s="2">
        <f>F360*G360</f>
        <v>88640.617941235832</v>
      </c>
    </row>
    <row r="361" spans="1:8" x14ac:dyDescent="0.2">
      <c r="A361" s="4" t="s">
        <v>89</v>
      </c>
      <c r="B361" s="1" t="s">
        <v>90</v>
      </c>
      <c r="D361" s="4" t="s">
        <v>165</v>
      </c>
      <c r="E361" s="1" t="s">
        <v>166</v>
      </c>
      <c r="F361" s="2">
        <v>1246790.4999999998</v>
      </c>
      <c r="G361" s="18">
        <f t="shared" ref="G361:G366" si="72">$G360</f>
        <v>0.1024000005420737</v>
      </c>
      <c r="H361" s="2">
        <f t="shared" ref="H361:H366" si="73">F361*G361</f>
        <v>127671.34787585231</v>
      </c>
    </row>
    <row r="362" spans="1:8" x14ac:dyDescent="0.2">
      <c r="A362" s="4" t="s">
        <v>89</v>
      </c>
      <c r="B362" s="1" t="s">
        <v>90</v>
      </c>
      <c r="D362" s="4" t="s">
        <v>167</v>
      </c>
      <c r="E362" s="1" t="s">
        <v>168</v>
      </c>
      <c r="F362" s="2">
        <v>279532.77</v>
      </c>
      <c r="G362" s="18">
        <f t="shared" si="72"/>
        <v>0.1024000005420737</v>
      </c>
      <c r="H362" s="2">
        <f t="shared" si="73"/>
        <v>28624.155799527365</v>
      </c>
    </row>
    <row r="363" spans="1:8" x14ac:dyDescent="0.2">
      <c r="A363" s="4" t="s">
        <v>89</v>
      </c>
      <c r="B363" s="1" t="s">
        <v>90</v>
      </c>
      <c r="D363" s="4" t="s">
        <v>127</v>
      </c>
      <c r="E363" s="1" t="s">
        <v>128</v>
      </c>
      <c r="F363" s="2">
        <v>299508.27999999997</v>
      </c>
      <c r="G363" s="18">
        <f t="shared" si="72"/>
        <v>0.1024000005420737</v>
      </c>
      <c r="H363" s="2">
        <f t="shared" si="73"/>
        <v>30669.648034355556</v>
      </c>
    </row>
    <row r="364" spans="1:8" x14ac:dyDescent="0.2">
      <c r="A364" s="4" t="s">
        <v>89</v>
      </c>
      <c r="B364" s="1" t="s">
        <v>90</v>
      </c>
      <c r="D364" s="4" t="s">
        <v>163</v>
      </c>
      <c r="E364" s="1" t="s">
        <v>164</v>
      </c>
      <c r="F364" s="2">
        <v>1895</v>
      </c>
      <c r="G364" s="18">
        <f t="shared" si="72"/>
        <v>0.1024000005420737</v>
      </c>
      <c r="H364" s="2">
        <f t="shared" si="73"/>
        <v>194.04800102722965</v>
      </c>
    </row>
    <row r="365" spans="1:8" x14ac:dyDescent="0.2">
      <c r="A365" s="4" t="s">
        <v>89</v>
      </c>
      <c r="B365" s="1" t="s">
        <v>90</v>
      </c>
      <c r="D365" s="4" t="s">
        <v>169</v>
      </c>
      <c r="E365" s="1" t="s">
        <v>170</v>
      </c>
      <c r="F365" s="2">
        <v>299937.77000000008</v>
      </c>
      <c r="G365" s="18">
        <f t="shared" si="72"/>
        <v>0.1024000005420737</v>
      </c>
      <c r="H365" s="2">
        <f t="shared" si="73"/>
        <v>30713.627810588383</v>
      </c>
    </row>
    <row r="366" spans="1:8" x14ac:dyDescent="0.2">
      <c r="A366" s="4" t="s">
        <v>89</v>
      </c>
      <c r="B366" s="1" t="s">
        <v>90</v>
      </c>
      <c r="D366" s="4" t="s">
        <v>179</v>
      </c>
      <c r="E366" s="1" t="s">
        <v>180</v>
      </c>
      <c r="F366" s="2">
        <v>46881.95</v>
      </c>
      <c r="G366" s="18">
        <f t="shared" si="72"/>
        <v>0.1024000005420737</v>
      </c>
      <c r="H366" s="2">
        <f t="shared" si="73"/>
        <v>4800.7117054134715</v>
      </c>
    </row>
    <row r="367" spans="1:8" ht="13.5" thickBot="1" x14ac:dyDescent="0.25">
      <c r="A367" s="4" t="s">
        <v>272</v>
      </c>
      <c r="F367" s="9">
        <f>SUM(F359:F366)</f>
        <v>7.0000001040170901E-2</v>
      </c>
      <c r="G367" s="16"/>
      <c r="H367" s="9">
        <f>SUM(H359:H366)</f>
        <v>7.1680001265121973E-3</v>
      </c>
    </row>
    <row r="368" spans="1:8" ht="13.5" thickTop="1" x14ac:dyDescent="0.2">
      <c r="F368" s="2"/>
      <c r="G368" s="2"/>
    </row>
    <row r="369" spans="1:8" s="6" customFormat="1" ht="13.5" thickBot="1" x14ac:dyDescent="0.25">
      <c r="A369" s="7" t="s">
        <v>0</v>
      </c>
      <c r="B369" s="8" t="s">
        <v>1</v>
      </c>
      <c r="C369" s="7" t="s">
        <v>330</v>
      </c>
      <c r="D369" s="7" t="s">
        <v>2</v>
      </c>
      <c r="E369" s="8" t="s">
        <v>3</v>
      </c>
      <c r="F369" s="7" t="s">
        <v>232</v>
      </c>
      <c r="G369" s="7" t="s">
        <v>351</v>
      </c>
      <c r="H369" s="13" t="s">
        <v>332</v>
      </c>
    </row>
    <row r="370" spans="1:8" x14ac:dyDescent="0.2">
      <c r="A370" s="4" t="s">
        <v>101</v>
      </c>
      <c r="B370" s="1" t="s">
        <v>102</v>
      </c>
      <c r="C370" s="5" t="s">
        <v>338</v>
      </c>
      <c r="D370" s="4" t="s">
        <v>6</v>
      </c>
      <c r="E370" s="1" t="s">
        <v>7</v>
      </c>
      <c r="F370" s="2">
        <v>-642175.93000000017</v>
      </c>
      <c r="G370" s="17">
        <f>H370/F370</f>
        <v>0.10549999904231848</v>
      </c>
      <c r="H370" s="2">
        <v>-67749.56</v>
      </c>
    </row>
    <row r="371" spans="1:8" x14ac:dyDescent="0.2">
      <c r="A371" s="4" t="s">
        <v>101</v>
      </c>
      <c r="B371" s="1" t="s">
        <v>102</v>
      </c>
      <c r="D371" s="4" t="s">
        <v>115</v>
      </c>
      <c r="E371" s="1" t="s">
        <v>116</v>
      </c>
      <c r="F371" s="2">
        <v>448536.86</v>
      </c>
      <c r="G371" s="18">
        <f>$G370</f>
        <v>0.10549999904231848</v>
      </c>
      <c r="H371" s="2">
        <f>F371*G371</f>
        <v>47320.638300444538</v>
      </c>
    </row>
    <row r="372" spans="1:8" x14ac:dyDescent="0.2">
      <c r="A372" s="4" t="s">
        <v>101</v>
      </c>
      <c r="B372" s="1" t="s">
        <v>102</v>
      </c>
      <c r="D372" s="4" t="s">
        <v>165</v>
      </c>
      <c r="E372" s="1" t="s">
        <v>166</v>
      </c>
      <c r="F372" s="2">
        <v>32193.600000000009</v>
      </c>
      <c r="G372" s="18">
        <f t="shared" ref="G372:G376" si="74">$G371</f>
        <v>0.10549999904231848</v>
      </c>
      <c r="H372" s="2">
        <f t="shared" ref="H372:H376" si="75">F372*G372</f>
        <v>3396.4247691687851</v>
      </c>
    </row>
    <row r="373" spans="1:8" x14ac:dyDescent="0.2">
      <c r="A373" s="4" t="s">
        <v>101</v>
      </c>
      <c r="B373" s="1" t="s">
        <v>102</v>
      </c>
      <c r="D373" s="4" t="s">
        <v>167</v>
      </c>
      <c r="E373" s="1" t="s">
        <v>168</v>
      </c>
      <c r="F373" s="2">
        <v>534.20000000000005</v>
      </c>
      <c r="G373" s="18">
        <f t="shared" si="74"/>
        <v>0.10549999904231848</v>
      </c>
      <c r="H373" s="2">
        <f t="shared" si="75"/>
        <v>56.358099488406538</v>
      </c>
    </row>
    <row r="374" spans="1:8" x14ac:dyDescent="0.2">
      <c r="A374" s="4" t="s">
        <v>101</v>
      </c>
      <c r="B374" s="1" t="s">
        <v>102</v>
      </c>
      <c r="D374" s="4" t="s">
        <v>127</v>
      </c>
      <c r="E374" s="1" t="s">
        <v>128</v>
      </c>
      <c r="F374" s="2">
        <v>155193.71999999997</v>
      </c>
      <c r="G374" s="18">
        <f t="shared" si="74"/>
        <v>0.10549999904231848</v>
      </c>
      <c r="H374" s="2">
        <f t="shared" si="75"/>
        <v>16372.937311373838</v>
      </c>
    </row>
    <row r="375" spans="1:8" x14ac:dyDescent="0.2">
      <c r="A375" s="4" t="s">
        <v>101</v>
      </c>
      <c r="B375" s="1" t="s">
        <v>102</v>
      </c>
      <c r="D375" s="4" t="s">
        <v>169</v>
      </c>
      <c r="E375" s="1" t="s">
        <v>170</v>
      </c>
      <c r="F375" s="2">
        <v>4844.5400000000009</v>
      </c>
      <c r="G375" s="18">
        <f t="shared" si="74"/>
        <v>0.10549999904231848</v>
      </c>
      <c r="H375" s="2">
        <f t="shared" si="75"/>
        <v>511.09896536047364</v>
      </c>
    </row>
    <row r="376" spans="1:8" x14ac:dyDescent="0.2">
      <c r="A376" s="4" t="s">
        <v>101</v>
      </c>
      <c r="B376" s="1" t="s">
        <v>102</v>
      </c>
      <c r="D376" s="4" t="s">
        <v>179</v>
      </c>
      <c r="E376" s="1" t="s">
        <v>180</v>
      </c>
      <c r="F376" s="2">
        <v>872.99</v>
      </c>
      <c r="G376" s="18">
        <f t="shared" si="74"/>
        <v>0.10549999904231848</v>
      </c>
      <c r="H376" s="2">
        <f t="shared" si="75"/>
        <v>92.100444163953611</v>
      </c>
    </row>
    <row r="377" spans="1:8" ht="13.5" thickBot="1" x14ac:dyDescent="0.25">
      <c r="A377" s="4" t="s">
        <v>273</v>
      </c>
      <c r="F377" s="9">
        <f>SUM(F370:F376)</f>
        <v>-2.0000000191203071E-2</v>
      </c>
      <c r="G377" s="16"/>
      <c r="H377" s="9">
        <f>SUM(H370:H376)</f>
        <v>-2.1100000021334608E-3</v>
      </c>
    </row>
    <row r="378" spans="1:8" ht="13.5" thickTop="1" x14ac:dyDescent="0.2">
      <c r="F378" s="2"/>
      <c r="G378" s="2"/>
    </row>
    <row r="379" spans="1:8" s="6" customFormat="1" ht="13.5" thickBot="1" x14ac:dyDescent="0.25">
      <c r="A379" s="7" t="s">
        <v>0</v>
      </c>
      <c r="B379" s="8" t="s">
        <v>1</v>
      </c>
      <c r="C379" s="7" t="s">
        <v>330</v>
      </c>
      <c r="D379" s="7" t="s">
        <v>2</v>
      </c>
      <c r="E379" s="8" t="s">
        <v>3</v>
      </c>
      <c r="F379" s="7" t="s">
        <v>232</v>
      </c>
      <c r="G379" s="7" t="s">
        <v>351</v>
      </c>
      <c r="H379" s="13" t="s">
        <v>332</v>
      </c>
    </row>
    <row r="380" spans="1:8" x14ac:dyDescent="0.2">
      <c r="A380" s="4" t="s">
        <v>105</v>
      </c>
      <c r="B380" s="1" t="s">
        <v>106</v>
      </c>
      <c r="C380" s="5" t="s">
        <v>338</v>
      </c>
      <c r="D380" s="4" t="s">
        <v>6</v>
      </c>
      <c r="E380" s="1" t="s">
        <v>7</v>
      </c>
      <c r="F380" s="2">
        <v>-242040.99999999991</v>
      </c>
      <c r="G380" s="17">
        <f>H380/F380</f>
        <v>0.10550005990720586</v>
      </c>
      <c r="H380" s="2">
        <v>-25535.340000000004</v>
      </c>
    </row>
    <row r="381" spans="1:8" x14ac:dyDescent="0.2">
      <c r="A381" s="4" t="s">
        <v>105</v>
      </c>
      <c r="B381" s="1" t="s">
        <v>106</v>
      </c>
      <c r="D381" s="4" t="s">
        <v>115</v>
      </c>
      <c r="E381" s="1" t="s">
        <v>116</v>
      </c>
      <c r="F381" s="2">
        <v>172233.37999999998</v>
      </c>
      <c r="G381" s="18">
        <f>$G380</f>
        <v>0.10550005990720586</v>
      </c>
      <c r="H381" s="2">
        <f>F381*G381</f>
        <v>18170.63190802055</v>
      </c>
    </row>
    <row r="382" spans="1:8" x14ac:dyDescent="0.2">
      <c r="A382" s="4" t="s">
        <v>105</v>
      </c>
      <c r="B382" s="1" t="s">
        <v>106</v>
      </c>
      <c r="D382" s="4" t="s">
        <v>165</v>
      </c>
      <c r="E382" s="1" t="s">
        <v>166</v>
      </c>
      <c r="F382" s="2">
        <v>2942.87</v>
      </c>
      <c r="G382" s="18">
        <f t="shared" ref="G382:G384" si="76">$G381</f>
        <v>0.10550005990720586</v>
      </c>
      <c r="H382" s="2">
        <f t="shared" ref="H382:H384" si="77">F382*G382</f>
        <v>310.47296129911888</v>
      </c>
    </row>
    <row r="383" spans="1:8" x14ac:dyDescent="0.2">
      <c r="A383" s="4" t="s">
        <v>105</v>
      </c>
      <c r="B383" s="1" t="s">
        <v>106</v>
      </c>
      <c r="D383" s="4" t="s">
        <v>127</v>
      </c>
      <c r="E383" s="1" t="s">
        <v>128</v>
      </c>
      <c r="F383" s="2">
        <v>59592.740000000013</v>
      </c>
      <c r="G383" s="18">
        <f t="shared" si="76"/>
        <v>0.10550005990720586</v>
      </c>
      <c r="H383" s="2">
        <f t="shared" si="77"/>
        <v>6287.037640034544</v>
      </c>
    </row>
    <row r="384" spans="1:8" x14ac:dyDescent="0.2">
      <c r="A384" s="4" t="s">
        <v>105</v>
      </c>
      <c r="B384" s="1" t="s">
        <v>106</v>
      </c>
      <c r="D384" s="4" t="s">
        <v>169</v>
      </c>
      <c r="E384" s="1" t="s">
        <v>170</v>
      </c>
      <c r="F384" s="2">
        <v>7272</v>
      </c>
      <c r="G384" s="18">
        <f t="shared" si="76"/>
        <v>0.10550005990720586</v>
      </c>
      <c r="H384" s="2">
        <f t="shared" si="77"/>
        <v>767.19643564520106</v>
      </c>
    </row>
    <row r="385" spans="1:8" ht="13.5" thickBot="1" x14ac:dyDescent="0.25">
      <c r="A385" s="4" t="s">
        <v>274</v>
      </c>
      <c r="F385" s="9">
        <f>SUM(F380:F384)</f>
        <v>-9.999999929277692E-3</v>
      </c>
      <c r="G385" s="16"/>
      <c r="H385" s="9">
        <f>SUM(H380:H384)</f>
        <v>-1.0550005897584924E-3</v>
      </c>
    </row>
    <row r="386" spans="1:8" ht="13.5" thickTop="1" x14ac:dyDescent="0.2">
      <c r="F386" s="2"/>
      <c r="G386" s="2"/>
    </row>
    <row r="387" spans="1:8" s="6" customFormat="1" ht="13.5" thickBot="1" x14ac:dyDescent="0.25">
      <c r="A387" s="7" t="s">
        <v>0</v>
      </c>
      <c r="B387" s="8" t="s">
        <v>1</v>
      </c>
      <c r="C387" s="7" t="s">
        <v>330</v>
      </c>
      <c r="D387" s="7" t="s">
        <v>2</v>
      </c>
      <c r="E387" s="8" t="s">
        <v>3</v>
      </c>
      <c r="F387" s="7" t="s">
        <v>232</v>
      </c>
      <c r="G387" s="7" t="s">
        <v>351</v>
      </c>
      <c r="H387" s="13" t="s">
        <v>332</v>
      </c>
    </row>
    <row r="388" spans="1:8" x14ac:dyDescent="0.2">
      <c r="A388" s="4" t="s">
        <v>109</v>
      </c>
      <c r="B388" s="1" t="s">
        <v>110</v>
      </c>
      <c r="C388" s="5" t="s">
        <v>337</v>
      </c>
      <c r="D388" s="4" t="s">
        <v>6</v>
      </c>
      <c r="E388" s="1" t="s">
        <v>7</v>
      </c>
      <c r="F388" s="2">
        <v>-4627931.99</v>
      </c>
      <c r="G388" s="17">
        <f>H388/F388</f>
        <v>0.102399996591134</v>
      </c>
      <c r="H388" s="2">
        <v>-473900.22</v>
      </c>
    </row>
    <row r="389" spans="1:8" x14ac:dyDescent="0.2">
      <c r="A389" s="4" t="s">
        <v>109</v>
      </c>
      <c r="B389" s="1" t="s">
        <v>110</v>
      </c>
      <c r="D389" s="4" t="s">
        <v>115</v>
      </c>
      <c r="E389" s="1" t="s">
        <v>116</v>
      </c>
      <c r="F389" s="2">
        <v>1063036.8500000001</v>
      </c>
      <c r="G389" s="18">
        <f>$G388</f>
        <v>0.102399996591134</v>
      </c>
      <c r="H389" s="2">
        <f>F389*G389</f>
        <v>108854.96981624982</v>
      </c>
    </row>
    <row r="390" spans="1:8" x14ac:dyDescent="0.2">
      <c r="A390" s="4" t="s">
        <v>109</v>
      </c>
      <c r="B390" s="1" t="s">
        <v>110</v>
      </c>
      <c r="D390" s="4" t="s">
        <v>165</v>
      </c>
      <c r="E390" s="1" t="s">
        <v>166</v>
      </c>
      <c r="F390" s="2">
        <v>46388.71</v>
      </c>
      <c r="G390" s="18">
        <f t="shared" ref="G390:G394" si="78">$G389</f>
        <v>0.102399996591134</v>
      </c>
      <c r="H390" s="2">
        <f t="shared" ref="H390:H394" si="79">F390*G390</f>
        <v>4750.2037458671039</v>
      </c>
    </row>
    <row r="391" spans="1:8" x14ac:dyDescent="0.2">
      <c r="A391" s="4" t="s">
        <v>109</v>
      </c>
      <c r="B391" s="1" t="s">
        <v>110</v>
      </c>
      <c r="D391" s="4" t="s">
        <v>127</v>
      </c>
      <c r="E391" s="1" t="s">
        <v>128</v>
      </c>
      <c r="F391" s="2">
        <v>3371512.7399999998</v>
      </c>
      <c r="G391" s="18">
        <f t="shared" si="78"/>
        <v>0.102399996591134</v>
      </c>
      <c r="H391" s="2">
        <f t="shared" si="79"/>
        <v>345242.89308296482</v>
      </c>
    </row>
    <row r="392" spans="1:8" x14ac:dyDescent="0.2">
      <c r="A392" s="4" t="s">
        <v>109</v>
      </c>
      <c r="B392" s="1" t="s">
        <v>110</v>
      </c>
      <c r="D392" s="4" t="s">
        <v>163</v>
      </c>
      <c r="E392" s="1" t="s">
        <v>164</v>
      </c>
      <c r="F392" s="2">
        <v>44850</v>
      </c>
      <c r="G392" s="18">
        <f t="shared" si="78"/>
        <v>0.102399996591134</v>
      </c>
      <c r="H392" s="2">
        <f t="shared" si="79"/>
        <v>4592.6398471123593</v>
      </c>
    </row>
    <row r="393" spans="1:8" x14ac:dyDescent="0.2">
      <c r="A393" s="4" t="s">
        <v>109</v>
      </c>
      <c r="B393" s="1" t="s">
        <v>110</v>
      </c>
      <c r="D393" s="4" t="s">
        <v>169</v>
      </c>
      <c r="E393" s="1" t="s">
        <v>170</v>
      </c>
      <c r="F393" s="2">
        <v>101200.67</v>
      </c>
      <c r="G393" s="18">
        <f t="shared" si="78"/>
        <v>0.102399996591134</v>
      </c>
      <c r="H393" s="2">
        <f t="shared" si="79"/>
        <v>10362.948263020477</v>
      </c>
    </row>
    <row r="394" spans="1:8" x14ac:dyDescent="0.2">
      <c r="A394" s="4" t="s">
        <v>109</v>
      </c>
      <c r="B394" s="1" t="s">
        <v>110</v>
      </c>
      <c r="D394" s="4" t="s">
        <v>179</v>
      </c>
      <c r="E394" s="1" t="s">
        <v>180</v>
      </c>
      <c r="F394" s="2">
        <v>943.01</v>
      </c>
      <c r="G394" s="18">
        <f t="shared" si="78"/>
        <v>0.102399996591134</v>
      </c>
      <c r="H394" s="2">
        <f t="shared" si="79"/>
        <v>96.564220785405269</v>
      </c>
    </row>
    <row r="395" spans="1:8" ht="13.5" thickBot="1" x14ac:dyDescent="0.25">
      <c r="A395" s="4" t="s">
        <v>275</v>
      </c>
      <c r="F395" s="9">
        <f>SUM(F388:F394)</f>
        <v>-1.0000000411537258E-2</v>
      </c>
      <c r="G395" s="16"/>
      <c r="H395" s="9">
        <f>SUM(H388:H394)</f>
        <v>-1.0239999937766697E-3</v>
      </c>
    </row>
    <row r="396" spans="1:8" ht="13.5" thickTop="1" x14ac:dyDescent="0.2">
      <c r="F396" s="2"/>
      <c r="G396" s="2"/>
    </row>
    <row r="397" spans="1:8" s="6" customFormat="1" ht="13.5" thickBot="1" x14ac:dyDescent="0.25">
      <c r="A397" s="7" t="s">
        <v>0</v>
      </c>
      <c r="B397" s="8" t="s">
        <v>1</v>
      </c>
      <c r="C397" s="7" t="s">
        <v>330</v>
      </c>
      <c r="D397" s="7" t="s">
        <v>2</v>
      </c>
      <c r="E397" s="8" t="s">
        <v>3</v>
      </c>
      <c r="F397" s="7" t="s">
        <v>232</v>
      </c>
      <c r="G397" s="7" t="s">
        <v>351</v>
      </c>
      <c r="H397" s="13" t="s">
        <v>332</v>
      </c>
    </row>
    <row r="398" spans="1:8" x14ac:dyDescent="0.2">
      <c r="A398" s="4" t="s">
        <v>161</v>
      </c>
      <c r="B398" s="1" t="s">
        <v>162</v>
      </c>
      <c r="C398" s="5" t="s">
        <v>337</v>
      </c>
      <c r="D398" s="4" t="s">
        <v>6</v>
      </c>
      <c r="E398" s="1" t="s">
        <v>7</v>
      </c>
      <c r="F398" s="2">
        <v>-1129731.8199999996</v>
      </c>
      <c r="G398" s="17">
        <f>H398/F398</f>
        <v>0.10239999259293241</v>
      </c>
      <c r="H398" s="2">
        <v>-115684.53</v>
      </c>
    </row>
    <row r="399" spans="1:8" x14ac:dyDescent="0.2">
      <c r="A399" s="4" t="s">
        <v>161</v>
      </c>
      <c r="B399" s="1" t="s">
        <v>162</v>
      </c>
      <c r="D399" s="4" t="s">
        <v>225</v>
      </c>
      <c r="E399" s="1" t="s">
        <v>226</v>
      </c>
      <c r="F399" s="2">
        <v>2500</v>
      </c>
      <c r="G399" s="18">
        <f>$G398</f>
        <v>0.10239999259293241</v>
      </c>
      <c r="H399" s="2">
        <f>F399*G399</f>
        <v>255.99998148233101</v>
      </c>
    </row>
    <row r="400" spans="1:8" x14ac:dyDescent="0.2">
      <c r="A400" s="4" t="s">
        <v>161</v>
      </c>
      <c r="B400" s="1" t="s">
        <v>162</v>
      </c>
      <c r="D400" s="4" t="s">
        <v>115</v>
      </c>
      <c r="E400" s="1" t="s">
        <v>116</v>
      </c>
      <c r="F400" s="2">
        <v>371528.99999999994</v>
      </c>
      <c r="G400" s="18">
        <f t="shared" ref="G400:G403" si="80">$G399</f>
        <v>0.10239999259293241</v>
      </c>
      <c r="H400" s="2">
        <f t="shared" ref="H400:H403" si="81">F400*G400</f>
        <v>38044.566848059578</v>
      </c>
    </row>
    <row r="401" spans="1:8" x14ac:dyDescent="0.2">
      <c r="A401" s="4" t="s">
        <v>161</v>
      </c>
      <c r="B401" s="1" t="s">
        <v>162</v>
      </c>
      <c r="D401" s="4" t="s">
        <v>165</v>
      </c>
      <c r="E401" s="1" t="s">
        <v>166</v>
      </c>
      <c r="F401" s="2">
        <v>9137.239999999998</v>
      </c>
      <c r="G401" s="18">
        <f t="shared" si="80"/>
        <v>0.10239999259293241</v>
      </c>
      <c r="H401" s="2">
        <f t="shared" si="81"/>
        <v>935.65330831984545</v>
      </c>
    </row>
    <row r="402" spans="1:8" x14ac:dyDescent="0.2">
      <c r="A402" s="4" t="s">
        <v>161</v>
      </c>
      <c r="B402" s="1" t="s">
        <v>162</v>
      </c>
      <c r="D402" s="4" t="s">
        <v>127</v>
      </c>
      <c r="E402" s="1" t="s">
        <v>128</v>
      </c>
      <c r="F402" s="2">
        <v>681693.62999999977</v>
      </c>
      <c r="G402" s="18">
        <f t="shared" si="80"/>
        <v>0.10239999259293241</v>
      </c>
      <c r="H402" s="2">
        <f t="shared" si="81"/>
        <v>69805.422662649187</v>
      </c>
    </row>
    <row r="403" spans="1:8" x14ac:dyDescent="0.2">
      <c r="A403" s="4" t="s">
        <v>161</v>
      </c>
      <c r="B403" s="1" t="s">
        <v>162</v>
      </c>
      <c r="D403" s="4" t="s">
        <v>169</v>
      </c>
      <c r="E403" s="1" t="s">
        <v>170</v>
      </c>
      <c r="F403" s="2">
        <v>64872</v>
      </c>
      <c r="G403" s="18">
        <f t="shared" si="80"/>
        <v>0.10239999259293241</v>
      </c>
      <c r="H403" s="2">
        <f t="shared" si="81"/>
        <v>6642.8923194887111</v>
      </c>
    </row>
    <row r="404" spans="1:8" ht="13.5" thickBot="1" x14ac:dyDescent="0.25">
      <c r="A404" s="4" t="s">
        <v>276</v>
      </c>
      <c r="F404" s="9">
        <f>SUM(F398:F403)</f>
        <v>5.0000000162981451E-2</v>
      </c>
      <c r="G404" s="16"/>
      <c r="H404" s="9">
        <f>SUM(H398:H403)</f>
        <v>5.1199996460127295E-3</v>
      </c>
    </row>
    <row r="405" spans="1:8" ht="13.5" thickTop="1" x14ac:dyDescent="0.2">
      <c r="F405" s="2"/>
      <c r="G405" s="2"/>
    </row>
    <row r="406" spans="1:8" s="6" customFormat="1" ht="13.5" thickBot="1" x14ac:dyDescent="0.25">
      <c r="A406" s="7" t="s">
        <v>0</v>
      </c>
      <c r="B406" s="8" t="s">
        <v>1</v>
      </c>
      <c r="C406" s="7" t="s">
        <v>330</v>
      </c>
      <c r="D406" s="7" t="s">
        <v>2</v>
      </c>
      <c r="E406" s="8" t="s">
        <v>3</v>
      </c>
      <c r="F406" s="7" t="s">
        <v>232</v>
      </c>
      <c r="G406" s="7" t="s">
        <v>351</v>
      </c>
      <c r="H406" s="13" t="s">
        <v>332</v>
      </c>
    </row>
    <row r="407" spans="1:8" x14ac:dyDescent="0.2">
      <c r="A407" s="4" t="s">
        <v>8</v>
      </c>
      <c r="B407" s="1" t="s">
        <v>9</v>
      </c>
      <c r="C407" s="5" t="s">
        <v>338</v>
      </c>
      <c r="D407" s="4" t="s">
        <v>6</v>
      </c>
      <c r="E407" s="1" t="s">
        <v>7</v>
      </c>
      <c r="F407" s="2">
        <v>-1571624.5199999993</v>
      </c>
      <c r="G407" s="17">
        <f>H407/F407</f>
        <v>0.1054999956350898</v>
      </c>
      <c r="H407" s="2">
        <v>-165806.38000000003</v>
      </c>
    </row>
    <row r="408" spans="1:8" x14ac:dyDescent="0.2">
      <c r="A408" s="4" t="s">
        <v>8</v>
      </c>
      <c r="B408" s="1" t="s">
        <v>9</v>
      </c>
      <c r="D408" s="4" t="s">
        <v>219</v>
      </c>
      <c r="E408" s="1" t="s">
        <v>220</v>
      </c>
      <c r="F408" s="2">
        <v>821.9</v>
      </c>
      <c r="G408" s="18">
        <f>$G407</f>
        <v>0.1054999956350898</v>
      </c>
      <c r="H408" s="2">
        <f>F408*G408</f>
        <v>86.710446412480309</v>
      </c>
    </row>
    <row r="409" spans="1:8" x14ac:dyDescent="0.2">
      <c r="A409" s="4" t="s">
        <v>8</v>
      </c>
      <c r="B409" s="1" t="s">
        <v>9</v>
      </c>
      <c r="D409" s="4" t="s">
        <v>230</v>
      </c>
      <c r="E409" s="1" t="s">
        <v>231</v>
      </c>
      <c r="F409" s="2">
        <v>41.14</v>
      </c>
      <c r="G409" s="18">
        <f t="shared" ref="G409:G415" si="82">$G408</f>
        <v>0.1054999956350898</v>
      </c>
      <c r="H409" s="2">
        <f t="shared" ref="H409:H415" si="83">F409*G409</f>
        <v>4.3402698204275945</v>
      </c>
    </row>
    <row r="410" spans="1:8" x14ac:dyDescent="0.2">
      <c r="A410" s="4" t="s">
        <v>8</v>
      </c>
      <c r="B410" s="1" t="s">
        <v>9</v>
      </c>
      <c r="D410" s="4" t="s">
        <v>115</v>
      </c>
      <c r="E410" s="1" t="s">
        <v>116</v>
      </c>
      <c r="F410" s="2">
        <v>343132.20000000013</v>
      </c>
      <c r="G410" s="18">
        <f t="shared" si="82"/>
        <v>0.1054999956350898</v>
      </c>
      <c r="H410" s="2">
        <f t="shared" si="83"/>
        <v>36200.445602258776</v>
      </c>
    </row>
    <row r="411" spans="1:8" x14ac:dyDescent="0.2">
      <c r="A411" s="4" t="s">
        <v>8</v>
      </c>
      <c r="B411" s="1" t="s">
        <v>9</v>
      </c>
      <c r="D411" s="4" t="s">
        <v>165</v>
      </c>
      <c r="E411" s="1" t="s">
        <v>166</v>
      </c>
      <c r="F411" s="2">
        <v>478580.54999999993</v>
      </c>
      <c r="G411" s="18">
        <f t="shared" si="82"/>
        <v>0.1054999956350898</v>
      </c>
      <c r="H411" s="2">
        <f t="shared" si="83"/>
        <v>50490.245936038868</v>
      </c>
    </row>
    <row r="412" spans="1:8" x14ac:dyDescent="0.2">
      <c r="A412" s="4" t="s">
        <v>8</v>
      </c>
      <c r="B412" s="1" t="s">
        <v>9</v>
      </c>
      <c r="D412" s="4" t="s">
        <v>167</v>
      </c>
      <c r="E412" s="1" t="s">
        <v>168</v>
      </c>
      <c r="F412" s="2">
        <v>6084.3600000000006</v>
      </c>
      <c r="G412" s="18">
        <f t="shared" si="82"/>
        <v>0.1054999956350898</v>
      </c>
      <c r="H412" s="2">
        <f t="shared" si="83"/>
        <v>641.899953442315</v>
      </c>
    </row>
    <row r="413" spans="1:8" x14ac:dyDescent="0.2">
      <c r="A413" s="4" t="s">
        <v>8</v>
      </c>
      <c r="B413" s="1" t="s">
        <v>9</v>
      </c>
      <c r="D413" s="4" t="s">
        <v>201</v>
      </c>
      <c r="E413" s="1" t="s">
        <v>202</v>
      </c>
      <c r="F413" s="2">
        <v>578397.43999999994</v>
      </c>
      <c r="G413" s="18">
        <f t="shared" si="82"/>
        <v>0.1054999956350898</v>
      </c>
      <c r="H413" s="2">
        <f t="shared" si="83"/>
        <v>61020.927395347106</v>
      </c>
    </row>
    <row r="414" spans="1:8" x14ac:dyDescent="0.2">
      <c r="A414" s="4" t="s">
        <v>8</v>
      </c>
      <c r="B414" s="1" t="s">
        <v>9</v>
      </c>
      <c r="D414" s="4" t="s">
        <v>127</v>
      </c>
      <c r="E414" s="1" t="s">
        <v>128</v>
      </c>
      <c r="F414" s="2">
        <v>162627.61000000004</v>
      </c>
      <c r="G414" s="18">
        <f t="shared" si="82"/>
        <v>0.1054999956350898</v>
      </c>
      <c r="H414" s="2">
        <f t="shared" si="83"/>
        <v>17157.212145145091</v>
      </c>
    </row>
    <row r="415" spans="1:8" x14ac:dyDescent="0.2">
      <c r="A415" s="4" t="s">
        <v>8</v>
      </c>
      <c r="B415" s="1" t="s">
        <v>9</v>
      </c>
      <c r="D415" s="4" t="s">
        <v>179</v>
      </c>
      <c r="E415" s="1" t="s">
        <v>180</v>
      </c>
      <c r="F415" s="2">
        <v>1939.3</v>
      </c>
      <c r="G415" s="18">
        <f t="shared" si="82"/>
        <v>0.1054999956350898</v>
      </c>
      <c r="H415" s="2">
        <f t="shared" si="83"/>
        <v>204.59614153512965</v>
      </c>
    </row>
    <row r="416" spans="1:8" ht="13.5" thickBot="1" x14ac:dyDescent="0.25">
      <c r="A416" s="4" t="s">
        <v>277</v>
      </c>
      <c r="F416" s="9">
        <f>SUM(F407:F415)</f>
        <v>-1.9999999424953785E-2</v>
      </c>
      <c r="G416" s="18"/>
      <c r="H416" s="9">
        <f>SUM(H407:H415)</f>
        <v>-2.1099998418492305E-3</v>
      </c>
    </row>
    <row r="417" spans="1:8" ht="13.5" thickTop="1" x14ac:dyDescent="0.2">
      <c r="F417" s="2"/>
      <c r="G417" s="2"/>
    </row>
    <row r="418" spans="1:8" s="6" customFormat="1" ht="13.5" thickBot="1" x14ac:dyDescent="0.25">
      <c r="A418" s="7" t="s">
        <v>0</v>
      </c>
      <c r="B418" s="8" t="s">
        <v>1</v>
      </c>
      <c r="C418" s="7" t="s">
        <v>330</v>
      </c>
      <c r="D418" s="7" t="s">
        <v>2</v>
      </c>
      <c r="E418" s="8" t="s">
        <v>3</v>
      </c>
      <c r="F418" s="7" t="s">
        <v>232</v>
      </c>
      <c r="G418" s="7" t="s">
        <v>351</v>
      </c>
      <c r="H418" s="13" t="s">
        <v>332</v>
      </c>
    </row>
    <row r="419" spans="1:8" x14ac:dyDescent="0.2">
      <c r="A419" s="4" t="s">
        <v>14</v>
      </c>
      <c r="B419" s="1" t="s">
        <v>15</v>
      </c>
      <c r="C419" s="5" t="s">
        <v>341</v>
      </c>
      <c r="D419" s="4" t="s">
        <v>6</v>
      </c>
      <c r="E419" s="1" t="s">
        <v>7</v>
      </c>
      <c r="F419" s="2">
        <v>-21787555.890000004</v>
      </c>
      <c r="G419" s="17">
        <f>H419/F419</f>
        <v>0.10899999944876788</v>
      </c>
      <c r="H419" s="2">
        <v>-2374843.58</v>
      </c>
    </row>
    <row r="420" spans="1:8" x14ac:dyDescent="0.2">
      <c r="A420" s="4" t="s">
        <v>14</v>
      </c>
      <c r="B420" s="1" t="s">
        <v>15</v>
      </c>
      <c r="D420" s="4" t="s">
        <v>219</v>
      </c>
      <c r="E420" s="1" t="s">
        <v>220</v>
      </c>
      <c r="F420" s="2">
        <v>14717.529999999999</v>
      </c>
      <c r="G420" s="18">
        <f>$G419</f>
        <v>0.10899999944876788</v>
      </c>
      <c r="H420" s="2">
        <f>F420*G420</f>
        <v>1604.2107618872246</v>
      </c>
    </row>
    <row r="421" spans="1:8" x14ac:dyDescent="0.2">
      <c r="A421" s="4" t="s">
        <v>14</v>
      </c>
      <c r="B421" s="1" t="s">
        <v>15</v>
      </c>
      <c r="D421" s="4" t="s">
        <v>123</v>
      </c>
      <c r="E421" s="1" t="s">
        <v>124</v>
      </c>
      <c r="F421" s="2">
        <v>2883144.3800000004</v>
      </c>
      <c r="G421" s="18">
        <f t="shared" ref="G421:G429" si="84">$G420</f>
        <v>0.10899999944876788</v>
      </c>
      <c r="H421" s="2">
        <f t="shared" ref="H421:H429" si="85">F421*G421</f>
        <v>314262.73583071824</v>
      </c>
    </row>
    <row r="422" spans="1:8" x14ac:dyDescent="0.2">
      <c r="A422" s="4" t="s">
        <v>14</v>
      </c>
      <c r="B422" s="1" t="s">
        <v>15</v>
      </c>
      <c r="D422" s="4" t="s">
        <v>203</v>
      </c>
      <c r="E422" s="1" t="s">
        <v>204</v>
      </c>
      <c r="F422" s="2">
        <v>11354498.120000005</v>
      </c>
      <c r="G422" s="18">
        <f t="shared" si="84"/>
        <v>0.10899999944876788</v>
      </c>
      <c r="H422" s="2">
        <f t="shared" si="85"/>
        <v>1237640.2888210365</v>
      </c>
    </row>
    <row r="423" spans="1:8" x14ac:dyDescent="0.2">
      <c r="A423" s="4" t="s">
        <v>14</v>
      </c>
      <c r="B423" s="1" t="s">
        <v>15</v>
      </c>
      <c r="D423" s="4" t="s">
        <v>115</v>
      </c>
      <c r="E423" s="1" t="s">
        <v>116</v>
      </c>
      <c r="F423" s="2">
        <v>47011.11</v>
      </c>
      <c r="G423" s="18">
        <f t="shared" si="84"/>
        <v>0.10899999944876788</v>
      </c>
      <c r="H423" s="2">
        <f t="shared" si="85"/>
        <v>5124.2109640859662</v>
      </c>
    </row>
    <row r="424" spans="1:8" x14ac:dyDescent="0.2">
      <c r="A424" s="4" t="s">
        <v>14</v>
      </c>
      <c r="B424" s="1" t="s">
        <v>15</v>
      </c>
      <c r="D424" s="4" t="s">
        <v>165</v>
      </c>
      <c r="E424" s="1" t="s">
        <v>166</v>
      </c>
      <c r="F424" s="2">
        <v>1809393.1399999994</v>
      </c>
      <c r="G424" s="18">
        <f t="shared" si="84"/>
        <v>0.10899999944876788</v>
      </c>
      <c r="H424" s="2">
        <f t="shared" si="85"/>
        <v>197223.85126260432</v>
      </c>
    </row>
    <row r="425" spans="1:8" x14ac:dyDescent="0.2">
      <c r="A425" s="4" t="s">
        <v>14</v>
      </c>
      <c r="B425" s="1" t="s">
        <v>15</v>
      </c>
      <c r="D425" s="4" t="s">
        <v>167</v>
      </c>
      <c r="E425" s="1" t="s">
        <v>168</v>
      </c>
      <c r="F425" s="2">
        <v>7001.9800000000005</v>
      </c>
      <c r="G425" s="18">
        <f t="shared" si="84"/>
        <v>0.10899999944876788</v>
      </c>
      <c r="H425" s="2">
        <f t="shared" si="85"/>
        <v>763.21581614028378</v>
      </c>
    </row>
    <row r="426" spans="1:8" x14ac:dyDescent="0.2">
      <c r="A426" s="4" t="s">
        <v>14</v>
      </c>
      <c r="B426" s="1" t="s">
        <v>15</v>
      </c>
      <c r="D426" s="4" t="s">
        <v>127</v>
      </c>
      <c r="E426" s="1" t="s">
        <v>128</v>
      </c>
      <c r="F426" s="2">
        <v>4951020.2800000012</v>
      </c>
      <c r="G426" s="18">
        <f t="shared" si="84"/>
        <v>0.10899999944876788</v>
      </c>
      <c r="H426" s="2">
        <f t="shared" si="85"/>
        <v>539661.20779083879</v>
      </c>
    </row>
    <row r="427" spans="1:8" x14ac:dyDescent="0.2">
      <c r="A427" s="4" t="s">
        <v>14</v>
      </c>
      <c r="B427" s="1" t="s">
        <v>15</v>
      </c>
      <c r="D427" s="4" t="s">
        <v>163</v>
      </c>
      <c r="E427" s="1" t="s">
        <v>164</v>
      </c>
      <c r="F427" s="2">
        <v>88361.85</v>
      </c>
      <c r="G427" s="18">
        <f t="shared" si="84"/>
        <v>0.10899999944876788</v>
      </c>
      <c r="H427" s="2">
        <f t="shared" si="85"/>
        <v>9631.441601292112</v>
      </c>
    </row>
    <row r="428" spans="1:8" x14ac:dyDescent="0.2">
      <c r="A428" s="4" t="s">
        <v>14</v>
      </c>
      <c r="B428" s="1" t="s">
        <v>15</v>
      </c>
      <c r="D428" s="4" t="s">
        <v>169</v>
      </c>
      <c r="E428" s="1" t="s">
        <v>170</v>
      </c>
      <c r="F428" s="2">
        <v>631935.09</v>
      </c>
      <c r="G428" s="18">
        <f t="shared" si="84"/>
        <v>0.10899999944876788</v>
      </c>
      <c r="H428" s="2">
        <f t="shared" si="85"/>
        <v>68880.92446165708</v>
      </c>
    </row>
    <row r="429" spans="1:8" x14ac:dyDescent="0.2">
      <c r="A429" s="4" t="s">
        <v>14</v>
      </c>
      <c r="B429" s="1" t="s">
        <v>15</v>
      </c>
      <c r="D429" s="4" t="s">
        <v>179</v>
      </c>
      <c r="E429" s="1" t="s">
        <v>180</v>
      </c>
      <c r="F429" s="2">
        <v>472.39</v>
      </c>
      <c r="G429" s="18">
        <f t="shared" si="84"/>
        <v>0.10899999944876788</v>
      </c>
      <c r="H429" s="2">
        <f t="shared" si="85"/>
        <v>51.490509739603461</v>
      </c>
    </row>
    <row r="430" spans="1:8" ht="13.5" thickBot="1" x14ac:dyDescent="0.25">
      <c r="A430" s="4" t="s">
        <v>278</v>
      </c>
      <c r="F430" s="9">
        <f>SUM(F419:F429)</f>
        <v>-1.9999997820718818E-2</v>
      </c>
      <c r="G430" s="16"/>
      <c r="H430" s="9">
        <f>SUM(H419:H429)</f>
        <v>-2.1800001783205403E-3</v>
      </c>
    </row>
    <row r="431" spans="1:8" ht="13.5" thickTop="1" x14ac:dyDescent="0.2">
      <c r="F431" s="11"/>
      <c r="G431" s="11"/>
    </row>
    <row r="432" spans="1:8" s="6" customFormat="1" ht="13.5" thickBot="1" x14ac:dyDescent="0.25">
      <c r="A432" s="7" t="s">
        <v>0</v>
      </c>
      <c r="B432" s="8" t="s">
        <v>1</v>
      </c>
      <c r="C432" s="7" t="s">
        <v>330</v>
      </c>
      <c r="D432" s="7" t="s">
        <v>2</v>
      </c>
      <c r="E432" s="8" t="s">
        <v>3</v>
      </c>
      <c r="F432" s="7" t="s">
        <v>232</v>
      </c>
      <c r="G432" s="7" t="s">
        <v>351</v>
      </c>
      <c r="H432" s="13" t="s">
        <v>332</v>
      </c>
    </row>
    <row r="433" spans="1:8" x14ac:dyDescent="0.2">
      <c r="A433" s="4" t="s">
        <v>150</v>
      </c>
      <c r="B433" s="1" t="s">
        <v>334</v>
      </c>
      <c r="C433" s="5" t="s">
        <v>341</v>
      </c>
      <c r="D433" s="4" t="s">
        <v>6</v>
      </c>
      <c r="E433" s="1" t="s">
        <v>7</v>
      </c>
      <c r="F433" s="2">
        <v>-698219.04</v>
      </c>
      <c r="G433" s="17">
        <f>H433/F433</f>
        <v>0.10900000664547904</v>
      </c>
      <c r="H433" s="2">
        <v>-76105.88</v>
      </c>
    </row>
    <row r="434" spans="1:8" x14ac:dyDescent="0.2">
      <c r="A434" s="4" t="s">
        <v>150</v>
      </c>
      <c r="B434" s="1" t="s">
        <v>334</v>
      </c>
      <c r="D434" s="4" t="s">
        <v>123</v>
      </c>
      <c r="E434" s="1" t="s">
        <v>124</v>
      </c>
      <c r="F434" s="2">
        <v>195334.32000000009</v>
      </c>
      <c r="G434" s="18">
        <f>$G433</f>
        <v>0.10900000664547904</v>
      </c>
      <c r="H434" s="2">
        <f>F434*G434</f>
        <v>21291.442178090139</v>
      </c>
    </row>
    <row r="435" spans="1:8" x14ac:dyDescent="0.2">
      <c r="A435" s="4" t="s">
        <v>150</v>
      </c>
      <c r="B435" s="1" t="s">
        <v>334</v>
      </c>
      <c r="D435" s="4" t="s">
        <v>203</v>
      </c>
      <c r="E435" s="1" t="s">
        <v>204</v>
      </c>
      <c r="F435" s="2">
        <v>340822.03</v>
      </c>
      <c r="G435" s="18">
        <f t="shared" ref="G435:G438" si="86">$G434</f>
        <v>0.10900000664547904</v>
      </c>
      <c r="H435" s="2">
        <f t="shared" ref="H435:H438" si="87">F435*G435</f>
        <v>37149.603534925664</v>
      </c>
    </row>
    <row r="436" spans="1:8" x14ac:dyDescent="0.2">
      <c r="A436" s="4" t="s">
        <v>150</v>
      </c>
      <c r="B436" s="1" t="s">
        <v>334</v>
      </c>
      <c r="D436" s="4" t="s">
        <v>165</v>
      </c>
      <c r="E436" s="1" t="s">
        <v>166</v>
      </c>
      <c r="F436" s="2">
        <v>11088.299999999997</v>
      </c>
      <c r="G436" s="18">
        <f t="shared" si="86"/>
        <v>0.10900000664547904</v>
      </c>
      <c r="H436" s="2">
        <f t="shared" si="87"/>
        <v>1208.624773687065</v>
      </c>
    </row>
    <row r="437" spans="1:8" x14ac:dyDescent="0.2">
      <c r="A437" s="4" t="s">
        <v>150</v>
      </c>
      <c r="B437" s="1" t="s">
        <v>334</v>
      </c>
      <c r="D437" s="4" t="s">
        <v>127</v>
      </c>
      <c r="E437" s="1" t="s">
        <v>128</v>
      </c>
      <c r="F437" s="2">
        <v>150631.53000000006</v>
      </c>
      <c r="G437" s="18">
        <f t="shared" si="86"/>
        <v>0.10900000664547904</v>
      </c>
      <c r="H437" s="2">
        <f t="shared" si="87"/>
        <v>16418.837771018683</v>
      </c>
    </row>
    <row r="438" spans="1:8" x14ac:dyDescent="0.2">
      <c r="A438" s="4" t="s">
        <v>150</v>
      </c>
      <c r="B438" s="1" t="s">
        <v>334</v>
      </c>
      <c r="D438" s="4" t="s">
        <v>179</v>
      </c>
      <c r="E438" s="1" t="s">
        <v>180</v>
      </c>
      <c r="F438" s="2">
        <v>342.85</v>
      </c>
      <c r="G438" s="18">
        <f t="shared" si="86"/>
        <v>0.10900000664547904</v>
      </c>
      <c r="H438" s="2">
        <f t="shared" si="87"/>
        <v>37.370652278402495</v>
      </c>
    </row>
    <row r="439" spans="1:8" ht="13.5" thickBot="1" x14ac:dyDescent="0.25">
      <c r="A439" s="4" t="s">
        <v>279</v>
      </c>
      <c r="F439" s="9">
        <f>SUM(F433:F438)</f>
        <v>-9.9999998986959326E-3</v>
      </c>
      <c r="G439" s="16"/>
      <c r="H439" s="9">
        <f>SUM(H433:H438)</f>
        <v>-1.0900000513984764E-3</v>
      </c>
    </row>
    <row r="440" spans="1:8" ht="13.5" thickTop="1" x14ac:dyDescent="0.2">
      <c r="F440" s="2"/>
      <c r="G440" s="2"/>
    </row>
    <row r="441" spans="1:8" s="6" customFormat="1" ht="13.5" thickBot="1" x14ac:dyDescent="0.25">
      <c r="A441" s="7" t="s">
        <v>0</v>
      </c>
      <c r="B441" s="8" t="s">
        <v>1</v>
      </c>
      <c r="C441" s="7" t="s">
        <v>330</v>
      </c>
      <c r="D441" s="7" t="s">
        <v>2</v>
      </c>
      <c r="E441" s="8" t="s">
        <v>3</v>
      </c>
      <c r="F441" s="7" t="s">
        <v>232</v>
      </c>
      <c r="G441" s="7" t="s">
        <v>351</v>
      </c>
      <c r="H441" s="13" t="s">
        <v>332</v>
      </c>
    </row>
    <row r="442" spans="1:8" x14ac:dyDescent="0.2">
      <c r="A442" s="4" t="s">
        <v>22</v>
      </c>
      <c r="B442" s="1" t="s">
        <v>335</v>
      </c>
      <c r="C442" s="5" t="s">
        <v>341</v>
      </c>
      <c r="D442" s="4" t="s">
        <v>6</v>
      </c>
      <c r="E442" s="1" t="s">
        <v>7</v>
      </c>
      <c r="F442" s="2">
        <v>-776168.14</v>
      </c>
      <c r="G442" s="17">
        <f>H442/F442</f>
        <v>0.10899999064635661</v>
      </c>
      <c r="H442" s="2">
        <v>-84602.32</v>
      </c>
    </row>
    <row r="443" spans="1:8" x14ac:dyDescent="0.2">
      <c r="A443" s="4" t="s">
        <v>22</v>
      </c>
      <c r="B443" s="1" t="s">
        <v>335</v>
      </c>
      <c r="D443" s="4" t="s">
        <v>123</v>
      </c>
      <c r="E443" s="1" t="s">
        <v>124</v>
      </c>
      <c r="F443" s="2">
        <v>141007.91999999998</v>
      </c>
      <c r="G443" s="18">
        <f>$G442</f>
        <v>0.10899999064635661</v>
      </c>
      <c r="H443" s="2">
        <f>F443*G443</f>
        <v>15369.861961062199</v>
      </c>
    </row>
    <row r="444" spans="1:8" x14ac:dyDescent="0.2">
      <c r="A444" s="4" t="s">
        <v>22</v>
      </c>
      <c r="B444" s="1" t="s">
        <v>335</v>
      </c>
      <c r="D444" s="4" t="s">
        <v>203</v>
      </c>
      <c r="E444" s="1" t="s">
        <v>204</v>
      </c>
      <c r="F444" s="2">
        <v>437226.91</v>
      </c>
      <c r="G444" s="18">
        <f t="shared" ref="G444:G447" si="88">$G443</f>
        <v>0.10899999064635661</v>
      </c>
      <c r="H444" s="2">
        <f t="shared" ref="H444:H447" si="89">F444*G444</f>
        <v>47657.729100335404</v>
      </c>
    </row>
    <row r="445" spans="1:8" x14ac:dyDescent="0.2">
      <c r="A445" s="4" t="s">
        <v>22</v>
      </c>
      <c r="B445" s="1" t="s">
        <v>335</v>
      </c>
      <c r="D445" s="4" t="s">
        <v>165</v>
      </c>
      <c r="E445" s="1" t="s">
        <v>166</v>
      </c>
      <c r="F445" s="2">
        <v>11126.95</v>
      </c>
      <c r="G445" s="18">
        <f t="shared" si="88"/>
        <v>0.10899999064635661</v>
      </c>
      <c r="H445" s="2">
        <f t="shared" si="89"/>
        <v>1212.8374459224779</v>
      </c>
    </row>
    <row r="446" spans="1:8" x14ac:dyDescent="0.2">
      <c r="A446" s="4" t="s">
        <v>22</v>
      </c>
      <c r="B446" s="1" t="s">
        <v>335</v>
      </c>
      <c r="D446" s="4" t="s">
        <v>127</v>
      </c>
      <c r="E446" s="1" t="s">
        <v>128</v>
      </c>
      <c r="F446" s="2">
        <v>186507.78999999998</v>
      </c>
      <c r="G446" s="18">
        <f t="shared" si="88"/>
        <v>0.10899999064635661</v>
      </c>
      <c r="H446" s="2">
        <f t="shared" si="89"/>
        <v>20329.34736547264</v>
      </c>
    </row>
    <row r="447" spans="1:8" x14ac:dyDescent="0.2">
      <c r="A447" s="4" t="s">
        <v>22</v>
      </c>
      <c r="B447" s="1" t="s">
        <v>335</v>
      </c>
      <c r="D447" s="4" t="s">
        <v>179</v>
      </c>
      <c r="E447" s="1" t="s">
        <v>180</v>
      </c>
      <c r="F447" s="2">
        <v>298.58</v>
      </c>
      <c r="G447" s="18">
        <f t="shared" si="88"/>
        <v>0.10899999064635661</v>
      </c>
      <c r="H447" s="2">
        <f t="shared" si="89"/>
        <v>32.545217207189154</v>
      </c>
    </row>
    <row r="448" spans="1:8" ht="13.5" thickBot="1" x14ac:dyDescent="0.25">
      <c r="A448" s="4" t="s">
        <v>280</v>
      </c>
      <c r="F448" s="9">
        <f>SUM(F442:F447)</f>
        <v>9.9999999929991645E-3</v>
      </c>
      <c r="G448" s="16"/>
      <c r="H448" s="9">
        <f>SUM(H442:H447)</f>
        <v>1.0899999033711083E-3</v>
      </c>
    </row>
    <row r="449" spans="1:8" ht="13.5" thickTop="1" x14ac:dyDescent="0.2">
      <c r="F449" s="2"/>
      <c r="G449" s="2"/>
    </row>
    <row r="450" spans="1:8" s="6" customFormat="1" ht="13.5" thickBot="1" x14ac:dyDescent="0.25">
      <c r="A450" s="7" t="s">
        <v>0</v>
      </c>
      <c r="B450" s="8" t="s">
        <v>1</v>
      </c>
      <c r="C450" s="7" t="s">
        <v>330</v>
      </c>
      <c r="D450" s="7" t="s">
        <v>2</v>
      </c>
      <c r="E450" s="8" t="s">
        <v>3</v>
      </c>
      <c r="F450" s="7" t="s">
        <v>232</v>
      </c>
      <c r="G450" s="7" t="s">
        <v>351</v>
      </c>
      <c r="H450" s="13" t="s">
        <v>332</v>
      </c>
    </row>
    <row r="451" spans="1:8" x14ac:dyDescent="0.2">
      <c r="A451" s="4" t="s">
        <v>23</v>
      </c>
      <c r="B451" s="1" t="s">
        <v>24</v>
      </c>
      <c r="C451" s="5" t="s">
        <v>341</v>
      </c>
      <c r="D451" s="4" t="s">
        <v>6</v>
      </c>
      <c r="E451" s="1" t="s">
        <v>7</v>
      </c>
      <c r="F451" s="2">
        <v>-5780313.9400000004</v>
      </c>
      <c r="G451" s="17">
        <f>H451/F451</f>
        <v>0.10900000009342053</v>
      </c>
      <c r="H451" s="2">
        <v>-630054.22000000009</v>
      </c>
    </row>
    <row r="452" spans="1:8" x14ac:dyDescent="0.2">
      <c r="A452" s="4" t="s">
        <v>23</v>
      </c>
      <c r="B452" s="1" t="s">
        <v>24</v>
      </c>
      <c r="D452" s="4" t="s">
        <v>230</v>
      </c>
      <c r="E452" s="1" t="s">
        <v>231</v>
      </c>
      <c r="F452" s="2">
        <v>53.57</v>
      </c>
      <c r="G452" s="18">
        <f>$G451</f>
        <v>0.10900000009342053</v>
      </c>
      <c r="H452" s="2">
        <f>F452*G452</f>
        <v>5.839130005004538</v>
      </c>
    </row>
    <row r="453" spans="1:8" x14ac:dyDescent="0.2">
      <c r="A453" s="4" t="s">
        <v>23</v>
      </c>
      <c r="B453" s="1" t="s">
        <v>24</v>
      </c>
      <c r="D453" s="4" t="s">
        <v>123</v>
      </c>
      <c r="E453" s="1" t="s">
        <v>124</v>
      </c>
      <c r="F453" s="2">
        <v>597671.76000000013</v>
      </c>
      <c r="G453" s="18">
        <f t="shared" ref="G453:G459" si="90">$G452</f>
        <v>0.10900000009342053</v>
      </c>
      <c r="H453" s="2">
        <f t="shared" ref="H453:H459" si="91">F453*G453</f>
        <v>65146.221895834831</v>
      </c>
    </row>
    <row r="454" spans="1:8" x14ac:dyDescent="0.2">
      <c r="A454" s="4" t="s">
        <v>23</v>
      </c>
      <c r="B454" s="1" t="s">
        <v>24</v>
      </c>
      <c r="D454" s="4" t="s">
        <v>203</v>
      </c>
      <c r="E454" s="1" t="s">
        <v>204</v>
      </c>
      <c r="F454" s="2">
        <v>3209035.1799999997</v>
      </c>
      <c r="G454" s="18">
        <f t="shared" si="90"/>
        <v>0.10900000009342053</v>
      </c>
      <c r="H454" s="2">
        <f t="shared" si="91"/>
        <v>349784.83491978975</v>
      </c>
    </row>
    <row r="455" spans="1:8" x14ac:dyDescent="0.2">
      <c r="A455" s="4" t="s">
        <v>23</v>
      </c>
      <c r="B455" s="1" t="s">
        <v>24</v>
      </c>
      <c r="D455" s="4" t="s">
        <v>115</v>
      </c>
      <c r="E455" s="1" t="s">
        <v>116</v>
      </c>
      <c r="F455" s="2">
        <v>354476.7</v>
      </c>
      <c r="G455" s="18">
        <f t="shared" si="90"/>
        <v>0.10900000009342053</v>
      </c>
      <c r="H455" s="2">
        <f t="shared" si="91"/>
        <v>38637.960333115407</v>
      </c>
    </row>
    <row r="456" spans="1:8" x14ac:dyDescent="0.2">
      <c r="A456" s="4" t="s">
        <v>23</v>
      </c>
      <c r="B456" s="1" t="s">
        <v>24</v>
      </c>
      <c r="D456" s="4" t="s">
        <v>165</v>
      </c>
      <c r="E456" s="1" t="s">
        <v>166</v>
      </c>
      <c r="F456" s="2">
        <v>131060.28</v>
      </c>
      <c r="G456" s="18">
        <f t="shared" si="90"/>
        <v>0.10900000009342053</v>
      </c>
      <c r="H456" s="2">
        <f t="shared" si="91"/>
        <v>14285.570532243721</v>
      </c>
    </row>
    <row r="457" spans="1:8" x14ac:dyDescent="0.2">
      <c r="A457" s="4" t="s">
        <v>23</v>
      </c>
      <c r="B457" s="1" t="s">
        <v>24</v>
      </c>
      <c r="D457" s="4" t="s">
        <v>167</v>
      </c>
      <c r="E457" s="1" t="s">
        <v>168</v>
      </c>
      <c r="F457" s="2">
        <v>10698.279999999999</v>
      </c>
      <c r="G457" s="18">
        <f t="shared" si="90"/>
        <v>0.10900000009342053</v>
      </c>
      <c r="H457" s="2">
        <f t="shared" si="91"/>
        <v>1166.1125209994389</v>
      </c>
    </row>
    <row r="458" spans="1:8" x14ac:dyDescent="0.2">
      <c r="A458" s="4" t="s">
        <v>23</v>
      </c>
      <c r="B458" s="1" t="s">
        <v>24</v>
      </c>
      <c r="D458" s="4" t="s">
        <v>127</v>
      </c>
      <c r="E458" s="1" t="s">
        <v>128</v>
      </c>
      <c r="F458" s="2">
        <v>1464270.4600000004</v>
      </c>
      <c r="G458" s="18">
        <f t="shared" si="90"/>
        <v>0.10900000009342053</v>
      </c>
      <c r="H458" s="2">
        <f t="shared" si="91"/>
        <v>159605.48027679298</v>
      </c>
    </row>
    <row r="459" spans="1:8" x14ac:dyDescent="0.2">
      <c r="A459" s="4" t="s">
        <v>23</v>
      </c>
      <c r="B459" s="1" t="s">
        <v>24</v>
      </c>
      <c r="D459" s="4" t="s">
        <v>169</v>
      </c>
      <c r="E459" s="1" t="s">
        <v>170</v>
      </c>
      <c r="F459" s="2">
        <v>13047.699999999997</v>
      </c>
      <c r="G459" s="18">
        <f t="shared" si="90"/>
        <v>0.10900000009342053</v>
      </c>
      <c r="H459" s="2">
        <f t="shared" si="91"/>
        <v>1422.1993012189228</v>
      </c>
    </row>
    <row r="460" spans="1:8" ht="13.5" thickBot="1" x14ac:dyDescent="0.25">
      <c r="A460" s="4" t="s">
        <v>281</v>
      </c>
      <c r="F460" s="9">
        <f>SUM(F451:F459)</f>
        <v>-1.0000000198488124E-2</v>
      </c>
      <c r="G460" s="16"/>
      <c r="H460" s="9">
        <f>SUM(H451:H459)</f>
        <v>-1.0900000747824379E-3</v>
      </c>
    </row>
    <row r="461" spans="1:8" ht="13.5" thickTop="1" x14ac:dyDescent="0.2">
      <c r="F461" s="2"/>
      <c r="G461" s="2"/>
    </row>
    <row r="462" spans="1:8" s="6" customFormat="1" ht="13.5" thickBot="1" x14ac:dyDescent="0.25">
      <c r="A462" s="7" t="s">
        <v>0</v>
      </c>
      <c r="B462" s="8" t="s">
        <v>1</v>
      </c>
      <c r="C462" s="7" t="s">
        <v>330</v>
      </c>
      <c r="D462" s="7" t="s">
        <v>2</v>
      </c>
      <c r="E462" s="8" t="s">
        <v>3</v>
      </c>
      <c r="F462" s="7" t="s">
        <v>232</v>
      </c>
      <c r="G462" s="7" t="s">
        <v>351</v>
      </c>
      <c r="H462" s="13" t="s">
        <v>332</v>
      </c>
    </row>
    <row r="463" spans="1:8" x14ac:dyDescent="0.2">
      <c r="A463" s="4" t="s">
        <v>25</v>
      </c>
      <c r="B463" s="1" t="s">
        <v>26</v>
      </c>
      <c r="C463" s="5" t="s">
        <v>341</v>
      </c>
      <c r="D463" s="4" t="s">
        <v>6</v>
      </c>
      <c r="E463" s="1" t="s">
        <v>7</v>
      </c>
      <c r="F463" s="2">
        <v>-1240863.5000000002</v>
      </c>
      <c r="G463" s="17">
        <f>H463/F463</f>
        <v>0.10899999879116436</v>
      </c>
      <c r="H463" s="2">
        <v>-135254.12</v>
      </c>
    </row>
    <row r="464" spans="1:8" x14ac:dyDescent="0.2">
      <c r="A464" s="4" t="s">
        <v>25</v>
      </c>
      <c r="B464" s="1" t="s">
        <v>26</v>
      </c>
      <c r="D464" s="4" t="s">
        <v>115</v>
      </c>
      <c r="E464" s="1" t="s">
        <v>116</v>
      </c>
      <c r="F464" s="2">
        <v>830193.29999999981</v>
      </c>
      <c r="G464" s="18">
        <f>$G463</f>
        <v>0.10899999879116436</v>
      </c>
      <c r="H464" s="2">
        <f>F464*G464</f>
        <v>90491.068696432732</v>
      </c>
    </row>
    <row r="465" spans="1:8" x14ac:dyDescent="0.2">
      <c r="A465" s="4" t="s">
        <v>25</v>
      </c>
      <c r="B465" s="1" t="s">
        <v>26</v>
      </c>
      <c r="D465" s="4" t="s">
        <v>165</v>
      </c>
      <c r="E465" s="1" t="s">
        <v>166</v>
      </c>
      <c r="F465" s="2">
        <v>121232.09000000003</v>
      </c>
      <c r="G465" s="18">
        <f t="shared" ref="G465:G467" si="92">$G464</f>
        <v>0.10899999879116436</v>
      </c>
      <c r="H465" s="2">
        <f t="shared" ref="H465:H467" si="93">F465*G465</f>
        <v>13214.297663450332</v>
      </c>
    </row>
    <row r="466" spans="1:8" x14ac:dyDescent="0.2">
      <c r="A466" s="4" t="s">
        <v>25</v>
      </c>
      <c r="B466" s="1" t="s">
        <v>26</v>
      </c>
      <c r="D466" s="4" t="s">
        <v>127</v>
      </c>
      <c r="E466" s="1" t="s">
        <v>128</v>
      </c>
      <c r="F466" s="2">
        <v>287246.91000000003</v>
      </c>
      <c r="G466" s="18">
        <f t="shared" si="92"/>
        <v>0.10899999879116436</v>
      </c>
      <c r="H466" s="2">
        <f t="shared" si="93"/>
        <v>31309.912842765701</v>
      </c>
    </row>
    <row r="467" spans="1:8" x14ac:dyDescent="0.2">
      <c r="A467" s="4" t="s">
        <v>25</v>
      </c>
      <c r="B467" s="1" t="s">
        <v>26</v>
      </c>
      <c r="D467" s="4" t="s">
        <v>179</v>
      </c>
      <c r="E467" s="1" t="s">
        <v>180</v>
      </c>
      <c r="F467" s="2">
        <v>2191.2000000000003</v>
      </c>
      <c r="G467" s="18">
        <f t="shared" si="92"/>
        <v>0.10899999879116436</v>
      </c>
      <c r="H467" s="2">
        <f t="shared" si="93"/>
        <v>238.84079735119937</v>
      </c>
    </row>
    <row r="468" spans="1:8" ht="13.5" thickBot="1" x14ac:dyDescent="0.25">
      <c r="A468" s="4" t="s">
        <v>282</v>
      </c>
      <c r="F468" s="9">
        <f>SUM(F463:F467)</f>
        <v>-3.6061464925296605E-10</v>
      </c>
      <c r="G468" s="16"/>
      <c r="H468" s="9">
        <f>SUM(H463:H467)</f>
        <v>-3.0041746867937036E-11</v>
      </c>
    </row>
    <row r="469" spans="1:8" ht="13.5" thickTop="1" x14ac:dyDescent="0.2">
      <c r="F469" s="2"/>
      <c r="G469" s="2"/>
    </row>
    <row r="470" spans="1:8" s="6" customFormat="1" ht="13.5" thickBot="1" x14ac:dyDescent="0.25">
      <c r="A470" s="7" t="s">
        <v>0</v>
      </c>
      <c r="B470" s="8" t="s">
        <v>1</v>
      </c>
      <c r="C470" s="7" t="s">
        <v>330</v>
      </c>
      <c r="D470" s="7" t="s">
        <v>2</v>
      </c>
      <c r="E470" s="8" t="s">
        <v>3</v>
      </c>
      <c r="F470" s="7" t="s">
        <v>232</v>
      </c>
      <c r="G470" s="7" t="s">
        <v>351</v>
      </c>
      <c r="H470" s="13" t="s">
        <v>332</v>
      </c>
    </row>
    <row r="471" spans="1:8" x14ac:dyDescent="0.2">
      <c r="A471" s="4" t="s">
        <v>148</v>
      </c>
      <c r="B471" s="1" t="s">
        <v>149</v>
      </c>
      <c r="C471" s="5" t="s">
        <v>341</v>
      </c>
      <c r="D471" s="4" t="s">
        <v>6</v>
      </c>
      <c r="E471" s="1" t="s">
        <v>7</v>
      </c>
      <c r="F471" s="2">
        <v>-1486279.57</v>
      </c>
      <c r="G471" s="17">
        <f>H471/F471</f>
        <v>0.10900000462227977</v>
      </c>
      <c r="H471" s="2">
        <v>-162004.47999999998</v>
      </c>
    </row>
    <row r="472" spans="1:8" x14ac:dyDescent="0.2">
      <c r="A472" s="4" t="s">
        <v>148</v>
      </c>
      <c r="B472" s="1" t="s">
        <v>149</v>
      </c>
      <c r="D472" s="4" t="s">
        <v>123</v>
      </c>
      <c r="E472" s="1" t="s">
        <v>124</v>
      </c>
      <c r="F472" s="2">
        <v>961.34</v>
      </c>
      <c r="G472" s="18">
        <f>$G471</f>
        <v>0.10900000462227977</v>
      </c>
      <c r="H472" s="2">
        <f>F472*G472</f>
        <v>104.78606444358243</v>
      </c>
    </row>
    <row r="473" spans="1:8" x14ac:dyDescent="0.2">
      <c r="A473" s="4" t="s">
        <v>148</v>
      </c>
      <c r="B473" s="1" t="s">
        <v>149</v>
      </c>
      <c r="D473" s="4" t="s">
        <v>203</v>
      </c>
      <c r="E473" s="1" t="s">
        <v>204</v>
      </c>
      <c r="F473" s="2">
        <v>45096.18</v>
      </c>
      <c r="G473" s="18">
        <f t="shared" ref="G473:G477" si="94">$G472</f>
        <v>0.10900000462227977</v>
      </c>
      <c r="H473" s="2">
        <f t="shared" ref="H473:H477" si="95">F473*G473</f>
        <v>4915.4838284471607</v>
      </c>
    </row>
    <row r="474" spans="1:8" x14ac:dyDescent="0.2">
      <c r="A474" s="4" t="s">
        <v>148</v>
      </c>
      <c r="B474" s="1" t="s">
        <v>149</v>
      </c>
      <c r="D474" s="4" t="s">
        <v>115</v>
      </c>
      <c r="E474" s="1" t="s">
        <v>116</v>
      </c>
      <c r="F474" s="2">
        <v>447280.28999999986</v>
      </c>
      <c r="G474" s="18">
        <f t="shared" si="94"/>
        <v>0.10900000462227977</v>
      </c>
      <c r="H474" s="2">
        <f t="shared" si="95"/>
        <v>48753.55367745462</v>
      </c>
    </row>
    <row r="475" spans="1:8" x14ac:dyDescent="0.2">
      <c r="A475" s="4" t="s">
        <v>148</v>
      </c>
      <c r="B475" s="1" t="s">
        <v>149</v>
      </c>
      <c r="D475" s="4" t="s">
        <v>165</v>
      </c>
      <c r="E475" s="1" t="s">
        <v>166</v>
      </c>
      <c r="F475" s="2">
        <v>821533.48000000021</v>
      </c>
      <c r="G475" s="18">
        <f t="shared" si="94"/>
        <v>0.10900000462227977</v>
      </c>
      <c r="H475" s="2">
        <f t="shared" si="95"/>
        <v>89547.153117357608</v>
      </c>
    </row>
    <row r="476" spans="1:8" x14ac:dyDescent="0.2">
      <c r="A476" s="4" t="s">
        <v>148</v>
      </c>
      <c r="B476" s="1" t="s">
        <v>149</v>
      </c>
      <c r="D476" s="4" t="s">
        <v>127</v>
      </c>
      <c r="E476" s="1" t="s">
        <v>128</v>
      </c>
      <c r="F476" s="2">
        <v>170908.11000000002</v>
      </c>
      <c r="G476" s="18">
        <f t="shared" si="94"/>
        <v>0.10900000462227977</v>
      </c>
      <c r="H476" s="2">
        <f t="shared" si="95"/>
        <v>18628.984779985101</v>
      </c>
    </row>
    <row r="477" spans="1:8" x14ac:dyDescent="0.2">
      <c r="A477" s="4" t="s">
        <v>148</v>
      </c>
      <c r="B477" s="1" t="s">
        <v>149</v>
      </c>
      <c r="D477" s="4" t="s">
        <v>179</v>
      </c>
      <c r="E477" s="1" t="s">
        <v>180</v>
      </c>
      <c r="F477" s="2">
        <v>500.18</v>
      </c>
      <c r="G477" s="18">
        <f t="shared" si="94"/>
        <v>0.10900000462227977</v>
      </c>
      <c r="H477" s="2">
        <f t="shared" si="95"/>
        <v>54.519622311971894</v>
      </c>
    </row>
    <row r="478" spans="1:8" ht="13.5" thickBot="1" x14ac:dyDescent="0.25">
      <c r="A478" s="4" t="s">
        <v>283</v>
      </c>
      <c r="F478" s="9">
        <f>SUM(F471:F477)</f>
        <v>9.9999999872011358E-3</v>
      </c>
      <c r="G478" s="16"/>
      <c r="H478" s="9">
        <f>SUM(H471:H477)</f>
        <v>1.0900000533595744E-3</v>
      </c>
    </row>
    <row r="479" spans="1:8" ht="13.5" thickTop="1" x14ac:dyDescent="0.2">
      <c r="F479" s="2"/>
      <c r="G479" s="2"/>
    </row>
    <row r="480" spans="1:8" s="6" customFormat="1" ht="13.5" thickBot="1" x14ac:dyDescent="0.25">
      <c r="A480" s="7" t="s">
        <v>0</v>
      </c>
      <c r="B480" s="8" t="s">
        <v>1</v>
      </c>
      <c r="C480" s="7" t="s">
        <v>330</v>
      </c>
      <c r="D480" s="7" t="s">
        <v>2</v>
      </c>
      <c r="E480" s="8" t="s">
        <v>3</v>
      </c>
      <c r="F480" s="7" t="s">
        <v>232</v>
      </c>
      <c r="G480" s="7" t="s">
        <v>351</v>
      </c>
      <c r="H480" s="13" t="s">
        <v>332</v>
      </c>
    </row>
    <row r="481" spans="1:8" x14ac:dyDescent="0.2">
      <c r="A481" s="4" t="s">
        <v>31</v>
      </c>
      <c r="B481" s="1" t="s">
        <v>32</v>
      </c>
      <c r="C481" s="5" t="s">
        <v>341</v>
      </c>
      <c r="D481" s="4" t="s">
        <v>6</v>
      </c>
      <c r="E481" s="1" t="s">
        <v>7</v>
      </c>
      <c r="F481" s="2">
        <v>-2665528.7199999993</v>
      </c>
      <c r="G481" s="17">
        <f>H481/F481</f>
        <v>0.10899999981992319</v>
      </c>
      <c r="H481" s="2">
        <v>-290542.63</v>
      </c>
    </row>
    <row r="482" spans="1:8" x14ac:dyDescent="0.2">
      <c r="A482" s="4" t="s">
        <v>31</v>
      </c>
      <c r="B482" s="1" t="s">
        <v>32</v>
      </c>
      <c r="D482" s="4" t="s">
        <v>209</v>
      </c>
      <c r="E482" s="1" t="s">
        <v>210</v>
      </c>
      <c r="F482" s="2">
        <v>30.109999999999996</v>
      </c>
      <c r="G482" s="18">
        <f>$G481</f>
        <v>0.10899999981992319</v>
      </c>
      <c r="H482" s="2">
        <f>F482*G482</f>
        <v>3.2819899945778865</v>
      </c>
    </row>
    <row r="483" spans="1:8" x14ac:dyDescent="0.2">
      <c r="A483" s="4" t="s">
        <v>31</v>
      </c>
      <c r="B483" s="1" t="s">
        <v>32</v>
      </c>
      <c r="D483" s="4" t="s">
        <v>123</v>
      </c>
      <c r="E483" s="1" t="s">
        <v>124</v>
      </c>
      <c r="F483" s="2">
        <v>54.7</v>
      </c>
      <c r="G483" s="18">
        <f t="shared" ref="G483:G488" si="96">$G482</f>
        <v>0.10899999981992319</v>
      </c>
      <c r="H483" s="2">
        <f t="shared" ref="H483:H488" si="97">F483*G483</f>
        <v>5.9622999901497984</v>
      </c>
    </row>
    <row r="484" spans="1:8" x14ac:dyDescent="0.2">
      <c r="A484" s="4" t="s">
        <v>31</v>
      </c>
      <c r="B484" s="1" t="s">
        <v>32</v>
      </c>
      <c r="D484" s="4" t="s">
        <v>203</v>
      </c>
      <c r="E484" s="1" t="s">
        <v>204</v>
      </c>
      <c r="F484" s="2">
        <v>145.27000000000001</v>
      </c>
      <c r="G484" s="18">
        <f t="shared" si="96"/>
        <v>0.10899999981992319</v>
      </c>
      <c r="H484" s="2">
        <f t="shared" si="97"/>
        <v>15.834429973840242</v>
      </c>
    </row>
    <row r="485" spans="1:8" x14ac:dyDescent="0.2">
      <c r="A485" s="4" t="s">
        <v>31</v>
      </c>
      <c r="B485" s="1" t="s">
        <v>32</v>
      </c>
      <c r="D485" s="4" t="s">
        <v>115</v>
      </c>
      <c r="E485" s="1" t="s">
        <v>116</v>
      </c>
      <c r="F485" s="2">
        <v>484873.66</v>
      </c>
      <c r="G485" s="18">
        <f t="shared" si="96"/>
        <v>0.10899999981992319</v>
      </c>
      <c r="H485" s="2">
        <f t="shared" si="97"/>
        <v>52851.22885268549</v>
      </c>
    </row>
    <row r="486" spans="1:8" x14ac:dyDescent="0.2">
      <c r="A486" s="4" t="s">
        <v>31</v>
      </c>
      <c r="B486" s="1" t="s">
        <v>32</v>
      </c>
      <c r="D486" s="4" t="s">
        <v>165</v>
      </c>
      <c r="E486" s="1" t="s">
        <v>166</v>
      </c>
      <c r="F486" s="2">
        <v>865536.94000000006</v>
      </c>
      <c r="G486" s="18">
        <f t="shared" si="96"/>
        <v>0.10899999981992319</v>
      </c>
      <c r="H486" s="2">
        <f t="shared" si="97"/>
        <v>94343.526304136874</v>
      </c>
    </row>
    <row r="487" spans="1:8" x14ac:dyDescent="0.2">
      <c r="A487" s="4" t="s">
        <v>31</v>
      </c>
      <c r="B487" s="1" t="s">
        <v>32</v>
      </c>
      <c r="D487" s="4" t="s">
        <v>127</v>
      </c>
      <c r="E487" s="1" t="s">
        <v>128</v>
      </c>
      <c r="F487" s="2">
        <v>338046.75999999995</v>
      </c>
      <c r="G487" s="18">
        <f t="shared" si="96"/>
        <v>0.10899999981992319</v>
      </c>
      <c r="H487" s="2">
        <f t="shared" si="97"/>
        <v>36847.096779125612</v>
      </c>
    </row>
    <row r="488" spans="1:8" x14ac:dyDescent="0.2">
      <c r="A488" s="4" t="s">
        <v>31</v>
      </c>
      <c r="B488" s="1" t="s">
        <v>32</v>
      </c>
      <c r="D488" s="4" t="s">
        <v>169</v>
      </c>
      <c r="E488" s="1" t="s">
        <v>170</v>
      </c>
      <c r="F488" s="2">
        <v>976841.28</v>
      </c>
      <c r="G488" s="18">
        <f t="shared" si="96"/>
        <v>0.10899999981992319</v>
      </c>
      <c r="H488" s="2">
        <f t="shared" si="97"/>
        <v>106475.69934409353</v>
      </c>
    </row>
    <row r="489" spans="1:8" ht="13.5" thickBot="1" x14ac:dyDescent="0.25">
      <c r="A489" s="4" t="s">
        <v>284</v>
      </c>
      <c r="F489" s="9">
        <f>SUM(F481:F488)</f>
        <v>9.3132257461547852E-10</v>
      </c>
      <c r="G489" s="16"/>
      <c r="H489" s="9">
        <f>SUM(H481:H488)</f>
        <v>0</v>
      </c>
    </row>
    <row r="490" spans="1:8" ht="13.5" thickTop="1" x14ac:dyDescent="0.2">
      <c r="F490" s="2"/>
      <c r="G490" s="2"/>
    </row>
    <row r="491" spans="1:8" s="6" customFormat="1" ht="13.5" thickBot="1" x14ac:dyDescent="0.25">
      <c r="A491" s="7" t="s">
        <v>0</v>
      </c>
      <c r="B491" s="8" t="s">
        <v>1</v>
      </c>
      <c r="C491" s="7" t="s">
        <v>330</v>
      </c>
      <c r="D491" s="7" t="s">
        <v>2</v>
      </c>
      <c r="E491" s="8" t="s">
        <v>3</v>
      </c>
      <c r="F491" s="7" t="s">
        <v>232</v>
      </c>
      <c r="G491" s="7" t="s">
        <v>351</v>
      </c>
      <c r="H491" s="13" t="s">
        <v>332</v>
      </c>
    </row>
    <row r="492" spans="1:8" x14ac:dyDescent="0.2">
      <c r="A492" s="4" t="s">
        <v>33</v>
      </c>
      <c r="B492" s="1" t="s">
        <v>34</v>
      </c>
      <c r="C492" s="5" t="s">
        <v>338</v>
      </c>
      <c r="D492" s="4" t="s">
        <v>6</v>
      </c>
      <c r="E492" s="1" t="s">
        <v>7</v>
      </c>
      <c r="F492" s="2">
        <v>-4080651.1799999992</v>
      </c>
      <c r="G492" s="17">
        <f>H492/F492</f>
        <v>0.10549999767439079</v>
      </c>
      <c r="H492" s="2">
        <v>-430508.68999999994</v>
      </c>
    </row>
    <row r="493" spans="1:8" x14ac:dyDescent="0.2">
      <c r="A493" s="4" t="s">
        <v>33</v>
      </c>
      <c r="B493" s="1" t="s">
        <v>34</v>
      </c>
      <c r="D493" s="4" t="s">
        <v>123</v>
      </c>
      <c r="E493" s="1" t="s">
        <v>124</v>
      </c>
      <c r="F493" s="2">
        <v>12569.720000000001</v>
      </c>
      <c r="G493" s="18">
        <f>$G492</f>
        <v>0.10549999767439079</v>
      </c>
      <c r="H493" s="2">
        <f>F493*G493</f>
        <v>1326.1054307677434</v>
      </c>
    </row>
    <row r="494" spans="1:8" x14ac:dyDescent="0.2">
      <c r="A494" s="4" t="s">
        <v>33</v>
      </c>
      <c r="B494" s="1" t="s">
        <v>34</v>
      </c>
      <c r="D494" s="4" t="s">
        <v>203</v>
      </c>
      <c r="E494" s="1" t="s">
        <v>204</v>
      </c>
      <c r="F494" s="2">
        <v>1833554.96</v>
      </c>
      <c r="G494" s="18">
        <f t="shared" ref="G494:G499" si="98">$G493</f>
        <v>0.10549999767439079</v>
      </c>
      <c r="H494" s="2">
        <f t="shared" ref="H494:H499" si="99">F494*G494</f>
        <v>193440.04401586769</v>
      </c>
    </row>
    <row r="495" spans="1:8" x14ac:dyDescent="0.2">
      <c r="A495" s="4" t="s">
        <v>33</v>
      </c>
      <c r="B495" s="1" t="s">
        <v>34</v>
      </c>
      <c r="D495" s="4" t="s">
        <v>115</v>
      </c>
      <c r="E495" s="1" t="s">
        <v>116</v>
      </c>
      <c r="F495" s="2">
        <v>814766.44</v>
      </c>
      <c r="G495" s="18">
        <f t="shared" si="98"/>
        <v>0.10549999767439079</v>
      </c>
      <c r="H495" s="2">
        <f t="shared" si="99"/>
        <v>85957.857525171654</v>
      </c>
    </row>
    <row r="496" spans="1:8" x14ac:dyDescent="0.2">
      <c r="A496" s="4" t="s">
        <v>33</v>
      </c>
      <c r="B496" s="1" t="s">
        <v>34</v>
      </c>
      <c r="D496" s="4" t="s">
        <v>165</v>
      </c>
      <c r="E496" s="1" t="s">
        <v>166</v>
      </c>
      <c r="F496" s="2">
        <v>486784.47000000003</v>
      </c>
      <c r="G496" s="18">
        <f t="shared" si="98"/>
        <v>0.10549999767439079</v>
      </c>
      <c r="H496" s="2">
        <f t="shared" si="99"/>
        <v>51355.760452929557</v>
      </c>
    </row>
    <row r="497" spans="1:8" x14ac:dyDescent="0.2">
      <c r="A497" s="4" t="s">
        <v>33</v>
      </c>
      <c r="B497" s="1" t="s">
        <v>34</v>
      </c>
      <c r="D497" s="4" t="s">
        <v>127</v>
      </c>
      <c r="E497" s="1" t="s">
        <v>128</v>
      </c>
      <c r="F497" s="2">
        <v>928739.56999999937</v>
      </c>
      <c r="G497" s="18">
        <f t="shared" si="98"/>
        <v>0.10549999767439079</v>
      </c>
      <c r="H497" s="2">
        <f t="shared" si="99"/>
        <v>97982.022475114631</v>
      </c>
    </row>
    <row r="498" spans="1:8" x14ac:dyDescent="0.2">
      <c r="A498" s="4" t="s">
        <v>33</v>
      </c>
      <c r="B498" s="1" t="s">
        <v>34</v>
      </c>
      <c r="D498" s="4" t="s">
        <v>169</v>
      </c>
      <c r="E498" s="1" t="s">
        <v>170</v>
      </c>
      <c r="F498" s="2">
        <v>961.55</v>
      </c>
      <c r="G498" s="18">
        <f t="shared" si="98"/>
        <v>0.10549999767439079</v>
      </c>
      <c r="H498" s="2">
        <f t="shared" si="99"/>
        <v>101.44352276381046</v>
      </c>
    </row>
    <row r="499" spans="1:8" x14ac:dyDescent="0.2">
      <c r="A499" s="4" t="s">
        <v>33</v>
      </c>
      <c r="B499" s="1" t="s">
        <v>34</v>
      </c>
      <c r="D499" s="4" t="s">
        <v>179</v>
      </c>
      <c r="E499" s="1" t="s">
        <v>180</v>
      </c>
      <c r="F499" s="2">
        <v>3274.51</v>
      </c>
      <c r="G499" s="18">
        <f t="shared" si="98"/>
        <v>0.10549999767439079</v>
      </c>
      <c r="H499" s="2">
        <f t="shared" si="99"/>
        <v>345.46079738476942</v>
      </c>
    </row>
    <row r="500" spans="1:8" ht="13.5" thickBot="1" x14ac:dyDescent="0.25">
      <c r="A500" s="4" t="s">
        <v>285</v>
      </c>
      <c r="F500" s="9">
        <f>SUM(F492:F499)</f>
        <v>4.000000021460437E-2</v>
      </c>
      <c r="G500" s="16"/>
      <c r="H500" s="9">
        <f>SUM(H492:H499)</f>
        <v>4.219999933127383E-3</v>
      </c>
    </row>
    <row r="501" spans="1:8" ht="13.5" thickTop="1" x14ac:dyDescent="0.2">
      <c r="F501" s="2"/>
      <c r="G501" s="2"/>
    </row>
    <row r="502" spans="1:8" s="6" customFormat="1" ht="13.5" thickBot="1" x14ac:dyDescent="0.25">
      <c r="A502" s="7" t="s">
        <v>0</v>
      </c>
      <c r="B502" s="8" t="s">
        <v>1</v>
      </c>
      <c r="C502" s="7" t="s">
        <v>330</v>
      </c>
      <c r="D502" s="7" t="s">
        <v>2</v>
      </c>
      <c r="E502" s="8" t="s">
        <v>3</v>
      </c>
      <c r="F502" s="7" t="s">
        <v>232</v>
      </c>
      <c r="G502" s="7" t="s">
        <v>351</v>
      </c>
      <c r="H502" s="13" t="s">
        <v>332</v>
      </c>
    </row>
    <row r="503" spans="1:8" x14ac:dyDescent="0.2">
      <c r="A503" s="4" t="s">
        <v>197</v>
      </c>
      <c r="B503" s="1" t="s">
        <v>198</v>
      </c>
      <c r="C503" s="5" t="s">
        <v>341</v>
      </c>
      <c r="D503" s="4" t="s">
        <v>6</v>
      </c>
      <c r="E503" s="1" t="s">
        <v>7</v>
      </c>
      <c r="F503" s="2">
        <v>-11881968.749999996</v>
      </c>
      <c r="G503" s="17">
        <f>H503/F503</f>
        <v>0.10900000052600715</v>
      </c>
      <c r="H503" s="2">
        <v>-1295134.6000000001</v>
      </c>
    </row>
    <row r="504" spans="1:8" x14ac:dyDescent="0.2">
      <c r="A504" s="4" t="s">
        <v>197</v>
      </c>
      <c r="B504" s="1" t="s">
        <v>198</v>
      </c>
      <c r="D504" s="4" t="s">
        <v>209</v>
      </c>
      <c r="E504" s="1" t="s">
        <v>210</v>
      </c>
      <c r="F504" s="2">
        <v>794.24</v>
      </c>
      <c r="G504" s="18">
        <f>$G503</f>
        <v>0.10900000052600715</v>
      </c>
      <c r="H504" s="2">
        <f>F504*G504</f>
        <v>86.572160417775919</v>
      </c>
    </row>
    <row r="505" spans="1:8" x14ac:dyDescent="0.2">
      <c r="A505" s="4" t="s">
        <v>197</v>
      </c>
      <c r="B505" s="1" t="s">
        <v>198</v>
      </c>
      <c r="D505" s="4" t="s">
        <v>219</v>
      </c>
      <c r="E505" s="1" t="s">
        <v>220</v>
      </c>
      <c r="F505" s="2">
        <v>6705.6799999999994</v>
      </c>
      <c r="G505" s="18">
        <f t="shared" ref="G505:G513" si="100">$G504</f>
        <v>0.10900000052600715</v>
      </c>
      <c r="H505" s="2">
        <f t="shared" ref="H505:H513" si="101">F505*G505</f>
        <v>730.91912352723557</v>
      </c>
    </row>
    <row r="506" spans="1:8" x14ac:dyDescent="0.2">
      <c r="A506" s="4" t="s">
        <v>197</v>
      </c>
      <c r="B506" s="1" t="s">
        <v>198</v>
      </c>
      <c r="D506" s="4" t="s">
        <v>123</v>
      </c>
      <c r="E506" s="1" t="s">
        <v>124</v>
      </c>
      <c r="F506" s="2">
        <v>1359179.0800000003</v>
      </c>
      <c r="G506" s="18">
        <f t="shared" si="100"/>
        <v>0.10900000052600715</v>
      </c>
      <c r="H506" s="2">
        <f t="shared" si="101"/>
        <v>148150.52043493796</v>
      </c>
    </row>
    <row r="507" spans="1:8" x14ac:dyDescent="0.2">
      <c r="A507" s="4" t="s">
        <v>197</v>
      </c>
      <c r="B507" s="1" t="s">
        <v>198</v>
      </c>
      <c r="D507" s="4" t="s">
        <v>223</v>
      </c>
      <c r="E507" s="1" t="s">
        <v>224</v>
      </c>
      <c r="F507" s="2">
        <v>75.5</v>
      </c>
      <c r="G507" s="18">
        <f t="shared" si="100"/>
        <v>0.10900000052600715</v>
      </c>
      <c r="H507" s="2">
        <f t="shared" si="101"/>
        <v>8.2295000397135407</v>
      </c>
    </row>
    <row r="508" spans="1:8" x14ac:dyDescent="0.2">
      <c r="A508" s="4" t="s">
        <v>197</v>
      </c>
      <c r="B508" s="1" t="s">
        <v>198</v>
      </c>
      <c r="D508" s="4" t="s">
        <v>203</v>
      </c>
      <c r="E508" s="1" t="s">
        <v>204</v>
      </c>
      <c r="F508" s="2">
        <v>6952081.1500000022</v>
      </c>
      <c r="G508" s="18">
        <f t="shared" si="100"/>
        <v>0.10900000052600715</v>
      </c>
      <c r="H508" s="2">
        <f t="shared" si="101"/>
        <v>757776.84900684468</v>
      </c>
    </row>
    <row r="509" spans="1:8" x14ac:dyDescent="0.2">
      <c r="A509" s="4" t="s">
        <v>197</v>
      </c>
      <c r="B509" s="1" t="s">
        <v>198</v>
      </c>
      <c r="D509" s="4" t="s">
        <v>165</v>
      </c>
      <c r="E509" s="1" t="s">
        <v>166</v>
      </c>
      <c r="F509" s="2">
        <v>704157.55</v>
      </c>
      <c r="G509" s="18">
        <f t="shared" si="100"/>
        <v>0.10900000052600715</v>
      </c>
      <c r="H509" s="2">
        <f t="shared" si="101"/>
        <v>76753.173320391914</v>
      </c>
    </row>
    <row r="510" spans="1:8" x14ac:dyDescent="0.2">
      <c r="A510" s="4" t="s">
        <v>197</v>
      </c>
      <c r="B510" s="1" t="s">
        <v>198</v>
      </c>
      <c r="D510" s="4" t="s">
        <v>167</v>
      </c>
      <c r="E510" s="1" t="s">
        <v>168</v>
      </c>
      <c r="F510" s="2">
        <v>39249.040000000001</v>
      </c>
      <c r="G510" s="18">
        <f t="shared" si="100"/>
        <v>0.10900000052600715</v>
      </c>
      <c r="H510" s="2">
        <f t="shared" si="101"/>
        <v>4278.1453806452755</v>
      </c>
    </row>
    <row r="511" spans="1:8" x14ac:dyDescent="0.2">
      <c r="A511" s="4" t="s">
        <v>197</v>
      </c>
      <c r="B511" s="1" t="s">
        <v>198</v>
      </c>
      <c r="D511" s="4" t="s">
        <v>127</v>
      </c>
      <c r="E511" s="1" t="s">
        <v>128</v>
      </c>
      <c r="F511" s="2">
        <v>2816144.5999999996</v>
      </c>
      <c r="G511" s="18">
        <f t="shared" si="100"/>
        <v>0.10900000052600715</v>
      </c>
      <c r="H511" s="2">
        <f t="shared" si="101"/>
        <v>306959.76288131217</v>
      </c>
    </row>
    <row r="512" spans="1:8" x14ac:dyDescent="0.2">
      <c r="A512" s="4" t="s">
        <v>197</v>
      </c>
      <c r="B512" s="1" t="s">
        <v>198</v>
      </c>
      <c r="D512" s="4" t="s">
        <v>228</v>
      </c>
      <c r="E512" s="1" t="s">
        <v>229</v>
      </c>
      <c r="F512" s="2">
        <v>66</v>
      </c>
      <c r="G512" s="18">
        <f t="shared" si="100"/>
        <v>0.10900000052600715</v>
      </c>
      <c r="H512" s="2">
        <f t="shared" si="101"/>
        <v>7.1940000347164723</v>
      </c>
    </row>
    <row r="513" spans="1:8" x14ac:dyDescent="0.2">
      <c r="A513" s="4" t="s">
        <v>197</v>
      </c>
      <c r="B513" s="1" t="s">
        <v>198</v>
      </c>
      <c r="D513" s="4" t="s">
        <v>179</v>
      </c>
      <c r="E513" s="1" t="s">
        <v>180</v>
      </c>
      <c r="F513" s="2">
        <v>3515.89</v>
      </c>
      <c r="G513" s="18">
        <f t="shared" si="100"/>
        <v>0.10900000052600715</v>
      </c>
      <c r="H513" s="2">
        <f t="shared" si="101"/>
        <v>383.2320118493833</v>
      </c>
    </row>
    <row r="514" spans="1:8" ht="13.5" thickBot="1" x14ac:dyDescent="0.25">
      <c r="A514" s="4" t="s">
        <v>286</v>
      </c>
      <c r="F514" s="9">
        <f>SUM(F503:F513)</f>
        <v>-1.9999994561203494E-2</v>
      </c>
      <c r="G514" s="16"/>
      <c r="H514" s="9">
        <f>SUM(H503:H513)</f>
        <v>-2.1799995061542177E-3</v>
      </c>
    </row>
    <row r="515" spans="1:8" ht="13.5" thickTop="1" x14ac:dyDescent="0.2">
      <c r="F515" s="2"/>
      <c r="G515" s="2"/>
    </row>
    <row r="516" spans="1:8" s="6" customFormat="1" ht="13.5" thickBot="1" x14ac:dyDescent="0.25">
      <c r="A516" s="7" t="s">
        <v>0</v>
      </c>
      <c r="B516" s="8" t="s">
        <v>1</v>
      </c>
      <c r="C516" s="7" t="s">
        <v>330</v>
      </c>
      <c r="D516" s="7" t="s">
        <v>2</v>
      </c>
      <c r="E516" s="8" t="s">
        <v>3</v>
      </c>
      <c r="F516" s="7" t="s">
        <v>232</v>
      </c>
      <c r="G516" s="7" t="s">
        <v>351</v>
      </c>
      <c r="H516" s="13" t="s">
        <v>332</v>
      </c>
    </row>
    <row r="517" spans="1:8" x14ac:dyDescent="0.2">
      <c r="A517" s="4" t="s">
        <v>35</v>
      </c>
      <c r="B517" s="1" t="s">
        <v>36</v>
      </c>
      <c r="C517" s="5" t="s">
        <v>338</v>
      </c>
      <c r="D517" s="4" t="s">
        <v>6</v>
      </c>
      <c r="E517" s="1" t="s">
        <v>7</v>
      </c>
      <c r="F517" s="2">
        <v>-1433732.1000000003</v>
      </c>
      <c r="G517" s="17">
        <f>H517/F517</f>
        <v>0.10549999543150354</v>
      </c>
      <c r="H517" s="2">
        <v>-151258.73000000001</v>
      </c>
    </row>
    <row r="518" spans="1:8" x14ac:dyDescent="0.2">
      <c r="A518" s="4" t="s">
        <v>35</v>
      </c>
      <c r="B518" s="1" t="s">
        <v>36</v>
      </c>
      <c r="D518" s="4" t="s">
        <v>203</v>
      </c>
      <c r="E518" s="1" t="s">
        <v>204</v>
      </c>
      <c r="F518" s="2">
        <v>348.24</v>
      </c>
      <c r="G518" s="18">
        <f>$G517</f>
        <v>0.10549999543150354</v>
      </c>
      <c r="H518" s="2">
        <f>F518*G518</f>
        <v>36.739318409066797</v>
      </c>
    </row>
    <row r="519" spans="1:8" x14ac:dyDescent="0.2">
      <c r="A519" s="4" t="s">
        <v>35</v>
      </c>
      <c r="B519" s="1" t="s">
        <v>36</v>
      </c>
      <c r="D519" s="4" t="s">
        <v>115</v>
      </c>
      <c r="E519" s="1" t="s">
        <v>116</v>
      </c>
      <c r="F519" s="2">
        <v>638849.56999999995</v>
      </c>
      <c r="G519" s="18">
        <f t="shared" ref="G519:G523" si="102">$G518</f>
        <v>0.10549999543150354</v>
      </c>
      <c r="H519" s="2">
        <f t="shared" ref="H519:H523" si="103">F519*G519</f>
        <v>67398.626716418003</v>
      </c>
    </row>
    <row r="520" spans="1:8" x14ac:dyDescent="0.2">
      <c r="A520" s="4" t="s">
        <v>35</v>
      </c>
      <c r="B520" s="1" t="s">
        <v>36</v>
      </c>
      <c r="D520" s="4" t="s">
        <v>165</v>
      </c>
      <c r="E520" s="1" t="s">
        <v>166</v>
      </c>
      <c r="F520" s="2">
        <v>412779.88000000012</v>
      </c>
      <c r="G520" s="18">
        <f t="shared" si="102"/>
        <v>0.10549999543150354</v>
      </c>
      <c r="H520" s="2">
        <f t="shared" si="103"/>
        <v>43548.275454216593</v>
      </c>
    </row>
    <row r="521" spans="1:8" x14ac:dyDescent="0.2">
      <c r="A521" s="4" t="s">
        <v>35</v>
      </c>
      <c r="B521" s="1" t="s">
        <v>36</v>
      </c>
      <c r="D521" s="4" t="s">
        <v>221</v>
      </c>
      <c r="E521" s="1" t="s">
        <v>222</v>
      </c>
      <c r="F521" s="2">
        <v>-33750</v>
      </c>
      <c r="G521" s="18">
        <f t="shared" si="102"/>
        <v>0.10549999543150354</v>
      </c>
      <c r="H521" s="2">
        <f t="shared" si="103"/>
        <v>-3560.6248458132445</v>
      </c>
    </row>
    <row r="522" spans="1:8" x14ac:dyDescent="0.2">
      <c r="A522" s="4" t="s">
        <v>35</v>
      </c>
      <c r="B522" s="1" t="s">
        <v>36</v>
      </c>
      <c r="D522" s="4" t="s">
        <v>127</v>
      </c>
      <c r="E522" s="1" t="s">
        <v>128</v>
      </c>
      <c r="F522" s="2">
        <v>415097.91</v>
      </c>
      <c r="G522" s="18">
        <f t="shared" si="102"/>
        <v>0.10549999543150354</v>
      </c>
      <c r="H522" s="2">
        <f t="shared" si="103"/>
        <v>43792.827608626663</v>
      </c>
    </row>
    <row r="523" spans="1:8" x14ac:dyDescent="0.2">
      <c r="A523" s="4" t="s">
        <v>35</v>
      </c>
      <c r="B523" s="1" t="s">
        <v>36</v>
      </c>
      <c r="D523" s="4" t="s">
        <v>179</v>
      </c>
      <c r="E523" s="1" t="s">
        <v>180</v>
      </c>
      <c r="F523" s="2">
        <v>406.48</v>
      </c>
      <c r="G523" s="18">
        <f t="shared" si="102"/>
        <v>0.10549999543150354</v>
      </c>
      <c r="H523" s="2">
        <f t="shared" si="103"/>
        <v>42.883638142997562</v>
      </c>
    </row>
    <row r="524" spans="1:8" ht="13.5" thickBot="1" x14ac:dyDescent="0.25">
      <c r="A524" s="4" t="s">
        <v>287</v>
      </c>
      <c r="F524" s="9">
        <f>SUM(F517:F523)</f>
        <v>-2.0000000291020115E-2</v>
      </c>
      <c r="G524" s="16"/>
      <c r="H524" s="9">
        <f>SUM(H517:H523)</f>
        <v>-2.1099999392291124E-3</v>
      </c>
    </row>
    <row r="525" spans="1:8" ht="13.5" thickTop="1" x14ac:dyDescent="0.2">
      <c r="F525" s="2"/>
      <c r="G525" s="2"/>
    </row>
    <row r="526" spans="1:8" s="6" customFormat="1" ht="13.5" thickBot="1" x14ac:dyDescent="0.25">
      <c r="A526" s="7" t="s">
        <v>0</v>
      </c>
      <c r="B526" s="8" t="s">
        <v>1</v>
      </c>
      <c r="C526" s="7" t="s">
        <v>330</v>
      </c>
      <c r="D526" s="7" t="s">
        <v>2</v>
      </c>
      <c r="E526" s="8" t="s">
        <v>3</v>
      </c>
      <c r="F526" s="7" t="s">
        <v>232</v>
      </c>
      <c r="G526" s="7" t="s">
        <v>351</v>
      </c>
      <c r="H526" s="13" t="s">
        <v>332</v>
      </c>
    </row>
    <row r="527" spans="1:8" x14ac:dyDescent="0.2">
      <c r="A527" s="4" t="s">
        <v>129</v>
      </c>
      <c r="B527" s="1" t="s">
        <v>130</v>
      </c>
      <c r="C527" s="5" t="s">
        <v>338</v>
      </c>
      <c r="D527" s="4" t="s">
        <v>6</v>
      </c>
      <c r="E527" s="1" t="s">
        <v>7</v>
      </c>
      <c r="F527" s="2">
        <v>-1106269.5799999998</v>
      </c>
      <c r="G527" s="17">
        <f>H527/F527</f>
        <v>0.10550000841567027</v>
      </c>
      <c r="H527" s="2">
        <v>-116711.45</v>
      </c>
    </row>
    <row r="528" spans="1:8" x14ac:dyDescent="0.2">
      <c r="A528" s="4" t="s">
        <v>129</v>
      </c>
      <c r="B528" s="1" t="s">
        <v>130</v>
      </c>
      <c r="D528" s="4" t="s">
        <v>115</v>
      </c>
      <c r="E528" s="1" t="s">
        <v>116</v>
      </c>
      <c r="F528" s="2">
        <v>544248.57000000007</v>
      </c>
      <c r="G528" s="18">
        <f>$G527</f>
        <v>0.10550000841567027</v>
      </c>
      <c r="H528" s="2">
        <f>F528*G528</f>
        <v>57418.228715216515</v>
      </c>
    </row>
    <row r="529" spans="1:8" x14ac:dyDescent="0.2">
      <c r="A529" s="4" t="s">
        <v>129</v>
      </c>
      <c r="B529" s="1" t="s">
        <v>130</v>
      </c>
      <c r="D529" s="4" t="s">
        <v>165</v>
      </c>
      <c r="E529" s="1" t="s">
        <v>166</v>
      </c>
      <c r="F529" s="2">
        <v>104368.98999999998</v>
      </c>
      <c r="G529" s="18">
        <f t="shared" ref="G529:G534" si="104">$G528</f>
        <v>0.10550000841567027</v>
      </c>
      <c r="H529" s="2">
        <f t="shared" ref="H529:H534" si="105">F529*G529</f>
        <v>11010.929323335004</v>
      </c>
    </row>
    <row r="530" spans="1:8" x14ac:dyDescent="0.2">
      <c r="A530" s="4" t="s">
        <v>129</v>
      </c>
      <c r="B530" s="1" t="s">
        <v>130</v>
      </c>
      <c r="D530" s="4" t="s">
        <v>167</v>
      </c>
      <c r="E530" s="1" t="s">
        <v>168</v>
      </c>
      <c r="F530" s="2">
        <v>24027.77</v>
      </c>
      <c r="G530" s="18">
        <f t="shared" si="104"/>
        <v>0.10550000841567027</v>
      </c>
      <c r="H530" s="2">
        <f t="shared" si="105"/>
        <v>2534.9299372097898</v>
      </c>
    </row>
    <row r="531" spans="1:8" x14ac:dyDescent="0.2">
      <c r="A531" s="4" t="s">
        <v>129</v>
      </c>
      <c r="B531" s="1" t="s">
        <v>130</v>
      </c>
      <c r="D531" s="4" t="s">
        <v>127</v>
      </c>
      <c r="E531" s="1" t="s">
        <v>128</v>
      </c>
      <c r="F531" s="2">
        <v>249185.92000000001</v>
      </c>
      <c r="G531" s="18">
        <f t="shared" si="104"/>
        <v>0.10550000841567027</v>
      </c>
      <c r="H531" s="2">
        <f t="shared" si="105"/>
        <v>26289.116657066541</v>
      </c>
    </row>
    <row r="532" spans="1:8" x14ac:dyDescent="0.2">
      <c r="A532" s="4" t="s">
        <v>129</v>
      </c>
      <c r="B532" s="1" t="s">
        <v>130</v>
      </c>
      <c r="D532" s="4" t="s">
        <v>163</v>
      </c>
      <c r="E532" s="1" t="s">
        <v>164</v>
      </c>
      <c r="F532" s="2">
        <v>52752.75</v>
      </c>
      <c r="G532" s="18">
        <f t="shared" si="104"/>
        <v>0.10550000841567027</v>
      </c>
      <c r="H532" s="2">
        <f t="shared" si="105"/>
        <v>5565.4155689497502</v>
      </c>
    </row>
    <row r="533" spans="1:8" x14ac:dyDescent="0.2">
      <c r="A533" s="4" t="s">
        <v>129</v>
      </c>
      <c r="B533" s="1" t="s">
        <v>130</v>
      </c>
      <c r="D533" s="4" t="s">
        <v>169</v>
      </c>
      <c r="E533" s="1" t="s">
        <v>170</v>
      </c>
      <c r="F533" s="2">
        <v>131424</v>
      </c>
      <c r="G533" s="18">
        <f t="shared" si="104"/>
        <v>0.10550000841567027</v>
      </c>
      <c r="H533" s="2">
        <f t="shared" si="105"/>
        <v>13865.233106021049</v>
      </c>
    </row>
    <row r="534" spans="1:8" x14ac:dyDescent="0.2">
      <c r="A534" s="4" t="s">
        <v>129</v>
      </c>
      <c r="B534" s="1" t="s">
        <v>130</v>
      </c>
      <c r="D534" s="4" t="s">
        <v>179</v>
      </c>
      <c r="E534" s="1" t="s">
        <v>180</v>
      </c>
      <c r="F534" s="2">
        <v>261.62</v>
      </c>
      <c r="G534" s="18">
        <f t="shared" si="104"/>
        <v>0.10550000841567027</v>
      </c>
      <c r="H534" s="2">
        <f t="shared" si="105"/>
        <v>27.600912201707658</v>
      </c>
    </row>
    <row r="535" spans="1:8" ht="13.5" thickBot="1" x14ac:dyDescent="0.25">
      <c r="A535" s="4" t="s">
        <v>288</v>
      </c>
      <c r="F535" s="9">
        <f>SUM(F527:F534)</f>
        <v>4.0000000245640877E-2</v>
      </c>
      <c r="G535" s="16"/>
      <c r="H535" s="9">
        <f>SUM(H527:H534)</f>
        <v>4.2200003572787637E-3</v>
      </c>
    </row>
    <row r="536" spans="1:8" ht="13.5" thickTop="1" x14ac:dyDescent="0.2">
      <c r="F536" s="2"/>
      <c r="G536" s="2"/>
    </row>
    <row r="537" spans="1:8" s="6" customFormat="1" ht="13.5" thickBot="1" x14ac:dyDescent="0.25">
      <c r="A537" s="7" t="s">
        <v>0</v>
      </c>
      <c r="B537" s="8" t="s">
        <v>1</v>
      </c>
      <c r="C537" s="7" t="s">
        <v>330</v>
      </c>
      <c r="D537" s="7" t="s">
        <v>2</v>
      </c>
      <c r="E537" s="8" t="s">
        <v>3</v>
      </c>
      <c r="F537" s="7" t="s">
        <v>232</v>
      </c>
      <c r="G537" s="7" t="s">
        <v>351</v>
      </c>
      <c r="H537" s="13" t="s">
        <v>332</v>
      </c>
    </row>
    <row r="538" spans="1:8" x14ac:dyDescent="0.2">
      <c r="A538" s="4" t="s">
        <v>193</v>
      </c>
      <c r="B538" s="1" t="s">
        <v>194</v>
      </c>
      <c r="C538" s="5" t="s">
        <v>337</v>
      </c>
      <c r="D538" s="4" t="s">
        <v>6</v>
      </c>
      <c r="E538" s="1" t="s">
        <v>7</v>
      </c>
      <c r="F538" s="2">
        <v>-465020.55000000005</v>
      </c>
      <c r="G538" s="17">
        <f>H538/F538</f>
        <v>0.10240001221451395</v>
      </c>
      <c r="H538" s="2">
        <v>-47618.11</v>
      </c>
    </row>
    <row r="539" spans="1:8" x14ac:dyDescent="0.2">
      <c r="A539" s="4" t="s">
        <v>193</v>
      </c>
      <c r="B539" s="1" t="s">
        <v>194</v>
      </c>
      <c r="D539" s="4" t="s">
        <v>167</v>
      </c>
      <c r="E539" s="1" t="s">
        <v>168</v>
      </c>
      <c r="F539" s="2">
        <v>394551.63</v>
      </c>
      <c r="G539" s="18">
        <f>$G538</f>
        <v>0.10240001221451395</v>
      </c>
      <c r="H539" s="2">
        <f>F539*G539</f>
        <v>40402.091731256391</v>
      </c>
    </row>
    <row r="540" spans="1:8" x14ac:dyDescent="0.2">
      <c r="A540" s="4" t="s">
        <v>193</v>
      </c>
      <c r="B540" s="1" t="s">
        <v>194</v>
      </c>
      <c r="D540" s="4" t="s">
        <v>201</v>
      </c>
      <c r="E540" s="1" t="s">
        <v>202</v>
      </c>
      <c r="F540" s="2">
        <v>36748</v>
      </c>
      <c r="G540" s="18">
        <f t="shared" ref="G540:G541" si="106">$G539</f>
        <v>0.10240001221451395</v>
      </c>
      <c r="H540" s="2">
        <f t="shared" ref="H540:H541" si="107">F540*G540</f>
        <v>3762.9956488589587</v>
      </c>
    </row>
    <row r="541" spans="1:8" x14ac:dyDescent="0.2">
      <c r="A541" s="4" t="s">
        <v>193</v>
      </c>
      <c r="B541" s="1" t="s">
        <v>194</v>
      </c>
      <c r="D541" s="4" t="s">
        <v>127</v>
      </c>
      <c r="E541" s="1" t="s">
        <v>128</v>
      </c>
      <c r="F541" s="2">
        <v>33720.93</v>
      </c>
      <c r="G541" s="18">
        <f t="shared" si="106"/>
        <v>0.10240001221451395</v>
      </c>
      <c r="H541" s="2">
        <f t="shared" si="107"/>
        <v>3453.0236438847696</v>
      </c>
    </row>
    <row r="542" spans="1:8" ht="13.5" thickBot="1" x14ac:dyDescent="0.25">
      <c r="A542" s="4" t="s">
        <v>289</v>
      </c>
      <c r="F542" s="9">
        <f>SUM(F538:F541)</f>
        <v>9.9999999583815224E-3</v>
      </c>
      <c r="G542" s="16"/>
      <c r="H542" s="9">
        <f>SUM(H538:H541)</f>
        <v>1.0240001183774439E-3</v>
      </c>
    </row>
    <row r="543" spans="1:8" ht="13.5" thickTop="1" x14ac:dyDescent="0.2">
      <c r="F543" s="2"/>
      <c r="G543" s="2"/>
    </row>
    <row r="544" spans="1:8" s="6" customFormat="1" ht="13.5" thickBot="1" x14ac:dyDescent="0.25">
      <c r="A544" s="7" t="s">
        <v>0</v>
      </c>
      <c r="B544" s="8" t="s">
        <v>1</v>
      </c>
      <c r="C544" s="7" t="s">
        <v>330</v>
      </c>
      <c r="D544" s="7" t="s">
        <v>2</v>
      </c>
      <c r="E544" s="8" t="s">
        <v>3</v>
      </c>
      <c r="F544" s="7" t="s">
        <v>232</v>
      </c>
      <c r="G544" s="7" t="s">
        <v>351</v>
      </c>
      <c r="H544" s="13" t="s">
        <v>332</v>
      </c>
    </row>
    <row r="545" spans="1:8" x14ac:dyDescent="0.2">
      <c r="A545" s="4" t="s">
        <v>43</v>
      </c>
      <c r="B545" s="1" t="s">
        <v>44</v>
      </c>
      <c r="C545" s="5" t="s">
        <v>337</v>
      </c>
      <c r="D545" s="4" t="s">
        <v>6</v>
      </c>
      <c r="E545" s="1" t="s">
        <v>7</v>
      </c>
      <c r="F545" s="2">
        <v>-1045865.4000000001</v>
      </c>
      <c r="G545" s="17">
        <f>H545/F545</f>
        <v>0.10240000290668376</v>
      </c>
      <c r="H545" s="2">
        <v>-107096.61999999998</v>
      </c>
    </row>
    <row r="546" spans="1:8" x14ac:dyDescent="0.2">
      <c r="A546" s="4" t="s">
        <v>43</v>
      </c>
      <c r="B546" s="1" t="s">
        <v>44</v>
      </c>
      <c r="D546" s="4" t="s">
        <v>219</v>
      </c>
      <c r="E546" s="1" t="s">
        <v>220</v>
      </c>
      <c r="F546" s="2">
        <v>92</v>
      </c>
      <c r="G546" s="18">
        <f>$G545</f>
        <v>0.10240000290668376</v>
      </c>
      <c r="H546" s="2">
        <f>F546*G546</f>
        <v>9.4208002674149061</v>
      </c>
    </row>
    <row r="547" spans="1:8" x14ac:dyDescent="0.2">
      <c r="A547" s="4" t="s">
        <v>43</v>
      </c>
      <c r="B547" s="1" t="s">
        <v>44</v>
      </c>
      <c r="D547" s="4" t="s">
        <v>115</v>
      </c>
      <c r="E547" s="1" t="s">
        <v>116</v>
      </c>
      <c r="F547" s="2">
        <v>578598.79999999993</v>
      </c>
      <c r="G547" s="18">
        <f t="shared" ref="G547:G550" si="108">$G546</f>
        <v>0.10240000290668376</v>
      </c>
      <c r="H547" s="2">
        <f t="shared" ref="H547:H550" si="109">F547*G547</f>
        <v>59248.51880180373</v>
      </c>
    </row>
    <row r="548" spans="1:8" x14ac:dyDescent="0.2">
      <c r="A548" s="4" t="s">
        <v>43</v>
      </c>
      <c r="B548" s="1" t="s">
        <v>44</v>
      </c>
      <c r="D548" s="4" t="s">
        <v>165</v>
      </c>
      <c r="E548" s="1" t="s">
        <v>166</v>
      </c>
      <c r="F548" s="2">
        <v>19569.739999999994</v>
      </c>
      <c r="G548" s="18">
        <f t="shared" si="108"/>
        <v>0.10240000290668376</v>
      </c>
      <c r="H548" s="2">
        <f t="shared" si="109"/>
        <v>2003.9414328830449</v>
      </c>
    </row>
    <row r="549" spans="1:8" x14ac:dyDescent="0.2">
      <c r="A549" s="4" t="s">
        <v>43</v>
      </c>
      <c r="B549" s="1" t="s">
        <v>44</v>
      </c>
      <c r="D549" s="4" t="s">
        <v>127</v>
      </c>
      <c r="E549" s="1" t="s">
        <v>128</v>
      </c>
      <c r="F549" s="2">
        <v>367825.85999999987</v>
      </c>
      <c r="G549" s="18">
        <f t="shared" si="108"/>
        <v>0.10240000290668376</v>
      </c>
      <c r="H549" s="2">
        <f t="shared" si="109"/>
        <v>37665.369133153443</v>
      </c>
    </row>
    <row r="550" spans="1:8" x14ac:dyDescent="0.2">
      <c r="A550" s="4" t="s">
        <v>43</v>
      </c>
      <c r="B550" s="1" t="s">
        <v>44</v>
      </c>
      <c r="D550" s="4" t="s">
        <v>169</v>
      </c>
      <c r="E550" s="1" t="s">
        <v>170</v>
      </c>
      <c r="F550" s="2">
        <v>79779</v>
      </c>
      <c r="G550" s="18">
        <f t="shared" si="108"/>
        <v>0.10240000290668376</v>
      </c>
      <c r="H550" s="2">
        <f t="shared" si="109"/>
        <v>8169.3698318923234</v>
      </c>
    </row>
    <row r="551" spans="1:8" ht="13.5" thickBot="1" x14ac:dyDescent="0.25">
      <c r="A551" s="4" t="s">
        <v>290</v>
      </c>
      <c r="F551" s="9">
        <f>SUM(F545:F550)</f>
        <v>-3.4924596548080444E-10</v>
      </c>
      <c r="G551" s="16"/>
      <c r="H551" s="9">
        <f>SUM(H545:H550)</f>
        <v>-2.5465851649641991E-11</v>
      </c>
    </row>
    <row r="552" spans="1:8" ht="13.5" thickTop="1" x14ac:dyDescent="0.2">
      <c r="F552" s="2"/>
      <c r="G552" s="2"/>
    </row>
    <row r="553" spans="1:8" s="6" customFormat="1" ht="13.5" thickBot="1" x14ac:dyDescent="0.25">
      <c r="A553" s="7" t="s">
        <v>0</v>
      </c>
      <c r="B553" s="8" t="s">
        <v>1</v>
      </c>
      <c r="C553" s="7" t="s">
        <v>330</v>
      </c>
      <c r="D553" s="7" t="s">
        <v>2</v>
      </c>
      <c r="E553" s="8" t="s">
        <v>3</v>
      </c>
      <c r="F553" s="7" t="s">
        <v>232</v>
      </c>
      <c r="G553" s="7" t="s">
        <v>351</v>
      </c>
      <c r="H553" s="13" t="s">
        <v>332</v>
      </c>
    </row>
    <row r="554" spans="1:8" x14ac:dyDescent="0.2">
      <c r="A554" s="4" t="s">
        <v>175</v>
      </c>
      <c r="B554" s="1" t="s">
        <v>176</v>
      </c>
      <c r="C554" s="5" t="s">
        <v>338</v>
      </c>
      <c r="D554" s="4" t="s">
        <v>6</v>
      </c>
      <c r="E554" s="1" t="s">
        <v>7</v>
      </c>
      <c r="F554" s="2">
        <v>-1140370.8399999996</v>
      </c>
      <c r="G554" s="17">
        <f>H554/F554</f>
        <v>0.10550000559467133</v>
      </c>
      <c r="H554" s="2">
        <v>-120309.13</v>
      </c>
    </row>
    <row r="555" spans="1:8" x14ac:dyDescent="0.2">
      <c r="A555" s="4" t="s">
        <v>175</v>
      </c>
      <c r="B555" s="1" t="s">
        <v>176</v>
      </c>
      <c r="D555" s="4" t="s">
        <v>115</v>
      </c>
      <c r="E555" s="1" t="s">
        <v>116</v>
      </c>
      <c r="F555" s="2">
        <v>611812.70000000007</v>
      </c>
      <c r="G555" s="18">
        <f>$G554</f>
        <v>0.10550000559467133</v>
      </c>
      <c r="H555" s="2">
        <f>F555*G555</f>
        <v>64546.243272890984</v>
      </c>
    </row>
    <row r="556" spans="1:8" x14ac:dyDescent="0.2">
      <c r="A556" s="4" t="s">
        <v>175</v>
      </c>
      <c r="B556" s="1" t="s">
        <v>176</v>
      </c>
      <c r="D556" s="4" t="s">
        <v>165</v>
      </c>
      <c r="E556" s="1" t="s">
        <v>166</v>
      </c>
      <c r="F556" s="2">
        <v>25545.369999999995</v>
      </c>
      <c r="G556" s="18">
        <f t="shared" ref="G556:G560" si="110">$G555</f>
        <v>0.10550000559467133</v>
      </c>
      <c r="H556" s="2">
        <f t="shared" ref="H556:H560" si="111">F556*G556</f>
        <v>2695.036677917949</v>
      </c>
    </row>
    <row r="557" spans="1:8" x14ac:dyDescent="0.2">
      <c r="A557" s="4" t="s">
        <v>175</v>
      </c>
      <c r="B557" s="1" t="s">
        <v>176</v>
      </c>
      <c r="D557" s="4" t="s">
        <v>127</v>
      </c>
      <c r="E557" s="1" t="s">
        <v>128</v>
      </c>
      <c r="F557" s="2">
        <v>340267.35000000021</v>
      </c>
      <c r="G557" s="18">
        <f t="shared" si="110"/>
        <v>0.10550000559467133</v>
      </c>
      <c r="H557" s="2">
        <f t="shared" si="111"/>
        <v>35898.20732868401</v>
      </c>
    </row>
    <row r="558" spans="1:8" x14ac:dyDescent="0.2">
      <c r="A558" s="4" t="s">
        <v>175</v>
      </c>
      <c r="B558" s="1" t="s">
        <v>176</v>
      </c>
      <c r="D558" s="4" t="s">
        <v>163</v>
      </c>
      <c r="E558" s="1" t="s">
        <v>164</v>
      </c>
      <c r="F558" s="2">
        <v>515.89</v>
      </c>
      <c r="G558" s="18">
        <f t="shared" si="110"/>
        <v>0.10550000559467133</v>
      </c>
      <c r="H558" s="2">
        <f t="shared" si="111"/>
        <v>54.426397886234994</v>
      </c>
    </row>
    <row r="559" spans="1:8" x14ac:dyDescent="0.2">
      <c r="A559" s="4" t="s">
        <v>175</v>
      </c>
      <c r="B559" s="1" t="s">
        <v>176</v>
      </c>
      <c r="D559" s="4" t="s">
        <v>169</v>
      </c>
      <c r="E559" s="1" t="s">
        <v>170</v>
      </c>
      <c r="F559" s="2">
        <v>160843</v>
      </c>
      <c r="G559" s="18">
        <f t="shared" si="110"/>
        <v>0.10550000559467133</v>
      </c>
      <c r="H559" s="2">
        <f t="shared" si="111"/>
        <v>16968.93739986372</v>
      </c>
    </row>
    <row r="560" spans="1:8" x14ac:dyDescent="0.2">
      <c r="A560" s="4" t="s">
        <v>175</v>
      </c>
      <c r="B560" s="1" t="s">
        <v>176</v>
      </c>
      <c r="D560" s="4" t="s">
        <v>179</v>
      </c>
      <c r="E560" s="1" t="s">
        <v>180</v>
      </c>
      <c r="F560" s="2">
        <v>1386.5</v>
      </c>
      <c r="G560" s="18">
        <f t="shared" si="110"/>
        <v>0.10550000559467133</v>
      </c>
      <c r="H560" s="2">
        <f t="shared" si="111"/>
        <v>146.2757577570118</v>
      </c>
    </row>
    <row r="561" spans="1:8" ht="13.5" thickBot="1" x14ac:dyDescent="0.25">
      <c r="A561" s="4" t="s">
        <v>291</v>
      </c>
      <c r="F561" s="9">
        <f>SUM(F554:F560)</f>
        <v>-2.9999999329447746E-2</v>
      </c>
      <c r="G561" s="16"/>
      <c r="H561" s="9">
        <f>SUM(H554:H560)</f>
        <v>-3.1650000965726122E-3</v>
      </c>
    </row>
    <row r="562" spans="1:8" ht="13.5" thickTop="1" x14ac:dyDescent="0.2">
      <c r="F562" s="2"/>
      <c r="G562" s="2"/>
    </row>
    <row r="563" spans="1:8" s="6" customFormat="1" ht="13.5" thickBot="1" x14ac:dyDescent="0.25">
      <c r="A563" s="7" t="s">
        <v>0</v>
      </c>
      <c r="B563" s="8" t="s">
        <v>1</v>
      </c>
      <c r="C563" s="7" t="s">
        <v>330</v>
      </c>
      <c r="D563" s="7" t="s">
        <v>2</v>
      </c>
      <c r="E563" s="8" t="s">
        <v>3</v>
      </c>
      <c r="F563" s="7" t="s">
        <v>232</v>
      </c>
      <c r="G563" s="7" t="s">
        <v>351</v>
      </c>
      <c r="H563" s="13" t="s">
        <v>332</v>
      </c>
    </row>
    <row r="564" spans="1:8" x14ac:dyDescent="0.2">
      <c r="A564" s="4" t="s">
        <v>159</v>
      </c>
      <c r="B564" s="1" t="s">
        <v>160</v>
      </c>
      <c r="C564" s="5" t="s">
        <v>337</v>
      </c>
      <c r="D564" s="4" t="s">
        <v>6</v>
      </c>
      <c r="E564" s="1" t="s">
        <v>7</v>
      </c>
      <c r="F564" s="2">
        <v>-1669548.9000000001</v>
      </c>
      <c r="G564" s="17">
        <f>H564/F564</f>
        <v>0.10239999559162356</v>
      </c>
      <c r="H564" s="2">
        <v>-170961.8</v>
      </c>
    </row>
    <row r="565" spans="1:8" x14ac:dyDescent="0.2">
      <c r="A565" s="4" t="s">
        <v>159</v>
      </c>
      <c r="B565" s="1" t="s">
        <v>160</v>
      </c>
      <c r="D565" s="4" t="s">
        <v>219</v>
      </c>
      <c r="E565" s="1" t="s">
        <v>220</v>
      </c>
      <c r="F565" s="2">
        <v>10361.600000000002</v>
      </c>
      <c r="G565" s="18">
        <f>$G564</f>
        <v>0.10239999559162356</v>
      </c>
      <c r="H565" s="2">
        <f>F565*G565</f>
        <v>1061.027794322167</v>
      </c>
    </row>
    <row r="566" spans="1:8" x14ac:dyDescent="0.2">
      <c r="A566" s="4" t="s">
        <v>159</v>
      </c>
      <c r="B566" s="1" t="s">
        <v>160</v>
      </c>
      <c r="D566" s="4" t="s">
        <v>115</v>
      </c>
      <c r="E566" s="1" t="s">
        <v>116</v>
      </c>
      <c r="F566" s="2">
        <v>610859.89000000013</v>
      </c>
      <c r="G566" s="18">
        <f t="shared" ref="G566:G570" si="112">$G565</f>
        <v>0.10239999559162356</v>
      </c>
      <c r="H566" s="2">
        <f t="shared" ref="H566:H570" si="113">F566*G566</f>
        <v>62552.050043099669</v>
      </c>
    </row>
    <row r="567" spans="1:8" x14ac:dyDescent="0.2">
      <c r="A567" s="4" t="s">
        <v>159</v>
      </c>
      <c r="B567" s="1" t="s">
        <v>160</v>
      </c>
      <c r="D567" s="4" t="s">
        <v>165</v>
      </c>
      <c r="E567" s="1" t="s">
        <v>166</v>
      </c>
      <c r="F567" s="2">
        <v>62499.299999999988</v>
      </c>
      <c r="G567" s="18">
        <f t="shared" si="112"/>
        <v>0.10239999559162356</v>
      </c>
      <c r="H567" s="2">
        <f t="shared" si="113"/>
        <v>6399.9280444795577</v>
      </c>
    </row>
    <row r="568" spans="1:8" x14ac:dyDescent="0.2">
      <c r="A568" s="4" t="s">
        <v>159</v>
      </c>
      <c r="B568" s="1" t="s">
        <v>160</v>
      </c>
      <c r="D568" s="4" t="s">
        <v>127</v>
      </c>
      <c r="E568" s="1" t="s">
        <v>128</v>
      </c>
      <c r="F568" s="2">
        <v>262004.34000000005</v>
      </c>
      <c r="G568" s="18">
        <f t="shared" si="112"/>
        <v>0.10239999559162356</v>
      </c>
      <c r="H568" s="2">
        <f t="shared" si="113"/>
        <v>26829.243260986248</v>
      </c>
    </row>
    <row r="569" spans="1:8" x14ac:dyDescent="0.2">
      <c r="A569" s="4" t="s">
        <v>159</v>
      </c>
      <c r="B569" s="1" t="s">
        <v>160</v>
      </c>
      <c r="D569" s="4" t="s">
        <v>169</v>
      </c>
      <c r="E569" s="1" t="s">
        <v>170</v>
      </c>
      <c r="F569" s="2">
        <v>723363.12</v>
      </c>
      <c r="G569" s="18">
        <f t="shared" si="112"/>
        <v>0.10239999559162356</v>
      </c>
      <c r="H569" s="2">
        <f t="shared" si="113"/>
        <v>74072.380299143071</v>
      </c>
    </row>
    <row r="570" spans="1:8" x14ac:dyDescent="0.2">
      <c r="A570" s="4" t="s">
        <v>159</v>
      </c>
      <c r="B570" s="1" t="s">
        <v>160</v>
      </c>
      <c r="D570" s="4" t="s">
        <v>179</v>
      </c>
      <c r="E570" s="1" t="s">
        <v>180</v>
      </c>
      <c r="F570" s="2">
        <v>460.69</v>
      </c>
      <c r="G570" s="18">
        <f t="shared" si="112"/>
        <v>0.10239999559162356</v>
      </c>
      <c r="H570" s="2">
        <f t="shared" si="113"/>
        <v>47.174653969105059</v>
      </c>
    </row>
    <row r="571" spans="1:8" ht="13.5" thickBot="1" x14ac:dyDescent="0.25">
      <c r="A571" s="4" t="s">
        <v>292</v>
      </c>
      <c r="F571" s="9">
        <f>SUM(F564:F570)</f>
        <v>4.0000000209545306E-2</v>
      </c>
      <c r="G571" s="16"/>
      <c r="H571" s="9">
        <f>SUM(H564:H570)</f>
        <v>4.0959998407217313E-3</v>
      </c>
    </row>
    <row r="572" spans="1:8" ht="13.5" thickTop="1" x14ac:dyDescent="0.2">
      <c r="F572" s="2"/>
      <c r="G572" s="2"/>
    </row>
    <row r="573" spans="1:8" s="6" customFormat="1" ht="13.5" thickBot="1" x14ac:dyDescent="0.25">
      <c r="A573" s="7" t="s">
        <v>0</v>
      </c>
      <c r="B573" s="8" t="s">
        <v>1</v>
      </c>
      <c r="C573" s="7" t="s">
        <v>330</v>
      </c>
      <c r="D573" s="7" t="s">
        <v>2</v>
      </c>
      <c r="E573" s="8" t="s">
        <v>3</v>
      </c>
      <c r="F573" s="7" t="s">
        <v>232</v>
      </c>
      <c r="G573" s="7" t="s">
        <v>351</v>
      </c>
      <c r="H573" s="13" t="s">
        <v>332</v>
      </c>
    </row>
    <row r="574" spans="1:8" x14ac:dyDescent="0.2">
      <c r="A574" s="4" t="s">
        <v>55</v>
      </c>
      <c r="B574" s="1" t="s">
        <v>56</v>
      </c>
      <c r="C574" s="5" t="s">
        <v>337</v>
      </c>
      <c r="D574" s="4" t="s">
        <v>6</v>
      </c>
      <c r="E574" s="1" t="s">
        <v>7</v>
      </c>
      <c r="F574" s="2">
        <v>-1904220.4300000002</v>
      </c>
      <c r="G574" s="17">
        <f>H574/F574</f>
        <v>0.10239998842991091</v>
      </c>
      <c r="H574" s="2">
        <v>-194992.15</v>
      </c>
    </row>
    <row r="575" spans="1:8" x14ac:dyDescent="0.2">
      <c r="A575" s="4" t="s">
        <v>55</v>
      </c>
      <c r="B575" s="1" t="s">
        <v>56</v>
      </c>
      <c r="D575" s="4" t="s">
        <v>211</v>
      </c>
      <c r="E575" s="1" t="s">
        <v>212</v>
      </c>
      <c r="F575" s="2">
        <v>463.32</v>
      </c>
      <c r="G575" s="18">
        <f>$G574</f>
        <v>0.10239998842991091</v>
      </c>
      <c r="H575" s="2">
        <f>F575*G575</f>
        <v>47.443962639346324</v>
      </c>
    </row>
    <row r="576" spans="1:8" x14ac:dyDescent="0.2">
      <c r="A576" s="4" t="s">
        <v>55</v>
      </c>
      <c r="B576" s="1" t="s">
        <v>56</v>
      </c>
      <c r="D576" s="4" t="s">
        <v>209</v>
      </c>
      <c r="E576" s="1" t="s">
        <v>210</v>
      </c>
      <c r="F576" s="2">
        <v>1957.84</v>
      </c>
      <c r="G576" s="18">
        <f t="shared" ref="G576:G583" si="114">$G575</f>
        <v>0.10239998842991091</v>
      </c>
      <c r="H576" s="2">
        <f t="shared" ref="H576:H583" si="115">F576*G576</f>
        <v>200.48279334761676</v>
      </c>
    </row>
    <row r="577" spans="1:8" x14ac:dyDescent="0.2">
      <c r="A577" s="4" t="s">
        <v>55</v>
      </c>
      <c r="B577" s="1" t="s">
        <v>56</v>
      </c>
      <c r="D577" s="4" t="s">
        <v>219</v>
      </c>
      <c r="E577" s="1" t="s">
        <v>220</v>
      </c>
      <c r="F577" s="2">
        <v>3222.06</v>
      </c>
      <c r="G577" s="18">
        <f t="shared" si="114"/>
        <v>0.10239998842991091</v>
      </c>
      <c r="H577" s="2">
        <f t="shared" si="115"/>
        <v>329.93890672047871</v>
      </c>
    </row>
    <row r="578" spans="1:8" x14ac:dyDescent="0.2">
      <c r="A578" s="4" t="s">
        <v>55</v>
      </c>
      <c r="B578" s="1" t="s">
        <v>56</v>
      </c>
      <c r="D578" s="4" t="s">
        <v>123</v>
      </c>
      <c r="E578" s="1" t="s">
        <v>124</v>
      </c>
      <c r="F578" s="2">
        <v>168.37</v>
      </c>
      <c r="G578" s="18">
        <f t="shared" si="114"/>
        <v>0.10239998842991091</v>
      </c>
      <c r="H578" s="2">
        <f t="shared" si="115"/>
        <v>17.241086051944102</v>
      </c>
    </row>
    <row r="579" spans="1:8" x14ac:dyDescent="0.2">
      <c r="A579" s="4" t="s">
        <v>55</v>
      </c>
      <c r="B579" s="1" t="s">
        <v>56</v>
      </c>
      <c r="D579" s="4" t="s">
        <v>115</v>
      </c>
      <c r="E579" s="1" t="s">
        <v>116</v>
      </c>
      <c r="F579" s="2">
        <v>809592.31</v>
      </c>
      <c r="G579" s="18">
        <f t="shared" si="114"/>
        <v>0.10239998842991091</v>
      </c>
      <c r="H579" s="2">
        <f t="shared" si="115"/>
        <v>82902.243176944859</v>
      </c>
    </row>
    <row r="580" spans="1:8" x14ac:dyDescent="0.2">
      <c r="A580" s="4" t="s">
        <v>55</v>
      </c>
      <c r="B580" s="1" t="s">
        <v>56</v>
      </c>
      <c r="D580" s="4" t="s">
        <v>165</v>
      </c>
      <c r="E580" s="1" t="s">
        <v>166</v>
      </c>
      <c r="F580" s="2">
        <v>585099.17000000016</v>
      </c>
      <c r="G580" s="18">
        <f t="shared" si="114"/>
        <v>0.10239998842991091</v>
      </c>
      <c r="H580" s="2">
        <f t="shared" si="115"/>
        <v>59914.148238350492</v>
      </c>
    </row>
    <row r="581" spans="1:8" x14ac:dyDescent="0.2">
      <c r="A581" s="4" t="s">
        <v>55</v>
      </c>
      <c r="B581" s="1" t="s">
        <v>56</v>
      </c>
      <c r="D581" s="4" t="s">
        <v>127</v>
      </c>
      <c r="E581" s="1" t="s">
        <v>128</v>
      </c>
      <c r="F581" s="2">
        <v>423495.48000000004</v>
      </c>
      <c r="G581" s="18">
        <f t="shared" si="114"/>
        <v>0.10239998842991091</v>
      </c>
      <c r="H581" s="2">
        <f t="shared" si="115"/>
        <v>43365.932252119572</v>
      </c>
    </row>
    <row r="582" spans="1:8" x14ac:dyDescent="0.2">
      <c r="A582" s="4" t="s">
        <v>55</v>
      </c>
      <c r="B582" s="1" t="s">
        <v>56</v>
      </c>
      <c r="D582" s="4" t="s">
        <v>169</v>
      </c>
      <c r="E582" s="1" t="s">
        <v>170</v>
      </c>
      <c r="F582" s="2">
        <v>79296</v>
      </c>
      <c r="G582" s="18">
        <f t="shared" si="114"/>
        <v>0.10239998842991091</v>
      </c>
      <c r="H582" s="2">
        <f t="shared" si="115"/>
        <v>8119.9094825382153</v>
      </c>
    </row>
    <row r="583" spans="1:8" x14ac:dyDescent="0.2">
      <c r="A583" s="4" t="s">
        <v>55</v>
      </c>
      <c r="B583" s="1" t="s">
        <v>56</v>
      </c>
      <c r="D583" s="4" t="s">
        <v>179</v>
      </c>
      <c r="E583" s="1" t="s">
        <v>180</v>
      </c>
      <c r="F583" s="2">
        <v>925.86999999999989</v>
      </c>
      <c r="G583" s="18">
        <f t="shared" si="114"/>
        <v>0.10239998842991091</v>
      </c>
      <c r="H583" s="2">
        <f t="shared" si="115"/>
        <v>94.809077287601596</v>
      </c>
    </row>
    <row r="584" spans="1:8" ht="13.5" thickBot="1" x14ac:dyDescent="0.25">
      <c r="A584" s="4" t="s">
        <v>293</v>
      </c>
      <c r="F584" s="9">
        <f>SUM(F574:F583)</f>
        <v>-9.9999995973121258E-3</v>
      </c>
      <c r="G584" s="16"/>
      <c r="H584" s="9">
        <f>SUM(H574:H583)</f>
        <v>-1.0239998569687714E-3</v>
      </c>
    </row>
    <row r="585" spans="1:8" ht="13.5" thickTop="1" x14ac:dyDescent="0.2">
      <c r="F585" s="2"/>
      <c r="G585" s="2"/>
    </row>
    <row r="586" spans="1:8" s="6" customFormat="1" ht="13.5" thickBot="1" x14ac:dyDescent="0.25">
      <c r="A586" s="7" t="s">
        <v>0</v>
      </c>
      <c r="B586" s="8" t="s">
        <v>1</v>
      </c>
      <c r="C586" s="7" t="s">
        <v>330</v>
      </c>
      <c r="D586" s="7" t="s">
        <v>2</v>
      </c>
      <c r="E586" s="8" t="s">
        <v>3</v>
      </c>
      <c r="F586" s="7" t="s">
        <v>232</v>
      </c>
      <c r="G586" s="7" t="s">
        <v>351</v>
      </c>
      <c r="H586" s="13" t="s">
        <v>332</v>
      </c>
    </row>
    <row r="587" spans="1:8" x14ac:dyDescent="0.2">
      <c r="A587" s="4" t="s">
        <v>81</v>
      </c>
      <c r="B587" s="1" t="s">
        <v>82</v>
      </c>
      <c r="C587" s="5" t="s">
        <v>338</v>
      </c>
      <c r="D587" s="4" t="s">
        <v>6</v>
      </c>
      <c r="E587" s="1" t="s">
        <v>7</v>
      </c>
      <c r="F587" s="2">
        <v>-2372488.8099999996</v>
      </c>
      <c r="G587" s="17">
        <f>H587/F587</f>
        <v>0.10550000444469959</v>
      </c>
      <c r="H587" s="2">
        <v>-250297.58000000002</v>
      </c>
    </row>
    <row r="588" spans="1:8" x14ac:dyDescent="0.2">
      <c r="A588" s="4" t="s">
        <v>81</v>
      </c>
      <c r="B588" s="1" t="s">
        <v>82</v>
      </c>
      <c r="D588" s="4" t="s">
        <v>209</v>
      </c>
      <c r="E588" s="1" t="s">
        <v>210</v>
      </c>
      <c r="F588" s="2">
        <v>2053.7800000000002</v>
      </c>
      <c r="G588" s="18">
        <f>$G587</f>
        <v>0.10550000444469959</v>
      </c>
      <c r="H588" s="2">
        <f>F588*G588</f>
        <v>216.67379912843515</v>
      </c>
    </row>
    <row r="589" spans="1:8" x14ac:dyDescent="0.2">
      <c r="A589" s="4" t="s">
        <v>81</v>
      </c>
      <c r="B589" s="1" t="s">
        <v>82</v>
      </c>
      <c r="D589" s="4" t="s">
        <v>219</v>
      </c>
      <c r="E589" s="1" t="s">
        <v>220</v>
      </c>
      <c r="F589" s="2">
        <v>94650.12999999999</v>
      </c>
      <c r="G589" s="18">
        <f t="shared" ref="G589:G597" si="116">$G588</f>
        <v>0.10550000444469959</v>
      </c>
      <c r="H589" s="2">
        <f t="shared" ref="H589:H597" si="117">F589*G589</f>
        <v>9985.5891356913926</v>
      </c>
    </row>
    <row r="590" spans="1:8" x14ac:dyDescent="0.2">
      <c r="A590" s="4" t="s">
        <v>81</v>
      </c>
      <c r="B590" s="1" t="s">
        <v>82</v>
      </c>
      <c r="D590" s="4" t="s">
        <v>230</v>
      </c>
      <c r="E590" s="1" t="s">
        <v>231</v>
      </c>
      <c r="F590" s="2">
        <v>-3840.3</v>
      </c>
      <c r="G590" s="18">
        <f t="shared" si="116"/>
        <v>0.10550000444469959</v>
      </c>
      <c r="H590" s="2">
        <f t="shared" si="117"/>
        <v>-405.15166706897986</v>
      </c>
    </row>
    <row r="591" spans="1:8" x14ac:dyDescent="0.2">
      <c r="A591" s="4" t="s">
        <v>81</v>
      </c>
      <c r="B591" s="1" t="s">
        <v>82</v>
      </c>
      <c r="D591" s="4" t="s">
        <v>123</v>
      </c>
      <c r="E591" s="1" t="s">
        <v>124</v>
      </c>
      <c r="F591" s="2">
        <v>41.4</v>
      </c>
      <c r="G591" s="18">
        <f t="shared" si="116"/>
        <v>0.10550000444469959</v>
      </c>
      <c r="H591" s="2">
        <f t="shared" si="117"/>
        <v>4.3677001840105625</v>
      </c>
    </row>
    <row r="592" spans="1:8" x14ac:dyDescent="0.2">
      <c r="A592" s="4" t="s">
        <v>81</v>
      </c>
      <c r="B592" s="1" t="s">
        <v>82</v>
      </c>
      <c r="D592" s="4" t="s">
        <v>115</v>
      </c>
      <c r="E592" s="1" t="s">
        <v>116</v>
      </c>
      <c r="F592" s="2">
        <v>836910.07999999984</v>
      </c>
      <c r="G592" s="18">
        <f t="shared" si="116"/>
        <v>0.10550000444469959</v>
      </c>
      <c r="H592" s="2">
        <f t="shared" si="117"/>
        <v>88294.01715981387</v>
      </c>
    </row>
    <row r="593" spans="1:8" x14ac:dyDescent="0.2">
      <c r="A593" s="4" t="s">
        <v>81</v>
      </c>
      <c r="B593" s="1" t="s">
        <v>82</v>
      </c>
      <c r="D593" s="4" t="s">
        <v>165</v>
      </c>
      <c r="E593" s="1" t="s">
        <v>166</v>
      </c>
      <c r="F593" s="2">
        <v>1108770.9900000002</v>
      </c>
      <c r="G593" s="18">
        <f t="shared" si="116"/>
        <v>0.10550000444469959</v>
      </c>
      <c r="H593" s="2">
        <f t="shared" si="117"/>
        <v>116975.34437315399</v>
      </c>
    </row>
    <row r="594" spans="1:8" x14ac:dyDescent="0.2">
      <c r="A594" s="4" t="s">
        <v>81</v>
      </c>
      <c r="B594" s="1" t="s">
        <v>82</v>
      </c>
      <c r="D594" s="4" t="s">
        <v>127</v>
      </c>
      <c r="E594" s="1" t="s">
        <v>128</v>
      </c>
      <c r="F594" s="2">
        <v>289570.90000000014</v>
      </c>
      <c r="G594" s="18">
        <f t="shared" si="116"/>
        <v>0.10550000444469959</v>
      </c>
      <c r="H594" s="2">
        <f t="shared" si="117"/>
        <v>30549.731237055676</v>
      </c>
    </row>
    <row r="595" spans="1:8" x14ac:dyDescent="0.2">
      <c r="A595" s="4" t="s">
        <v>81</v>
      </c>
      <c r="B595" s="1" t="s">
        <v>82</v>
      </c>
      <c r="D595" s="4" t="s">
        <v>163</v>
      </c>
      <c r="E595" s="1" t="s">
        <v>164</v>
      </c>
      <c r="F595" s="2">
        <v>637</v>
      </c>
      <c r="G595" s="18">
        <f t="shared" si="116"/>
        <v>0.10550000444469959</v>
      </c>
      <c r="H595" s="2">
        <f t="shared" si="117"/>
        <v>67.203502831273639</v>
      </c>
    </row>
    <row r="596" spans="1:8" x14ac:dyDescent="0.2">
      <c r="A596" s="4" t="s">
        <v>81</v>
      </c>
      <c r="B596" s="1" t="s">
        <v>82</v>
      </c>
      <c r="D596" s="4" t="s">
        <v>169</v>
      </c>
      <c r="E596" s="1" t="s">
        <v>170</v>
      </c>
      <c r="F596" s="2">
        <v>43262.259999999995</v>
      </c>
      <c r="G596" s="18">
        <f t="shared" si="116"/>
        <v>0.10550000444469959</v>
      </c>
      <c r="H596" s="2">
        <f t="shared" si="117"/>
        <v>4564.1686222877488</v>
      </c>
    </row>
    <row r="597" spans="1:8" x14ac:dyDescent="0.2">
      <c r="A597" s="4" t="s">
        <v>81</v>
      </c>
      <c r="B597" s="1" t="s">
        <v>82</v>
      </c>
      <c r="D597" s="4" t="s">
        <v>179</v>
      </c>
      <c r="E597" s="1" t="s">
        <v>180</v>
      </c>
      <c r="F597" s="2">
        <v>432.57</v>
      </c>
      <c r="G597" s="18">
        <f t="shared" si="116"/>
        <v>0.10550000444469959</v>
      </c>
      <c r="H597" s="2">
        <f t="shared" si="117"/>
        <v>45.636136922643701</v>
      </c>
    </row>
    <row r="598" spans="1:8" ht="13.5" thickBot="1" x14ac:dyDescent="0.25">
      <c r="A598" s="4" t="s">
        <v>294</v>
      </c>
      <c r="F598" s="9">
        <f>SUM(F587:F597)</f>
        <v>3.8590997064602561E-10</v>
      </c>
      <c r="G598" s="16"/>
      <c r="H598" s="9">
        <f>SUM(H587:H597)</f>
        <v>5.9472426983120386E-11</v>
      </c>
    </row>
    <row r="599" spans="1:8" ht="13.5" thickTop="1" x14ac:dyDescent="0.2">
      <c r="F599" s="2"/>
      <c r="G599" s="2"/>
    </row>
    <row r="600" spans="1:8" s="6" customFormat="1" ht="13.5" thickBot="1" x14ac:dyDescent="0.25">
      <c r="A600" s="7" t="s">
        <v>0</v>
      </c>
      <c r="B600" s="8" t="s">
        <v>1</v>
      </c>
      <c r="C600" s="7" t="s">
        <v>330</v>
      </c>
      <c r="D600" s="7" t="s">
        <v>2</v>
      </c>
      <c r="E600" s="8" t="s">
        <v>3</v>
      </c>
      <c r="F600" s="7" t="s">
        <v>232</v>
      </c>
      <c r="G600" s="7" t="s">
        <v>351</v>
      </c>
      <c r="H600" s="13" t="s">
        <v>332</v>
      </c>
    </row>
    <row r="601" spans="1:8" x14ac:dyDescent="0.2">
      <c r="A601" s="4" t="s">
        <v>151</v>
      </c>
      <c r="B601" s="1" t="s">
        <v>152</v>
      </c>
      <c r="C601" s="5" t="s">
        <v>338</v>
      </c>
      <c r="D601" s="4" t="s">
        <v>6</v>
      </c>
      <c r="E601" s="1" t="s">
        <v>7</v>
      </c>
      <c r="F601" s="2">
        <v>-259231.56999999995</v>
      </c>
      <c r="G601" s="17">
        <f>H601/F601</f>
        <v>0.1054999589749042</v>
      </c>
      <c r="H601" s="2">
        <v>-27348.920000000002</v>
      </c>
    </row>
    <row r="602" spans="1:8" x14ac:dyDescent="0.2">
      <c r="A602" s="4" t="s">
        <v>151</v>
      </c>
      <c r="B602" s="1" t="s">
        <v>152</v>
      </c>
      <c r="D602" s="4" t="s">
        <v>115</v>
      </c>
      <c r="E602" s="1" t="s">
        <v>116</v>
      </c>
      <c r="F602" s="2">
        <v>187432.19000000003</v>
      </c>
      <c r="G602" s="18">
        <f>$G601</f>
        <v>0.1054999589749042</v>
      </c>
      <c r="H602" s="2">
        <f>F602*G602</f>
        <v>19774.088355576452</v>
      </c>
    </row>
    <row r="603" spans="1:8" x14ac:dyDescent="0.2">
      <c r="A603" s="4" t="s">
        <v>151</v>
      </c>
      <c r="B603" s="1" t="s">
        <v>152</v>
      </c>
      <c r="D603" s="4" t="s">
        <v>165</v>
      </c>
      <c r="E603" s="1" t="s">
        <v>166</v>
      </c>
      <c r="F603" s="2">
        <v>6947.8600000000015</v>
      </c>
      <c r="G603" s="18">
        <f t="shared" ref="G603:G604" si="118">$G602</f>
        <v>0.1054999589749042</v>
      </c>
      <c r="H603" s="2">
        <f t="shared" ref="H603:H604" si="119">F603*G603</f>
        <v>732.99894496337811</v>
      </c>
    </row>
    <row r="604" spans="1:8" x14ac:dyDescent="0.2">
      <c r="A604" s="4" t="s">
        <v>151</v>
      </c>
      <c r="B604" s="1" t="s">
        <v>152</v>
      </c>
      <c r="D604" s="4" t="s">
        <v>127</v>
      </c>
      <c r="E604" s="1" t="s">
        <v>128</v>
      </c>
      <c r="F604" s="2">
        <v>64851.499999999985</v>
      </c>
      <c r="G604" s="18">
        <f t="shared" si="118"/>
        <v>0.1054999589749042</v>
      </c>
      <c r="H604" s="2">
        <f t="shared" si="119"/>
        <v>6841.8305894609985</v>
      </c>
    </row>
    <row r="605" spans="1:8" ht="13.5" thickBot="1" x14ac:dyDescent="0.25">
      <c r="A605" s="4" t="s">
        <v>295</v>
      </c>
      <c r="F605" s="9">
        <f>SUM(F601:F604)</f>
        <v>-1.999999993131496E-2</v>
      </c>
      <c r="G605" s="16"/>
      <c r="H605" s="9">
        <f>SUM(H601:H604)</f>
        <v>-2.1099991736264201E-3</v>
      </c>
    </row>
    <row r="606" spans="1:8" ht="13.5" thickTop="1" x14ac:dyDescent="0.2">
      <c r="F606" s="2"/>
      <c r="G606" s="2"/>
    </row>
    <row r="607" spans="1:8" s="6" customFormat="1" ht="13.5" thickBot="1" x14ac:dyDescent="0.25">
      <c r="A607" s="7" t="s">
        <v>0</v>
      </c>
      <c r="B607" s="8" t="s">
        <v>1</v>
      </c>
      <c r="C607" s="7" t="s">
        <v>330</v>
      </c>
      <c r="D607" s="7" t="s">
        <v>2</v>
      </c>
      <c r="E607" s="8" t="s">
        <v>3</v>
      </c>
      <c r="F607" s="7" t="s">
        <v>232</v>
      </c>
      <c r="G607" s="7" t="s">
        <v>351</v>
      </c>
      <c r="H607" s="13" t="s">
        <v>332</v>
      </c>
    </row>
    <row r="608" spans="1:8" x14ac:dyDescent="0.2">
      <c r="A608" s="4" t="s">
        <v>83</v>
      </c>
      <c r="B608" s="1" t="s">
        <v>84</v>
      </c>
      <c r="C608" s="5" t="s">
        <v>337</v>
      </c>
      <c r="D608" s="4" t="s">
        <v>6</v>
      </c>
      <c r="E608" s="1" t="s">
        <v>7</v>
      </c>
      <c r="F608" s="2">
        <v>-1357490.9100000001</v>
      </c>
      <c r="G608" s="17">
        <f>H608/F608</f>
        <v>0.1024000079676408</v>
      </c>
      <c r="H608" s="2">
        <v>-139007.07999999999</v>
      </c>
    </row>
    <row r="609" spans="1:8" x14ac:dyDescent="0.2">
      <c r="A609" s="4" t="s">
        <v>83</v>
      </c>
      <c r="B609" s="1" t="s">
        <v>84</v>
      </c>
      <c r="D609" s="4" t="s">
        <v>115</v>
      </c>
      <c r="E609" s="1" t="s">
        <v>116</v>
      </c>
      <c r="F609" s="2">
        <v>779235.85</v>
      </c>
      <c r="G609" s="18">
        <f>$G608</f>
        <v>0.1024000079676408</v>
      </c>
      <c r="H609" s="2">
        <f>F609*G609</f>
        <v>79793.757248671347</v>
      </c>
    </row>
    <row r="610" spans="1:8" x14ac:dyDescent="0.2">
      <c r="A610" s="4" t="s">
        <v>83</v>
      </c>
      <c r="B610" s="1" t="s">
        <v>84</v>
      </c>
      <c r="D610" s="4" t="s">
        <v>165</v>
      </c>
      <c r="E610" s="1" t="s">
        <v>166</v>
      </c>
      <c r="F610" s="2">
        <v>61648.439999999988</v>
      </c>
      <c r="G610" s="18">
        <f t="shared" ref="G610:G614" si="120">$G609</f>
        <v>0.1024000079676408</v>
      </c>
      <c r="H610" s="2">
        <f t="shared" ref="H610:H614" si="121">F610*G610</f>
        <v>6312.8007471926248</v>
      </c>
    </row>
    <row r="611" spans="1:8" x14ac:dyDescent="0.2">
      <c r="A611" s="4" t="s">
        <v>83</v>
      </c>
      <c r="B611" s="1" t="s">
        <v>84</v>
      </c>
      <c r="D611" s="4" t="s">
        <v>167</v>
      </c>
      <c r="E611" s="1" t="s">
        <v>168</v>
      </c>
      <c r="F611" s="2">
        <v>232197.37</v>
      </c>
      <c r="G611" s="18">
        <f t="shared" si="120"/>
        <v>0.1024000079676408</v>
      </c>
      <c r="H611" s="2">
        <f t="shared" si="121"/>
        <v>23777.012538065239</v>
      </c>
    </row>
    <row r="612" spans="1:8" x14ac:dyDescent="0.2">
      <c r="A612" s="4" t="s">
        <v>83</v>
      </c>
      <c r="B612" s="1" t="s">
        <v>84</v>
      </c>
      <c r="D612" s="4" t="s">
        <v>127</v>
      </c>
      <c r="E612" s="1" t="s">
        <v>128</v>
      </c>
      <c r="F612" s="2">
        <v>283668.56</v>
      </c>
      <c r="G612" s="18">
        <f t="shared" si="120"/>
        <v>0.1024000079676408</v>
      </c>
      <c r="H612" s="2">
        <f t="shared" si="121"/>
        <v>29047.662804169191</v>
      </c>
    </row>
    <row r="613" spans="1:8" x14ac:dyDescent="0.2">
      <c r="A613" s="4" t="s">
        <v>83</v>
      </c>
      <c r="B613" s="1" t="s">
        <v>84</v>
      </c>
      <c r="D613" s="4" t="s">
        <v>169</v>
      </c>
      <c r="E613" s="1" t="s">
        <v>170</v>
      </c>
      <c r="F613" s="2">
        <v>487.14</v>
      </c>
      <c r="G613" s="18">
        <f t="shared" si="120"/>
        <v>0.1024000079676408</v>
      </c>
      <c r="H613" s="2">
        <f t="shared" si="121"/>
        <v>49.883139881356541</v>
      </c>
    </row>
    <row r="614" spans="1:8" x14ac:dyDescent="0.2">
      <c r="A614" s="4" t="s">
        <v>83</v>
      </c>
      <c r="B614" s="1" t="s">
        <v>84</v>
      </c>
      <c r="D614" s="4" t="s">
        <v>179</v>
      </c>
      <c r="E614" s="1" t="s">
        <v>180</v>
      </c>
      <c r="F614" s="2">
        <v>253.52</v>
      </c>
      <c r="G614" s="18">
        <f t="shared" si="120"/>
        <v>0.1024000079676408</v>
      </c>
      <c r="H614" s="2">
        <f t="shared" si="121"/>
        <v>25.960450019956298</v>
      </c>
    </row>
    <row r="615" spans="1:8" ht="13.5" thickBot="1" x14ac:dyDescent="0.25">
      <c r="A615" s="4" t="s">
        <v>296</v>
      </c>
      <c r="F615" s="9">
        <f>SUM(F608:F614)</f>
        <v>-3.00000001769547E-2</v>
      </c>
      <c r="G615" s="16"/>
      <c r="H615" s="9">
        <f>SUM(H608:H614)</f>
        <v>-3.0720002724820006E-3</v>
      </c>
    </row>
    <row r="616" spans="1:8" ht="13.5" thickTop="1" x14ac:dyDescent="0.2">
      <c r="F616" s="2"/>
      <c r="G616" s="2"/>
    </row>
    <row r="617" spans="1:8" s="6" customFormat="1" ht="13.5" thickBot="1" x14ac:dyDescent="0.25">
      <c r="A617" s="7" t="s">
        <v>0</v>
      </c>
      <c r="B617" s="8" t="s">
        <v>1</v>
      </c>
      <c r="C617" s="7" t="s">
        <v>330</v>
      </c>
      <c r="D617" s="7" t="s">
        <v>2</v>
      </c>
      <c r="E617" s="8" t="s">
        <v>3</v>
      </c>
      <c r="F617" s="7" t="s">
        <v>232</v>
      </c>
      <c r="G617" s="7" t="s">
        <v>351</v>
      </c>
      <c r="H617" s="13" t="s">
        <v>332</v>
      </c>
    </row>
    <row r="618" spans="1:8" x14ac:dyDescent="0.2">
      <c r="A618" s="4" t="s">
        <v>91</v>
      </c>
      <c r="B618" s="1" t="s">
        <v>92</v>
      </c>
      <c r="C618" s="5" t="s">
        <v>337</v>
      </c>
      <c r="D618" s="4" t="s">
        <v>6</v>
      </c>
      <c r="E618" s="1" t="s">
        <v>7</v>
      </c>
      <c r="F618" s="2">
        <v>-68139.469999999972</v>
      </c>
      <c r="G618" s="17">
        <f>H618/F618</f>
        <v>0.10239982788243</v>
      </c>
      <c r="H618" s="2">
        <v>-6977.47</v>
      </c>
    </row>
    <row r="619" spans="1:8" x14ac:dyDescent="0.2">
      <c r="A619" s="4" t="s">
        <v>91</v>
      </c>
      <c r="B619" s="1" t="s">
        <v>92</v>
      </c>
      <c r="D619" s="4" t="s">
        <v>123</v>
      </c>
      <c r="E619" s="1" t="s">
        <v>124</v>
      </c>
      <c r="F619" s="2">
        <v>4560.2300000000005</v>
      </c>
      <c r="G619" s="18">
        <f>$G618</f>
        <v>0.10239982788243</v>
      </c>
      <c r="H619" s="2">
        <f>F619*G619</f>
        <v>466.96676710429381</v>
      </c>
    </row>
    <row r="620" spans="1:8" x14ac:dyDescent="0.2">
      <c r="A620" s="4" t="s">
        <v>91</v>
      </c>
      <c r="B620" s="1" t="s">
        <v>92</v>
      </c>
      <c r="D620" s="4" t="s">
        <v>203</v>
      </c>
      <c r="E620" s="1" t="s">
        <v>204</v>
      </c>
      <c r="F620" s="2">
        <v>11.34</v>
      </c>
      <c r="G620" s="18">
        <f t="shared" ref="G620:G621" si="122">$G619</f>
        <v>0.10239982788243</v>
      </c>
      <c r="H620" s="2">
        <f t="shared" ref="H620:H621" si="123">F620*G620</f>
        <v>1.1612140481867561</v>
      </c>
    </row>
    <row r="621" spans="1:8" x14ac:dyDescent="0.2">
      <c r="A621" s="4" t="s">
        <v>91</v>
      </c>
      <c r="B621" s="1" t="s">
        <v>92</v>
      </c>
      <c r="D621" s="4" t="s">
        <v>165</v>
      </c>
      <c r="E621" s="1" t="s">
        <v>166</v>
      </c>
      <c r="F621" s="2">
        <v>63567.899999999994</v>
      </c>
      <c r="G621" s="18">
        <f t="shared" si="122"/>
        <v>0.10239982788243</v>
      </c>
      <c r="H621" s="2">
        <f t="shared" si="123"/>
        <v>6509.342018847522</v>
      </c>
    </row>
    <row r="622" spans="1:8" ht="13.5" thickBot="1" x14ac:dyDescent="0.25">
      <c r="A622" s="4" t="s">
        <v>297</v>
      </c>
      <c r="F622" s="9">
        <f>SUM(F618:F621)</f>
        <v>0</v>
      </c>
      <c r="G622" s="16"/>
      <c r="H622" s="9">
        <f>SUM(H618:H621)</f>
        <v>0</v>
      </c>
    </row>
    <row r="623" spans="1:8" ht="13.5" thickTop="1" x14ac:dyDescent="0.2">
      <c r="F623" s="2"/>
      <c r="G623" s="2"/>
    </row>
    <row r="624" spans="1:8" s="6" customFormat="1" ht="13.5" thickBot="1" x14ac:dyDescent="0.25">
      <c r="A624" s="7" t="s">
        <v>0</v>
      </c>
      <c r="B624" s="8" t="s">
        <v>1</v>
      </c>
      <c r="C624" s="7" t="s">
        <v>330</v>
      </c>
      <c r="D624" s="7" t="s">
        <v>2</v>
      </c>
      <c r="E624" s="8" t="s">
        <v>3</v>
      </c>
      <c r="F624" s="7" t="s">
        <v>232</v>
      </c>
      <c r="G624" s="7" t="s">
        <v>351</v>
      </c>
      <c r="H624" s="13" t="s">
        <v>332</v>
      </c>
    </row>
    <row r="625" spans="1:8" x14ac:dyDescent="0.2">
      <c r="A625" s="4" t="s">
        <v>125</v>
      </c>
      <c r="B625" s="1" t="s">
        <v>126</v>
      </c>
      <c r="C625" s="5" t="s">
        <v>337</v>
      </c>
      <c r="D625" s="4" t="s">
        <v>6</v>
      </c>
      <c r="E625" s="1" t="s">
        <v>7</v>
      </c>
      <c r="F625" s="2">
        <v>612889.88000000012</v>
      </c>
      <c r="G625" s="17">
        <f>H625/F625</f>
        <v>0.10239999394344707</v>
      </c>
      <c r="H625" s="2">
        <v>62759.920000000013</v>
      </c>
    </row>
    <row r="626" spans="1:8" x14ac:dyDescent="0.2">
      <c r="A626" s="4" t="s">
        <v>125</v>
      </c>
      <c r="B626" s="1" t="s">
        <v>126</v>
      </c>
      <c r="D626" s="4" t="s">
        <v>127</v>
      </c>
      <c r="E626" s="1" t="s">
        <v>128</v>
      </c>
      <c r="F626" s="2">
        <v>-612889.80999999959</v>
      </c>
      <c r="G626" s="18">
        <f>$G625</f>
        <v>0.10239999394344707</v>
      </c>
      <c r="H626" s="2">
        <f>F626*G626</f>
        <v>-62759.91283200038</v>
      </c>
    </row>
    <row r="627" spans="1:8" ht="13.5" thickBot="1" x14ac:dyDescent="0.25">
      <c r="A627" s="4" t="s">
        <v>298</v>
      </c>
      <c r="F627" s="9">
        <f>SUM(F625:F626)</f>
        <v>7.0000000530853868E-2</v>
      </c>
      <c r="G627" s="16"/>
      <c r="H627" s="9">
        <f>SUM(H625:H626)</f>
        <v>7.1679996326565742E-3</v>
      </c>
    </row>
    <row r="628" spans="1:8" ht="13.5" thickTop="1" x14ac:dyDescent="0.2">
      <c r="F628" s="2"/>
      <c r="G628" s="2"/>
    </row>
    <row r="629" spans="1:8" s="6" customFormat="1" ht="13.5" thickBot="1" x14ac:dyDescent="0.25">
      <c r="A629" s="7" t="s">
        <v>0</v>
      </c>
      <c r="B629" s="8" t="s">
        <v>1</v>
      </c>
      <c r="C629" s="7" t="s">
        <v>330</v>
      </c>
      <c r="D629" s="7" t="s">
        <v>2</v>
      </c>
      <c r="E629" s="8" t="s">
        <v>3</v>
      </c>
      <c r="F629" s="7" t="s">
        <v>232</v>
      </c>
      <c r="G629" s="7" t="s">
        <v>351</v>
      </c>
      <c r="H629" s="13" t="s">
        <v>332</v>
      </c>
    </row>
    <row r="630" spans="1:8" x14ac:dyDescent="0.2">
      <c r="A630" s="4" t="s">
        <v>103</v>
      </c>
      <c r="B630" s="1" t="s">
        <v>104</v>
      </c>
      <c r="C630" s="5" t="s">
        <v>337</v>
      </c>
      <c r="D630" s="4" t="s">
        <v>6</v>
      </c>
      <c r="E630" s="1" t="s">
        <v>7</v>
      </c>
      <c r="F630" s="2">
        <v>-5585270.5500000007</v>
      </c>
      <c r="G630" s="17">
        <f>H630/F630</f>
        <v>0.10240000101696059</v>
      </c>
      <c r="H630" s="2">
        <v>-571931.71000000008</v>
      </c>
    </row>
    <row r="631" spans="1:8" x14ac:dyDescent="0.2">
      <c r="A631" s="4" t="s">
        <v>103</v>
      </c>
      <c r="B631" s="1" t="s">
        <v>104</v>
      </c>
      <c r="D631" s="4" t="s">
        <v>115</v>
      </c>
      <c r="E631" s="1" t="s">
        <v>116</v>
      </c>
      <c r="F631" s="2">
        <v>2785769.8600000003</v>
      </c>
      <c r="G631" s="18">
        <f>$G630</f>
        <v>0.10240000101696059</v>
      </c>
      <c r="H631" s="2">
        <f>F631*G631</f>
        <v>285262.83649701817</v>
      </c>
    </row>
    <row r="632" spans="1:8" x14ac:dyDescent="0.2">
      <c r="A632" s="4" t="s">
        <v>103</v>
      </c>
      <c r="B632" s="1" t="s">
        <v>104</v>
      </c>
      <c r="D632" s="4" t="s">
        <v>165</v>
      </c>
      <c r="E632" s="1" t="s">
        <v>166</v>
      </c>
      <c r="F632" s="2">
        <v>43657.230000000018</v>
      </c>
      <c r="G632" s="18">
        <f t="shared" ref="G632:G637" si="124">$G631</f>
        <v>0.10240000101696059</v>
      </c>
      <c r="H632" s="2">
        <f t="shared" ref="H632:H637" si="125">F632*G632</f>
        <v>4470.5003963976842</v>
      </c>
    </row>
    <row r="633" spans="1:8" x14ac:dyDescent="0.2">
      <c r="A633" s="4" t="s">
        <v>103</v>
      </c>
      <c r="B633" s="1" t="s">
        <v>104</v>
      </c>
      <c r="D633" s="4" t="s">
        <v>167</v>
      </c>
      <c r="E633" s="1" t="s">
        <v>168</v>
      </c>
      <c r="F633" s="2">
        <v>183664.76</v>
      </c>
      <c r="G633" s="18">
        <f t="shared" si="124"/>
        <v>0.10240000101696059</v>
      </c>
      <c r="H633" s="2">
        <f t="shared" si="125"/>
        <v>18807.271610779822</v>
      </c>
    </row>
    <row r="634" spans="1:8" x14ac:dyDescent="0.2">
      <c r="A634" s="4" t="s">
        <v>103</v>
      </c>
      <c r="B634" s="1" t="s">
        <v>104</v>
      </c>
      <c r="D634" s="4" t="s">
        <v>127</v>
      </c>
      <c r="E634" s="1" t="s">
        <v>128</v>
      </c>
      <c r="F634" s="2">
        <v>2037450.2099999995</v>
      </c>
      <c r="G634" s="18">
        <f t="shared" si="124"/>
        <v>0.10240000101696059</v>
      </c>
      <c r="H634" s="2">
        <f t="shared" si="125"/>
        <v>208634.90357600653</v>
      </c>
    </row>
    <row r="635" spans="1:8" x14ac:dyDescent="0.2">
      <c r="A635" s="4" t="s">
        <v>103</v>
      </c>
      <c r="B635" s="1" t="s">
        <v>104</v>
      </c>
      <c r="D635" s="4" t="s">
        <v>163</v>
      </c>
      <c r="E635" s="1" t="s">
        <v>164</v>
      </c>
      <c r="F635" s="2">
        <v>233228.21999999986</v>
      </c>
      <c r="G635" s="18">
        <f t="shared" si="124"/>
        <v>0.10240000101696059</v>
      </c>
      <c r="H635" s="2">
        <f t="shared" si="125"/>
        <v>23882.569965183895</v>
      </c>
    </row>
    <row r="636" spans="1:8" x14ac:dyDescent="0.2">
      <c r="A636" s="4" t="s">
        <v>103</v>
      </c>
      <c r="B636" s="1" t="s">
        <v>104</v>
      </c>
      <c r="D636" s="4" t="s">
        <v>169</v>
      </c>
      <c r="E636" s="1" t="s">
        <v>170</v>
      </c>
      <c r="F636" s="2">
        <v>300080.09000000003</v>
      </c>
      <c r="G636" s="18">
        <f t="shared" si="124"/>
        <v>0.10240000101696059</v>
      </c>
      <c r="H636" s="2">
        <f t="shared" si="125"/>
        <v>30728.201521169627</v>
      </c>
    </row>
    <row r="637" spans="1:8" x14ac:dyDescent="0.2">
      <c r="A637" s="4" t="s">
        <v>103</v>
      </c>
      <c r="B637" s="1" t="s">
        <v>104</v>
      </c>
      <c r="D637" s="4" t="s">
        <v>179</v>
      </c>
      <c r="E637" s="1" t="s">
        <v>180</v>
      </c>
      <c r="F637" s="2">
        <v>1420.22</v>
      </c>
      <c r="G637" s="18">
        <f t="shared" si="124"/>
        <v>0.10240000101696059</v>
      </c>
      <c r="H637" s="2">
        <f t="shared" si="125"/>
        <v>145.43052944430778</v>
      </c>
    </row>
    <row r="638" spans="1:8" ht="13.5" thickBot="1" x14ac:dyDescent="0.25">
      <c r="A638" s="4" t="s">
        <v>299</v>
      </c>
      <c r="F638" s="9">
        <f>SUM(F630:F637)</f>
        <v>3.9999999192104951E-2</v>
      </c>
      <c r="G638" s="16"/>
      <c r="H638" s="9">
        <f>SUM(H630:H637)</f>
        <v>4.0959999208496356E-3</v>
      </c>
    </row>
    <row r="639" spans="1:8" ht="13.5" thickTop="1" x14ac:dyDescent="0.2">
      <c r="F639" s="2"/>
      <c r="G639" s="2"/>
    </row>
    <row r="640" spans="1:8" s="6" customFormat="1" ht="13.5" thickBot="1" x14ac:dyDescent="0.25">
      <c r="A640" s="7" t="s">
        <v>0</v>
      </c>
      <c r="B640" s="8" t="s">
        <v>1</v>
      </c>
      <c r="C640" s="7" t="s">
        <v>330</v>
      </c>
      <c r="D640" s="7" t="s">
        <v>2</v>
      </c>
      <c r="E640" s="8" t="s">
        <v>3</v>
      </c>
      <c r="F640" s="7" t="s">
        <v>232</v>
      </c>
      <c r="G640" s="7" t="s">
        <v>351</v>
      </c>
      <c r="H640" s="13" t="s">
        <v>332</v>
      </c>
    </row>
    <row r="641" spans="1:8" x14ac:dyDescent="0.2">
      <c r="A641" s="4" t="s">
        <v>177</v>
      </c>
      <c r="B641" s="1" t="s">
        <v>178</v>
      </c>
      <c r="C641" s="5" t="s">
        <v>337</v>
      </c>
      <c r="D641" s="4" t="s">
        <v>6</v>
      </c>
      <c r="E641" s="1" t="s">
        <v>7</v>
      </c>
      <c r="F641" s="2">
        <v>-1440658.7299999993</v>
      </c>
      <c r="G641" s="17">
        <f>H641/F641</f>
        <v>0.10240000419807962</v>
      </c>
      <c r="H641" s="2">
        <v>-147523.46</v>
      </c>
    </row>
    <row r="642" spans="1:8" x14ac:dyDescent="0.2">
      <c r="A642" s="4" t="s">
        <v>177</v>
      </c>
      <c r="B642" s="1" t="s">
        <v>178</v>
      </c>
      <c r="D642" s="4" t="s">
        <v>165</v>
      </c>
      <c r="E642" s="1" t="s">
        <v>166</v>
      </c>
      <c r="F642" s="2">
        <v>4113.5200000000004</v>
      </c>
      <c r="G642" s="18">
        <f>$G641</f>
        <v>0.10240000419807962</v>
      </c>
      <c r="H642" s="2">
        <f>F642*G642</f>
        <v>421.22446526888456</v>
      </c>
    </row>
    <row r="643" spans="1:8" x14ac:dyDescent="0.2">
      <c r="A643" s="4" t="s">
        <v>177</v>
      </c>
      <c r="B643" s="1" t="s">
        <v>178</v>
      </c>
      <c r="D643" s="4" t="s">
        <v>163</v>
      </c>
      <c r="E643" s="1" t="s">
        <v>164</v>
      </c>
      <c r="F643" s="2">
        <v>1428994.2199999997</v>
      </c>
      <c r="G643" s="18">
        <f t="shared" ref="G643:G644" si="126">$G642</f>
        <v>0.10240000419807962</v>
      </c>
      <c r="H643" s="2">
        <f t="shared" ref="H643:H644" si="127">F643*G643</f>
        <v>146329.01412703149</v>
      </c>
    </row>
    <row r="644" spans="1:8" x14ac:dyDescent="0.2">
      <c r="A644" s="4" t="s">
        <v>177</v>
      </c>
      <c r="B644" s="1" t="s">
        <v>178</v>
      </c>
      <c r="D644" s="4" t="s">
        <v>169</v>
      </c>
      <c r="E644" s="1" t="s">
        <v>170</v>
      </c>
      <c r="F644" s="2">
        <v>7551</v>
      </c>
      <c r="G644" s="18">
        <f t="shared" si="126"/>
        <v>0.10240000419807962</v>
      </c>
      <c r="H644" s="2">
        <f t="shared" si="127"/>
        <v>773.2224316996992</v>
      </c>
    </row>
    <row r="645" spans="1:8" ht="13.5" thickBot="1" x14ac:dyDescent="0.25">
      <c r="A645" s="4" t="s">
        <v>300</v>
      </c>
      <c r="F645" s="9">
        <f>SUM(F641:F644)</f>
        <v>1.0000000474974513E-2</v>
      </c>
      <c r="G645" s="16"/>
      <c r="H645" s="9">
        <f>SUM(H641:H644)</f>
        <v>1.0240000967769447E-3</v>
      </c>
    </row>
    <row r="646" spans="1:8" ht="13.5" thickTop="1" x14ac:dyDescent="0.2">
      <c r="F646" s="2"/>
      <c r="G646" s="2"/>
    </row>
    <row r="647" spans="1:8" s="6" customFormat="1" ht="13.5" thickBot="1" x14ac:dyDescent="0.25">
      <c r="A647" s="7" t="s">
        <v>0</v>
      </c>
      <c r="B647" s="8" t="s">
        <v>1</v>
      </c>
      <c r="C647" s="7" t="s">
        <v>330</v>
      </c>
      <c r="D647" s="7" t="s">
        <v>2</v>
      </c>
      <c r="E647" s="8" t="s">
        <v>3</v>
      </c>
      <c r="F647" s="7" t="s">
        <v>232</v>
      </c>
      <c r="G647" s="7" t="s">
        <v>351</v>
      </c>
      <c r="H647" s="13" t="s">
        <v>332</v>
      </c>
    </row>
    <row r="648" spans="1:8" x14ac:dyDescent="0.2">
      <c r="A648" s="4" t="s">
        <v>16</v>
      </c>
      <c r="B648" s="1" t="s">
        <v>17</v>
      </c>
      <c r="C648" s="5" t="s">
        <v>338</v>
      </c>
      <c r="D648" s="4" t="s">
        <v>6</v>
      </c>
      <c r="E648" s="1" t="s">
        <v>7</v>
      </c>
      <c r="F648" s="2">
        <v>-753287.57000000018</v>
      </c>
      <c r="G648" s="17">
        <f>H648/F648</f>
        <v>0.10549997526177153</v>
      </c>
      <c r="H648" s="2">
        <v>-79471.820000000007</v>
      </c>
    </row>
    <row r="649" spans="1:8" x14ac:dyDescent="0.2">
      <c r="A649" s="4" t="s">
        <v>16</v>
      </c>
      <c r="B649" s="1" t="s">
        <v>17</v>
      </c>
      <c r="D649" s="4" t="s">
        <v>115</v>
      </c>
      <c r="E649" s="1" t="s">
        <v>116</v>
      </c>
      <c r="F649" s="2">
        <v>360719.35999999999</v>
      </c>
      <c r="G649" s="18">
        <f>$G648</f>
        <v>0.10549997526177153</v>
      </c>
      <c r="H649" s="2">
        <f>F649*G649</f>
        <v>38055.883556442059</v>
      </c>
    </row>
    <row r="650" spans="1:8" x14ac:dyDescent="0.2">
      <c r="A650" s="4" t="s">
        <v>16</v>
      </c>
      <c r="B650" s="1" t="s">
        <v>17</v>
      </c>
      <c r="D650" s="4" t="s">
        <v>165</v>
      </c>
      <c r="E650" s="1" t="s">
        <v>166</v>
      </c>
      <c r="F650" s="2">
        <v>34390.570000000007</v>
      </c>
      <c r="G650" s="18">
        <f t="shared" ref="G650:G653" si="128">$G649</f>
        <v>0.10549997526177153</v>
      </c>
      <c r="H650" s="2">
        <f t="shared" ref="H650:H653" si="129">F650*G650</f>
        <v>3628.204284238223</v>
      </c>
    </row>
    <row r="651" spans="1:8" x14ac:dyDescent="0.2">
      <c r="A651" s="4" t="s">
        <v>16</v>
      </c>
      <c r="B651" s="1" t="s">
        <v>17</v>
      </c>
      <c r="D651" s="4" t="s">
        <v>127</v>
      </c>
      <c r="E651" s="1" t="s">
        <v>128</v>
      </c>
      <c r="F651" s="2">
        <v>352608.20999999996</v>
      </c>
      <c r="G651" s="18">
        <f t="shared" si="128"/>
        <v>0.10549997526177153</v>
      </c>
      <c r="H651" s="2">
        <f t="shared" si="129"/>
        <v>37200.157432097534</v>
      </c>
    </row>
    <row r="652" spans="1:8" x14ac:dyDescent="0.2">
      <c r="A652" s="4" t="s">
        <v>16</v>
      </c>
      <c r="B652" s="1" t="s">
        <v>17</v>
      </c>
      <c r="D652" s="4" t="s">
        <v>169</v>
      </c>
      <c r="E652" s="1" t="s">
        <v>170</v>
      </c>
      <c r="F652" s="2">
        <v>5033.7799999999979</v>
      </c>
      <c r="G652" s="18">
        <f t="shared" si="128"/>
        <v>0.10549997526177153</v>
      </c>
      <c r="H652" s="2">
        <f t="shared" si="129"/>
        <v>531.0636654732001</v>
      </c>
    </row>
    <row r="653" spans="1:8" x14ac:dyDescent="0.2">
      <c r="A653" s="4" t="s">
        <v>16</v>
      </c>
      <c r="B653" s="1" t="s">
        <v>17</v>
      </c>
      <c r="D653" s="4" t="s">
        <v>179</v>
      </c>
      <c r="E653" s="1" t="s">
        <v>180</v>
      </c>
      <c r="F653" s="2">
        <v>535.65</v>
      </c>
      <c r="G653" s="18">
        <f t="shared" si="128"/>
        <v>0.10549997526177153</v>
      </c>
      <c r="H653" s="2">
        <f t="shared" si="129"/>
        <v>56.511061748967919</v>
      </c>
    </row>
    <row r="654" spans="1:8" ht="13.5" thickBot="1" x14ac:dyDescent="0.25">
      <c r="A654" s="4" t="s">
        <v>301</v>
      </c>
      <c r="F654" s="9">
        <f>SUM(F648:F653)</f>
        <v>-2.2794210963184014E-10</v>
      </c>
      <c r="G654" s="16"/>
      <c r="H654" s="9">
        <f>SUM(H648:H653)</f>
        <v>-2.4428459255432244E-11</v>
      </c>
    </row>
    <row r="655" spans="1:8" ht="13.5" thickTop="1" x14ac:dyDescent="0.2">
      <c r="F655" s="2"/>
      <c r="G655" s="2"/>
    </row>
    <row r="656" spans="1:8" s="6" customFormat="1" ht="13.5" thickBot="1" x14ac:dyDescent="0.25">
      <c r="A656" s="7" t="s">
        <v>0</v>
      </c>
      <c r="B656" s="8" t="s">
        <v>1</v>
      </c>
      <c r="C656" s="7" t="s">
        <v>330</v>
      </c>
      <c r="D656" s="7" t="s">
        <v>2</v>
      </c>
      <c r="E656" s="8" t="s">
        <v>3</v>
      </c>
      <c r="F656" s="7" t="s">
        <v>232</v>
      </c>
      <c r="G656" s="7" t="s">
        <v>351</v>
      </c>
      <c r="H656" s="13" t="s">
        <v>332</v>
      </c>
    </row>
    <row r="657" spans="1:8" x14ac:dyDescent="0.2">
      <c r="A657" s="4" t="s">
        <v>18</v>
      </c>
      <c r="B657" s="1" t="s">
        <v>19</v>
      </c>
      <c r="C657" s="5" t="s">
        <v>338</v>
      </c>
      <c r="D657" s="4" t="s">
        <v>6</v>
      </c>
      <c r="E657" s="1" t="s">
        <v>7</v>
      </c>
      <c r="F657" s="2">
        <v>-687602.3899999999</v>
      </c>
      <c r="G657" s="17">
        <f>H657/F657</f>
        <v>0.10550001142375323</v>
      </c>
      <c r="H657" s="2">
        <v>-72542.060000000012</v>
      </c>
    </row>
    <row r="658" spans="1:8" x14ac:dyDescent="0.2">
      <c r="A658" s="4" t="s">
        <v>18</v>
      </c>
      <c r="B658" s="1" t="s">
        <v>19</v>
      </c>
      <c r="D658" s="4" t="s">
        <v>115</v>
      </c>
      <c r="E658" s="1" t="s">
        <v>116</v>
      </c>
      <c r="F658" s="2">
        <v>192446.93</v>
      </c>
      <c r="G658" s="18">
        <f>$G657</f>
        <v>0.10550001142375323</v>
      </c>
      <c r="H658" s="2">
        <f>F658*G658</f>
        <v>20303.153313466239</v>
      </c>
    </row>
    <row r="659" spans="1:8" x14ac:dyDescent="0.2">
      <c r="A659" s="4" t="s">
        <v>18</v>
      </c>
      <c r="B659" s="1" t="s">
        <v>19</v>
      </c>
      <c r="D659" s="4" t="s">
        <v>165</v>
      </c>
      <c r="E659" s="1" t="s">
        <v>166</v>
      </c>
      <c r="F659" s="2">
        <v>90946.750000000015</v>
      </c>
      <c r="G659" s="18">
        <f t="shared" ref="G659:G663" si="130">$G658</f>
        <v>0.10550001142375323</v>
      </c>
      <c r="H659" s="2">
        <f t="shared" ref="H659:H663" si="131">F659*G659</f>
        <v>9594.8831639532309</v>
      </c>
    </row>
    <row r="660" spans="1:8" x14ac:dyDescent="0.2">
      <c r="A660" s="4" t="s">
        <v>18</v>
      </c>
      <c r="B660" s="1" t="s">
        <v>19</v>
      </c>
      <c r="D660" s="4" t="s">
        <v>127</v>
      </c>
      <c r="E660" s="1" t="s">
        <v>128</v>
      </c>
      <c r="F660" s="2">
        <v>66586.610000000015</v>
      </c>
      <c r="G660" s="18">
        <f t="shared" si="130"/>
        <v>0.10550001142375323</v>
      </c>
      <c r="H660" s="2">
        <f t="shared" si="131"/>
        <v>7024.8881156690031</v>
      </c>
    </row>
    <row r="661" spans="1:8" x14ac:dyDescent="0.2">
      <c r="A661" s="4" t="s">
        <v>18</v>
      </c>
      <c r="B661" s="1" t="s">
        <v>19</v>
      </c>
      <c r="D661" s="4" t="s">
        <v>163</v>
      </c>
      <c r="E661" s="1" t="s">
        <v>164</v>
      </c>
      <c r="F661" s="2">
        <v>36913.620000000003</v>
      </c>
      <c r="G661" s="18">
        <f t="shared" si="130"/>
        <v>0.10550001142375323</v>
      </c>
      <c r="H661" s="2">
        <f t="shared" si="131"/>
        <v>3894.3873316920863</v>
      </c>
    </row>
    <row r="662" spans="1:8" x14ac:dyDescent="0.2">
      <c r="A662" s="4" t="s">
        <v>18</v>
      </c>
      <c r="B662" s="1" t="s">
        <v>19</v>
      </c>
      <c r="D662" s="4" t="s">
        <v>169</v>
      </c>
      <c r="E662" s="1" t="s">
        <v>170</v>
      </c>
      <c r="F662" s="2">
        <v>98388</v>
      </c>
      <c r="G662" s="18">
        <f t="shared" si="130"/>
        <v>0.10550001142375323</v>
      </c>
      <c r="H662" s="2">
        <f t="shared" si="131"/>
        <v>10379.935123960233</v>
      </c>
    </row>
    <row r="663" spans="1:8" x14ac:dyDescent="0.2">
      <c r="A663" s="4" t="s">
        <v>18</v>
      </c>
      <c r="B663" s="1" t="s">
        <v>19</v>
      </c>
      <c r="D663" s="4" t="s">
        <v>179</v>
      </c>
      <c r="E663" s="1" t="s">
        <v>180</v>
      </c>
      <c r="F663" s="2">
        <v>202320.46000000002</v>
      </c>
      <c r="G663" s="18">
        <f t="shared" si="130"/>
        <v>0.10550001142375323</v>
      </c>
      <c r="H663" s="2">
        <f t="shared" si="131"/>
        <v>21344.810841259012</v>
      </c>
    </row>
    <row r="664" spans="1:8" ht="13.5" thickBot="1" x14ac:dyDescent="0.25">
      <c r="A664" s="4" t="s">
        <v>302</v>
      </c>
      <c r="F664" s="9">
        <f>SUM(F657:F663)</f>
        <v>-1.9999999844003469E-2</v>
      </c>
      <c r="G664" s="16"/>
      <c r="H664" s="9">
        <f>SUM(H657:H663)</f>
        <v>-2.1100002086313907E-3</v>
      </c>
    </row>
    <row r="665" spans="1:8" ht="13.5" thickTop="1" x14ac:dyDescent="0.2">
      <c r="F665" s="2"/>
      <c r="G665" s="2"/>
    </row>
    <row r="666" spans="1:8" s="6" customFormat="1" ht="13.5" thickBot="1" x14ac:dyDescent="0.25">
      <c r="A666" s="7" t="s">
        <v>0</v>
      </c>
      <c r="B666" s="8" t="s">
        <v>1</v>
      </c>
      <c r="C666" s="7" t="s">
        <v>330</v>
      </c>
      <c r="D666" s="7" t="s">
        <v>2</v>
      </c>
      <c r="E666" s="8" t="s">
        <v>3</v>
      </c>
      <c r="F666" s="7" t="s">
        <v>232</v>
      </c>
      <c r="G666" s="7" t="s">
        <v>351</v>
      </c>
      <c r="H666" s="13" t="s">
        <v>332</v>
      </c>
    </row>
    <row r="667" spans="1:8" x14ac:dyDescent="0.2">
      <c r="A667" s="4" t="s">
        <v>119</v>
      </c>
      <c r="B667" s="1" t="s">
        <v>120</v>
      </c>
      <c r="C667" s="5" t="s">
        <v>338</v>
      </c>
      <c r="D667" s="4" t="s">
        <v>6</v>
      </c>
      <c r="E667" s="1" t="s">
        <v>7</v>
      </c>
      <c r="F667" s="2">
        <v>-202021.80000000008</v>
      </c>
      <c r="G667" s="17">
        <f>H667/F667</f>
        <v>0.10549995099538757</v>
      </c>
      <c r="H667" s="2">
        <v>-21313.289999999997</v>
      </c>
    </row>
    <row r="668" spans="1:8" x14ac:dyDescent="0.2">
      <c r="A668" s="4" t="s">
        <v>119</v>
      </c>
      <c r="B668" s="1" t="s">
        <v>120</v>
      </c>
      <c r="D668" s="4" t="s">
        <v>115</v>
      </c>
      <c r="E668" s="1" t="s">
        <v>116</v>
      </c>
      <c r="F668" s="2">
        <v>133262.49</v>
      </c>
      <c r="G668" s="18">
        <f>$G667</f>
        <v>0.10549995099538757</v>
      </c>
      <c r="H668" s="2">
        <f>F668*G668</f>
        <v>14059.186164523326</v>
      </c>
    </row>
    <row r="669" spans="1:8" x14ac:dyDescent="0.2">
      <c r="A669" s="4" t="s">
        <v>119</v>
      </c>
      <c r="B669" s="1" t="s">
        <v>120</v>
      </c>
      <c r="D669" s="4" t="s">
        <v>165</v>
      </c>
      <c r="E669" s="1" t="s">
        <v>166</v>
      </c>
      <c r="F669" s="2">
        <v>2875.64</v>
      </c>
      <c r="G669" s="18">
        <f t="shared" ref="G669:G672" si="132">$G668</f>
        <v>0.10549995099538757</v>
      </c>
      <c r="H669" s="2">
        <f t="shared" ref="H669:H672" si="133">F669*G669</f>
        <v>303.37987908037633</v>
      </c>
    </row>
    <row r="670" spans="1:8" x14ac:dyDescent="0.2">
      <c r="A670" s="4" t="s">
        <v>119</v>
      </c>
      <c r="B670" s="1" t="s">
        <v>120</v>
      </c>
      <c r="D670" s="4" t="s">
        <v>127</v>
      </c>
      <c r="E670" s="1" t="s">
        <v>128</v>
      </c>
      <c r="F670" s="2">
        <v>46108.860000000008</v>
      </c>
      <c r="G670" s="18">
        <f t="shared" si="132"/>
        <v>0.10549995099538757</v>
      </c>
      <c r="H670" s="2">
        <f t="shared" si="133"/>
        <v>4864.4824704531875</v>
      </c>
    </row>
    <row r="671" spans="1:8" x14ac:dyDescent="0.2">
      <c r="A671" s="4" t="s">
        <v>119</v>
      </c>
      <c r="B671" s="1" t="s">
        <v>120</v>
      </c>
      <c r="D671" s="4" t="s">
        <v>169</v>
      </c>
      <c r="E671" s="1" t="s">
        <v>170</v>
      </c>
      <c r="F671" s="2">
        <v>19140</v>
      </c>
      <c r="G671" s="18">
        <f t="shared" si="132"/>
        <v>0.10549995099538757</v>
      </c>
      <c r="H671" s="2">
        <f t="shared" si="133"/>
        <v>2019.269062051718</v>
      </c>
    </row>
    <row r="672" spans="1:8" x14ac:dyDescent="0.2">
      <c r="A672" s="4" t="s">
        <v>119</v>
      </c>
      <c r="B672" s="1" t="s">
        <v>120</v>
      </c>
      <c r="D672" s="4" t="s">
        <v>179</v>
      </c>
      <c r="E672" s="1" t="s">
        <v>180</v>
      </c>
      <c r="F672" s="2">
        <v>634.85</v>
      </c>
      <c r="G672" s="18">
        <f t="shared" si="132"/>
        <v>0.10549995099538757</v>
      </c>
      <c r="H672" s="2">
        <f t="shared" si="133"/>
        <v>66.976643889421808</v>
      </c>
    </row>
    <row r="673" spans="1:8" ht="13.5" thickBot="1" x14ac:dyDescent="0.25">
      <c r="A673" s="4" t="s">
        <v>303</v>
      </c>
      <c r="F673" s="9">
        <f>SUM(F667:F672)</f>
        <v>3.999999992231551E-2</v>
      </c>
      <c r="G673" s="16"/>
      <c r="H673" s="9">
        <f>SUM(H667:H672)</f>
        <v>4.2199980324824082E-3</v>
      </c>
    </row>
    <row r="674" spans="1:8" ht="13.5" thickTop="1" x14ac:dyDescent="0.2">
      <c r="F674" s="2"/>
      <c r="G674" s="2"/>
    </row>
    <row r="675" spans="1:8" s="6" customFormat="1" ht="13.5" thickBot="1" x14ac:dyDescent="0.25">
      <c r="A675" s="7" t="s">
        <v>0</v>
      </c>
      <c r="B675" s="8" t="s">
        <v>1</v>
      </c>
      <c r="C675" s="7" t="s">
        <v>330</v>
      </c>
      <c r="D675" s="7" t="s">
        <v>2</v>
      </c>
      <c r="E675" s="8" t="s">
        <v>3</v>
      </c>
      <c r="F675" s="7" t="s">
        <v>232</v>
      </c>
      <c r="G675" s="7" t="s">
        <v>351</v>
      </c>
      <c r="H675" s="13" t="s">
        <v>332</v>
      </c>
    </row>
    <row r="676" spans="1:8" x14ac:dyDescent="0.2">
      <c r="A676" s="4" t="s">
        <v>134</v>
      </c>
      <c r="B676" s="1" t="s">
        <v>135</v>
      </c>
      <c r="C676" s="5" t="s">
        <v>339</v>
      </c>
      <c r="D676" s="4" t="s">
        <v>6</v>
      </c>
      <c r="E676" s="1" t="s">
        <v>7</v>
      </c>
      <c r="F676" s="2">
        <v>-852971.35999999975</v>
      </c>
      <c r="G676" s="17">
        <f>H676/F676</f>
        <v>0.12860001536276675</v>
      </c>
      <c r="H676" s="2">
        <v>-109692.13</v>
      </c>
    </row>
    <row r="677" spans="1:8" x14ac:dyDescent="0.2">
      <c r="A677" s="4" t="s">
        <v>134</v>
      </c>
      <c r="B677" s="1" t="s">
        <v>135</v>
      </c>
      <c r="D677" s="4" t="s">
        <v>115</v>
      </c>
      <c r="E677" s="1" t="s">
        <v>116</v>
      </c>
      <c r="F677" s="2">
        <v>462140.36999999994</v>
      </c>
      <c r="G677" s="18">
        <f>$G676</f>
        <v>0.12860001536276675</v>
      </c>
      <c r="H677" s="2">
        <f>F677*G677</f>
        <v>59431.258681754698</v>
      </c>
    </row>
    <row r="678" spans="1:8" x14ac:dyDescent="0.2">
      <c r="A678" s="4" t="s">
        <v>134</v>
      </c>
      <c r="B678" s="1" t="s">
        <v>135</v>
      </c>
      <c r="D678" s="4" t="s">
        <v>165</v>
      </c>
      <c r="E678" s="1" t="s">
        <v>166</v>
      </c>
      <c r="F678" s="2">
        <v>116011.85999999993</v>
      </c>
      <c r="G678" s="18">
        <f t="shared" ref="G678:G680" si="134">$G677</f>
        <v>0.12860001536276675</v>
      </c>
      <c r="H678" s="2">
        <f t="shared" ref="H678:H680" si="135">F678*G678</f>
        <v>14919.126978263135</v>
      </c>
    </row>
    <row r="679" spans="1:8" x14ac:dyDescent="0.2">
      <c r="A679" s="4" t="s">
        <v>134</v>
      </c>
      <c r="B679" s="1" t="s">
        <v>135</v>
      </c>
      <c r="D679" s="4" t="s">
        <v>127</v>
      </c>
      <c r="E679" s="1" t="s">
        <v>128</v>
      </c>
      <c r="F679" s="2">
        <v>188880.03000000003</v>
      </c>
      <c r="G679" s="18">
        <f t="shared" si="134"/>
        <v>0.12860001536276675</v>
      </c>
      <c r="H679" s="2">
        <f t="shared" si="135"/>
        <v>24289.974759719847</v>
      </c>
    </row>
    <row r="680" spans="1:8" x14ac:dyDescent="0.2">
      <c r="A680" s="4" t="s">
        <v>134</v>
      </c>
      <c r="B680" s="1" t="s">
        <v>135</v>
      </c>
      <c r="D680" s="4" t="s">
        <v>169</v>
      </c>
      <c r="E680" s="1" t="s">
        <v>170</v>
      </c>
      <c r="F680" s="2">
        <v>85939.14</v>
      </c>
      <c r="G680" s="18">
        <f t="shared" si="134"/>
        <v>0.12860001536276675</v>
      </c>
      <c r="H680" s="2">
        <f t="shared" si="135"/>
        <v>11051.774724262961</v>
      </c>
    </row>
    <row r="681" spans="1:8" ht="13.5" thickBot="1" x14ac:dyDescent="0.25">
      <c r="A681" s="4" t="s">
        <v>304</v>
      </c>
      <c r="F681" s="9">
        <f>SUM(F676:F680)</f>
        <v>4.000000013911631E-2</v>
      </c>
      <c r="G681" s="16"/>
      <c r="H681" s="9">
        <f>SUM(H676:H680)</f>
        <v>5.1440006373013603E-3</v>
      </c>
    </row>
    <row r="682" spans="1:8" ht="13.5" thickTop="1" x14ac:dyDescent="0.2">
      <c r="F682" s="2"/>
      <c r="G682" s="2"/>
    </row>
    <row r="683" spans="1:8" s="6" customFormat="1" ht="13.5" thickBot="1" x14ac:dyDescent="0.25">
      <c r="A683" s="7" t="s">
        <v>0</v>
      </c>
      <c r="B683" s="8" t="s">
        <v>1</v>
      </c>
      <c r="C683" s="7" t="s">
        <v>330</v>
      </c>
      <c r="D683" s="7" t="s">
        <v>2</v>
      </c>
      <c r="E683" s="8" t="s">
        <v>3</v>
      </c>
      <c r="F683" s="7" t="s">
        <v>232</v>
      </c>
      <c r="G683" s="7" t="s">
        <v>351</v>
      </c>
      <c r="H683" s="13" t="s">
        <v>332</v>
      </c>
    </row>
    <row r="684" spans="1:8" x14ac:dyDescent="0.2">
      <c r="A684" s="4" t="s">
        <v>37</v>
      </c>
      <c r="B684" s="1" t="s">
        <v>38</v>
      </c>
      <c r="C684" s="5" t="s">
        <v>345</v>
      </c>
      <c r="D684" s="4" t="s">
        <v>6</v>
      </c>
      <c r="E684" s="1" t="s">
        <v>7</v>
      </c>
      <c r="F684" s="2">
        <v>-852959.36</v>
      </c>
      <c r="G684" s="17">
        <f>H684/F684</f>
        <v>0.10529998756329961</v>
      </c>
      <c r="H684" s="2">
        <v>-89816.61</v>
      </c>
    </row>
    <row r="685" spans="1:8" x14ac:dyDescent="0.2">
      <c r="A685" s="4" t="s">
        <v>37</v>
      </c>
      <c r="B685" s="1" t="s">
        <v>38</v>
      </c>
      <c r="D685" s="4" t="s">
        <v>115</v>
      </c>
      <c r="E685" s="1" t="s">
        <v>116</v>
      </c>
      <c r="F685" s="2">
        <v>349312.77000000008</v>
      </c>
      <c r="G685" s="18">
        <f>$G684</f>
        <v>0.10529998756329961</v>
      </c>
      <c r="H685" s="2">
        <f>F685*G685</f>
        <v>36782.630336701746</v>
      </c>
    </row>
    <row r="686" spans="1:8" x14ac:dyDescent="0.2">
      <c r="A686" s="4" t="s">
        <v>37</v>
      </c>
      <c r="B686" s="1" t="s">
        <v>38</v>
      </c>
      <c r="D686" s="4" t="s">
        <v>165</v>
      </c>
      <c r="E686" s="1" t="s">
        <v>166</v>
      </c>
      <c r="F686" s="2">
        <v>86601.38999999997</v>
      </c>
      <c r="G686" s="18">
        <f t="shared" ref="G686:G689" si="136">$G685</f>
        <v>0.10529998756329961</v>
      </c>
      <c r="H686" s="2">
        <f t="shared" ref="H686:H689" si="137">F686*G686</f>
        <v>9119.1252899644569</v>
      </c>
    </row>
    <row r="687" spans="1:8" x14ac:dyDescent="0.2">
      <c r="A687" s="4" t="s">
        <v>37</v>
      </c>
      <c r="B687" s="1" t="s">
        <v>38</v>
      </c>
      <c r="D687" s="4" t="s">
        <v>167</v>
      </c>
      <c r="E687" s="1" t="s">
        <v>168</v>
      </c>
      <c r="F687" s="2">
        <v>6063.41</v>
      </c>
      <c r="G687" s="18">
        <f t="shared" si="136"/>
        <v>0.10529998756329961</v>
      </c>
      <c r="H687" s="2">
        <f t="shared" si="137"/>
        <v>638.47699759118655</v>
      </c>
    </row>
    <row r="688" spans="1:8" x14ac:dyDescent="0.2">
      <c r="A688" s="4" t="s">
        <v>37</v>
      </c>
      <c r="B688" s="1" t="s">
        <v>38</v>
      </c>
      <c r="D688" s="4" t="s">
        <v>127</v>
      </c>
      <c r="E688" s="1" t="s">
        <v>128</v>
      </c>
      <c r="F688" s="2">
        <v>313763.68000000005</v>
      </c>
      <c r="G688" s="18">
        <f t="shared" si="136"/>
        <v>0.10529998756329961</v>
      </c>
      <c r="H688" s="2">
        <f t="shared" si="137"/>
        <v>33039.311601815127</v>
      </c>
    </row>
    <row r="689" spans="1:8" x14ac:dyDescent="0.2">
      <c r="A689" s="4" t="s">
        <v>37</v>
      </c>
      <c r="B689" s="1" t="s">
        <v>38</v>
      </c>
      <c r="D689" s="4" t="s">
        <v>169</v>
      </c>
      <c r="E689" s="1" t="s">
        <v>170</v>
      </c>
      <c r="F689" s="2">
        <v>97218.150000000009</v>
      </c>
      <c r="G689" s="18">
        <f t="shared" si="136"/>
        <v>0.10529998756329961</v>
      </c>
      <c r="H689" s="2">
        <f t="shared" si="137"/>
        <v>10237.069985926997</v>
      </c>
    </row>
    <row r="690" spans="1:8" ht="13.5" thickBot="1" x14ac:dyDescent="0.25">
      <c r="A690" s="4" t="s">
        <v>305</v>
      </c>
      <c r="F690" s="9">
        <f>SUM(F684:F689)</f>
        <v>4.0000000080908649E-2</v>
      </c>
      <c r="G690" s="16"/>
      <c r="H690" s="9">
        <f>SUM(H684:H689)</f>
        <v>4.211999506878783E-3</v>
      </c>
    </row>
    <row r="691" spans="1:8" ht="13.5" thickTop="1" x14ac:dyDescent="0.2">
      <c r="F691" s="2"/>
      <c r="G691" s="2"/>
    </row>
    <row r="692" spans="1:8" s="6" customFormat="1" ht="13.5" thickBot="1" x14ac:dyDescent="0.25">
      <c r="A692" s="7" t="s">
        <v>0</v>
      </c>
      <c r="B692" s="8" t="s">
        <v>1</v>
      </c>
      <c r="C692" s="7" t="s">
        <v>330</v>
      </c>
      <c r="D692" s="7" t="s">
        <v>2</v>
      </c>
      <c r="E692" s="8" t="s">
        <v>3</v>
      </c>
      <c r="F692" s="7" t="s">
        <v>232</v>
      </c>
      <c r="G692" s="7" t="s">
        <v>351</v>
      </c>
      <c r="H692" s="13" t="s">
        <v>332</v>
      </c>
    </row>
    <row r="693" spans="1:8" x14ac:dyDescent="0.2">
      <c r="A693" s="4" t="s">
        <v>146</v>
      </c>
      <c r="B693" s="1" t="s">
        <v>147</v>
      </c>
      <c r="C693" s="5" t="s">
        <v>342</v>
      </c>
      <c r="D693" s="4" t="s">
        <v>6</v>
      </c>
      <c r="E693" s="1" t="s">
        <v>7</v>
      </c>
      <c r="F693" s="2">
        <v>-375062.07999999996</v>
      </c>
      <c r="G693" s="17">
        <f>H693/F693</f>
        <v>0</v>
      </c>
      <c r="H693" s="2">
        <v>0</v>
      </c>
    </row>
    <row r="694" spans="1:8" x14ac:dyDescent="0.2">
      <c r="A694" s="4" t="s">
        <v>146</v>
      </c>
      <c r="B694" s="1" t="s">
        <v>147</v>
      </c>
      <c r="D694" s="4" t="s">
        <v>115</v>
      </c>
      <c r="E694" s="1" t="s">
        <v>116</v>
      </c>
      <c r="F694" s="2">
        <v>246719.02000000002</v>
      </c>
      <c r="G694" s="18">
        <f>$G693</f>
        <v>0</v>
      </c>
      <c r="H694" s="2">
        <f>F694*G694</f>
        <v>0</v>
      </c>
    </row>
    <row r="695" spans="1:8" x14ac:dyDescent="0.2">
      <c r="A695" s="4" t="s">
        <v>146</v>
      </c>
      <c r="B695" s="1" t="s">
        <v>147</v>
      </c>
      <c r="D695" s="4" t="s">
        <v>165</v>
      </c>
      <c r="E695" s="1" t="s">
        <v>166</v>
      </c>
      <c r="F695" s="2">
        <v>13042.069999999992</v>
      </c>
      <c r="G695" s="18">
        <f t="shared" ref="G695:G697" si="138">$G694</f>
        <v>0</v>
      </c>
      <c r="H695" s="2">
        <f t="shared" ref="H695:H697" si="139">F695*G695</f>
        <v>0</v>
      </c>
    </row>
    <row r="696" spans="1:8" x14ac:dyDescent="0.2">
      <c r="A696" s="4" t="s">
        <v>146</v>
      </c>
      <c r="B696" s="1" t="s">
        <v>147</v>
      </c>
      <c r="D696" s="4" t="s">
        <v>127</v>
      </c>
      <c r="E696" s="1" t="s">
        <v>128</v>
      </c>
      <c r="F696" s="2">
        <v>114344.23999999993</v>
      </c>
      <c r="G696" s="18">
        <f t="shared" si="138"/>
        <v>0</v>
      </c>
      <c r="H696" s="2">
        <f t="shared" si="139"/>
        <v>0</v>
      </c>
    </row>
    <row r="697" spans="1:8" x14ac:dyDescent="0.2">
      <c r="A697" s="4" t="s">
        <v>146</v>
      </c>
      <c r="B697" s="1" t="s">
        <v>147</v>
      </c>
      <c r="D697" s="4" t="s">
        <v>179</v>
      </c>
      <c r="E697" s="1" t="s">
        <v>180</v>
      </c>
      <c r="F697" s="2">
        <v>956.74999999999989</v>
      </c>
      <c r="G697" s="18">
        <f t="shared" si="138"/>
        <v>0</v>
      </c>
      <c r="H697" s="2">
        <f t="shared" si="139"/>
        <v>0</v>
      </c>
    </row>
    <row r="698" spans="1:8" ht="13.5" thickBot="1" x14ac:dyDescent="0.25">
      <c r="A698" s="4" t="s">
        <v>306</v>
      </c>
      <c r="F698" s="9">
        <f>SUM(F693:F697)</f>
        <v>-1.4665602066088468E-11</v>
      </c>
      <c r="G698" s="16"/>
      <c r="H698" s="9">
        <f>SUM(H693:H697)</f>
        <v>0</v>
      </c>
    </row>
    <row r="699" spans="1:8" ht="13.5" thickTop="1" x14ac:dyDescent="0.2">
      <c r="F699" s="2"/>
      <c r="G699" s="2"/>
    </row>
    <row r="700" spans="1:8" s="6" customFormat="1" ht="13.5" thickBot="1" x14ac:dyDescent="0.25">
      <c r="A700" s="7" t="s">
        <v>0</v>
      </c>
      <c r="B700" s="8" t="s">
        <v>1</v>
      </c>
      <c r="C700" s="7" t="s">
        <v>330</v>
      </c>
      <c r="D700" s="7" t="s">
        <v>2</v>
      </c>
      <c r="E700" s="8" t="s">
        <v>3</v>
      </c>
      <c r="F700" s="7" t="s">
        <v>232</v>
      </c>
      <c r="G700" s="7" t="s">
        <v>351</v>
      </c>
      <c r="H700" s="13" t="s">
        <v>332</v>
      </c>
    </row>
    <row r="701" spans="1:8" x14ac:dyDescent="0.2">
      <c r="A701" s="4" t="s">
        <v>113</v>
      </c>
      <c r="B701" s="1" t="s">
        <v>114</v>
      </c>
      <c r="C701" s="5" t="s">
        <v>339</v>
      </c>
      <c r="D701" s="4" t="s">
        <v>6</v>
      </c>
      <c r="E701" s="1" t="s">
        <v>7</v>
      </c>
      <c r="F701" s="2">
        <v>-526443.10000000009</v>
      </c>
      <c r="G701" s="17">
        <f>H701/F701</f>
        <v>0.12859997595181702</v>
      </c>
      <c r="H701" s="2">
        <v>-67700.570000000007</v>
      </c>
    </row>
    <row r="702" spans="1:8" x14ac:dyDescent="0.2">
      <c r="A702" s="4" t="s">
        <v>113</v>
      </c>
      <c r="B702" s="1" t="s">
        <v>114</v>
      </c>
      <c r="D702" s="4" t="s">
        <v>115</v>
      </c>
      <c r="E702" s="1" t="s">
        <v>116</v>
      </c>
      <c r="F702" s="2">
        <v>355620.59</v>
      </c>
      <c r="G702" s="18">
        <f>$G701</f>
        <v>0.12859997595181702</v>
      </c>
      <c r="H702" s="2">
        <f>F702*G702</f>
        <v>45732.799321970982</v>
      </c>
    </row>
    <row r="703" spans="1:8" x14ac:dyDescent="0.2">
      <c r="A703" s="4" t="s">
        <v>113</v>
      </c>
      <c r="B703" s="1" t="s">
        <v>114</v>
      </c>
      <c r="D703" s="4" t="s">
        <v>165</v>
      </c>
      <c r="E703" s="1" t="s">
        <v>166</v>
      </c>
      <c r="F703" s="2">
        <v>17395.2</v>
      </c>
      <c r="G703" s="18">
        <f t="shared" ref="G703:G706" si="140">$G702</f>
        <v>0.12859997595181702</v>
      </c>
      <c r="H703" s="2">
        <f t="shared" ref="H703:H706" si="141">F703*G703</f>
        <v>2237.0223016770474</v>
      </c>
    </row>
    <row r="704" spans="1:8" x14ac:dyDescent="0.2">
      <c r="A704" s="4" t="s">
        <v>113</v>
      </c>
      <c r="B704" s="1" t="s">
        <v>114</v>
      </c>
      <c r="D704" s="4" t="s">
        <v>127</v>
      </c>
      <c r="E704" s="1" t="s">
        <v>128</v>
      </c>
      <c r="F704" s="2">
        <v>152865.2999999999</v>
      </c>
      <c r="G704" s="18">
        <f t="shared" si="140"/>
        <v>0.12859997595181702</v>
      </c>
      <c r="H704" s="2">
        <f t="shared" si="141"/>
        <v>19658.473903867281</v>
      </c>
    </row>
    <row r="705" spans="1:8" x14ac:dyDescent="0.2">
      <c r="A705" s="4" t="s">
        <v>113</v>
      </c>
      <c r="B705" s="1" t="s">
        <v>114</v>
      </c>
      <c r="D705" s="4" t="s">
        <v>163</v>
      </c>
      <c r="E705" s="1" t="s">
        <v>164</v>
      </c>
      <c r="F705" s="2">
        <v>443</v>
      </c>
      <c r="G705" s="18">
        <f t="shared" si="140"/>
        <v>0.12859997595181702</v>
      </c>
      <c r="H705" s="2">
        <f t="shared" si="141"/>
        <v>56.969789346654942</v>
      </c>
    </row>
    <row r="706" spans="1:8" x14ac:dyDescent="0.2">
      <c r="A706" s="4" t="s">
        <v>113</v>
      </c>
      <c r="B706" s="1" t="s">
        <v>114</v>
      </c>
      <c r="D706" s="4" t="s">
        <v>179</v>
      </c>
      <c r="E706" s="1" t="s">
        <v>180</v>
      </c>
      <c r="F706" s="2">
        <v>119.04</v>
      </c>
      <c r="G706" s="18">
        <f t="shared" si="140"/>
        <v>0.12859997595181702</v>
      </c>
      <c r="H706" s="2">
        <f t="shared" si="141"/>
        <v>15.308541137304299</v>
      </c>
    </row>
    <row r="707" spans="1:8" ht="13.5" thickBot="1" x14ac:dyDescent="0.25">
      <c r="A707" s="4" t="s">
        <v>307</v>
      </c>
      <c r="F707" s="9">
        <f>SUM(F701:F706)</f>
        <v>2.9999999845173875E-2</v>
      </c>
      <c r="G707" s="16"/>
      <c r="H707" s="9">
        <f>SUM(H701:H706)</f>
        <v>3.8579992630793924E-3</v>
      </c>
    </row>
    <row r="708" spans="1:8" ht="13.5" thickTop="1" x14ac:dyDescent="0.2">
      <c r="F708" s="2"/>
      <c r="G708" s="2"/>
    </row>
    <row r="709" spans="1:8" s="6" customFormat="1" ht="13.5" thickBot="1" x14ac:dyDescent="0.25">
      <c r="A709" s="7" t="s">
        <v>0</v>
      </c>
      <c r="B709" s="8" t="s">
        <v>1</v>
      </c>
      <c r="C709" s="7" t="s">
        <v>330</v>
      </c>
      <c r="D709" s="7" t="s">
        <v>2</v>
      </c>
      <c r="E709" s="8" t="s">
        <v>3</v>
      </c>
      <c r="F709" s="7" t="s">
        <v>232</v>
      </c>
      <c r="G709" s="7" t="s">
        <v>351</v>
      </c>
      <c r="H709" s="13" t="s">
        <v>332</v>
      </c>
    </row>
    <row r="710" spans="1:8" x14ac:dyDescent="0.2">
      <c r="A710" s="4" t="s">
        <v>185</v>
      </c>
      <c r="B710" s="1" t="s">
        <v>186</v>
      </c>
      <c r="C710" s="5" t="s">
        <v>343</v>
      </c>
      <c r="D710" s="4" t="s">
        <v>6</v>
      </c>
      <c r="E710" s="1" t="s">
        <v>7</v>
      </c>
      <c r="F710" s="2">
        <v>-492037.06999999989</v>
      </c>
      <c r="G710" s="17">
        <f>H710/F710</f>
        <v>0.24800001349491824</v>
      </c>
      <c r="H710" s="2">
        <v>-122025.2</v>
      </c>
    </row>
    <row r="711" spans="1:8" x14ac:dyDescent="0.2">
      <c r="A711" s="4" t="s">
        <v>185</v>
      </c>
      <c r="B711" s="1" t="s">
        <v>186</v>
      </c>
      <c r="D711" s="4" t="s">
        <v>209</v>
      </c>
      <c r="E711" s="1" t="s">
        <v>210</v>
      </c>
      <c r="F711" s="2">
        <v>25</v>
      </c>
      <c r="G711" s="18">
        <f>$G710</f>
        <v>0.24800001349491824</v>
      </c>
      <c r="H711" s="2">
        <f>F711*G711</f>
        <v>6.2000003373729555</v>
      </c>
    </row>
    <row r="712" spans="1:8" x14ac:dyDescent="0.2">
      <c r="A712" s="4" t="s">
        <v>185</v>
      </c>
      <c r="B712" s="1" t="s">
        <v>186</v>
      </c>
      <c r="D712" s="4" t="s">
        <v>115</v>
      </c>
      <c r="E712" s="1" t="s">
        <v>116</v>
      </c>
      <c r="F712" s="2">
        <v>298463.78999999998</v>
      </c>
      <c r="G712" s="18">
        <f t="shared" ref="G712:G715" si="142">$G711</f>
        <v>0.24800001349491824</v>
      </c>
      <c r="H712" s="2">
        <f t="shared" ref="H712:H715" si="143">F712*G712</f>
        <v>74019.023947744441</v>
      </c>
    </row>
    <row r="713" spans="1:8" x14ac:dyDescent="0.2">
      <c r="A713" s="4" t="s">
        <v>185</v>
      </c>
      <c r="B713" s="1" t="s">
        <v>186</v>
      </c>
      <c r="D713" s="4" t="s">
        <v>165</v>
      </c>
      <c r="E713" s="1" t="s">
        <v>166</v>
      </c>
      <c r="F713" s="2">
        <v>27447.719999999998</v>
      </c>
      <c r="G713" s="18">
        <f t="shared" si="142"/>
        <v>0.24800001349491824</v>
      </c>
      <c r="H713" s="2">
        <f t="shared" si="143"/>
        <v>6807.0349304047368</v>
      </c>
    </row>
    <row r="714" spans="1:8" x14ac:dyDescent="0.2">
      <c r="A714" s="4" t="s">
        <v>185</v>
      </c>
      <c r="B714" s="1" t="s">
        <v>186</v>
      </c>
      <c r="D714" s="4" t="s">
        <v>127</v>
      </c>
      <c r="E714" s="1" t="s">
        <v>128</v>
      </c>
      <c r="F714" s="2">
        <v>153565.59000000003</v>
      </c>
      <c r="G714" s="18">
        <f t="shared" si="142"/>
        <v>0.24800001349491824</v>
      </c>
      <c r="H714" s="2">
        <f t="shared" si="143"/>
        <v>38084.268392355087</v>
      </c>
    </row>
    <row r="715" spans="1:8" x14ac:dyDescent="0.2">
      <c r="A715" s="4" t="s">
        <v>185</v>
      </c>
      <c r="B715" s="1" t="s">
        <v>186</v>
      </c>
      <c r="D715" s="4" t="s">
        <v>163</v>
      </c>
      <c r="E715" s="1" t="s">
        <v>164</v>
      </c>
      <c r="F715" s="2">
        <v>12535</v>
      </c>
      <c r="G715" s="18">
        <f t="shared" si="142"/>
        <v>0.24800001349491824</v>
      </c>
      <c r="H715" s="2">
        <f t="shared" si="143"/>
        <v>3108.6801691588003</v>
      </c>
    </row>
    <row r="716" spans="1:8" ht="13.5" thickBot="1" x14ac:dyDescent="0.25">
      <c r="A716" s="4" t="s">
        <v>308</v>
      </c>
      <c r="F716" s="9">
        <f>SUM(F710:F715)</f>
        <v>3.0000000115251169E-2</v>
      </c>
      <c r="G716" s="16"/>
      <c r="H716" s="9">
        <f>SUM(H710:H715)</f>
        <v>7.4400004336894199E-3</v>
      </c>
    </row>
    <row r="717" spans="1:8" ht="13.5" thickTop="1" x14ac:dyDescent="0.2">
      <c r="F717" s="2"/>
      <c r="G717" s="2"/>
    </row>
    <row r="718" spans="1:8" s="6" customFormat="1" ht="13.5" thickBot="1" x14ac:dyDescent="0.25">
      <c r="A718" s="7" t="s">
        <v>0</v>
      </c>
      <c r="B718" s="8" t="s">
        <v>1</v>
      </c>
      <c r="C718" s="7" t="s">
        <v>330</v>
      </c>
      <c r="D718" s="7" t="s">
        <v>2</v>
      </c>
      <c r="E718" s="8" t="s">
        <v>3</v>
      </c>
      <c r="F718" s="7" t="s">
        <v>232</v>
      </c>
      <c r="G718" s="7" t="s">
        <v>351</v>
      </c>
      <c r="H718" s="13" t="s">
        <v>332</v>
      </c>
    </row>
    <row r="719" spans="1:8" x14ac:dyDescent="0.2">
      <c r="A719" s="4" t="s">
        <v>199</v>
      </c>
      <c r="B719" s="1" t="s">
        <v>200</v>
      </c>
      <c r="C719" s="5" t="s">
        <v>339</v>
      </c>
      <c r="D719" s="4" t="s">
        <v>6</v>
      </c>
      <c r="E719" s="1" t="s">
        <v>7</v>
      </c>
      <c r="F719" s="2">
        <v>-499696.29999999993</v>
      </c>
      <c r="G719" s="17">
        <f>H719/F719</f>
        <v>0.12859999163491903</v>
      </c>
      <c r="H719" s="2">
        <v>-64260.939999999988</v>
      </c>
    </row>
    <row r="720" spans="1:8" x14ac:dyDescent="0.2">
      <c r="A720" s="4" t="s">
        <v>199</v>
      </c>
      <c r="B720" s="1" t="s">
        <v>200</v>
      </c>
      <c r="D720" s="4" t="s">
        <v>115</v>
      </c>
      <c r="E720" s="1" t="s">
        <v>116</v>
      </c>
      <c r="F720" s="2">
        <v>187202.99</v>
      </c>
      <c r="G720" s="18">
        <f>$G719</f>
        <v>0.12859999163491903</v>
      </c>
      <c r="H720" s="2">
        <f>F720*G720</f>
        <v>24074.302948031829</v>
      </c>
    </row>
    <row r="721" spans="1:8" x14ac:dyDescent="0.2">
      <c r="A721" s="4" t="s">
        <v>199</v>
      </c>
      <c r="B721" s="1" t="s">
        <v>200</v>
      </c>
      <c r="D721" s="4" t="s">
        <v>165</v>
      </c>
      <c r="E721" s="1" t="s">
        <v>166</v>
      </c>
      <c r="F721" s="2">
        <v>78071.059999999983</v>
      </c>
      <c r="G721" s="18">
        <f t="shared" ref="G721:G723" si="144">$G720</f>
        <v>0.12859999163491903</v>
      </c>
      <c r="H721" s="2">
        <f t="shared" ref="H721:H723" si="145">F721*G721</f>
        <v>10039.93766292926</v>
      </c>
    </row>
    <row r="722" spans="1:8" x14ac:dyDescent="0.2">
      <c r="A722" s="4" t="s">
        <v>199</v>
      </c>
      <c r="B722" s="1" t="s">
        <v>200</v>
      </c>
      <c r="D722" s="4" t="s">
        <v>167</v>
      </c>
      <c r="E722" s="1" t="s">
        <v>168</v>
      </c>
      <c r="F722" s="2">
        <v>114490</v>
      </c>
      <c r="G722" s="18">
        <f t="shared" si="144"/>
        <v>0.12859999163491903</v>
      </c>
      <c r="H722" s="2">
        <f t="shared" si="145"/>
        <v>14723.41304228188</v>
      </c>
    </row>
    <row r="723" spans="1:8" x14ac:dyDescent="0.2">
      <c r="A723" s="4" t="s">
        <v>199</v>
      </c>
      <c r="B723" s="1" t="s">
        <v>200</v>
      </c>
      <c r="D723" s="4" t="s">
        <v>127</v>
      </c>
      <c r="E723" s="1" t="s">
        <v>128</v>
      </c>
      <c r="F723" s="2">
        <v>119932.23000000004</v>
      </c>
      <c r="G723" s="18">
        <f t="shared" si="144"/>
        <v>0.12859999163491903</v>
      </c>
      <c r="H723" s="2">
        <f t="shared" si="145"/>
        <v>15423.28377475719</v>
      </c>
    </row>
    <row r="724" spans="1:8" ht="13.5" thickBot="1" x14ac:dyDescent="0.25">
      <c r="A724" s="4" t="s">
        <v>309</v>
      </c>
      <c r="F724" s="9">
        <f>SUM(F719:F723)</f>
        <v>-1.999999990221113E-2</v>
      </c>
      <c r="G724" s="16"/>
      <c r="H724" s="9">
        <f>SUM(H719:H723)</f>
        <v>-2.5719998284330359E-3</v>
      </c>
    </row>
    <row r="725" spans="1:8" ht="13.5" thickTop="1" x14ac:dyDescent="0.2">
      <c r="F725" s="2"/>
      <c r="G725" s="2"/>
    </row>
    <row r="726" spans="1:8" s="6" customFormat="1" ht="13.5" thickBot="1" x14ac:dyDescent="0.25">
      <c r="A726" s="7" t="s">
        <v>0</v>
      </c>
      <c r="B726" s="8" t="s">
        <v>1</v>
      </c>
      <c r="C726" s="7" t="s">
        <v>330</v>
      </c>
      <c r="D726" s="7" t="s">
        <v>2</v>
      </c>
      <c r="E726" s="8" t="s">
        <v>3</v>
      </c>
      <c r="F726" s="7" t="s">
        <v>232</v>
      </c>
      <c r="G726" s="7" t="s">
        <v>351</v>
      </c>
      <c r="H726" s="13" t="s">
        <v>332</v>
      </c>
    </row>
    <row r="727" spans="1:8" x14ac:dyDescent="0.2">
      <c r="A727" s="4" t="s">
        <v>131</v>
      </c>
      <c r="B727" s="1" t="s">
        <v>132</v>
      </c>
      <c r="C727" s="5" t="s">
        <v>339</v>
      </c>
      <c r="D727" s="4" t="s">
        <v>6</v>
      </c>
      <c r="E727" s="1" t="s">
        <v>7</v>
      </c>
      <c r="F727" s="2">
        <v>-726640.53</v>
      </c>
      <c r="G727" s="17">
        <f>H727/F727</f>
        <v>0.12859999703016839</v>
      </c>
      <c r="H727" s="2">
        <v>-93445.969999999987</v>
      </c>
    </row>
    <row r="728" spans="1:8" x14ac:dyDescent="0.2">
      <c r="A728" s="4" t="s">
        <v>131</v>
      </c>
      <c r="B728" s="1" t="s">
        <v>132</v>
      </c>
      <c r="D728" s="4" t="s">
        <v>115</v>
      </c>
      <c r="E728" s="1" t="s">
        <v>116</v>
      </c>
      <c r="F728" s="2">
        <v>423364.69</v>
      </c>
      <c r="G728" s="18">
        <f>$G727</f>
        <v>0.12859999703016839</v>
      </c>
      <c r="H728" s="2">
        <f>F728*G728</f>
        <v>54444.697876678161</v>
      </c>
    </row>
    <row r="729" spans="1:8" x14ac:dyDescent="0.2">
      <c r="A729" s="4" t="s">
        <v>131</v>
      </c>
      <c r="B729" s="1" t="s">
        <v>132</v>
      </c>
      <c r="D729" s="4" t="s">
        <v>165</v>
      </c>
      <c r="E729" s="1" t="s">
        <v>166</v>
      </c>
      <c r="F729" s="2">
        <v>125508.45000000004</v>
      </c>
      <c r="G729" s="18">
        <f t="shared" ref="G729:G732" si="146">$G728</f>
        <v>0.12859999703016839</v>
      </c>
      <c r="H729" s="2">
        <f t="shared" ref="H729:H732" si="147">F729*G729</f>
        <v>16140.386297261042</v>
      </c>
    </row>
    <row r="730" spans="1:8" x14ac:dyDescent="0.2">
      <c r="A730" s="4" t="s">
        <v>131</v>
      </c>
      <c r="B730" s="1" t="s">
        <v>132</v>
      </c>
      <c r="D730" s="4" t="s">
        <v>167</v>
      </c>
      <c r="E730" s="1" t="s">
        <v>168</v>
      </c>
      <c r="F730" s="2">
        <v>22814</v>
      </c>
      <c r="G730" s="18">
        <f t="shared" si="146"/>
        <v>0.12859999703016839</v>
      </c>
      <c r="H730" s="2">
        <f t="shared" si="147"/>
        <v>2933.8803322462618</v>
      </c>
    </row>
    <row r="731" spans="1:8" x14ac:dyDescent="0.2">
      <c r="A731" s="4" t="s">
        <v>131</v>
      </c>
      <c r="B731" s="1" t="s">
        <v>132</v>
      </c>
      <c r="D731" s="4" t="s">
        <v>127</v>
      </c>
      <c r="E731" s="1" t="s">
        <v>128</v>
      </c>
      <c r="F731" s="2">
        <v>154907.43999999997</v>
      </c>
      <c r="G731" s="18">
        <f t="shared" si="146"/>
        <v>0.12859999703016839</v>
      </c>
      <c r="H731" s="2">
        <f t="shared" si="147"/>
        <v>19921.096323950984</v>
      </c>
    </row>
    <row r="732" spans="1:8" x14ac:dyDescent="0.2">
      <c r="A732" s="4" t="s">
        <v>131</v>
      </c>
      <c r="B732" s="1" t="s">
        <v>132</v>
      </c>
      <c r="D732" s="4" t="s">
        <v>179</v>
      </c>
      <c r="E732" s="1" t="s">
        <v>180</v>
      </c>
      <c r="F732" s="2">
        <v>45.94</v>
      </c>
      <c r="G732" s="18">
        <f t="shared" si="146"/>
        <v>0.12859999703016839</v>
      </c>
      <c r="H732" s="2">
        <f t="shared" si="147"/>
        <v>5.9078838635659352</v>
      </c>
    </row>
    <row r="733" spans="1:8" ht="13.5" thickBot="1" x14ac:dyDescent="0.25">
      <c r="A733" s="4" t="s">
        <v>310</v>
      </c>
      <c r="F733" s="9">
        <f>SUM(F727:F732)</f>
        <v>-1.0000000011643806E-2</v>
      </c>
      <c r="G733" s="16"/>
      <c r="H733" s="9">
        <f>SUM(H727:H732)</f>
        <v>-1.285999968835938E-3</v>
      </c>
    </row>
    <row r="734" spans="1:8" ht="13.5" thickTop="1" x14ac:dyDescent="0.2">
      <c r="F734" s="2"/>
      <c r="G734" s="2"/>
    </row>
    <row r="735" spans="1:8" s="6" customFormat="1" ht="13.5" thickBot="1" x14ac:dyDescent="0.25">
      <c r="A735" s="7" t="s">
        <v>0</v>
      </c>
      <c r="B735" s="8" t="s">
        <v>1</v>
      </c>
      <c r="C735" s="7" t="s">
        <v>330</v>
      </c>
      <c r="D735" s="7" t="s">
        <v>2</v>
      </c>
      <c r="E735" s="8" t="s">
        <v>3</v>
      </c>
      <c r="F735" s="7" t="s">
        <v>232</v>
      </c>
      <c r="G735" s="7" t="s">
        <v>351</v>
      </c>
      <c r="H735" s="13" t="s">
        <v>332</v>
      </c>
    </row>
    <row r="736" spans="1:8" x14ac:dyDescent="0.2">
      <c r="A736" s="4" t="s">
        <v>205</v>
      </c>
      <c r="B736" s="1" t="s">
        <v>206</v>
      </c>
      <c r="C736" s="5" t="s">
        <v>344</v>
      </c>
      <c r="D736" s="4" t="s">
        <v>6</v>
      </c>
      <c r="E736" s="1" t="s">
        <v>7</v>
      </c>
      <c r="F736" s="2">
        <v>-188546.40000000002</v>
      </c>
      <c r="G736" s="17">
        <f>H736/F736</f>
        <v>0</v>
      </c>
      <c r="H736" s="2">
        <v>0</v>
      </c>
    </row>
    <row r="737" spans="1:8" x14ac:dyDescent="0.2">
      <c r="A737" s="4" t="s">
        <v>205</v>
      </c>
      <c r="B737" s="1" t="s">
        <v>206</v>
      </c>
      <c r="D737" s="4" t="s">
        <v>115</v>
      </c>
      <c r="E737" s="1" t="s">
        <v>116</v>
      </c>
      <c r="F737" s="2">
        <v>110511.85</v>
      </c>
      <c r="G737" s="18">
        <f>$G736</f>
        <v>0</v>
      </c>
      <c r="H737" s="2">
        <f>F737*G737</f>
        <v>0</v>
      </c>
    </row>
    <row r="738" spans="1:8" x14ac:dyDescent="0.2">
      <c r="A738" s="4" t="s">
        <v>205</v>
      </c>
      <c r="B738" s="1" t="s">
        <v>206</v>
      </c>
      <c r="D738" s="4" t="s">
        <v>165</v>
      </c>
      <c r="E738" s="1" t="s">
        <v>166</v>
      </c>
      <c r="F738" s="2">
        <v>39797.419999999969</v>
      </c>
      <c r="G738" s="18">
        <f t="shared" ref="G738:G739" si="148">$G737</f>
        <v>0</v>
      </c>
      <c r="H738" s="2">
        <f t="shared" ref="H738:H739" si="149">F738*G738</f>
        <v>0</v>
      </c>
    </row>
    <row r="739" spans="1:8" x14ac:dyDescent="0.2">
      <c r="A739" s="4" t="s">
        <v>205</v>
      </c>
      <c r="B739" s="1" t="s">
        <v>206</v>
      </c>
      <c r="D739" s="4" t="s">
        <v>127</v>
      </c>
      <c r="E739" s="1" t="s">
        <v>128</v>
      </c>
      <c r="F739" s="2">
        <v>38237.119999999995</v>
      </c>
      <c r="G739" s="18">
        <f t="shared" si="148"/>
        <v>0</v>
      </c>
      <c r="H739" s="2">
        <f t="shared" si="149"/>
        <v>0</v>
      </c>
    </row>
    <row r="740" spans="1:8" ht="13.5" thickBot="1" x14ac:dyDescent="0.25">
      <c r="A740" s="4" t="s">
        <v>311</v>
      </c>
      <c r="F740" s="9">
        <f>SUM(F736:F739)</f>
        <v>-1.0000000052968971E-2</v>
      </c>
      <c r="G740" s="16"/>
      <c r="H740" s="9">
        <f>SUM(H736:H739)</f>
        <v>0</v>
      </c>
    </row>
    <row r="741" spans="1:8" ht="13.5" thickTop="1" x14ac:dyDescent="0.2">
      <c r="F741" s="2"/>
      <c r="G741" s="2"/>
    </row>
    <row r="742" spans="1:8" s="6" customFormat="1" ht="13.5" thickBot="1" x14ac:dyDescent="0.25">
      <c r="A742" s="7" t="s">
        <v>0</v>
      </c>
      <c r="B742" s="8" t="s">
        <v>1</v>
      </c>
      <c r="C742" s="7" t="s">
        <v>330</v>
      </c>
      <c r="D742" s="7" t="s">
        <v>2</v>
      </c>
      <c r="E742" s="8" t="s">
        <v>3</v>
      </c>
      <c r="F742" s="7" t="s">
        <v>232</v>
      </c>
      <c r="G742" s="7" t="s">
        <v>351</v>
      </c>
      <c r="H742" s="13" t="s">
        <v>332</v>
      </c>
    </row>
    <row r="743" spans="1:8" x14ac:dyDescent="0.2">
      <c r="A743" s="4" t="s">
        <v>217</v>
      </c>
      <c r="B743" s="1" t="s">
        <v>218</v>
      </c>
      <c r="C743" s="5" t="s">
        <v>349</v>
      </c>
      <c r="D743" s="4" t="s">
        <v>6</v>
      </c>
      <c r="E743" s="1" t="s">
        <v>7</v>
      </c>
      <c r="F743" s="2">
        <v>-38887.14</v>
      </c>
      <c r="G743" s="17">
        <f>H743/F743</f>
        <v>1</v>
      </c>
      <c r="H743" s="2">
        <v>-38887.14</v>
      </c>
    </row>
    <row r="744" spans="1:8" x14ac:dyDescent="0.2">
      <c r="A744" s="4" t="s">
        <v>217</v>
      </c>
      <c r="B744" s="1" t="s">
        <v>218</v>
      </c>
      <c r="D744" s="4" t="s">
        <v>209</v>
      </c>
      <c r="E744" s="1" t="s">
        <v>210</v>
      </c>
      <c r="F744" s="2">
        <v>75</v>
      </c>
      <c r="G744" s="18">
        <f>$G743</f>
        <v>1</v>
      </c>
      <c r="H744" s="2">
        <f>F744*G744</f>
        <v>75</v>
      </c>
    </row>
    <row r="745" spans="1:8" x14ac:dyDescent="0.2">
      <c r="A745" s="4" t="s">
        <v>217</v>
      </c>
      <c r="B745" s="1" t="s">
        <v>218</v>
      </c>
      <c r="D745" s="4" t="s">
        <v>165</v>
      </c>
      <c r="E745" s="1" t="s">
        <v>166</v>
      </c>
      <c r="F745" s="2">
        <v>38812.140000000007</v>
      </c>
      <c r="G745" s="18">
        <f>$G744</f>
        <v>1</v>
      </c>
      <c r="H745" s="2">
        <f>F745*G745</f>
        <v>38812.140000000007</v>
      </c>
    </row>
    <row r="746" spans="1:8" ht="13.5" thickBot="1" x14ac:dyDescent="0.25">
      <c r="A746" s="4" t="s">
        <v>312</v>
      </c>
      <c r="F746" s="9">
        <f>SUM(F743:F745)</f>
        <v>0</v>
      </c>
      <c r="G746" s="16"/>
      <c r="H746" s="9">
        <f>SUM(H743:H745)</f>
        <v>0</v>
      </c>
    </row>
    <row r="747" spans="1:8" ht="13.5" thickTop="1" x14ac:dyDescent="0.2">
      <c r="F747" s="2"/>
      <c r="G747" s="2"/>
    </row>
    <row r="748" spans="1:8" s="6" customFormat="1" ht="13.5" thickBot="1" x14ac:dyDescent="0.25">
      <c r="A748" s="7" t="s">
        <v>0</v>
      </c>
      <c r="B748" s="8" t="s">
        <v>1</v>
      </c>
      <c r="C748" s="7" t="s">
        <v>330</v>
      </c>
      <c r="D748" s="7" t="s">
        <v>2</v>
      </c>
      <c r="E748" s="8" t="s">
        <v>3</v>
      </c>
      <c r="F748" s="7" t="s">
        <v>232</v>
      </c>
      <c r="G748" s="7" t="s">
        <v>351</v>
      </c>
      <c r="H748" s="13" t="s">
        <v>332</v>
      </c>
    </row>
    <row r="749" spans="1:8" x14ac:dyDescent="0.2">
      <c r="A749" s="4" t="s">
        <v>207</v>
      </c>
      <c r="B749" s="1" t="s">
        <v>208</v>
      </c>
      <c r="C749" s="5" t="s">
        <v>350</v>
      </c>
      <c r="D749" s="4" t="s">
        <v>6</v>
      </c>
      <c r="E749" s="1" t="s">
        <v>7</v>
      </c>
      <c r="F749" s="2">
        <v>-35068.310000000005</v>
      </c>
      <c r="G749" s="17">
        <f>H749/F749</f>
        <v>0</v>
      </c>
      <c r="H749" s="2">
        <v>0</v>
      </c>
    </row>
    <row r="750" spans="1:8" x14ac:dyDescent="0.2">
      <c r="A750" s="4" t="s">
        <v>207</v>
      </c>
      <c r="B750" s="1" t="s">
        <v>208</v>
      </c>
      <c r="D750" s="4" t="s">
        <v>165</v>
      </c>
      <c r="E750" s="1" t="s">
        <v>166</v>
      </c>
      <c r="F750" s="2">
        <v>34814.789999999994</v>
      </c>
      <c r="G750" s="18">
        <f>$G749</f>
        <v>0</v>
      </c>
      <c r="H750" s="2">
        <f>F750*G750</f>
        <v>0</v>
      </c>
    </row>
    <row r="751" spans="1:8" x14ac:dyDescent="0.2">
      <c r="A751" s="4" t="s">
        <v>207</v>
      </c>
      <c r="B751" s="1" t="s">
        <v>208</v>
      </c>
      <c r="D751" s="4" t="s">
        <v>179</v>
      </c>
      <c r="E751" s="1" t="s">
        <v>180</v>
      </c>
      <c r="F751" s="2">
        <v>253.52</v>
      </c>
      <c r="G751" s="18">
        <f>$G750</f>
        <v>0</v>
      </c>
      <c r="H751" s="2">
        <f>F751*G751</f>
        <v>0</v>
      </c>
    </row>
    <row r="752" spans="1:8" ht="13.5" thickBot="1" x14ac:dyDescent="0.25">
      <c r="A752" s="4" t="s">
        <v>313</v>
      </c>
      <c r="F752" s="9">
        <f>SUM(F749:F751)</f>
        <v>-1.1340262062731199E-11</v>
      </c>
      <c r="G752" s="16"/>
      <c r="H752" s="9">
        <f>SUM(H749:H751)</f>
        <v>0</v>
      </c>
    </row>
    <row r="753" spans="1:8" ht="13.5" thickTop="1" x14ac:dyDescent="0.2">
      <c r="F753" s="2"/>
      <c r="G753" s="2"/>
    </row>
    <row r="754" spans="1:8" s="6" customFormat="1" ht="13.5" thickBot="1" x14ac:dyDescent="0.25">
      <c r="A754" s="7" t="s">
        <v>0</v>
      </c>
      <c r="B754" s="8" t="s">
        <v>1</v>
      </c>
      <c r="C754" s="7" t="s">
        <v>330</v>
      </c>
      <c r="D754" s="7" t="s">
        <v>2</v>
      </c>
      <c r="E754" s="8" t="s">
        <v>3</v>
      </c>
      <c r="F754" s="7" t="s">
        <v>232</v>
      </c>
      <c r="G754" s="7" t="s">
        <v>351</v>
      </c>
      <c r="H754" s="13" t="s">
        <v>332</v>
      </c>
    </row>
    <row r="755" spans="1:8" x14ac:dyDescent="0.2">
      <c r="A755" s="4" t="s">
        <v>117</v>
      </c>
      <c r="B755" s="1" t="s">
        <v>118</v>
      </c>
      <c r="C755" s="5" t="s">
        <v>339</v>
      </c>
      <c r="D755" s="4" t="s">
        <v>6</v>
      </c>
      <c r="E755" s="1" t="s">
        <v>7</v>
      </c>
      <c r="F755" s="2">
        <v>-208535.09</v>
      </c>
      <c r="G755" s="17">
        <f>H755/F755</f>
        <v>0.12859998765675362</v>
      </c>
      <c r="H755" s="2">
        <v>-26817.610000000004</v>
      </c>
    </row>
    <row r="756" spans="1:8" x14ac:dyDescent="0.2">
      <c r="A756" s="4" t="s">
        <v>117</v>
      </c>
      <c r="B756" s="1" t="s">
        <v>118</v>
      </c>
      <c r="D756" s="4" t="s">
        <v>115</v>
      </c>
      <c r="E756" s="1" t="s">
        <v>116</v>
      </c>
      <c r="F756" s="2">
        <v>105837.97999999998</v>
      </c>
      <c r="G756" s="18">
        <f>$G755</f>
        <v>0.12859998765675362</v>
      </c>
      <c r="H756" s="2">
        <f>F756*G756</f>
        <v>13610.762921615735</v>
      </c>
    </row>
    <row r="757" spans="1:8" x14ac:dyDescent="0.2">
      <c r="A757" s="4" t="s">
        <v>117</v>
      </c>
      <c r="B757" s="1" t="s">
        <v>118</v>
      </c>
      <c r="D757" s="4" t="s">
        <v>165</v>
      </c>
      <c r="E757" s="1" t="s">
        <v>166</v>
      </c>
      <c r="F757" s="2">
        <v>25786.02</v>
      </c>
      <c r="G757" s="18">
        <f t="shared" ref="G757:G759" si="150">$G756</f>
        <v>0.12859998765675362</v>
      </c>
      <c r="H757" s="2">
        <f t="shared" ref="H757:H759" si="151">F757*G757</f>
        <v>3316.081853716802</v>
      </c>
    </row>
    <row r="758" spans="1:8" x14ac:dyDescent="0.2">
      <c r="A758" s="4" t="s">
        <v>117</v>
      </c>
      <c r="B758" s="1" t="s">
        <v>118</v>
      </c>
      <c r="D758" s="4" t="s">
        <v>167</v>
      </c>
      <c r="E758" s="1" t="s">
        <v>168</v>
      </c>
      <c r="F758" s="2">
        <v>7276.88</v>
      </c>
      <c r="G758" s="18">
        <f t="shared" si="150"/>
        <v>0.12859998765675362</v>
      </c>
      <c r="H758" s="2">
        <f t="shared" si="151"/>
        <v>935.80667817967731</v>
      </c>
    </row>
    <row r="759" spans="1:8" x14ac:dyDescent="0.2">
      <c r="A759" s="4" t="s">
        <v>117</v>
      </c>
      <c r="B759" s="1" t="s">
        <v>118</v>
      </c>
      <c r="D759" s="4" t="s">
        <v>127</v>
      </c>
      <c r="E759" s="1" t="s">
        <v>128</v>
      </c>
      <c r="F759" s="2">
        <v>69634.199999999983</v>
      </c>
      <c r="G759" s="18">
        <f t="shared" si="150"/>
        <v>0.12859998765675362</v>
      </c>
      <c r="H759" s="2">
        <f t="shared" si="151"/>
        <v>8954.9572604879104</v>
      </c>
    </row>
    <row r="760" spans="1:8" ht="13.5" thickBot="1" x14ac:dyDescent="0.25">
      <c r="A760" s="4" t="s">
        <v>314</v>
      </c>
      <c r="F760" s="9">
        <f>SUM(F755:F759)</f>
        <v>-1.0000000023865141E-2</v>
      </c>
      <c r="G760" s="16"/>
      <c r="H760" s="9">
        <f>SUM(H755:H759)</f>
        <v>-1.285999880565214E-3</v>
      </c>
    </row>
    <row r="761" spans="1:8" ht="13.5" thickTop="1" x14ac:dyDescent="0.2">
      <c r="F761" s="2"/>
      <c r="G761" s="2"/>
    </row>
    <row r="762" spans="1:8" s="6" customFormat="1" ht="13.5" thickBot="1" x14ac:dyDescent="0.25">
      <c r="A762" s="7" t="s">
        <v>0</v>
      </c>
      <c r="B762" s="8" t="s">
        <v>1</v>
      </c>
      <c r="C762" s="7" t="s">
        <v>330</v>
      </c>
      <c r="D762" s="7" t="s">
        <v>2</v>
      </c>
      <c r="E762" s="8" t="s">
        <v>3</v>
      </c>
      <c r="F762" s="7" t="s">
        <v>232</v>
      </c>
      <c r="G762" s="7" t="s">
        <v>351</v>
      </c>
      <c r="H762" s="13" t="s">
        <v>332</v>
      </c>
    </row>
    <row r="763" spans="1:8" x14ac:dyDescent="0.2">
      <c r="A763" s="4" t="s">
        <v>45</v>
      </c>
      <c r="B763" s="1" t="s">
        <v>46</v>
      </c>
      <c r="C763" s="5" t="s">
        <v>343</v>
      </c>
      <c r="D763" s="4" t="s">
        <v>6</v>
      </c>
      <c r="E763" s="1" t="s">
        <v>7</v>
      </c>
      <c r="F763" s="2">
        <v>-1577457.5100000007</v>
      </c>
      <c r="G763" s="17">
        <f>H763/F763</f>
        <v>0.24799999208853482</v>
      </c>
      <c r="H763" s="2">
        <v>-391209.45</v>
      </c>
    </row>
    <row r="764" spans="1:8" x14ac:dyDescent="0.2">
      <c r="A764" s="4" t="s">
        <v>45</v>
      </c>
      <c r="B764" s="1" t="s">
        <v>46</v>
      </c>
      <c r="D764" s="4" t="s">
        <v>209</v>
      </c>
      <c r="E764" s="1" t="s">
        <v>210</v>
      </c>
      <c r="F764" s="2">
        <v>50</v>
      </c>
      <c r="G764" s="18">
        <f>$G763</f>
        <v>0.24799999208853482</v>
      </c>
      <c r="H764" s="2">
        <f>F764*G764</f>
        <v>12.399999604426741</v>
      </c>
    </row>
    <row r="765" spans="1:8" x14ac:dyDescent="0.2">
      <c r="A765" s="4" t="s">
        <v>45</v>
      </c>
      <c r="B765" s="1" t="s">
        <v>46</v>
      </c>
      <c r="D765" s="4" t="s">
        <v>115</v>
      </c>
      <c r="E765" s="1" t="s">
        <v>116</v>
      </c>
      <c r="F765" s="2">
        <v>958193.60000000009</v>
      </c>
      <c r="G765" s="18">
        <f t="shared" ref="G765:G771" si="152">$G764</f>
        <v>0.24799999208853482</v>
      </c>
      <c r="H765" s="2">
        <f t="shared" ref="H765:H771" si="153">F765*G765</f>
        <v>237632.00521928474</v>
      </c>
    </row>
    <row r="766" spans="1:8" x14ac:dyDescent="0.2">
      <c r="A766" s="4" t="s">
        <v>45</v>
      </c>
      <c r="B766" s="1" t="s">
        <v>46</v>
      </c>
      <c r="D766" s="4" t="s">
        <v>165</v>
      </c>
      <c r="E766" s="1" t="s">
        <v>166</v>
      </c>
      <c r="F766" s="2">
        <v>79201.900000000052</v>
      </c>
      <c r="G766" s="18">
        <f t="shared" si="152"/>
        <v>0.24799999208853482</v>
      </c>
      <c r="H766" s="2">
        <f t="shared" si="153"/>
        <v>19642.070573396941</v>
      </c>
    </row>
    <row r="767" spans="1:8" x14ac:dyDescent="0.2">
      <c r="A767" s="4" t="s">
        <v>45</v>
      </c>
      <c r="B767" s="1" t="s">
        <v>46</v>
      </c>
      <c r="D767" s="4" t="s">
        <v>167</v>
      </c>
      <c r="E767" s="1" t="s">
        <v>168</v>
      </c>
      <c r="F767" s="2">
        <v>122322.95</v>
      </c>
      <c r="G767" s="18">
        <f t="shared" si="152"/>
        <v>0.24799999208853482</v>
      </c>
      <c r="H767" s="2">
        <f t="shared" si="153"/>
        <v>30336.09063224624</v>
      </c>
    </row>
    <row r="768" spans="1:8" x14ac:dyDescent="0.2">
      <c r="A768" s="4" t="s">
        <v>45</v>
      </c>
      <c r="B768" s="1" t="s">
        <v>46</v>
      </c>
      <c r="D768" s="4" t="s">
        <v>127</v>
      </c>
      <c r="E768" s="1" t="s">
        <v>128</v>
      </c>
      <c r="F768" s="2">
        <v>331535.00999999989</v>
      </c>
      <c r="G768" s="18">
        <f t="shared" si="152"/>
        <v>0.24799999208853482</v>
      </c>
      <c r="H768" s="2">
        <f t="shared" si="153"/>
        <v>82220.679857072289</v>
      </c>
    </row>
    <row r="769" spans="1:8" x14ac:dyDescent="0.2">
      <c r="A769" s="4" t="s">
        <v>45</v>
      </c>
      <c r="B769" s="1" t="s">
        <v>46</v>
      </c>
      <c r="D769" s="4" t="s">
        <v>163</v>
      </c>
      <c r="E769" s="1" t="s">
        <v>164</v>
      </c>
      <c r="F769" s="2">
        <v>1561.92</v>
      </c>
      <c r="G769" s="18">
        <f t="shared" si="152"/>
        <v>0.24799999208853482</v>
      </c>
      <c r="H769" s="2">
        <f t="shared" si="153"/>
        <v>387.35614764292433</v>
      </c>
    </row>
    <row r="770" spans="1:8" x14ac:dyDescent="0.2">
      <c r="A770" s="4" t="s">
        <v>45</v>
      </c>
      <c r="B770" s="1" t="s">
        <v>46</v>
      </c>
      <c r="D770" s="4" t="s">
        <v>169</v>
      </c>
      <c r="E770" s="1" t="s">
        <v>170</v>
      </c>
      <c r="F770" s="2">
        <v>83220.650000000009</v>
      </c>
      <c r="G770" s="18">
        <f t="shared" si="152"/>
        <v>0.24799999208853482</v>
      </c>
      <c r="H770" s="2">
        <f t="shared" si="153"/>
        <v>20638.720541602728</v>
      </c>
    </row>
    <row r="771" spans="1:8" x14ac:dyDescent="0.2">
      <c r="A771" s="4" t="s">
        <v>45</v>
      </c>
      <c r="B771" s="1" t="s">
        <v>46</v>
      </c>
      <c r="D771" s="4" t="s">
        <v>179</v>
      </c>
      <c r="E771" s="1" t="s">
        <v>180</v>
      </c>
      <c r="F771" s="2">
        <v>1371.5</v>
      </c>
      <c r="G771" s="18">
        <f t="shared" si="152"/>
        <v>0.24799999208853482</v>
      </c>
      <c r="H771" s="2">
        <f t="shared" si="153"/>
        <v>340.13198914942552</v>
      </c>
    </row>
    <row r="772" spans="1:8" ht="13.5" thickBot="1" x14ac:dyDescent="0.25">
      <c r="A772" s="4" t="s">
        <v>315</v>
      </c>
      <c r="F772" s="9">
        <f>SUM(F763:F771)</f>
        <v>1.9999999320134521E-2</v>
      </c>
      <c r="G772" s="16"/>
      <c r="H772" s="9">
        <f>SUM(H763:H771)</f>
        <v>4.9599997270206586E-3</v>
      </c>
    </row>
    <row r="773" spans="1:8" ht="13.5" thickTop="1" x14ac:dyDescent="0.2">
      <c r="F773" s="2"/>
      <c r="G773" s="2"/>
    </row>
    <row r="774" spans="1:8" s="6" customFormat="1" ht="13.5" thickBot="1" x14ac:dyDescent="0.25">
      <c r="A774" s="7" t="s">
        <v>0</v>
      </c>
      <c r="B774" s="8" t="s">
        <v>1</v>
      </c>
      <c r="C774" s="7" t="s">
        <v>330</v>
      </c>
      <c r="D774" s="7" t="s">
        <v>2</v>
      </c>
      <c r="E774" s="8" t="s">
        <v>3</v>
      </c>
      <c r="F774" s="7" t="s">
        <v>232</v>
      </c>
      <c r="G774" s="7" t="s">
        <v>351</v>
      </c>
      <c r="H774" s="13" t="s">
        <v>332</v>
      </c>
    </row>
    <row r="775" spans="1:8" x14ac:dyDescent="0.2">
      <c r="A775" s="4" t="s">
        <v>49</v>
      </c>
      <c r="B775" s="1" t="s">
        <v>50</v>
      </c>
      <c r="C775" s="5" t="s">
        <v>345</v>
      </c>
      <c r="D775" s="4" t="s">
        <v>6</v>
      </c>
      <c r="E775" s="1" t="s">
        <v>7</v>
      </c>
      <c r="F775" s="2">
        <v>-438596.6500000002</v>
      </c>
      <c r="G775" s="17">
        <f>H775/F775</f>
        <v>0.10530002908138945</v>
      </c>
      <c r="H775" s="2">
        <v>-46184.240000000013</v>
      </c>
    </row>
    <row r="776" spans="1:8" x14ac:dyDescent="0.2">
      <c r="A776" s="4" t="s">
        <v>49</v>
      </c>
      <c r="B776" s="1" t="s">
        <v>50</v>
      </c>
      <c r="D776" s="4" t="s">
        <v>115</v>
      </c>
      <c r="E776" s="1" t="s">
        <v>116</v>
      </c>
      <c r="F776" s="2">
        <v>250219.12999999998</v>
      </c>
      <c r="G776" s="18">
        <f>$G775</f>
        <v>0.10530002908138945</v>
      </c>
      <c r="H776" s="2">
        <f>F776*G776</f>
        <v>26348.081665719965</v>
      </c>
    </row>
    <row r="777" spans="1:8" x14ac:dyDescent="0.2">
      <c r="A777" s="4" t="s">
        <v>49</v>
      </c>
      <c r="B777" s="1" t="s">
        <v>50</v>
      </c>
      <c r="D777" s="4" t="s">
        <v>165</v>
      </c>
      <c r="E777" s="1" t="s">
        <v>166</v>
      </c>
      <c r="F777" s="2">
        <v>21591.200000000004</v>
      </c>
      <c r="G777" s="18">
        <f t="shared" ref="G777:G779" si="154">$G776</f>
        <v>0.10530002908138945</v>
      </c>
      <c r="H777" s="2">
        <f t="shared" ref="H777:H779" si="155">F777*G777</f>
        <v>2273.5539879020967</v>
      </c>
    </row>
    <row r="778" spans="1:8" x14ac:dyDescent="0.2">
      <c r="A778" s="4" t="s">
        <v>49</v>
      </c>
      <c r="B778" s="1" t="s">
        <v>50</v>
      </c>
      <c r="D778" s="4" t="s">
        <v>127</v>
      </c>
      <c r="E778" s="1" t="s">
        <v>128</v>
      </c>
      <c r="F778" s="2">
        <v>164220.43000000005</v>
      </c>
      <c r="G778" s="18">
        <f t="shared" si="154"/>
        <v>0.10530002908138945</v>
      </c>
      <c r="H778" s="2">
        <f t="shared" si="155"/>
        <v>17292.416054758287</v>
      </c>
    </row>
    <row r="779" spans="1:8" x14ac:dyDescent="0.2">
      <c r="A779" s="4" t="s">
        <v>49</v>
      </c>
      <c r="B779" s="1" t="s">
        <v>50</v>
      </c>
      <c r="D779" s="4" t="s">
        <v>179</v>
      </c>
      <c r="E779" s="1" t="s">
        <v>180</v>
      </c>
      <c r="F779" s="2">
        <v>2565.89</v>
      </c>
      <c r="G779" s="18">
        <f t="shared" si="154"/>
        <v>0.10530002908138945</v>
      </c>
      <c r="H779" s="2">
        <f t="shared" si="155"/>
        <v>270.18829161964635</v>
      </c>
    </row>
    <row r="780" spans="1:8" ht="13.5" thickBot="1" x14ac:dyDescent="0.25">
      <c r="A780" s="4" t="s">
        <v>316</v>
      </c>
      <c r="F780" s="9">
        <f>SUM(F775:F779)</f>
        <v>-1.5961632016114891E-10</v>
      </c>
      <c r="G780" s="16"/>
      <c r="H780" s="9">
        <f>SUM(H775:H779)</f>
        <v>-1.6427748050773516E-11</v>
      </c>
    </row>
    <row r="781" spans="1:8" ht="13.5" thickTop="1" x14ac:dyDescent="0.2">
      <c r="F781" s="2"/>
      <c r="G781" s="2"/>
    </row>
    <row r="782" spans="1:8" s="6" customFormat="1" ht="13.5" thickBot="1" x14ac:dyDescent="0.25">
      <c r="A782" s="7" t="s">
        <v>0</v>
      </c>
      <c r="B782" s="8" t="s">
        <v>1</v>
      </c>
      <c r="C782" s="7" t="s">
        <v>330</v>
      </c>
      <c r="D782" s="7" t="s">
        <v>2</v>
      </c>
      <c r="E782" s="8" t="s">
        <v>3</v>
      </c>
      <c r="F782" s="7" t="s">
        <v>232</v>
      </c>
      <c r="G782" s="7" t="s">
        <v>351</v>
      </c>
      <c r="H782" s="13" t="s">
        <v>332</v>
      </c>
    </row>
    <row r="783" spans="1:8" x14ac:dyDescent="0.2">
      <c r="A783" s="4" t="s">
        <v>121</v>
      </c>
      <c r="B783" s="1" t="s">
        <v>122</v>
      </c>
      <c r="C783" s="5" t="s">
        <v>345</v>
      </c>
      <c r="D783" s="4" t="s">
        <v>6</v>
      </c>
      <c r="E783" s="1" t="s">
        <v>7</v>
      </c>
      <c r="F783" s="2">
        <v>-969199.19999999984</v>
      </c>
      <c r="G783" s="17">
        <f>H783/F783</f>
        <v>0.10529999405694931</v>
      </c>
      <c r="H783" s="2">
        <v>-102056.67000000001</v>
      </c>
    </row>
    <row r="784" spans="1:8" x14ac:dyDescent="0.2">
      <c r="A784" s="4" t="s">
        <v>121</v>
      </c>
      <c r="B784" s="1" t="s">
        <v>122</v>
      </c>
      <c r="D784" s="4" t="s">
        <v>115</v>
      </c>
      <c r="E784" s="1" t="s">
        <v>116</v>
      </c>
      <c r="F784" s="2">
        <v>688866.89999999991</v>
      </c>
      <c r="G784" s="18">
        <f>$G783</f>
        <v>0.10529999405694931</v>
      </c>
      <c r="H784" s="2">
        <f>F784*G784</f>
        <v>72537.680476029083</v>
      </c>
    </row>
    <row r="785" spans="1:8" x14ac:dyDescent="0.2">
      <c r="A785" s="4" t="s">
        <v>121</v>
      </c>
      <c r="B785" s="1" t="s">
        <v>122</v>
      </c>
      <c r="D785" s="4" t="s">
        <v>165</v>
      </c>
      <c r="E785" s="1" t="s">
        <v>166</v>
      </c>
      <c r="F785" s="2">
        <v>12375.03</v>
      </c>
      <c r="G785" s="18">
        <f t="shared" ref="G785:G788" si="156">$G784</f>
        <v>0.10529999405694931</v>
      </c>
      <c r="H785" s="2">
        <f t="shared" ref="H785:H788" si="157">F785*G785</f>
        <v>1303.0905854545695</v>
      </c>
    </row>
    <row r="786" spans="1:8" x14ac:dyDescent="0.2">
      <c r="A786" s="4" t="s">
        <v>121</v>
      </c>
      <c r="B786" s="1" t="s">
        <v>122</v>
      </c>
      <c r="D786" s="4" t="s">
        <v>127</v>
      </c>
      <c r="E786" s="1" t="s">
        <v>128</v>
      </c>
      <c r="F786" s="2">
        <v>267327.35999999993</v>
      </c>
      <c r="G786" s="18">
        <f t="shared" si="156"/>
        <v>0.10529999405694931</v>
      </c>
      <c r="H786" s="2">
        <f t="shared" si="157"/>
        <v>28149.569419259944</v>
      </c>
    </row>
    <row r="787" spans="1:8" x14ac:dyDescent="0.2">
      <c r="A787" s="4" t="s">
        <v>121</v>
      </c>
      <c r="B787" s="1" t="s">
        <v>122</v>
      </c>
      <c r="D787" s="4" t="s">
        <v>169</v>
      </c>
      <c r="E787" s="1" t="s">
        <v>170</v>
      </c>
      <c r="F787" s="2">
        <v>487.14</v>
      </c>
      <c r="G787" s="18">
        <f t="shared" si="156"/>
        <v>0.10529999405694931</v>
      </c>
      <c r="H787" s="2">
        <f t="shared" si="157"/>
        <v>51.295839104902285</v>
      </c>
    </row>
    <row r="788" spans="1:8" x14ac:dyDescent="0.2">
      <c r="A788" s="4" t="s">
        <v>121</v>
      </c>
      <c r="B788" s="1" t="s">
        <v>122</v>
      </c>
      <c r="D788" s="4" t="s">
        <v>179</v>
      </c>
      <c r="E788" s="1" t="s">
        <v>180</v>
      </c>
      <c r="F788" s="2">
        <v>142.75</v>
      </c>
      <c r="G788" s="18">
        <f t="shared" si="156"/>
        <v>0.10529999405694931</v>
      </c>
      <c r="H788" s="2">
        <f t="shared" si="157"/>
        <v>15.031574151629515</v>
      </c>
    </row>
    <row r="789" spans="1:8" ht="13.5" thickBot="1" x14ac:dyDescent="0.25">
      <c r="A789" s="4" t="s">
        <v>317</v>
      </c>
      <c r="F789" s="9">
        <f>SUM(F783:F788)</f>
        <v>-1.9999999974402272E-2</v>
      </c>
      <c r="G789" s="16"/>
      <c r="H789" s="9">
        <f>SUM(H783:H788)</f>
        <v>-2.1059998828416582E-3</v>
      </c>
    </row>
    <row r="790" spans="1:8" ht="13.5" thickTop="1" x14ac:dyDescent="0.2">
      <c r="F790" s="2"/>
      <c r="G790" s="2"/>
    </row>
    <row r="791" spans="1:8" s="6" customFormat="1" ht="13.5" thickBot="1" x14ac:dyDescent="0.25">
      <c r="A791" s="7" t="s">
        <v>0</v>
      </c>
      <c r="B791" s="8" t="s">
        <v>1</v>
      </c>
      <c r="C791" s="7" t="s">
        <v>330</v>
      </c>
      <c r="D791" s="7" t="s">
        <v>2</v>
      </c>
      <c r="E791" s="8" t="s">
        <v>3</v>
      </c>
      <c r="F791" s="7" t="s">
        <v>232</v>
      </c>
      <c r="G791" s="7" t="s">
        <v>351</v>
      </c>
      <c r="H791" s="13" t="s">
        <v>332</v>
      </c>
    </row>
    <row r="792" spans="1:8" x14ac:dyDescent="0.2">
      <c r="A792" s="4" t="s">
        <v>153</v>
      </c>
      <c r="B792" s="1" t="s">
        <v>154</v>
      </c>
      <c r="C792" s="5" t="s">
        <v>345</v>
      </c>
      <c r="D792" s="4" t="s">
        <v>6</v>
      </c>
      <c r="E792" s="1" t="s">
        <v>7</v>
      </c>
      <c r="F792" s="2">
        <v>-903590.71000000008</v>
      </c>
      <c r="G792" s="17">
        <f>H792/F792</f>
        <v>0.10529998698193788</v>
      </c>
      <c r="H792" s="2">
        <v>-95148.090000000011</v>
      </c>
    </row>
    <row r="793" spans="1:8" x14ac:dyDescent="0.2">
      <c r="A793" s="4" t="s">
        <v>153</v>
      </c>
      <c r="B793" s="1" t="s">
        <v>154</v>
      </c>
      <c r="D793" s="4" t="s">
        <v>115</v>
      </c>
      <c r="E793" s="1" t="s">
        <v>116</v>
      </c>
      <c r="F793" s="2">
        <v>580473.76000000013</v>
      </c>
      <c r="G793" s="18">
        <f>$G792</f>
        <v>0.10529998698193788</v>
      </c>
      <c r="H793" s="2">
        <f>F793*G793</f>
        <v>61123.879371356546</v>
      </c>
    </row>
    <row r="794" spans="1:8" x14ac:dyDescent="0.2">
      <c r="A794" s="4" t="s">
        <v>153</v>
      </c>
      <c r="B794" s="1" t="s">
        <v>154</v>
      </c>
      <c r="D794" s="4" t="s">
        <v>165</v>
      </c>
      <c r="E794" s="1" t="s">
        <v>166</v>
      </c>
      <c r="F794" s="2">
        <v>91024.279999999984</v>
      </c>
      <c r="G794" s="18">
        <f t="shared" ref="G794:G798" si="158">$G793</f>
        <v>0.10529998698193788</v>
      </c>
      <c r="H794" s="2">
        <f t="shared" ref="H794:H798" si="159">F794*G794</f>
        <v>9584.8554990402663</v>
      </c>
    </row>
    <row r="795" spans="1:8" x14ac:dyDescent="0.2">
      <c r="A795" s="4" t="s">
        <v>153</v>
      </c>
      <c r="B795" s="1" t="s">
        <v>154</v>
      </c>
      <c r="D795" s="4" t="s">
        <v>167</v>
      </c>
      <c r="E795" s="1" t="s">
        <v>168</v>
      </c>
      <c r="F795" s="2">
        <v>1543.92</v>
      </c>
      <c r="G795" s="18">
        <f t="shared" si="158"/>
        <v>0.10529998698193788</v>
      </c>
      <c r="H795" s="2">
        <f t="shared" si="159"/>
        <v>162.57475590115354</v>
      </c>
    </row>
    <row r="796" spans="1:8" x14ac:dyDescent="0.2">
      <c r="A796" s="4" t="s">
        <v>153</v>
      </c>
      <c r="B796" s="1" t="s">
        <v>154</v>
      </c>
      <c r="D796" s="4" t="s">
        <v>127</v>
      </c>
      <c r="E796" s="1" t="s">
        <v>128</v>
      </c>
      <c r="F796" s="2">
        <v>227317.82000000012</v>
      </c>
      <c r="G796" s="18">
        <f t="shared" si="158"/>
        <v>0.10529998698193788</v>
      </c>
      <c r="H796" s="2">
        <f t="shared" si="159"/>
        <v>23936.563486762512</v>
      </c>
    </row>
    <row r="797" spans="1:8" x14ac:dyDescent="0.2">
      <c r="A797" s="4" t="s">
        <v>153</v>
      </c>
      <c r="B797" s="1" t="s">
        <v>154</v>
      </c>
      <c r="D797" s="4" t="s">
        <v>163</v>
      </c>
      <c r="E797" s="1" t="s">
        <v>164</v>
      </c>
      <c r="F797" s="2">
        <v>2308.4</v>
      </c>
      <c r="G797" s="18">
        <f t="shared" si="158"/>
        <v>0.10529998698193788</v>
      </c>
      <c r="H797" s="2">
        <f t="shared" si="159"/>
        <v>243.07448994910541</v>
      </c>
    </row>
    <row r="798" spans="1:8" x14ac:dyDescent="0.2">
      <c r="A798" s="4" t="s">
        <v>153</v>
      </c>
      <c r="B798" s="1" t="s">
        <v>154</v>
      </c>
      <c r="D798" s="4" t="s">
        <v>179</v>
      </c>
      <c r="E798" s="1" t="s">
        <v>180</v>
      </c>
      <c r="F798" s="2">
        <v>922.56</v>
      </c>
      <c r="G798" s="18">
        <f t="shared" si="158"/>
        <v>0.10529998698193788</v>
      </c>
      <c r="H798" s="2">
        <f t="shared" si="159"/>
        <v>97.145555990056607</v>
      </c>
    </row>
    <row r="799" spans="1:8" ht="13.5" thickBot="1" x14ac:dyDescent="0.25">
      <c r="A799" s="4" t="s">
        <v>318</v>
      </c>
      <c r="F799" s="9">
        <f>SUM(F792:F798)</f>
        <v>3.0000000152540451E-2</v>
      </c>
      <c r="G799" s="16"/>
      <c r="H799" s="9">
        <f>SUM(H792:H798)</f>
        <v>3.158999630187509E-3</v>
      </c>
    </row>
    <row r="800" spans="1:8" ht="13.5" thickTop="1" x14ac:dyDescent="0.2">
      <c r="F800" s="2"/>
      <c r="G800" s="2"/>
    </row>
    <row r="801" spans="1:8" s="6" customFormat="1" ht="13.5" thickBot="1" x14ac:dyDescent="0.25">
      <c r="A801" s="7" t="s">
        <v>0</v>
      </c>
      <c r="B801" s="8" t="s">
        <v>1</v>
      </c>
      <c r="C801" s="7" t="s">
        <v>330</v>
      </c>
      <c r="D801" s="7" t="s">
        <v>2</v>
      </c>
      <c r="E801" s="8" t="s">
        <v>3</v>
      </c>
      <c r="F801" s="7" t="s">
        <v>232</v>
      </c>
      <c r="G801" s="7" t="s">
        <v>351</v>
      </c>
      <c r="H801" s="13" t="s">
        <v>332</v>
      </c>
    </row>
    <row r="802" spans="1:8" x14ac:dyDescent="0.2">
      <c r="A802" s="4" t="s">
        <v>57</v>
      </c>
      <c r="B802" s="1" t="s">
        <v>58</v>
      </c>
      <c r="C802" s="5" t="s">
        <v>345</v>
      </c>
      <c r="D802" s="4" t="s">
        <v>6</v>
      </c>
      <c r="E802" s="1" t="s">
        <v>7</v>
      </c>
      <c r="F802" s="2">
        <v>-291939.20000000001</v>
      </c>
      <c r="G802" s="17">
        <f>H802/F802</f>
        <v>0.10530000767283051</v>
      </c>
      <c r="H802" s="2">
        <v>-30741.200000000004</v>
      </c>
    </row>
    <row r="803" spans="1:8" x14ac:dyDescent="0.2">
      <c r="A803" s="4" t="s">
        <v>57</v>
      </c>
      <c r="B803" s="1" t="s">
        <v>58</v>
      </c>
      <c r="D803" s="4" t="s">
        <v>115</v>
      </c>
      <c r="E803" s="1" t="s">
        <v>116</v>
      </c>
      <c r="F803" s="2">
        <v>203299.26</v>
      </c>
      <c r="G803" s="18">
        <f>$G802</f>
        <v>0.10530000767283051</v>
      </c>
      <c r="H803" s="2">
        <f>F803*G803</f>
        <v>21407.413637880767</v>
      </c>
    </row>
    <row r="804" spans="1:8" x14ac:dyDescent="0.2">
      <c r="A804" s="4" t="s">
        <v>57</v>
      </c>
      <c r="B804" s="1" t="s">
        <v>58</v>
      </c>
      <c r="D804" s="4" t="s">
        <v>165</v>
      </c>
      <c r="E804" s="1" t="s">
        <v>166</v>
      </c>
      <c r="F804" s="2">
        <v>18298.450000000004</v>
      </c>
      <c r="G804" s="18">
        <f t="shared" ref="G804:G805" si="160">$G803</f>
        <v>0.10530000767283051</v>
      </c>
      <c r="H804" s="2">
        <f t="shared" ref="H804:H805" si="161">F804*G804</f>
        <v>1926.826925400906</v>
      </c>
    </row>
    <row r="805" spans="1:8" x14ac:dyDescent="0.2">
      <c r="A805" s="4" t="s">
        <v>57</v>
      </c>
      <c r="B805" s="1" t="s">
        <v>58</v>
      </c>
      <c r="D805" s="4" t="s">
        <v>127</v>
      </c>
      <c r="E805" s="1" t="s">
        <v>128</v>
      </c>
      <c r="F805" s="2">
        <v>70341.499999999956</v>
      </c>
      <c r="G805" s="18">
        <f t="shared" si="160"/>
        <v>0.10530000767283051</v>
      </c>
      <c r="H805" s="2">
        <f t="shared" si="161"/>
        <v>7406.9604897184026</v>
      </c>
    </row>
    <row r="806" spans="1:8" ht="13.5" thickBot="1" x14ac:dyDescent="0.25">
      <c r="A806" s="4" t="s">
        <v>319</v>
      </c>
      <c r="F806" s="9">
        <f>SUM(F802:F805)</f>
        <v>9.9999999656574801E-3</v>
      </c>
      <c r="G806" s="16"/>
      <c r="H806" s="9">
        <f>SUM(H802:H805)</f>
        <v>1.0530000718063093E-3</v>
      </c>
    </row>
    <row r="807" spans="1:8" ht="13.5" thickTop="1" x14ac:dyDescent="0.2">
      <c r="F807" s="2"/>
      <c r="G807" s="2"/>
    </row>
    <row r="808" spans="1:8" s="6" customFormat="1" ht="13.5" thickBot="1" x14ac:dyDescent="0.25">
      <c r="A808" s="7" t="s">
        <v>0</v>
      </c>
      <c r="B808" s="8" t="s">
        <v>1</v>
      </c>
      <c r="C808" s="7" t="s">
        <v>330</v>
      </c>
      <c r="D808" s="7" t="s">
        <v>2</v>
      </c>
      <c r="E808" s="8" t="s">
        <v>3</v>
      </c>
      <c r="F808" s="7" t="s">
        <v>232</v>
      </c>
      <c r="G808" s="7" t="s">
        <v>351</v>
      </c>
      <c r="H808" s="13" t="s">
        <v>332</v>
      </c>
    </row>
    <row r="809" spans="1:8" x14ac:dyDescent="0.2">
      <c r="A809" s="4" t="s">
        <v>59</v>
      </c>
      <c r="B809" s="1" t="s">
        <v>60</v>
      </c>
      <c r="C809" s="5" t="s">
        <v>346</v>
      </c>
      <c r="D809" s="4" t="s">
        <v>6</v>
      </c>
      <c r="E809" s="1" t="s">
        <v>7</v>
      </c>
      <c r="F809" s="2">
        <v>-188653.51999999993</v>
      </c>
      <c r="G809" s="17">
        <f>H809/F809</f>
        <v>0.103088773535739</v>
      </c>
      <c r="H809" s="2">
        <v>-19448.060000000001</v>
      </c>
    </row>
    <row r="810" spans="1:8" x14ac:dyDescent="0.2">
      <c r="A810" s="4" t="s">
        <v>59</v>
      </c>
      <c r="B810" s="1" t="s">
        <v>60</v>
      </c>
      <c r="D810" s="4" t="s">
        <v>209</v>
      </c>
      <c r="E810" s="1" t="s">
        <v>210</v>
      </c>
      <c r="F810" s="2">
        <v>165.6</v>
      </c>
      <c r="G810" s="18">
        <f>$G809</f>
        <v>0.103088773535739</v>
      </c>
      <c r="H810" s="2">
        <f>F810*G810</f>
        <v>17.07150089751838</v>
      </c>
    </row>
    <row r="811" spans="1:8" x14ac:dyDescent="0.2">
      <c r="A811" s="4" t="s">
        <v>59</v>
      </c>
      <c r="B811" s="1" t="s">
        <v>60</v>
      </c>
      <c r="D811" s="4" t="s">
        <v>123</v>
      </c>
      <c r="E811" s="1" t="s">
        <v>124</v>
      </c>
      <c r="F811" s="2">
        <v>14623.58</v>
      </c>
      <c r="G811" s="18">
        <f t="shared" ref="G811:G814" si="162">$G810</f>
        <v>0.103088773535739</v>
      </c>
      <c r="H811" s="2">
        <f t="shared" ref="H811:H814" si="163">F811*G811</f>
        <v>1507.5269269017622</v>
      </c>
    </row>
    <row r="812" spans="1:8" x14ac:dyDescent="0.2">
      <c r="A812" s="4" t="s">
        <v>59</v>
      </c>
      <c r="B812" s="1" t="s">
        <v>60</v>
      </c>
      <c r="D812" s="4" t="s">
        <v>115</v>
      </c>
      <c r="E812" s="1" t="s">
        <v>116</v>
      </c>
      <c r="F812" s="2">
        <v>83695.259999999995</v>
      </c>
      <c r="G812" s="18">
        <f t="shared" si="162"/>
        <v>0.103088773535739</v>
      </c>
      <c r="H812" s="2">
        <f t="shared" si="163"/>
        <v>8628.0417041547953</v>
      </c>
    </row>
    <row r="813" spans="1:8" x14ac:dyDescent="0.2">
      <c r="A813" s="4" t="s">
        <v>59</v>
      </c>
      <c r="B813" s="1" t="s">
        <v>60</v>
      </c>
      <c r="D813" s="4" t="s">
        <v>165</v>
      </c>
      <c r="E813" s="1" t="s">
        <v>166</v>
      </c>
      <c r="F813" s="2">
        <v>56150.66</v>
      </c>
      <c r="G813" s="18">
        <f t="shared" si="162"/>
        <v>0.103088773535739</v>
      </c>
      <c r="H813" s="2">
        <f t="shared" si="163"/>
        <v>5788.5026726222786</v>
      </c>
    </row>
    <row r="814" spans="1:8" x14ac:dyDescent="0.2">
      <c r="A814" s="4" t="s">
        <v>59</v>
      </c>
      <c r="B814" s="1" t="s">
        <v>60</v>
      </c>
      <c r="D814" s="4" t="s">
        <v>127</v>
      </c>
      <c r="E814" s="1" t="s">
        <v>128</v>
      </c>
      <c r="F814" s="2">
        <v>34018.36000000003</v>
      </c>
      <c r="G814" s="18">
        <f t="shared" si="162"/>
        <v>0.103088773535739</v>
      </c>
      <c r="H814" s="2">
        <f t="shared" si="163"/>
        <v>3506.9110100972453</v>
      </c>
    </row>
    <row r="815" spans="1:8" ht="13.5" thickBot="1" x14ac:dyDescent="0.25">
      <c r="A815" s="4" t="s">
        <v>320</v>
      </c>
      <c r="F815" s="9">
        <f>SUM(F809:F814)</f>
        <v>-5.9999999910360202E-2</v>
      </c>
      <c r="G815" s="16"/>
      <c r="H815" s="9">
        <f>SUM(H809:H814)</f>
        <v>-6.1853264028286503E-3</v>
      </c>
    </row>
    <row r="816" spans="1:8" ht="13.5" thickTop="1" x14ac:dyDescent="0.2">
      <c r="F816" s="2"/>
      <c r="G816" s="2"/>
    </row>
    <row r="817" spans="1:8" s="6" customFormat="1" ht="13.5" thickBot="1" x14ac:dyDescent="0.25">
      <c r="A817" s="7" t="s">
        <v>0</v>
      </c>
      <c r="B817" s="8" t="s">
        <v>1</v>
      </c>
      <c r="C817" s="7" t="s">
        <v>330</v>
      </c>
      <c r="D817" s="7" t="s">
        <v>2</v>
      </c>
      <c r="E817" s="8" t="s">
        <v>3</v>
      </c>
      <c r="F817" s="7" t="s">
        <v>232</v>
      </c>
      <c r="G817" s="7" t="s">
        <v>351</v>
      </c>
      <c r="H817" s="13" t="s">
        <v>332</v>
      </c>
    </row>
    <row r="818" spans="1:8" x14ac:dyDescent="0.2">
      <c r="A818" s="4" t="s">
        <v>213</v>
      </c>
      <c r="B818" s="1" t="s">
        <v>214</v>
      </c>
      <c r="C818" s="5" t="s">
        <v>347</v>
      </c>
      <c r="D818" s="4" t="s">
        <v>165</v>
      </c>
      <c r="E818" s="1" t="s">
        <v>166</v>
      </c>
      <c r="F818" s="2">
        <v>10938.279999999999</v>
      </c>
      <c r="G818" s="17">
        <f>H818/F818</f>
        <v>0</v>
      </c>
      <c r="H818" s="2">
        <v>0</v>
      </c>
    </row>
    <row r="819" spans="1:8" x14ac:dyDescent="0.2">
      <c r="A819" s="4" t="s">
        <v>213</v>
      </c>
      <c r="B819" s="1" t="s">
        <v>214</v>
      </c>
      <c r="D819" s="4" t="s">
        <v>167</v>
      </c>
      <c r="E819" s="1" t="s">
        <v>168</v>
      </c>
      <c r="F819" s="2">
        <v>776.2</v>
      </c>
      <c r="G819" s="18">
        <f>$G818</f>
        <v>0</v>
      </c>
      <c r="H819" s="2">
        <v>0</v>
      </c>
    </row>
    <row r="820" spans="1:8" x14ac:dyDescent="0.2">
      <c r="A820" s="4" t="s">
        <v>213</v>
      </c>
      <c r="B820" s="1" t="s">
        <v>214</v>
      </c>
      <c r="D820" s="4" t="s">
        <v>201</v>
      </c>
      <c r="E820" s="1" t="s">
        <v>202</v>
      </c>
      <c r="F820" s="2">
        <v>1450000</v>
      </c>
      <c r="G820" s="18">
        <f t="shared" ref="G820:G821" si="164">$G819</f>
        <v>0</v>
      </c>
      <c r="H820" s="2">
        <v>0</v>
      </c>
    </row>
    <row r="821" spans="1:8" x14ac:dyDescent="0.2">
      <c r="A821" s="4" t="s">
        <v>213</v>
      </c>
      <c r="B821" s="1" t="s">
        <v>214</v>
      </c>
      <c r="D821" s="4" t="s">
        <v>127</v>
      </c>
      <c r="E821" s="1" t="s">
        <v>128</v>
      </c>
      <c r="F821" s="2">
        <v>-316331</v>
      </c>
      <c r="G821" s="18">
        <f t="shared" si="164"/>
        <v>0</v>
      </c>
      <c r="H821" s="2">
        <v>0</v>
      </c>
    </row>
    <row r="822" spans="1:8" ht="13.5" thickBot="1" x14ac:dyDescent="0.25">
      <c r="A822" s="4" t="s">
        <v>321</v>
      </c>
      <c r="F822" s="9">
        <f>SUM(F818:F821)</f>
        <v>1145383.48</v>
      </c>
      <c r="G822" s="16"/>
      <c r="H822" s="9">
        <f>SUM(H818:H821)</f>
        <v>0</v>
      </c>
    </row>
    <row r="823" spans="1:8" ht="13.5" thickTop="1" x14ac:dyDescent="0.2">
      <c r="F823" s="2"/>
      <c r="G823" s="2"/>
    </row>
    <row r="824" spans="1:8" s="6" customFormat="1" ht="13.5" thickBot="1" x14ac:dyDescent="0.25">
      <c r="A824" s="7" t="s">
        <v>0</v>
      </c>
      <c r="B824" s="8" t="s">
        <v>1</v>
      </c>
      <c r="C824" s="7" t="s">
        <v>330</v>
      </c>
      <c r="D824" s="7" t="s">
        <v>2</v>
      </c>
      <c r="E824" s="8" t="s">
        <v>3</v>
      </c>
      <c r="F824" s="7" t="s">
        <v>232</v>
      </c>
      <c r="G824" s="7" t="s">
        <v>351</v>
      </c>
      <c r="H824" s="13" t="s">
        <v>332</v>
      </c>
    </row>
    <row r="825" spans="1:8" x14ac:dyDescent="0.2">
      <c r="A825" s="4" t="s">
        <v>71</v>
      </c>
      <c r="B825" s="1" t="s">
        <v>72</v>
      </c>
      <c r="C825" s="5" t="s">
        <v>337</v>
      </c>
      <c r="D825" s="4" t="s">
        <v>6</v>
      </c>
      <c r="E825" s="1" t="s">
        <v>7</v>
      </c>
      <c r="F825" s="2">
        <v>-12362820.810000004</v>
      </c>
      <c r="G825" s="17">
        <f>H825/F825</f>
        <v>0.10240000073251888</v>
      </c>
      <c r="H825" s="2">
        <v>-1265952.8600000001</v>
      </c>
    </row>
    <row r="826" spans="1:8" x14ac:dyDescent="0.2">
      <c r="A826" s="4" t="s">
        <v>71</v>
      </c>
      <c r="B826" s="1" t="s">
        <v>72</v>
      </c>
      <c r="D826" s="4" t="s">
        <v>127</v>
      </c>
      <c r="E826" s="1" t="s">
        <v>128</v>
      </c>
      <c r="F826" s="2">
        <v>12362820.789999999</v>
      </c>
      <c r="G826" s="18">
        <f>$G825</f>
        <v>0.10240000073251888</v>
      </c>
      <c r="H826" s="2">
        <f>F826*G826</f>
        <v>1265952.8579519996</v>
      </c>
    </row>
    <row r="827" spans="1:8" ht="13.5" thickBot="1" x14ac:dyDescent="0.25">
      <c r="A827" s="4" t="s">
        <v>322</v>
      </c>
      <c r="F827" s="9">
        <f>SUM(F825:F826)</f>
        <v>-2.0000005140900612E-2</v>
      </c>
      <c r="G827" s="16"/>
      <c r="H827" s="9">
        <f>SUM(H825:H826)</f>
        <v>-2.0480004604905844E-3</v>
      </c>
    </row>
    <row r="828" spans="1:8" ht="13.5" thickTop="1" x14ac:dyDescent="0.2">
      <c r="F828" s="2"/>
      <c r="G828" s="2"/>
    </row>
    <row r="829" spans="1:8" s="6" customFormat="1" ht="13.5" thickBot="1" x14ac:dyDescent="0.25">
      <c r="A829" s="7" t="s">
        <v>0</v>
      </c>
      <c r="B829" s="8" t="s">
        <v>1</v>
      </c>
      <c r="C829" s="7" t="s">
        <v>330</v>
      </c>
      <c r="D829" s="7" t="s">
        <v>2</v>
      </c>
      <c r="E829" s="8" t="s">
        <v>3</v>
      </c>
      <c r="F829" s="7" t="s">
        <v>232</v>
      </c>
      <c r="G829" s="7" t="s">
        <v>351</v>
      </c>
      <c r="H829" s="13" t="s">
        <v>332</v>
      </c>
    </row>
    <row r="830" spans="1:8" x14ac:dyDescent="0.2">
      <c r="A830" s="4" t="s">
        <v>215</v>
      </c>
      <c r="B830" s="1" t="s">
        <v>216</v>
      </c>
      <c r="C830" s="5" t="s">
        <v>337</v>
      </c>
      <c r="D830" s="4" t="s">
        <v>6</v>
      </c>
      <c r="E830" s="1" t="s">
        <v>7</v>
      </c>
      <c r="F830" s="2">
        <v>-2929886.3500000006</v>
      </c>
      <c r="G830" s="17">
        <f>H830/F830</f>
        <v>0.10239999923546518</v>
      </c>
      <c r="H830" s="2">
        <v>-300020.35999999993</v>
      </c>
    </row>
    <row r="831" spans="1:8" x14ac:dyDescent="0.2">
      <c r="A831" s="4" t="s">
        <v>215</v>
      </c>
      <c r="B831" s="1" t="s">
        <v>216</v>
      </c>
      <c r="D831" s="4" t="s">
        <v>163</v>
      </c>
      <c r="E831" s="1" t="s">
        <v>164</v>
      </c>
      <c r="F831" s="2">
        <v>2929886.35</v>
      </c>
      <c r="G831" s="18">
        <f>$G830</f>
        <v>0.10239999923546518</v>
      </c>
      <c r="H831" s="2">
        <f>F831*G831</f>
        <v>300020.35999999987</v>
      </c>
    </row>
    <row r="832" spans="1:8" ht="13.5" thickBot="1" x14ac:dyDescent="0.25">
      <c r="A832" s="4" t="s">
        <v>323</v>
      </c>
      <c r="F832" s="9">
        <f>SUM(F830:F831)</f>
        <v>0</v>
      </c>
      <c r="G832" s="16"/>
      <c r="H832" s="9">
        <f>SUM(H830:H831)</f>
        <v>0</v>
      </c>
    </row>
    <row r="833" spans="1:8" ht="13.5" thickTop="1" x14ac:dyDescent="0.2">
      <c r="F833" s="2"/>
      <c r="G833" s="2"/>
    </row>
    <row r="834" spans="1:8" s="6" customFormat="1" ht="13.5" thickBot="1" x14ac:dyDescent="0.25">
      <c r="A834" s="7" t="s">
        <v>0</v>
      </c>
      <c r="B834" s="8" t="s">
        <v>1</v>
      </c>
      <c r="C834" s="7" t="s">
        <v>330</v>
      </c>
      <c r="D834" s="7" t="s">
        <v>2</v>
      </c>
      <c r="E834" s="8" t="s">
        <v>3</v>
      </c>
      <c r="F834" s="7" t="s">
        <v>232</v>
      </c>
      <c r="G834" s="7" t="s">
        <v>351</v>
      </c>
      <c r="H834" s="13" t="s">
        <v>332</v>
      </c>
    </row>
    <row r="835" spans="1:8" x14ac:dyDescent="0.2">
      <c r="A835" s="4" t="s">
        <v>85</v>
      </c>
      <c r="B835" s="1" t="s">
        <v>86</v>
      </c>
      <c r="C835" s="5" t="s">
        <v>337</v>
      </c>
      <c r="D835" s="4" t="s">
        <v>6</v>
      </c>
      <c r="E835" s="1" t="s">
        <v>7</v>
      </c>
      <c r="F835" s="2">
        <v>-5156430.8000000017</v>
      </c>
      <c r="G835" s="17">
        <f>H835/F835</f>
        <v>0.10240000117911015</v>
      </c>
      <c r="H835" s="2">
        <v>-528018.52</v>
      </c>
    </row>
    <row r="836" spans="1:8" x14ac:dyDescent="0.2">
      <c r="A836" s="4" t="s">
        <v>85</v>
      </c>
      <c r="B836" s="1" t="s">
        <v>86</v>
      </c>
      <c r="D836" s="4" t="s">
        <v>167</v>
      </c>
      <c r="E836" s="1" t="s">
        <v>168</v>
      </c>
      <c r="F836" s="2">
        <v>13077.5</v>
      </c>
      <c r="G836" s="18">
        <f>$G835</f>
        <v>0.10240000117911015</v>
      </c>
      <c r="H836" s="2">
        <f>F836*G836</f>
        <v>1339.136015419813</v>
      </c>
    </row>
    <row r="837" spans="1:8" x14ac:dyDescent="0.2">
      <c r="A837" s="4" t="s">
        <v>85</v>
      </c>
      <c r="B837" s="1" t="s">
        <v>86</v>
      </c>
      <c r="D837" s="4" t="s">
        <v>127</v>
      </c>
      <c r="E837" s="1" t="s">
        <v>128</v>
      </c>
      <c r="F837" s="2">
        <v>5143353.2199999988</v>
      </c>
      <c r="G837" s="18">
        <f>$G836</f>
        <v>0.10240000117911015</v>
      </c>
      <c r="H837" s="2">
        <f>F837*G837</f>
        <v>526679.37579257984</v>
      </c>
    </row>
    <row r="838" spans="1:8" ht="13.5" thickBot="1" x14ac:dyDescent="0.25">
      <c r="A838" s="4" t="s">
        <v>324</v>
      </c>
      <c r="F838" s="9">
        <f>SUM(F835:F837)</f>
        <v>-8.000000286847353E-2</v>
      </c>
      <c r="G838" s="16"/>
      <c r="H838" s="9">
        <f>SUM(H835:H837)</f>
        <v>-8.1920003285631537E-3</v>
      </c>
    </row>
    <row r="839" spans="1:8" ht="13.5" thickTop="1" x14ac:dyDescent="0.2">
      <c r="F839" s="2"/>
      <c r="G839" s="2"/>
    </row>
    <row r="840" spans="1:8" s="6" customFormat="1" ht="13.5" thickBot="1" x14ac:dyDescent="0.25">
      <c r="A840" s="7" t="s">
        <v>0</v>
      </c>
      <c r="B840" s="8" t="s">
        <v>1</v>
      </c>
      <c r="C840" s="7" t="s">
        <v>330</v>
      </c>
      <c r="D840" s="7" t="s">
        <v>2</v>
      </c>
      <c r="E840" s="8" t="s">
        <v>3</v>
      </c>
      <c r="F840" s="7" t="s">
        <v>232</v>
      </c>
      <c r="G840" s="7" t="s">
        <v>351</v>
      </c>
      <c r="H840" s="13" t="s">
        <v>332</v>
      </c>
    </row>
    <row r="841" spans="1:8" x14ac:dyDescent="0.2">
      <c r="A841" s="4" t="s">
        <v>93</v>
      </c>
      <c r="B841" s="1" t="s">
        <v>94</v>
      </c>
      <c r="C841" s="5" t="s">
        <v>348</v>
      </c>
      <c r="D841" s="4" t="s">
        <v>6</v>
      </c>
      <c r="E841" s="1" t="s">
        <v>7</v>
      </c>
      <c r="F841" s="2">
        <v>56473029.659999996</v>
      </c>
      <c r="G841" s="17">
        <f>H841/F841</f>
        <v>0.10540000006792626</v>
      </c>
      <c r="H841" s="2">
        <v>5952257.330000001</v>
      </c>
    </row>
    <row r="842" spans="1:8" x14ac:dyDescent="0.2">
      <c r="A842" s="4" t="s">
        <v>93</v>
      </c>
      <c r="B842" s="1" t="s">
        <v>94</v>
      </c>
      <c r="D842" s="4" t="s">
        <v>219</v>
      </c>
      <c r="E842" s="1" t="s">
        <v>220</v>
      </c>
      <c r="F842" s="2">
        <v>146.96</v>
      </c>
      <c r="G842" s="18">
        <f>$G841</f>
        <v>0.10540000006792626</v>
      </c>
      <c r="H842" s="2">
        <f>F842*G842</f>
        <v>15.489584009982444</v>
      </c>
    </row>
    <row r="843" spans="1:8" x14ac:dyDescent="0.2">
      <c r="A843" s="4" t="s">
        <v>93</v>
      </c>
      <c r="B843" s="1" t="s">
        <v>94</v>
      </c>
      <c r="D843" s="4" t="s">
        <v>115</v>
      </c>
      <c r="E843" s="1" t="s">
        <v>116</v>
      </c>
      <c r="F843" s="2">
        <v>-56473176.630000003</v>
      </c>
      <c r="G843" s="18">
        <f>$G842</f>
        <v>0.10540000006792626</v>
      </c>
      <c r="H843" s="2">
        <f>F843*G843</f>
        <v>-5952272.8206380121</v>
      </c>
    </row>
    <row r="844" spans="1:8" ht="13.5" thickBot="1" x14ac:dyDescent="0.25">
      <c r="A844" s="4" t="s">
        <v>325</v>
      </c>
      <c r="F844" s="9">
        <f>SUM(F841:F843)</f>
        <v>-1.000000536441803E-2</v>
      </c>
      <c r="G844" s="16"/>
      <c r="H844" s="9">
        <f>SUM(H841:H843)</f>
        <v>-1.0540010407567024E-3</v>
      </c>
    </row>
    <row r="845" spans="1:8" ht="13.5" thickTop="1" x14ac:dyDescent="0.2">
      <c r="F845" s="2"/>
      <c r="G845" s="2"/>
    </row>
    <row r="846" spans="1:8" s="6" customFormat="1" ht="13.5" thickBot="1" x14ac:dyDescent="0.25">
      <c r="A846" s="7" t="s">
        <v>0</v>
      </c>
      <c r="B846" s="8" t="s">
        <v>1</v>
      </c>
      <c r="C846" s="7" t="s">
        <v>330</v>
      </c>
      <c r="D846" s="7" t="s">
        <v>2</v>
      </c>
      <c r="E846" s="8" t="s">
        <v>3</v>
      </c>
      <c r="F846" s="7" t="s">
        <v>232</v>
      </c>
      <c r="G846" s="7" t="s">
        <v>351</v>
      </c>
      <c r="H846" s="13" t="s">
        <v>332</v>
      </c>
    </row>
    <row r="847" spans="1:8" x14ac:dyDescent="0.2">
      <c r="A847" s="4" t="s">
        <v>95</v>
      </c>
      <c r="B847" s="1" t="s">
        <v>96</v>
      </c>
      <c r="C847" s="5" t="s">
        <v>338</v>
      </c>
      <c r="D847" s="4" t="s">
        <v>6</v>
      </c>
      <c r="E847" s="1" t="s">
        <v>7</v>
      </c>
      <c r="F847" s="2">
        <v>-712665.19999999984</v>
      </c>
      <c r="G847" s="17">
        <f>H847/F847</f>
        <v>0.10550001599629114</v>
      </c>
      <c r="H847" s="2">
        <v>-75186.19</v>
      </c>
    </row>
    <row r="848" spans="1:8" x14ac:dyDescent="0.2">
      <c r="A848" s="4" t="s">
        <v>95</v>
      </c>
      <c r="B848" s="1" t="s">
        <v>96</v>
      </c>
      <c r="D848" s="4" t="s">
        <v>219</v>
      </c>
      <c r="E848" s="1" t="s">
        <v>220</v>
      </c>
      <c r="F848" s="2">
        <v>1216.4900000000002</v>
      </c>
      <c r="G848" s="18">
        <f>$G847</f>
        <v>0.10550001599629114</v>
      </c>
      <c r="H848" s="2">
        <f>F848*G848</f>
        <v>128.33971445932823</v>
      </c>
    </row>
    <row r="849" spans="1:8" x14ac:dyDescent="0.2">
      <c r="A849" s="4" t="s">
        <v>95</v>
      </c>
      <c r="B849" s="1" t="s">
        <v>96</v>
      </c>
      <c r="D849" s="4" t="s">
        <v>203</v>
      </c>
      <c r="E849" s="1" t="s">
        <v>204</v>
      </c>
      <c r="F849" s="2">
        <v>28.3</v>
      </c>
      <c r="G849" s="18">
        <f t="shared" ref="G849:G853" si="165">$G848</f>
        <v>0.10550001599629114</v>
      </c>
      <c r="H849" s="2">
        <f t="shared" ref="H849:H853" si="166">F849*G849</f>
        <v>2.9856504526950394</v>
      </c>
    </row>
    <row r="850" spans="1:8" x14ac:dyDescent="0.2">
      <c r="A850" s="4" t="s">
        <v>95</v>
      </c>
      <c r="B850" s="1" t="s">
        <v>96</v>
      </c>
      <c r="D850" s="4" t="s">
        <v>115</v>
      </c>
      <c r="E850" s="1" t="s">
        <v>116</v>
      </c>
      <c r="F850" s="2">
        <v>541268.97000000009</v>
      </c>
      <c r="G850" s="18">
        <f t="shared" si="165"/>
        <v>0.10550001599629114</v>
      </c>
      <c r="H850" s="2">
        <f t="shared" si="166"/>
        <v>57103.884993296037</v>
      </c>
    </row>
    <row r="851" spans="1:8" x14ac:dyDescent="0.2">
      <c r="A851" s="4" t="s">
        <v>95</v>
      </c>
      <c r="B851" s="1" t="s">
        <v>96</v>
      </c>
      <c r="D851" s="4" t="s">
        <v>165</v>
      </c>
      <c r="E851" s="1" t="s">
        <v>166</v>
      </c>
      <c r="F851" s="2">
        <v>-78843.579999999973</v>
      </c>
      <c r="G851" s="18">
        <f t="shared" si="165"/>
        <v>0.10550001599629114</v>
      </c>
      <c r="H851" s="2">
        <f t="shared" si="166"/>
        <v>-8317.9989512048578</v>
      </c>
    </row>
    <row r="852" spans="1:8" x14ac:dyDescent="0.2">
      <c r="A852" s="4" t="s">
        <v>95</v>
      </c>
      <c r="B852" s="1" t="s">
        <v>96</v>
      </c>
      <c r="D852" s="4" t="s">
        <v>127</v>
      </c>
      <c r="E852" s="1" t="s">
        <v>128</v>
      </c>
      <c r="F852" s="2">
        <v>187279.02000000002</v>
      </c>
      <c r="G852" s="18">
        <f t="shared" si="165"/>
        <v>0.10550001599629114</v>
      </c>
      <c r="H852" s="2">
        <f t="shared" si="166"/>
        <v>19757.93960576973</v>
      </c>
    </row>
    <row r="853" spans="1:8" x14ac:dyDescent="0.2">
      <c r="A853" s="4" t="s">
        <v>95</v>
      </c>
      <c r="B853" s="1" t="s">
        <v>96</v>
      </c>
      <c r="D853" s="4" t="s">
        <v>169</v>
      </c>
      <c r="E853" s="1" t="s">
        <v>170</v>
      </c>
      <c r="F853" s="2">
        <v>61716</v>
      </c>
      <c r="G853" s="18">
        <f t="shared" si="165"/>
        <v>0.10550001599629114</v>
      </c>
      <c r="H853" s="2">
        <f t="shared" si="166"/>
        <v>6511.0389872271035</v>
      </c>
    </row>
    <row r="854" spans="1:8" ht="13.5" thickBot="1" x14ac:dyDescent="0.25">
      <c r="A854" s="4" t="s">
        <v>326</v>
      </c>
      <c r="F854" s="9">
        <f>SUM(F847:F853)</f>
        <v>3.4924596548080444E-10</v>
      </c>
      <c r="G854" s="16"/>
      <c r="H854" s="9">
        <f>SUM(H847:H853)</f>
        <v>4.2746250983327627E-11</v>
      </c>
    </row>
    <row r="855" spans="1:8" ht="13.5" thickTop="1" x14ac:dyDescent="0.2">
      <c r="F855" s="2"/>
      <c r="G855" s="2"/>
    </row>
    <row r="856" spans="1:8" s="6" customFormat="1" ht="13.5" thickBot="1" x14ac:dyDescent="0.25">
      <c r="A856" s="7" t="s">
        <v>0</v>
      </c>
      <c r="B856" s="8" t="s">
        <v>1</v>
      </c>
      <c r="C856" s="7" t="s">
        <v>330</v>
      </c>
      <c r="D856" s="7" t="s">
        <v>2</v>
      </c>
      <c r="E856" s="8" t="s">
        <v>3</v>
      </c>
      <c r="F856" s="7" t="s">
        <v>232</v>
      </c>
      <c r="G856" s="7" t="s">
        <v>351</v>
      </c>
      <c r="H856" s="13" t="s">
        <v>332</v>
      </c>
    </row>
    <row r="857" spans="1:8" x14ac:dyDescent="0.2">
      <c r="A857" s="4" t="s">
        <v>111</v>
      </c>
      <c r="B857" s="1" t="s">
        <v>112</v>
      </c>
      <c r="C857" s="5" t="s">
        <v>337</v>
      </c>
      <c r="D857" s="4" t="s">
        <v>6</v>
      </c>
      <c r="E857" s="1" t="s">
        <v>7</v>
      </c>
      <c r="F857" s="2">
        <v>-19701747.800000001</v>
      </c>
      <c r="G857" s="17">
        <f>H857/F857</f>
        <v>0.10244080933773805</v>
      </c>
      <c r="H857" s="2">
        <v>-2018262.9900000002</v>
      </c>
    </row>
    <row r="858" spans="1:8" x14ac:dyDescent="0.2">
      <c r="A858" s="4" t="s">
        <v>111</v>
      </c>
      <c r="B858" s="1" t="s">
        <v>112</v>
      </c>
      <c r="D858" s="4" t="s">
        <v>221</v>
      </c>
      <c r="E858" s="1" t="s">
        <v>222</v>
      </c>
      <c r="F858" s="2">
        <v>282088.84999999998</v>
      </c>
      <c r="G858" s="18">
        <f>$G857</f>
        <v>0.10244080933773805</v>
      </c>
      <c r="H858" s="2">
        <f>F858*G858</f>
        <v>28897.410099151788</v>
      </c>
    </row>
    <row r="859" spans="1:8" x14ac:dyDescent="0.2">
      <c r="A859" s="4" t="s">
        <v>111</v>
      </c>
      <c r="B859" s="1" t="s">
        <v>112</v>
      </c>
      <c r="D859" s="4" t="s">
        <v>201</v>
      </c>
      <c r="E859" s="1" t="s">
        <v>202</v>
      </c>
      <c r="F859" s="2">
        <v>19419659.07</v>
      </c>
      <c r="G859" s="18">
        <f>$G858</f>
        <v>0.10244080933773805</v>
      </c>
      <c r="H859" s="2">
        <f>F859*G859</f>
        <v>1989365.5921937455</v>
      </c>
    </row>
    <row r="860" spans="1:8" ht="13.5" thickBot="1" x14ac:dyDescent="0.25">
      <c r="A860" s="4" t="s">
        <v>327</v>
      </c>
      <c r="F860" s="9">
        <f>SUM(F857:F859)</f>
        <v>0.12000000104308128</v>
      </c>
      <c r="G860" s="17"/>
      <c r="H860" s="9">
        <f>SUM(H857:H859)</f>
        <v>1.2292897095903754E-2</v>
      </c>
    </row>
    <row r="861" spans="1:8" ht="13.5" thickTop="1" x14ac:dyDescent="0.2">
      <c r="F861" s="2"/>
      <c r="G861" s="2"/>
    </row>
    <row r="862" spans="1:8" s="6" customFormat="1" ht="13.5" thickBot="1" x14ac:dyDescent="0.25">
      <c r="A862" s="7" t="s">
        <v>0</v>
      </c>
      <c r="B862" s="8" t="s">
        <v>1</v>
      </c>
      <c r="C862" s="7" t="s">
        <v>330</v>
      </c>
      <c r="D862" s="7" t="s">
        <v>2</v>
      </c>
      <c r="E862" s="8" t="s">
        <v>3</v>
      </c>
      <c r="F862" s="7" t="s">
        <v>232</v>
      </c>
      <c r="G862" s="7" t="s">
        <v>351</v>
      </c>
      <c r="H862" s="13" t="s">
        <v>332</v>
      </c>
    </row>
    <row r="863" spans="1:8" x14ac:dyDescent="0.2">
      <c r="A863" s="4" t="s">
        <v>187</v>
      </c>
      <c r="B863" s="1" t="s">
        <v>188</v>
      </c>
      <c r="C863" s="5" t="s">
        <v>337</v>
      </c>
      <c r="D863" s="4" t="s">
        <v>6</v>
      </c>
      <c r="E863" s="1" t="s">
        <v>7</v>
      </c>
      <c r="F863" s="2">
        <v>-69934.040000000023</v>
      </c>
      <c r="G863" s="17">
        <f>H863/F863</f>
        <v>0.10239991855182394</v>
      </c>
      <c r="H863" s="2">
        <v>-7161.24</v>
      </c>
    </row>
    <row r="864" spans="1:8" x14ac:dyDescent="0.2">
      <c r="A864" s="4" t="s">
        <v>187</v>
      </c>
      <c r="B864" s="1" t="s">
        <v>188</v>
      </c>
      <c r="D864" s="4" t="s">
        <v>165</v>
      </c>
      <c r="E864" s="1" t="s">
        <v>166</v>
      </c>
      <c r="F864" s="2">
        <v>69934.06</v>
      </c>
      <c r="G864" s="18">
        <f>$G863</f>
        <v>0.10239991855182394</v>
      </c>
      <c r="H864" s="2">
        <f>F864*G864</f>
        <v>7161.2420479983684</v>
      </c>
    </row>
    <row r="865" spans="1:8" ht="13.5" thickBot="1" x14ac:dyDescent="0.25">
      <c r="A865" s="4" t="s">
        <v>328</v>
      </c>
      <c r="F865" s="9">
        <f>SUM(F863:F864)</f>
        <v>1.9999999974970706E-2</v>
      </c>
      <c r="G865" s="16"/>
      <c r="H865" s="9">
        <f>SUM(H863:H864)</f>
        <v>2.0479983686527703E-3</v>
      </c>
    </row>
    <row r="866" spans="1:8" ht="13.5" thickTop="1" x14ac:dyDescent="0.2">
      <c r="F866" s="2"/>
      <c r="G866" s="2"/>
    </row>
    <row r="867" spans="1:8" s="6" customFormat="1" ht="13.5" thickBot="1" x14ac:dyDescent="0.25">
      <c r="A867" s="7" t="s">
        <v>0</v>
      </c>
      <c r="B867" s="8" t="s">
        <v>1</v>
      </c>
      <c r="C867" s="7" t="s">
        <v>330</v>
      </c>
      <c r="D867" s="7" t="s">
        <v>2</v>
      </c>
      <c r="E867" s="8" t="s">
        <v>3</v>
      </c>
      <c r="F867" s="7" t="s">
        <v>232</v>
      </c>
      <c r="G867" s="7" t="s">
        <v>351</v>
      </c>
      <c r="H867" s="13" t="s">
        <v>332</v>
      </c>
    </row>
    <row r="868" spans="1:8" x14ac:dyDescent="0.2">
      <c r="A868" s="4" t="s">
        <v>195</v>
      </c>
      <c r="B868" s="1" t="s">
        <v>196</v>
      </c>
      <c r="C868" s="5" t="s">
        <v>337</v>
      </c>
      <c r="D868" s="4" t="s">
        <v>6</v>
      </c>
      <c r="E868" s="1" t="s">
        <v>7</v>
      </c>
      <c r="F868" s="2">
        <v>-2500.0600000000004</v>
      </c>
      <c r="G868" s="17">
        <f>H868/F868</f>
        <v>0.10239754245898097</v>
      </c>
      <c r="H868" s="2">
        <v>-256</v>
      </c>
    </row>
    <row r="869" spans="1:8" x14ac:dyDescent="0.2">
      <c r="A869" s="4" t="s">
        <v>195</v>
      </c>
      <c r="B869" s="1" t="s">
        <v>196</v>
      </c>
      <c r="D869" s="4" t="s">
        <v>165</v>
      </c>
      <c r="E869" s="1" t="s">
        <v>166</v>
      </c>
      <c r="F869" s="2">
        <v>2500</v>
      </c>
      <c r="G869" s="18">
        <f>$G868</f>
        <v>0.10239754245898097</v>
      </c>
      <c r="H869" s="2">
        <f>F869*G869</f>
        <v>255.99385614745242</v>
      </c>
    </row>
    <row r="870" spans="1:8" ht="13.5" thickBot="1" x14ac:dyDescent="0.25">
      <c r="A870" s="4" t="s">
        <v>329</v>
      </c>
      <c r="F870" s="9">
        <f>SUM(F868:F869)</f>
        <v>-6.0000000000400178E-2</v>
      </c>
      <c r="G870" s="16"/>
      <c r="H870" s="9">
        <f>SUM(H868:H869)</f>
        <v>-6.1438525475807637E-3</v>
      </c>
    </row>
    <row r="871" spans="1:8" ht="13.5" thickTop="1" x14ac:dyDescent="0.2">
      <c r="F871" s="2"/>
      <c r="G871" s="2"/>
    </row>
    <row r="873" spans="1:8" ht="13.5" thickBot="1" x14ac:dyDescent="0.25"/>
    <row r="874" spans="1:8" ht="13.5" thickBot="1" x14ac:dyDescent="0.25">
      <c r="A874" s="31" t="s">
        <v>352</v>
      </c>
      <c r="B874" s="32"/>
      <c r="C874" s="33"/>
    </row>
    <row r="875" spans="1:8" ht="13.5" thickBot="1" x14ac:dyDescent="0.25">
      <c r="A875" s="26" t="s">
        <v>2</v>
      </c>
      <c r="B875" s="20" t="s">
        <v>3</v>
      </c>
      <c r="C875" s="27" t="s">
        <v>353</v>
      </c>
    </row>
    <row r="876" spans="1:8" x14ac:dyDescent="0.2">
      <c r="A876" s="21" t="s">
        <v>211</v>
      </c>
      <c r="B876" s="14" t="s">
        <v>212</v>
      </c>
      <c r="C876" s="22">
        <f t="shared" ref="C876:C893" si="167">SUMIF(D:D,A876,H:H)</f>
        <v>47.443962639346324</v>
      </c>
    </row>
    <row r="877" spans="1:8" x14ac:dyDescent="0.2">
      <c r="A877" s="21" t="s">
        <v>209</v>
      </c>
      <c r="B877" s="14" t="s">
        <v>210</v>
      </c>
      <c r="C877" s="22">
        <f t="shared" si="167"/>
        <v>619.15080403363402</v>
      </c>
    </row>
    <row r="878" spans="1:8" x14ac:dyDescent="0.2">
      <c r="A878" s="21" t="s">
        <v>219</v>
      </c>
      <c r="B878" s="14" t="s">
        <v>220</v>
      </c>
      <c r="C878" s="22">
        <f t="shared" si="167"/>
        <v>14172.291630810259</v>
      </c>
    </row>
    <row r="879" spans="1:8" x14ac:dyDescent="0.2">
      <c r="A879" s="21" t="s">
        <v>230</v>
      </c>
      <c r="B879" s="14" t="s">
        <v>231</v>
      </c>
      <c r="C879" s="22">
        <f t="shared" si="167"/>
        <v>-394.97226724354772</v>
      </c>
    </row>
    <row r="880" spans="1:8" x14ac:dyDescent="0.2">
      <c r="A880" s="21" t="s">
        <v>123</v>
      </c>
      <c r="B880" s="14" t="s">
        <v>124</v>
      </c>
      <c r="C880" s="22">
        <f t="shared" si="167"/>
        <v>567653.73857608694</v>
      </c>
    </row>
    <row r="881" spans="1:3" x14ac:dyDescent="0.2">
      <c r="A881" s="24" t="s">
        <v>223</v>
      </c>
      <c r="B881" s="14" t="s">
        <v>224</v>
      </c>
      <c r="C881" s="22">
        <f t="shared" si="167"/>
        <v>8.2295000397135407</v>
      </c>
    </row>
    <row r="882" spans="1:3" x14ac:dyDescent="0.2">
      <c r="A882" s="24" t="s">
        <v>203</v>
      </c>
      <c r="B882" s="14" t="s">
        <v>204</v>
      </c>
      <c r="C882" s="22">
        <f t="shared" si="167"/>
        <v>2633537.5320610655</v>
      </c>
    </row>
    <row r="883" spans="1:3" x14ac:dyDescent="0.2">
      <c r="A883" s="21" t="s">
        <v>225</v>
      </c>
      <c r="B883" s="14" t="s">
        <v>226</v>
      </c>
      <c r="C883" s="22">
        <f t="shared" si="167"/>
        <v>724.89576911517213</v>
      </c>
    </row>
    <row r="884" spans="1:3" x14ac:dyDescent="0.2">
      <c r="A884" s="21" t="s">
        <v>115</v>
      </c>
      <c r="B884" s="14" t="s">
        <v>116</v>
      </c>
      <c r="C884" s="22">
        <f t="shared" si="167"/>
        <v>-1055637.8187934328</v>
      </c>
    </row>
    <row r="885" spans="1:3" x14ac:dyDescent="0.2">
      <c r="A885" s="21" t="s">
        <v>165</v>
      </c>
      <c r="B885" s="14" t="s">
        <v>166</v>
      </c>
      <c r="C885" s="22">
        <f t="shared" si="167"/>
        <v>3431906.6215023617</v>
      </c>
    </row>
    <row r="886" spans="1:3" x14ac:dyDescent="0.2">
      <c r="A886" s="21" t="s">
        <v>167</v>
      </c>
      <c r="B886" s="14" t="s">
        <v>168</v>
      </c>
      <c r="C886" s="22">
        <f t="shared" si="167"/>
        <v>1015698.3826217363</v>
      </c>
    </row>
    <row r="887" spans="1:3" x14ac:dyDescent="0.2">
      <c r="A887" s="21" t="s">
        <v>221</v>
      </c>
      <c r="B887" s="14" t="s">
        <v>222</v>
      </c>
      <c r="C887" s="22">
        <f t="shared" si="167"/>
        <v>25336.785253338545</v>
      </c>
    </row>
    <row r="888" spans="1:3" x14ac:dyDescent="0.2">
      <c r="A888" s="21" t="s">
        <v>201</v>
      </c>
      <c r="B888" s="14" t="s">
        <v>202</v>
      </c>
      <c r="C888" s="22">
        <f t="shared" si="167"/>
        <v>2054149.5152379517</v>
      </c>
    </row>
    <row r="889" spans="1:3" x14ac:dyDescent="0.2">
      <c r="A889" s="21" t="s">
        <v>127</v>
      </c>
      <c r="B889" s="14" t="s">
        <v>128</v>
      </c>
      <c r="C889" s="22">
        <f t="shared" si="167"/>
        <v>5652619.8436073205</v>
      </c>
    </row>
    <row r="890" spans="1:3" x14ac:dyDescent="0.2">
      <c r="A890" s="21" t="s">
        <v>228</v>
      </c>
      <c r="B890" s="14" t="s">
        <v>229</v>
      </c>
      <c r="C890" s="22">
        <f t="shared" si="167"/>
        <v>7.1940000347164723</v>
      </c>
    </row>
    <row r="891" spans="1:3" x14ac:dyDescent="0.2">
      <c r="A891" s="21" t="s">
        <v>163</v>
      </c>
      <c r="B891" s="14" t="s">
        <v>164</v>
      </c>
      <c r="C891" s="22">
        <f t="shared" si="167"/>
        <v>605979.23166261928</v>
      </c>
    </row>
    <row r="892" spans="1:3" x14ac:dyDescent="0.2">
      <c r="A892" s="21" t="s">
        <v>169</v>
      </c>
      <c r="B892" s="14" t="s">
        <v>170</v>
      </c>
      <c r="C892" s="22">
        <f t="shared" si="167"/>
        <v>763238.17975653859</v>
      </c>
    </row>
    <row r="893" spans="1:3" x14ac:dyDescent="0.2">
      <c r="A893" s="21" t="s">
        <v>179</v>
      </c>
      <c r="B893" s="14" t="s">
        <v>180</v>
      </c>
      <c r="C893" s="22">
        <f t="shared" si="167"/>
        <v>32993.047767537093</v>
      </c>
    </row>
    <row r="894" spans="1:3" ht="13.5" thickBot="1" x14ac:dyDescent="0.25">
      <c r="A894" s="23"/>
      <c r="B894" s="14"/>
      <c r="C894" s="25">
        <f>SUM(C876:C893)</f>
        <v>15742659.292652555</v>
      </c>
    </row>
    <row r="895" spans="1:3" ht="14.25" thickTop="1" thickBot="1" x14ac:dyDescent="0.25">
      <c r="A895" s="28"/>
      <c r="B895" s="29"/>
      <c r="C895" s="30"/>
    </row>
  </sheetData>
  <mergeCells count="1">
    <mergeCell ref="A874:C874"/>
  </mergeCells>
  <printOptions horizontalCentered="1"/>
  <pageMargins left="0.7" right="0.7" top="0.75" bottom="0.75" header="0.3" footer="0.3"/>
  <pageSetup scale="50" fitToHeight="14" orientation="landscape" horizontalDpi="1200" verticalDpi="1200" r:id="rId1"/>
  <headerFooter>
    <oddHeader>&amp;RCASE NO. 2017-00349
ATTACHMENT 1
TO AG DR NO. 1-27</oddHeader>
    <oddFooter>&amp;C&amp;P</oddFooter>
  </headerFooter>
  <rowBreaks count="12" manualBreakCount="12">
    <brk id="72" max="7" man="1"/>
    <brk id="147" max="7" man="1"/>
    <brk id="223" max="7" man="1"/>
    <brk id="297" max="7" man="1"/>
    <brk id="367" max="7" man="1"/>
    <brk id="439" max="7" man="1"/>
    <brk id="514" max="7" man="1"/>
    <brk id="584" max="7" man="1"/>
    <brk id="654" max="7" man="1"/>
    <brk id="724" max="7" man="1"/>
    <brk id="799" max="7" man="1"/>
    <brk id="870" max="7" man="1"/>
  </rowBreaks>
  <ignoredErrors>
    <ignoredError sqref="A7:I8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2016</vt:lpstr>
      <vt:lpstr>'Fiscal 2016'!Print_Area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Pilkinton, Chad</dc:creator>
  <cp:keywords/>
  <dc:description/>
  <cp:lastModifiedBy>Eric  Wilen</cp:lastModifiedBy>
  <cp:lastPrinted>2017-11-14T15:16:02Z</cp:lastPrinted>
  <dcterms:created xsi:type="dcterms:W3CDTF">2017-11-09T18:52:13Z</dcterms:created>
  <dcterms:modified xsi:type="dcterms:W3CDTF">2017-11-14T15:16:08Z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