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W:\Discovery\Kentucky\2017-00349 (2017 Kentucky Rate Case)\AG Set 1 Attachments\"/>
    </mc:Choice>
  </mc:AlternateContent>
  <bookViews>
    <workbookView xWindow="0" yWindow="0" windowWidth="28800" windowHeight="11535"/>
  </bookViews>
  <sheets>
    <sheet name="AG 1-22 Part B" sheetId="1" r:id="rId1"/>
    <sheet name="AG 1-22 Part C" sheetId="2" r:id="rId2"/>
  </sheets>
  <definedNames>
    <definedName name="_xlnm.Print_Area" localSheetId="0">'AG 1-22 Part B'!$A$1:$F$30</definedName>
    <definedName name="_xlnm.Print_Area" localSheetId="1">'AG 1-22 Part C'!$A$1:$F$29</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8" i="2" l="1"/>
  <c r="E28" i="2" s="1"/>
  <c r="C28" i="2"/>
  <c r="E27" i="2"/>
  <c r="D27" i="2"/>
  <c r="E26" i="2"/>
  <c r="D26" i="2"/>
  <c r="E25" i="2"/>
  <c r="D25" i="2"/>
  <c r="E24" i="2"/>
  <c r="D24" i="2"/>
  <c r="E23" i="2"/>
  <c r="D23" i="2"/>
  <c r="E22" i="2"/>
  <c r="D22" i="2"/>
  <c r="E21" i="2"/>
  <c r="D21" i="2"/>
  <c r="D20" i="2"/>
  <c r="E19" i="2"/>
  <c r="D19" i="2"/>
  <c r="E18" i="2"/>
  <c r="D18" i="2"/>
  <c r="E17" i="2"/>
  <c r="D17" i="2"/>
  <c r="E16" i="2"/>
  <c r="D16" i="2"/>
  <c r="E15" i="2"/>
  <c r="D15" i="2"/>
  <c r="E14" i="2"/>
  <c r="D14" i="2"/>
  <c r="E13" i="2"/>
  <c r="D13" i="2"/>
  <c r="E12" i="2"/>
  <c r="D12" i="2"/>
  <c r="E11" i="2"/>
  <c r="D11" i="2"/>
  <c r="E10" i="2"/>
  <c r="D10" i="2"/>
  <c r="E27" i="1"/>
  <c r="D27" i="1"/>
  <c r="D26" i="1"/>
  <c r="D25" i="1"/>
  <c r="D24" i="1"/>
  <c r="D23" i="1"/>
  <c r="D22" i="1"/>
  <c r="D21" i="1"/>
  <c r="D20" i="1"/>
  <c r="D19" i="1"/>
  <c r="D18" i="1"/>
  <c r="D17" i="1"/>
  <c r="D16" i="1"/>
  <c r="D15" i="1"/>
  <c r="D14" i="1"/>
  <c r="D13" i="1"/>
  <c r="D12" i="1"/>
  <c r="D11" i="1"/>
  <c r="D10" i="1"/>
  <c r="E26" i="1"/>
  <c r="E25" i="1"/>
  <c r="E24" i="1"/>
  <c r="E23" i="1"/>
  <c r="E22" i="1"/>
  <c r="E21" i="1"/>
  <c r="E19" i="1"/>
  <c r="E18" i="1"/>
  <c r="E17" i="1"/>
  <c r="E16" i="1"/>
  <c r="E15" i="1"/>
  <c r="E14" i="1"/>
  <c r="E13" i="1"/>
  <c r="E12" i="1"/>
  <c r="E11" i="1"/>
  <c r="E10" i="1"/>
  <c r="C28" i="1"/>
  <c r="B28" i="1"/>
  <c r="D28" i="1" l="1"/>
  <c r="D28" i="2"/>
</calcChain>
</file>

<file path=xl/sharedStrings.xml><?xml version="1.0" encoding="utf-8"?>
<sst xmlns="http://schemas.openxmlformats.org/spreadsheetml/2006/main" count="96" uniqueCount="64">
  <si>
    <t>Labor</t>
  </si>
  <si>
    <t>Benefits</t>
  </si>
  <si>
    <t>Materials &amp; Supplies</t>
  </si>
  <si>
    <t>Vehicles &amp; Equip</t>
  </si>
  <si>
    <t>Print &amp; Postages</t>
  </si>
  <si>
    <t>Insurance</t>
  </si>
  <si>
    <t>Marketing</t>
  </si>
  <si>
    <t>Employee Welfare</t>
  </si>
  <si>
    <t>Information Technologies</t>
  </si>
  <si>
    <t>Rent, Maint., &amp; Utilities</t>
  </si>
  <si>
    <t>Directors &amp; Shareholders &amp;PR</t>
  </si>
  <si>
    <t>Telecom</t>
  </si>
  <si>
    <t>Travel &amp; Entertainment</t>
  </si>
  <si>
    <t>Training</t>
  </si>
  <si>
    <t>Outside Services</t>
  </si>
  <si>
    <t>Provision for Bad Debt</t>
  </si>
  <si>
    <t>Miscellaneous</t>
  </si>
  <si>
    <t>Atmos Energy Corporation</t>
  </si>
  <si>
    <t>Total O&amp;M Expenses Before Allocations</t>
  </si>
  <si>
    <t>Dues &amp; Membership Fees</t>
  </si>
  <si>
    <t xml:space="preserve">Test </t>
  </si>
  <si>
    <t>Year</t>
  </si>
  <si>
    <t>Actuals</t>
  </si>
  <si>
    <t>CY 2016</t>
  </si>
  <si>
    <t>Difference</t>
  </si>
  <si>
    <t>Insurance is budgeted at the General Office rate division (091).  As insurance expenses are incurred, they are coded to the state specific rate division.  As such, the test period is largely based on the FY 2018 budget.</t>
  </si>
  <si>
    <t>Insurance is budgeted at the General Office rate division (091).  As insurance expenses are incurred, they are coded to the state specific rate division.</t>
  </si>
  <si>
    <t xml:space="preserve">Dues and  Donations are primarily budgeted at the General Office rate division (091).  As actual expenses are incurred, they are coded to the state specific rate division when applicable.  </t>
  </si>
  <si>
    <t>Change between test year and CY 2016 is 3.71% variance and immaterial</t>
  </si>
  <si>
    <t>Change  between base and test period  is $1,369 and immaterial.</t>
  </si>
  <si>
    <t>Primary driver is the replacement of leased vehicles in accordance with our company vehicle replacement guidelines.</t>
  </si>
  <si>
    <t>Change between test year and CY 2016 is 3.74% variance and immaterial</t>
  </si>
  <si>
    <t>Information Technologies  are largely budgeted at the General Office rate division (091).  As IT expenses are incurred, they are coded to the state specific rate division.</t>
  </si>
  <si>
    <t>Test year based on FY 2018 budget where assumption of normal (100% of target) incentive payout is anticipated.  Incentive compensation is removed from revenue requirement as a ratemaking adjustment.  Various miscellanous employee welfare expenses (ex. flu shots, newspapers, etc.) are budgeted at the General Office rate division (091) but coded to the state specific rate division when applicable.</t>
  </si>
  <si>
    <t>Change between test year and CY 2016 is 1.63% variance and immaterial</t>
  </si>
  <si>
    <t>Company reviews the bad debt balances on a quarterly basis and makes any necessary true-up provision entries.</t>
  </si>
  <si>
    <t>Company incurred $846,759 in settlement costs in CY 2016.  As a normal course of business, we do not budget for settlements and the test year is largerly based on budget.</t>
  </si>
  <si>
    <t>Kentucky / Mid-States Division</t>
  </si>
  <si>
    <t>Kentucky Operations</t>
  </si>
  <si>
    <t>Case No. 2017-00349</t>
  </si>
  <si>
    <t>AG 1 - 22 Part B</t>
  </si>
  <si>
    <t>Explanation</t>
  </si>
  <si>
    <t>Rent expense is no longer incurred for the Danville, Paducah, and Campbellsville offices.</t>
  </si>
  <si>
    <t>Change  between base and test period  is $5,620 and immaterial.</t>
  </si>
  <si>
    <t>The CY 2016 actual months include a benefit variance.  Positive or negative load factor variances are not assumed in the budget (test year)</t>
  </si>
  <si>
    <t>Increase primarily driven by additional WMR tower leases that have gone into effect in 2017 .</t>
  </si>
  <si>
    <t>AG 1 - 22 Part C</t>
  </si>
  <si>
    <t>Base</t>
  </si>
  <si>
    <t>Change between test year and base  is 0.55% variance and immaterial</t>
  </si>
  <si>
    <t>Increase primarily driven by additional WMR tower leases are being installed in November and December of FY 2018 which is the basis for the test year.</t>
  </si>
  <si>
    <t>N/A</t>
  </si>
  <si>
    <t>Change  between base and test period  is $284 and immaterial.</t>
  </si>
  <si>
    <t>Dues and  Donations are primarily budgeted at the General Office rate division (091).  As actual expenses are incurred, they are coded to the state specific rate division when applicable.  As such, the test period is largely based on the FY 2018 budget.</t>
  </si>
  <si>
    <t>Change  between base and test period  is $2,114 and immaterial.</t>
  </si>
  <si>
    <t>Change  between base and test period  is $1,370 and immaterial.</t>
  </si>
  <si>
    <t>Change between test year and base  is 2.11% variance and immaterial</t>
  </si>
  <si>
    <t>Company has included a ($76,812) advertising adjustment in the test period.</t>
  </si>
  <si>
    <t>Change between test year and base  is 4.25% variance and immaterial</t>
  </si>
  <si>
    <t>Change  between base and test period  is decreasing 4.16% and immaterial.</t>
  </si>
  <si>
    <t>Change  between base and test period  is decreasing 10.61%</t>
  </si>
  <si>
    <t>The base period months of July to September 2017  assumed rate case expense amortization that did not occur.  The test period did not carry this same assumption leading to the variance.</t>
  </si>
  <si>
    <t xml:space="preserve">Increase in travel expenses associated with increase employee training at the Company's training center in Plano, TX.  </t>
  </si>
  <si>
    <t>Company incurred approximately $20,000 in Kentucky Press Association charges associated with rate change notifications in CY 2016.</t>
  </si>
  <si>
    <t>Increase related to well logging associated with utility owned storage fields in Kentucky that is set to occur in FY 18.</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</si>
</sst>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6" formatCode="&quot;$&quot;#,##0_);[Red]\(&quot;$&quot;#,##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General;;"/>
    <numFmt numFmtId="167" formatCode="0.00_)"/>
  </numFmts>
  <fonts count="42">
    <font>
      <sz val="11"/>
      <color theme="1"/>
      <name val="Calibri"/>
      <family val="2"/>
      <scheme val="minor"/>
    </font>
    <font>
      <sz val="11"/>
      <color theme="1"/>
      <name val="Calibri"/>
      <family val="2"/>
      <scheme val="minor"/>
    </font>
    <font>
      <sz val="10"/>
      <name val="Arial"/>
      <family val="2"/>
    </font>
    <font>
      <sz val="10"/>
      <name val="Arial"/>
      <family val="2"/>
    </font>
    <font>
      <b/>
      <sz val="10"/>
      <name val="Arial"/>
      <family val="2"/>
    </font>
    <font>
      <sz val="9"/>
      <name val="Times New Roman"/>
      <family val="1"/>
    </font>
    <font>
      <sz val="10"/>
      <color indexed="18"/>
      <name val="Arial"/>
      <family val="2"/>
    </font>
    <font>
      <sz val="12"/>
      <name val="Tms Rmn"/>
    </font>
    <font>
      <b/>
      <sz val="11"/>
      <color indexed="12"/>
      <name val="Arial"/>
      <family val="2"/>
    </font>
    <font>
      <sz val="11"/>
      <color indexed="12"/>
      <name val="Book Antiqua"/>
      <family val="1"/>
    </font>
    <font>
      <sz val="11"/>
      <name val="??"/>
      <family val="3"/>
      <charset val="129"/>
    </font>
    <font>
      <sz val="8"/>
      <name val="Arial"/>
      <family val="2"/>
    </font>
    <font>
      <b/>
      <u/>
      <sz val="11"/>
      <color indexed="37"/>
      <name val="Arial"/>
      <family val="2"/>
    </font>
    <font>
      <b/>
      <sz val="12"/>
      <name val="Arial"/>
      <family val="2"/>
    </font>
    <font>
      <b/>
      <sz val="8"/>
      <name val="Palatino"/>
    </font>
    <font>
      <sz val="10"/>
      <color indexed="12"/>
      <name val="Arial"/>
      <family val="2"/>
    </font>
    <font>
      <b/>
      <sz val="12"/>
      <name val="Tms Rmn"/>
    </font>
    <font>
      <b/>
      <sz val="22"/>
      <color indexed="16"/>
      <name val="Arial"/>
      <family val="2"/>
    </font>
    <font>
      <sz val="7"/>
      <name val="Small Fonts"/>
      <family val="2"/>
    </font>
    <font>
      <sz val="12"/>
      <color indexed="62"/>
      <name val="Arial"/>
      <family val="2"/>
    </font>
    <font>
      <sz val="10"/>
      <color indexed="8"/>
      <name val="Arial"/>
      <family val="2"/>
    </font>
    <font>
      <b/>
      <i/>
      <sz val="11"/>
      <color indexed="8"/>
      <name val="Times New Roman"/>
      <family val="1"/>
    </font>
    <font>
      <b/>
      <sz val="11"/>
      <color indexed="16"/>
      <name val="Times New Roman"/>
      <family val="1"/>
    </font>
    <font>
      <b/>
      <sz val="22"/>
      <color indexed="8"/>
      <name val="Times New Roman"/>
      <family val="1"/>
    </font>
    <font>
      <sz val="10"/>
      <name val="MS Sans Serif"/>
      <family val="2"/>
    </font>
    <font>
      <b/>
      <sz val="16"/>
      <color indexed="16"/>
      <name val="Arial"/>
      <family val="2"/>
    </font>
    <font>
      <sz val="12"/>
      <color indexed="13"/>
      <name val="Tms Rmn"/>
    </font>
    <font>
      <b/>
      <sz val="18"/>
      <name val="Palatino"/>
    </font>
    <font>
      <sz val="8"/>
      <color indexed="12"/>
      <name val="Arial"/>
      <family val="2"/>
    </font>
    <font>
      <sz val="12"/>
      <name val="新細明體"/>
      <family val="1"/>
      <charset val="136"/>
    </font>
    <font>
      <sz val="12"/>
      <name val="Helvetica-Narrow"/>
      <family val="2"/>
    </font>
    <font>
      <sz val="12"/>
      <name val="Times New Roman"/>
      <family val="1"/>
    </font>
    <font>
      <b/>
      <i/>
      <sz val="16"/>
      <name val="Helv"/>
    </font>
    <font>
      <b/>
      <i/>
      <sz val="10"/>
      <color indexed="8"/>
      <name val="Arial"/>
      <family val="2"/>
    </font>
    <font>
      <b/>
      <sz val="11"/>
      <color indexed="21"/>
      <name val="Arial"/>
      <family val="2"/>
    </font>
    <font>
      <b/>
      <sz val="22"/>
      <color indexed="21"/>
      <name val="Times New Roman"/>
      <family val="1"/>
    </font>
    <font>
      <sz val="11"/>
      <color rgb="FF000000"/>
      <name val="Calibri"/>
      <family val="2"/>
    </font>
    <font>
      <sz val="11"/>
      <color indexed="8"/>
      <name val="Calibri"/>
      <family val="2"/>
      <scheme val="minor"/>
    </font>
    <font>
      <b/>
      <sz val="10"/>
      <color theme="1"/>
      <name val="Arial"/>
      <family val="2"/>
    </font>
    <font>
      <sz val="10"/>
      <color theme="1"/>
      <name val="Arial"/>
      <family val="2"/>
    </font>
    <font>
      <sz val="10"/>
      <color indexed="62"/>
      <name val="Arial"/>
      <family val="2"/>
    </font>
    <font>
      <b/>
      <sz val="10"/>
      <color indexed="10"/>
      <name val="Arial"/>
      <family val="2"/>
    </font>
  </fonts>
  <fills count="11">
    <fill>
      <patternFill patternType="none"/>
    </fill>
    <fill>
      <patternFill patternType="gray125"/>
    </fill>
    <fill>
      <patternFill patternType="solid">
        <fgColor indexed="22"/>
        <bgColor indexed="64"/>
      </patternFill>
    </fill>
    <fill>
      <patternFill patternType="solid">
        <fgColor indexed="44"/>
        <bgColor indexed="64"/>
      </patternFill>
    </fill>
    <fill>
      <patternFill patternType="solid">
        <fgColor indexed="9"/>
      </patternFill>
    </fill>
    <fill>
      <patternFill patternType="solid">
        <fgColor indexed="24"/>
        <bgColor indexed="64"/>
      </patternFill>
    </fill>
    <fill>
      <patternFill patternType="solid">
        <fgColor indexed="26"/>
        <bgColor indexed="64"/>
      </patternFill>
    </fill>
    <fill>
      <patternFill patternType="solid">
        <fgColor indexed="13"/>
      </patternFill>
    </fill>
    <fill>
      <patternFill patternType="solid">
        <fgColor indexed="9"/>
        <bgColor indexed="64"/>
      </patternFill>
    </fill>
    <fill>
      <patternFill patternType="solid">
        <fgColor indexed="12"/>
      </patternFill>
    </fill>
    <fill>
      <patternFill patternType="solid">
        <fgColor indexed="43"/>
        <bgColor indexed="64"/>
      </patternFill>
    </fill>
  </fills>
  <borders count="10">
    <border>
      <left/>
      <right/>
      <top/>
      <bottom/>
      <diagonal/>
    </border>
    <border>
      <left/>
      <right/>
      <top style="thin">
        <color indexed="64"/>
      </top>
      <bottom style="thin">
        <color indexed="64"/>
      </bottom>
      <diagonal/>
    </border>
    <border>
      <left/>
      <right/>
      <top style="medium">
        <color indexed="64"/>
      </top>
      <bottom style="medium">
        <color indexed="64"/>
      </bottom>
      <diagonal/>
    </border>
    <border>
      <left style="double">
        <color indexed="64"/>
      </left>
      <right/>
      <top/>
      <bottom style="hair">
        <color indexed="64"/>
      </bottom>
      <diagonal/>
    </border>
    <border>
      <left/>
      <right style="thin">
        <color indexed="8"/>
      </right>
      <top style="thin">
        <color indexed="8"/>
      </top>
      <bottom/>
      <diagonal/>
    </border>
    <border>
      <left style="thin">
        <color indexed="8"/>
      </left>
      <right style="thin">
        <color indexed="8"/>
      </right>
      <top style="thin">
        <color indexed="8"/>
      </top>
      <bottom style="thin">
        <color indexed="8"/>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8"/>
      </left>
      <right style="thin">
        <color indexed="8"/>
      </right>
      <top style="double">
        <color indexed="8"/>
      </top>
      <bottom style="thin">
        <color indexed="8"/>
      </bottom>
      <diagonal/>
    </border>
  </borders>
  <cellStyleXfs count="113">
    <xf numFmtId="0" fontId="0" fillId="0" borderId="0"/>
    <xf numFmtId="43" fontId="1" fillId="0" borderId="0" applyFont="0" applyFill="0" applyBorder="0" applyAlignment="0" applyProtection="0"/>
    <xf numFmtId="9" fontId="1" fillId="0" borderId="0" applyFont="0" applyFill="0" applyBorder="0" applyAlignment="0" applyProtection="0"/>
    <xf numFmtId="0" fontId="3"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9" fontId="5" fillId="0" borderId="0" applyFont="0" applyFill="0" applyBorder="0" applyAlignment="0" applyProtection="0"/>
    <xf numFmtId="43" fontId="5" fillId="0" borderId="0" applyFont="0" applyFill="0" applyBorder="0" applyAlignment="0" applyProtection="0"/>
    <xf numFmtId="0" fontId="4" fillId="3" borderId="3">
      <alignment horizontal="center" vertical="center"/>
    </xf>
    <xf numFmtId="3" fontId="6" fillId="4" borderId="0" applyBorder="0">
      <alignment horizontal="right"/>
      <protection locked="0"/>
    </xf>
    <xf numFmtId="0" fontId="7" fillId="0" borderId="0" applyNumberFormat="0" applyFill="0" applyBorder="0" applyAlignment="0" applyProtection="0"/>
    <xf numFmtId="0" fontId="8" fillId="0" borderId="0">
      <alignment horizontal="left" vertical="center" indent="1"/>
    </xf>
    <xf numFmtId="8" fontId="9" fillId="0" borderId="4">
      <protection locked="0"/>
    </xf>
    <xf numFmtId="0" fontId="7" fillId="0" borderId="0"/>
    <xf numFmtId="0" fontId="7" fillId="0" borderId="5"/>
    <xf numFmtId="6" fontId="10" fillId="0" borderId="0">
      <protection locked="0"/>
    </xf>
    <xf numFmtId="0" fontId="11" fillId="0" borderId="0" applyNumberFormat="0">
      <protection locked="0"/>
    </xf>
    <xf numFmtId="165" fontId="4" fillId="5" borderId="0" applyFill="0" applyBorder="0" applyProtection="0"/>
    <xf numFmtId="0" fontId="2" fillId="0" borderId="0">
      <protection locked="0"/>
    </xf>
    <xf numFmtId="38" fontId="11" fillId="2" borderId="0" applyNumberFormat="0" applyBorder="0" applyAlignment="0" applyProtection="0"/>
    <xf numFmtId="0" fontId="12" fillId="0" borderId="0" applyNumberFormat="0" applyFill="0" applyBorder="0" applyAlignment="0" applyProtection="0"/>
    <xf numFmtId="0" fontId="13" fillId="0" borderId="2" applyNumberFormat="0" applyAlignment="0" applyProtection="0">
      <alignment horizontal="left" vertical="center"/>
    </xf>
    <xf numFmtId="0" fontId="13" fillId="0" borderId="1">
      <alignment horizontal="left" vertical="center"/>
    </xf>
    <xf numFmtId="0" fontId="14" fillId="0" borderId="0">
      <alignment horizontal="center"/>
    </xf>
    <xf numFmtId="0" fontId="2" fillId="0" borderId="0">
      <protection locked="0"/>
    </xf>
    <xf numFmtId="0" fontId="2" fillId="0" borderId="0">
      <protection locked="0"/>
    </xf>
    <xf numFmtId="0" fontId="15" fillId="0" borderId="6" applyNumberFormat="0" applyFill="0" applyAlignment="0" applyProtection="0"/>
    <xf numFmtId="10" fontId="11" fillId="6" borderId="7" applyNumberFormat="0" applyBorder="0" applyAlignment="0" applyProtection="0"/>
    <xf numFmtId="0" fontId="16" fillId="7" borderId="5"/>
    <xf numFmtId="0" fontId="17" fillId="0" borderId="0" applyNumberFormat="0">
      <alignment horizontal="left"/>
    </xf>
    <xf numFmtId="37" fontId="18" fillId="0" borderId="0"/>
    <xf numFmtId="3" fontId="11" fillId="2" borderId="0" applyNumberFormat="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5" fillId="0" borderId="0"/>
    <xf numFmtId="0" fontId="2" fillId="0" borderId="0"/>
    <xf numFmtId="43" fontId="19" fillId="0" borderId="0"/>
    <xf numFmtId="4" fontId="20" fillId="8" borderId="0">
      <alignment horizontal="right"/>
    </xf>
    <xf numFmtId="0" fontId="21" fillId="8" borderId="0">
      <alignment horizontal="right"/>
    </xf>
    <xf numFmtId="0" fontId="22" fillId="8" borderId="8"/>
    <xf numFmtId="0" fontId="22" fillId="0" borderId="0" applyBorder="0">
      <alignment horizontal="centerContinuous"/>
    </xf>
    <xf numFmtId="0" fontId="23" fillId="0" borderId="0" applyBorder="0">
      <alignment horizontal="centerContinuous"/>
    </xf>
    <xf numFmtId="10" fontId="2" fillId="0" borderId="0" applyFont="0" applyFill="0" applyBorder="0" applyAlignment="0" applyProtection="0"/>
    <xf numFmtId="0" fontId="24" fillId="0" borderId="0" applyNumberFormat="0" applyFont="0" applyFill="0" applyBorder="0" applyAlignment="0" applyProtection="0">
      <alignment horizontal="left"/>
    </xf>
    <xf numFmtId="0" fontId="7" fillId="0" borderId="0"/>
    <xf numFmtId="0" fontId="25" fillId="0" borderId="0" applyNumberFormat="0">
      <alignment horizontal="left"/>
    </xf>
    <xf numFmtId="0" fontId="7" fillId="0" borderId="5"/>
    <xf numFmtId="0" fontId="26" fillId="9" borderId="0"/>
    <xf numFmtId="166" fontId="27" fillId="0" borderId="0">
      <alignment horizontal="center"/>
    </xf>
    <xf numFmtId="0" fontId="16" fillId="0" borderId="9"/>
    <xf numFmtId="0" fontId="16" fillId="0" borderId="5"/>
    <xf numFmtId="37" fontId="11" fillId="10" borderId="0" applyNumberFormat="0" applyBorder="0" applyAlignment="0" applyProtection="0"/>
    <xf numFmtId="37" fontId="11" fillId="0" borderId="0"/>
    <xf numFmtId="3" fontId="28" fillId="0" borderId="6" applyProtection="0"/>
    <xf numFmtId="0" fontId="29" fillId="0" borderId="0"/>
    <xf numFmtId="0" fontId="1" fillId="0" borderId="0"/>
    <xf numFmtId="0" fontId="1"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37" fontId="30" fillId="0" borderId="0" applyProtection="0"/>
    <xf numFmtId="43" fontId="31" fillId="0" borderId="0" applyFont="0" applyFill="0" applyBorder="0" applyAlignment="0" applyProtection="0"/>
    <xf numFmtId="44" fontId="31" fillId="0" borderId="0" applyFont="0" applyFill="0" applyBorder="0" applyAlignment="0" applyProtection="0"/>
    <xf numFmtId="167" fontId="32" fillId="0" borderId="0"/>
    <xf numFmtId="40" fontId="20" fillId="8" borderId="0">
      <alignment horizontal="right"/>
    </xf>
    <xf numFmtId="0" fontId="33" fillId="6" borderId="0">
      <alignment horizontal="center"/>
    </xf>
    <xf numFmtId="0" fontId="34" fillId="0" borderId="0" applyBorder="0">
      <alignment horizontal="centerContinuous"/>
    </xf>
    <xf numFmtId="0" fontId="35" fillId="0" borderId="0" applyBorder="0">
      <alignment horizontal="centerContinuous"/>
    </xf>
    <xf numFmtId="9" fontId="31" fillId="0" borderId="0" applyFont="0" applyFill="0" applyBorder="0" applyAlignment="0" applyProtection="0"/>
    <xf numFmtId="0" fontId="2" fillId="0" borderId="0"/>
    <xf numFmtId="9" fontId="2" fillId="0" borderId="0" applyFont="0" applyFill="0" applyBorder="0" applyAlignment="0" applyProtection="0"/>
    <xf numFmtId="44" fontId="2" fillId="0" borderId="0" applyFont="0" applyFill="0" applyBorder="0" applyAlignment="0" applyProtection="0"/>
    <xf numFmtId="42" fontId="2" fillId="0" borderId="0" applyFont="0" applyFill="0" applyBorder="0" applyAlignment="0" applyProtection="0"/>
    <xf numFmtId="41"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37" fontId="30" fillId="0" borderId="0" applyProtection="0"/>
    <xf numFmtId="0" fontId="1" fillId="0" borderId="0"/>
    <xf numFmtId="43" fontId="31" fillId="0" borderId="0" applyFont="0" applyFill="0" applyBorder="0" applyAlignment="0" applyProtection="0"/>
    <xf numFmtId="44" fontId="31" fillId="0" borderId="0" applyFont="0" applyFill="0" applyBorder="0" applyAlignment="0" applyProtection="0"/>
    <xf numFmtId="9" fontId="31" fillId="0" borderId="0" applyFont="0" applyFill="0" applyBorder="0" applyAlignment="0" applyProtection="0"/>
    <xf numFmtId="0" fontId="2" fillId="0" borderId="0"/>
    <xf numFmtId="0" fontId="1" fillId="0" borderId="0"/>
    <xf numFmtId="0" fontId="2" fillId="0" borderId="0"/>
    <xf numFmtId="9" fontId="31" fillId="0" borderId="0" applyFont="0" applyFill="0" applyBorder="0" applyAlignment="0" applyProtection="0"/>
    <xf numFmtId="37" fontId="30" fillId="0" borderId="0" applyProtection="0"/>
    <xf numFmtId="43"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3" fontId="31" fillId="0" borderId="0" applyFont="0" applyFill="0" applyBorder="0" applyAlignment="0" applyProtection="0"/>
    <xf numFmtId="37" fontId="30" fillId="0" borderId="0" applyProtection="0"/>
    <xf numFmtId="0" fontId="2" fillId="0" borderId="0"/>
    <xf numFmtId="0" fontId="1" fillId="0" borderId="0"/>
    <xf numFmtId="0" fontId="1" fillId="0" borderId="0"/>
    <xf numFmtId="0" fontId="36" fillId="0" borderId="0" applyNumberFormat="0" applyBorder="0" applyAlignment="0"/>
    <xf numFmtId="0" fontId="36" fillId="0" borderId="0" applyNumberFormat="0" applyBorder="0" applyAlignment="0"/>
    <xf numFmtId="44" fontId="2" fillId="0" borderId="0" applyFont="0" applyFill="0" applyBorder="0" applyAlignment="0" applyProtection="0"/>
    <xf numFmtId="0" fontId="37" fillId="0" borderId="0"/>
    <xf numFmtId="0" fontId="37" fillId="0" borderId="0"/>
    <xf numFmtId="0" fontId="37"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cellStyleXfs>
  <cellXfs count="22">
    <xf numFmtId="0" fontId="0" fillId="0" borderId="0" xfId="0"/>
    <xf numFmtId="0" fontId="2" fillId="0" borderId="0" xfId="3" applyFont="1" applyFill="1" applyBorder="1"/>
    <xf numFmtId="0" fontId="4" fillId="0" borderId="0" xfId="3" quotePrefix="1" applyFont="1" applyFill="1" applyBorder="1"/>
    <xf numFmtId="38" fontId="4" fillId="0" borderId="0" xfId="1" applyNumberFormat="1" applyFont="1" applyFill="1" applyBorder="1"/>
    <xf numFmtId="0" fontId="4" fillId="0" borderId="0" xfId="3" quotePrefix="1" applyFont="1" applyFill="1" applyBorder="1" applyAlignment="1">
      <alignment horizontal="center"/>
    </xf>
    <xf numFmtId="164" fontId="4" fillId="0" borderId="0" xfId="1" quotePrefix="1" applyNumberFormat="1" applyFont="1" applyFill="1" applyBorder="1" applyAlignment="1">
      <alignment horizontal="center"/>
    </xf>
    <xf numFmtId="164" fontId="4" fillId="0" borderId="0" xfId="1" quotePrefix="1" applyNumberFormat="1" applyFont="1" applyFill="1" applyBorder="1" applyAlignment="1">
      <alignment horizontal="left"/>
    </xf>
    <xf numFmtId="10" fontId="4" fillId="0" borderId="0" xfId="2" applyNumberFormat="1" applyFont="1" applyFill="1" applyBorder="1"/>
    <xf numFmtId="0" fontId="2" fillId="0" borderId="0" xfId="3" applyFont="1" applyFill="1" applyBorder="1" applyAlignment="1">
      <alignment horizontal="centerContinuous"/>
    </xf>
    <xf numFmtId="0" fontId="2" fillId="0" borderId="0" xfId="3" quotePrefix="1" applyFont="1" applyFill="1" applyBorder="1"/>
    <xf numFmtId="164" fontId="2" fillId="0" borderId="0" xfId="8" applyNumberFormat="1" applyFont="1" applyFill="1" applyBorder="1"/>
    <xf numFmtId="164" fontId="2" fillId="0" borderId="0" xfId="8" applyNumberFormat="1" applyFont="1" applyFill="1"/>
    <xf numFmtId="38" fontId="2" fillId="0" borderId="0" xfId="1" applyNumberFormat="1" applyFont="1" applyFill="1" applyBorder="1"/>
    <xf numFmtId="10" fontId="2" fillId="0" borderId="0" xfId="2" applyNumberFormat="1" applyFont="1" applyFill="1" applyBorder="1"/>
    <xf numFmtId="38" fontId="2" fillId="0" borderId="0" xfId="1" applyNumberFormat="1" applyFont="1" applyFill="1" applyBorder="1" applyAlignment="1">
      <alignment wrapText="1"/>
    </xf>
    <xf numFmtId="0" fontId="38" fillId="0" borderId="0" xfId="0" applyFont="1"/>
    <xf numFmtId="0" fontId="39" fillId="0" borderId="0" xfId="0" applyFont="1" applyFill="1" applyBorder="1"/>
    <xf numFmtId="0" fontId="40" fillId="0" borderId="0" xfId="3" applyFont="1" applyFill="1" applyBorder="1" applyAlignment="1">
      <alignment horizontal="centerContinuous"/>
    </xf>
    <xf numFmtId="0" fontId="41" fillId="0" borderId="0" xfId="3" quotePrefix="1" applyFont="1" applyFill="1" applyBorder="1" applyAlignment="1">
      <alignment horizontal="centerContinuous"/>
    </xf>
    <xf numFmtId="0" fontId="39" fillId="0" borderId="0" xfId="0" applyFont="1" applyAlignment="1">
      <alignment wrapText="1"/>
    </xf>
    <xf numFmtId="38" fontId="2" fillId="0" borderId="0" xfId="1" quotePrefix="1" applyNumberFormat="1" applyFont="1" applyFill="1" applyBorder="1"/>
    <xf numFmtId="38" fontId="2" fillId="0" borderId="0" xfId="1" quotePrefix="1" applyNumberFormat="1" applyFont="1" applyFill="1" applyBorder="1" applyAlignment="1">
      <alignment wrapText="1"/>
    </xf>
  </cellXfs>
  <cellStyles count="113">
    <cellStyle name="Actual Date" xfId="11"/>
    <cellStyle name="Affinity Input" xfId="12"/>
    <cellStyle name="Body" xfId="13"/>
    <cellStyle name="Comma" xfId="1" builtinId="3"/>
    <cellStyle name="Comma [0] 2" xfId="82"/>
    <cellStyle name="Comma 2" xfId="7"/>
    <cellStyle name="Comma 3" xfId="10"/>
    <cellStyle name="Comma 3 2" xfId="84"/>
    <cellStyle name="Comma 4" xfId="87"/>
    <cellStyle name="Comma 5" xfId="70"/>
    <cellStyle name="Comma 6" xfId="95"/>
    <cellStyle name="Comma 7" xfId="98"/>
    <cellStyle name="Comma 8" xfId="5"/>
    <cellStyle name="Comma 9" xfId="110"/>
    <cellStyle name="ContentsHyperlink" xfId="14"/>
    <cellStyle name="Currency [0] 2" xfId="81"/>
    <cellStyle name="Currency [2]" xfId="15"/>
    <cellStyle name="Currency 10" xfId="112"/>
    <cellStyle name="Currency 2" xfId="80"/>
    <cellStyle name="Currency 3" xfId="83"/>
    <cellStyle name="Currency 4" xfId="88"/>
    <cellStyle name="Currency 5" xfId="71"/>
    <cellStyle name="Currency 6" xfId="96"/>
    <cellStyle name="Currency 7" xfId="97"/>
    <cellStyle name="Currency 8" xfId="67"/>
    <cellStyle name="Currency 9" xfId="105"/>
    <cellStyle name="Custom - Style1" xfId="16"/>
    <cellStyle name="Data   - Style2" xfId="17"/>
    <cellStyle name="Date" xfId="18"/>
    <cellStyle name="Edit" xfId="19"/>
    <cellStyle name="Engine" xfId="20"/>
    <cellStyle name="Fixed" xfId="21"/>
    <cellStyle name="Grey" xfId="22"/>
    <cellStyle name="HEADER" xfId="23"/>
    <cellStyle name="Header1" xfId="24"/>
    <cellStyle name="Header2" xfId="25"/>
    <cellStyle name="heading" xfId="26"/>
    <cellStyle name="Heading1" xfId="27"/>
    <cellStyle name="Heading2" xfId="28"/>
    <cellStyle name="HIGHLIGHT" xfId="29"/>
    <cellStyle name="Input [yellow]" xfId="30"/>
    <cellStyle name="Labels - Style3" xfId="31"/>
    <cellStyle name="Large Page Heading" xfId="32"/>
    <cellStyle name="no dec" xfId="33"/>
    <cellStyle name="No Edit" xfId="34"/>
    <cellStyle name="Normal" xfId="0" builtinId="0"/>
    <cellStyle name="Normal - Style1" xfId="35"/>
    <cellStyle name="Normal - Style1 2" xfId="72"/>
    <cellStyle name="Normal - Style2" xfId="36"/>
    <cellStyle name="Normal - Style3" xfId="37"/>
    <cellStyle name="Normal - Style4" xfId="38"/>
    <cellStyle name="Normal - Style5" xfId="39"/>
    <cellStyle name="Normal - Style6" xfId="40"/>
    <cellStyle name="Normal - Style7" xfId="41"/>
    <cellStyle name="Normal - Style8" xfId="42"/>
    <cellStyle name="Normal 10" xfId="66"/>
    <cellStyle name="Normal 11" xfId="100"/>
    <cellStyle name="Normal 12" xfId="103"/>
    <cellStyle name="Normal 13" xfId="106"/>
    <cellStyle name="Normal 14" xfId="107"/>
    <cellStyle name="Normal 15" xfId="108"/>
    <cellStyle name="Normal 16" xfId="4"/>
    <cellStyle name="Normal 17" xfId="109"/>
    <cellStyle name="Normal 2" xfId="43"/>
    <cellStyle name="Normal 2 2" xfId="90"/>
    <cellStyle name="Normal 2 3" xfId="78"/>
    <cellStyle name="Normal 2 4" xfId="104"/>
    <cellStyle name="Normal 3" xfId="44"/>
    <cellStyle name="Normal 3 2" xfId="92"/>
    <cellStyle name="Normal 4" xfId="64"/>
    <cellStyle name="Normal 4 2" xfId="85"/>
    <cellStyle name="Normal 4_Div 12 history" xfId="101"/>
    <cellStyle name="Normal 5" xfId="65"/>
    <cellStyle name="Normal 5 2" xfId="86"/>
    <cellStyle name="Normal 5_Div 12 history" xfId="102"/>
    <cellStyle name="Normal 6" xfId="91"/>
    <cellStyle name="Normal 7" xfId="69"/>
    <cellStyle name="Normal 8" xfId="94"/>
    <cellStyle name="Normal 9" xfId="99"/>
    <cellStyle name="Normal_13 MFR and Workpapers public 2007WP as filed" xfId="8"/>
    <cellStyle name="Normal_Sheet1" xfId="3"/>
    <cellStyle name="nPlosion" xfId="45"/>
    <cellStyle name="Output Amounts" xfId="46"/>
    <cellStyle name="Output Amounts 2" xfId="73"/>
    <cellStyle name="Output Column Headings" xfId="47"/>
    <cellStyle name="Output Column Headings 2" xfId="74"/>
    <cellStyle name="Output Line Items" xfId="48"/>
    <cellStyle name="Output Report Heading" xfId="49"/>
    <cellStyle name="Output Report Heading 2" xfId="75"/>
    <cellStyle name="Output Report Title" xfId="50"/>
    <cellStyle name="Output Report Title 2" xfId="76"/>
    <cellStyle name="Percent" xfId="2" builtinId="5"/>
    <cellStyle name="Percent [2]" xfId="51"/>
    <cellStyle name="Percent 2" xfId="9"/>
    <cellStyle name="Percent 2 2" xfId="79"/>
    <cellStyle name="Percent 3" xfId="89"/>
    <cellStyle name="Percent 4" xfId="77"/>
    <cellStyle name="Percent 5" xfId="68"/>
    <cellStyle name="Percent 6" xfId="6"/>
    <cellStyle name="Percent 7" xfId="93"/>
    <cellStyle name="Percent 8" xfId="111"/>
    <cellStyle name="PSChar" xfId="52"/>
    <cellStyle name="Reset  - Style4" xfId="53"/>
    <cellStyle name="Small Page Heading" xfId="54"/>
    <cellStyle name="Table  - Style5" xfId="55"/>
    <cellStyle name="Title  - Style6" xfId="56"/>
    <cellStyle name="title1" xfId="57"/>
    <cellStyle name="TotCol - Style7" xfId="58"/>
    <cellStyle name="TotRow - Style8" xfId="59"/>
    <cellStyle name="Unprot" xfId="60"/>
    <cellStyle name="Unprot$" xfId="61"/>
    <cellStyle name="Unprotect" xfId="62"/>
    <cellStyle name="一般_dept code" xfId="6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048569"/>
  <sheetViews>
    <sheetView tabSelected="1" zoomScaleNormal="100" workbookViewId="0"/>
  </sheetViews>
  <sheetFormatPr defaultRowHeight="12.75"/>
  <cols>
    <col min="1" max="1" width="44.7109375" style="16" bestFit="1" customWidth="1"/>
    <col min="2" max="3" width="10.85546875" style="16" bestFit="1" customWidth="1"/>
    <col min="4" max="4" width="10.85546875" style="16" customWidth="1"/>
    <col min="5" max="5" width="10.85546875" style="16" bestFit="1" customWidth="1"/>
    <col min="6" max="6" width="72.140625" style="16" customWidth="1"/>
    <col min="7" max="16384" width="9.140625" style="16"/>
  </cols>
  <sheetData>
    <row r="1" spans="1:6">
      <c r="A1" s="15" t="s">
        <v>17</v>
      </c>
      <c r="B1" s="8"/>
      <c r="C1" s="8"/>
      <c r="D1" s="8"/>
      <c r="E1" s="8"/>
      <c r="F1" s="8"/>
    </row>
    <row r="2" spans="1:6">
      <c r="A2" s="15" t="s">
        <v>37</v>
      </c>
      <c r="B2" s="8"/>
      <c r="C2" s="8"/>
      <c r="D2" s="8"/>
      <c r="E2" s="8"/>
      <c r="F2" s="8"/>
    </row>
    <row r="3" spans="1:6">
      <c r="A3" s="15" t="s">
        <v>38</v>
      </c>
      <c r="B3" s="8"/>
      <c r="C3" s="8"/>
      <c r="D3" s="8"/>
      <c r="E3" s="8"/>
      <c r="F3" s="8"/>
    </row>
    <row r="4" spans="1:6">
      <c r="A4" s="15" t="s">
        <v>39</v>
      </c>
      <c r="B4" s="8"/>
      <c r="C4" s="8"/>
      <c r="D4" s="8"/>
      <c r="E4" s="8"/>
      <c r="F4" s="8"/>
    </row>
    <row r="5" spans="1:6">
      <c r="A5" s="15" t="s">
        <v>40</v>
      </c>
      <c r="B5" s="17"/>
      <c r="C5" s="17"/>
      <c r="D5" s="17"/>
      <c r="E5" s="17"/>
      <c r="F5" s="17"/>
    </row>
    <row r="6" spans="1:6">
      <c r="A6" s="18"/>
      <c r="B6" s="8"/>
      <c r="C6" s="8"/>
      <c r="D6" s="8"/>
      <c r="E6" s="8"/>
      <c r="F6" s="8"/>
    </row>
    <row r="7" spans="1:6">
      <c r="A7" s="8"/>
      <c r="B7" s="8"/>
      <c r="C7" s="8"/>
      <c r="D7" s="8"/>
      <c r="E7" s="8"/>
      <c r="F7" s="8"/>
    </row>
    <row r="8" spans="1:6">
      <c r="A8" s="1"/>
      <c r="B8" s="4" t="s">
        <v>20</v>
      </c>
      <c r="C8" s="5" t="s">
        <v>22</v>
      </c>
      <c r="D8" s="5"/>
      <c r="E8" s="4"/>
      <c r="F8" s="4"/>
    </row>
    <row r="9" spans="1:6">
      <c r="A9" s="1"/>
      <c r="B9" s="5" t="s">
        <v>21</v>
      </c>
      <c r="C9" s="5" t="s">
        <v>23</v>
      </c>
      <c r="D9" s="5" t="s">
        <v>24</v>
      </c>
      <c r="E9" s="5"/>
      <c r="F9" s="6" t="s">
        <v>41</v>
      </c>
    </row>
    <row r="10" spans="1:6">
      <c r="A10" s="9" t="s">
        <v>0</v>
      </c>
      <c r="B10" s="10">
        <v>5015768.4274629997</v>
      </c>
      <c r="C10" s="12">
        <v>5099069.7700000005</v>
      </c>
      <c r="D10" s="12">
        <f t="shared" ref="D10:D28" si="0">B10-C10</f>
        <v>-83301.342537000775</v>
      </c>
      <c r="E10" s="13">
        <f t="shared" ref="E10:E19" si="1">(B10-C10)/C10</f>
        <v>-1.6336576335373575E-2</v>
      </c>
      <c r="F10" s="14" t="s">
        <v>34</v>
      </c>
    </row>
    <row r="11" spans="1:6" ht="25.5">
      <c r="A11" s="9" t="s">
        <v>1</v>
      </c>
      <c r="B11" s="10">
        <v>1741158.0604214496</v>
      </c>
      <c r="C11" s="12">
        <v>1957208.1800000002</v>
      </c>
      <c r="D11" s="12">
        <f t="shared" si="0"/>
        <v>-216050.11957855057</v>
      </c>
      <c r="E11" s="13">
        <f t="shared" si="1"/>
        <v>-0.11038688770376515</v>
      </c>
      <c r="F11" s="14" t="s">
        <v>44</v>
      </c>
    </row>
    <row r="12" spans="1:6" ht="63.75">
      <c r="A12" s="9" t="s">
        <v>7</v>
      </c>
      <c r="B12" s="10">
        <v>112766.75</v>
      </c>
      <c r="C12" s="12">
        <v>135668.94000000003</v>
      </c>
      <c r="D12" s="12">
        <f t="shared" si="0"/>
        <v>-22902.190000000031</v>
      </c>
      <c r="E12" s="13">
        <f t="shared" si="1"/>
        <v>-0.16880938260444894</v>
      </c>
      <c r="F12" s="14" t="s">
        <v>33</v>
      </c>
    </row>
    <row r="13" spans="1:6" ht="25.5">
      <c r="A13" s="9" t="s">
        <v>5</v>
      </c>
      <c r="B13" s="10">
        <v>5639.57</v>
      </c>
      <c r="C13" s="12">
        <v>178228.15</v>
      </c>
      <c r="D13" s="12">
        <f t="shared" si="0"/>
        <v>-172588.58</v>
      </c>
      <c r="E13" s="13">
        <f t="shared" si="1"/>
        <v>-0.96835757987725279</v>
      </c>
      <c r="F13" s="14" t="s">
        <v>26</v>
      </c>
    </row>
    <row r="14" spans="1:6" ht="25.5">
      <c r="A14" s="9" t="s">
        <v>9</v>
      </c>
      <c r="B14" s="10">
        <v>524452.03</v>
      </c>
      <c r="C14" s="12">
        <v>633839.81999999995</v>
      </c>
      <c r="D14" s="12">
        <f t="shared" si="0"/>
        <v>-109387.78999999992</v>
      </c>
      <c r="E14" s="13">
        <f t="shared" si="1"/>
        <v>-0.17257954856796459</v>
      </c>
      <c r="F14" s="14" t="s">
        <v>42</v>
      </c>
    </row>
    <row r="15" spans="1:6" ht="25.5">
      <c r="A15" s="9" t="s">
        <v>3</v>
      </c>
      <c r="B15" s="10">
        <v>1018243.3399999999</v>
      </c>
      <c r="C15" s="12">
        <v>822706.88000000024</v>
      </c>
      <c r="D15" s="12">
        <f t="shared" si="0"/>
        <v>195536.45999999961</v>
      </c>
      <c r="E15" s="13">
        <f t="shared" si="1"/>
        <v>0.23767451659089026</v>
      </c>
      <c r="F15" s="14" t="s">
        <v>30</v>
      </c>
    </row>
    <row r="16" spans="1:6">
      <c r="A16" s="9" t="s">
        <v>2</v>
      </c>
      <c r="B16" s="10">
        <v>749371.22000000009</v>
      </c>
      <c r="C16" s="12">
        <v>722368.55999999982</v>
      </c>
      <c r="D16" s="12">
        <f t="shared" si="0"/>
        <v>27002.660000000265</v>
      </c>
      <c r="E16" s="13">
        <f t="shared" si="1"/>
        <v>3.7380724321667974E-2</v>
      </c>
      <c r="F16" s="14" t="s">
        <v>31</v>
      </c>
    </row>
    <row r="17" spans="1:6" ht="38.25">
      <c r="A17" s="9" t="s">
        <v>8</v>
      </c>
      <c r="B17" s="10">
        <v>0</v>
      </c>
      <c r="C17" s="12">
        <v>11002.49</v>
      </c>
      <c r="D17" s="12">
        <f t="shared" si="0"/>
        <v>-11002.49</v>
      </c>
      <c r="E17" s="13">
        <f t="shared" si="1"/>
        <v>-1</v>
      </c>
      <c r="F17" s="14" t="s">
        <v>32</v>
      </c>
    </row>
    <row r="18" spans="1:6" ht="25.5">
      <c r="A18" s="9" t="s">
        <v>11</v>
      </c>
      <c r="B18" s="10">
        <v>298878.40000000002</v>
      </c>
      <c r="C18" s="12">
        <v>264595.90000000002</v>
      </c>
      <c r="D18" s="12">
        <f t="shared" si="0"/>
        <v>34282.5</v>
      </c>
      <c r="E18" s="13">
        <f t="shared" si="1"/>
        <v>0.1295654996921721</v>
      </c>
      <c r="F18" s="14" t="s">
        <v>45</v>
      </c>
    </row>
    <row r="19" spans="1:6">
      <c r="A19" s="9" t="s">
        <v>6</v>
      </c>
      <c r="B19" s="10">
        <v>191384.69</v>
      </c>
      <c r="C19" s="12">
        <v>184542.84</v>
      </c>
      <c r="D19" s="12">
        <f t="shared" si="0"/>
        <v>6841.8500000000058</v>
      </c>
      <c r="E19" s="13">
        <f t="shared" si="1"/>
        <v>3.7074589293196125E-2</v>
      </c>
      <c r="F19" s="14" t="s">
        <v>28</v>
      </c>
    </row>
    <row r="20" spans="1:6">
      <c r="A20" s="9" t="s">
        <v>10</v>
      </c>
      <c r="B20" s="10">
        <v>0</v>
      </c>
      <c r="C20" s="12">
        <v>0</v>
      </c>
      <c r="D20" s="12">
        <f t="shared" si="0"/>
        <v>0</v>
      </c>
      <c r="E20" s="13"/>
      <c r="F20" s="14" t="s">
        <v>50</v>
      </c>
    </row>
    <row r="21" spans="1:6" ht="38.25">
      <c r="A21" s="9" t="s">
        <v>19</v>
      </c>
      <c r="B21" s="10">
        <v>60555.64</v>
      </c>
      <c r="C21" s="12">
        <v>85026.76999999999</v>
      </c>
      <c r="D21" s="12">
        <f t="shared" si="0"/>
        <v>-24471.12999999999</v>
      </c>
      <c r="E21" s="13">
        <f t="shared" ref="E21:E27" si="2">(B21-C21)/C21</f>
        <v>-0.28780500541182491</v>
      </c>
      <c r="F21" s="14" t="s">
        <v>27</v>
      </c>
    </row>
    <row r="22" spans="1:6">
      <c r="A22" s="9" t="s">
        <v>4</v>
      </c>
      <c r="B22" s="10">
        <v>13165.83</v>
      </c>
      <c r="C22" s="12">
        <v>18785.52</v>
      </c>
      <c r="D22" s="12">
        <f t="shared" si="0"/>
        <v>-5619.6900000000005</v>
      </c>
      <c r="E22" s="13">
        <f t="shared" si="2"/>
        <v>-0.2991500900693726</v>
      </c>
      <c r="F22" s="14" t="s">
        <v>43</v>
      </c>
    </row>
    <row r="23" spans="1:6" ht="25.5">
      <c r="A23" s="9" t="s">
        <v>12</v>
      </c>
      <c r="B23" s="10">
        <v>456768.77</v>
      </c>
      <c r="C23" s="12">
        <v>400913.34</v>
      </c>
      <c r="D23" s="12">
        <f t="shared" si="0"/>
        <v>55855.429999999993</v>
      </c>
      <c r="E23" s="13">
        <f t="shared" si="2"/>
        <v>0.13932045763306353</v>
      </c>
      <c r="F23" s="14" t="s">
        <v>61</v>
      </c>
    </row>
    <row r="24" spans="1:6">
      <c r="A24" s="9" t="s">
        <v>13</v>
      </c>
      <c r="B24" s="10">
        <v>13231.17</v>
      </c>
      <c r="C24" s="12">
        <v>11862.61</v>
      </c>
      <c r="D24" s="12">
        <f t="shared" si="0"/>
        <v>1368.5599999999995</v>
      </c>
      <c r="E24" s="13">
        <f t="shared" si="2"/>
        <v>0.11536752873102964</v>
      </c>
      <c r="F24" s="14" t="s">
        <v>29</v>
      </c>
    </row>
    <row r="25" spans="1:6" ht="38.25">
      <c r="A25" s="9" t="s">
        <v>14</v>
      </c>
      <c r="B25" s="10">
        <v>2970826.64</v>
      </c>
      <c r="C25" s="12">
        <v>3450448.0300000003</v>
      </c>
      <c r="D25" s="12">
        <f t="shared" si="0"/>
        <v>-479621.39000000013</v>
      </c>
      <c r="E25" s="13">
        <f t="shared" si="2"/>
        <v>-0.13900264134683984</v>
      </c>
      <c r="F25" s="14" t="s">
        <v>36</v>
      </c>
    </row>
    <row r="26" spans="1:6" ht="25.5">
      <c r="A26" s="9" t="s">
        <v>15</v>
      </c>
      <c r="B26" s="10">
        <v>362112.25893361459</v>
      </c>
      <c r="C26" s="20">
        <v>490588.54000000004</v>
      </c>
      <c r="D26" s="12">
        <f t="shared" si="0"/>
        <v>-128476.28106638545</v>
      </c>
      <c r="E26" s="13">
        <f t="shared" si="2"/>
        <v>-0.26188194503358242</v>
      </c>
      <c r="F26" s="21" t="s">
        <v>35</v>
      </c>
    </row>
    <row r="27" spans="1:6" ht="25.5">
      <c r="A27" s="9" t="s">
        <v>16</v>
      </c>
      <c r="B27" s="10">
        <v>17510</v>
      </c>
      <c r="C27" s="12">
        <v>51552.98</v>
      </c>
      <c r="D27" s="12">
        <f t="shared" si="0"/>
        <v>-34042.980000000003</v>
      </c>
      <c r="E27" s="13">
        <f t="shared" si="2"/>
        <v>-0.66034941142102743</v>
      </c>
      <c r="F27" s="21" t="s">
        <v>62</v>
      </c>
    </row>
    <row r="28" spans="1:6">
      <c r="A28" s="2" t="s">
        <v>18</v>
      </c>
      <c r="B28" s="3">
        <f>SUM(B10:B27)</f>
        <v>13551832.796818065</v>
      </c>
      <c r="C28" s="3">
        <f>SUM(C10:C27)</f>
        <v>14518409.32</v>
      </c>
      <c r="D28" s="3">
        <f t="shared" si="0"/>
        <v>-966576.52318193577</v>
      </c>
      <c r="E28" s="3"/>
      <c r="F28" s="3"/>
    </row>
    <row r="1048569" spans="4:4">
      <c r="D1048569" s="12"/>
    </row>
  </sheetData>
  <pageMargins left="0.7" right="0.7" top="0.75" bottom="0.75" header="0.3" footer="0.3"/>
  <pageSetup scale="76" fitToHeight="0" orientation="landscape" r:id="rId1"/>
  <headerFooter>
    <oddHeader>&amp;RCASE NO. 2017-00349
ATTACHMENT 2
TO AG DR NO. 1-22</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048569"/>
  <sheetViews>
    <sheetView zoomScaleNormal="100" workbookViewId="0"/>
  </sheetViews>
  <sheetFormatPr defaultRowHeight="12.75"/>
  <cols>
    <col min="1" max="1" width="44.7109375" style="16" bestFit="1" customWidth="1"/>
    <col min="2" max="3" width="10.85546875" style="16" bestFit="1" customWidth="1"/>
    <col min="4" max="4" width="10.85546875" style="16" customWidth="1"/>
    <col min="5" max="5" width="10.85546875" style="16" bestFit="1" customWidth="1"/>
    <col min="6" max="6" width="72.140625" style="16" customWidth="1"/>
    <col min="7" max="16384" width="9.140625" style="16"/>
  </cols>
  <sheetData>
    <row r="1" spans="1:6">
      <c r="A1" s="15" t="s">
        <v>17</v>
      </c>
      <c r="B1" s="8"/>
      <c r="C1" s="8"/>
      <c r="D1" s="8"/>
      <c r="E1" s="8"/>
      <c r="F1" s="8"/>
    </row>
    <row r="2" spans="1:6">
      <c r="A2" s="15" t="s">
        <v>37</v>
      </c>
      <c r="B2" s="8"/>
      <c r="C2" s="8"/>
      <c r="D2" s="8"/>
      <c r="E2" s="8"/>
      <c r="F2" s="8"/>
    </row>
    <row r="3" spans="1:6">
      <c r="A3" s="15" t="s">
        <v>38</v>
      </c>
      <c r="B3" s="8"/>
      <c r="C3" s="8"/>
      <c r="D3" s="8"/>
      <c r="E3" s="8"/>
      <c r="F3" s="8"/>
    </row>
    <row r="4" spans="1:6">
      <c r="A4" s="15" t="s">
        <v>39</v>
      </c>
      <c r="B4" s="8"/>
      <c r="C4" s="8"/>
      <c r="D4" s="8"/>
      <c r="E4" s="8"/>
      <c r="F4" s="8"/>
    </row>
    <row r="5" spans="1:6">
      <c r="A5" s="15" t="s">
        <v>46</v>
      </c>
      <c r="B5" s="17"/>
      <c r="C5" s="17"/>
      <c r="D5" s="17"/>
      <c r="E5" s="17"/>
      <c r="F5" s="17"/>
    </row>
    <row r="6" spans="1:6">
      <c r="A6" s="18"/>
      <c r="B6" s="8"/>
      <c r="C6" s="8"/>
      <c r="D6" s="8"/>
      <c r="E6" s="8"/>
      <c r="F6" s="8"/>
    </row>
    <row r="7" spans="1:6">
      <c r="A7" s="8"/>
      <c r="B7" s="8"/>
      <c r="C7" s="8"/>
      <c r="D7" s="8"/>
      <c r="E7" s="8"/>
      <c r="F7" s="8"/>
    </row>
    <row r="8" spans="1:6">
      <c r="A8" s="1"/>
      <c r="B8" s="4" t="s">
        <v>20</v>
      </c>
      <c r="C8" s="5" t="s">
        <v>47</v>
      </c>
      <c r="D8" s="5"/>
      <c r="E8" s="4"/>
      <c r="F8" s="4"/>
    </row>
    <row r="9" spans="1:6">
      <c r="A9" s="1"/>
      <c r="B9" s="5" t="s">
        <v>21</v>
      </c>
      <c r="C9" s="5" t="s">
        <v>21</v>
      </c>
      <c r="D9" s="5" t="s">
        <v>24</v>
      </c>
      <c r="E9" s="5"/>
      <c r="F9" s="6" t="s">
        <v>41</v>
      </c>
    </row>
    <row r="10" spans="1:6">
      <c r="A10" s="9" t="s">
        <v>0</v>
      </c>
      <c r="B10" s="10">
        <v>5015768.4274629997</v>
      </c>
      <c r="C10" s="11">
        <v>4988281.5248999996</v>
      </c>
      <c r="D10" s="12">
        <f t="shared" ref="D10:D28" si="0">B10-C10</f>
        <v>27486.902563000098</v>
      </c>
      <c r="E10" s="13">
        <f t="shared" ref="E10:E19" si="1">(B10-C10)/C10</f>
        <v>5.510294963464623E-3</v>
      </c>
      <c r="F10" s="14" t="s">
        <v>48</v>
      </c>
    </row>
    <row r="11" spans="1:6">
      <c r="A11" s="9" t="s">
        <v>1</v>
      </c>
      <c r="B11" s="10">
        <v>1741158.0604214496</v>
      </c>
      <c r="C11" s="11">
        <v>1816657.5751999998</v>
      </c>
      <c r="D11" s="12">
        <f t="shared" si="0"/>
        <v>-75499.514778550249</v>
      </c>
      <c r="E11" s="13">
        <f t="shared" si="1"/>
        <v>-4.1559573917081399E-2</v>
      </c>
      <c r="F11" s="14" t="s">
        <v>58</v>
      </c>
    </row>
    <row r="12" spans="1:6" ht="63.75">
      <c r="A12" s="9" t="s">
        <v>7</v>
      </c>
      <c r="B12" s="10">
        <v>112766.75</v>
      </c>
      <c r="C12" s="11">
        <v>146457.33999999997</v>
      </c>
      <c r="D12" s="12">
        <f t="shared" si="0"/>
        <v>-33690.589999999967</v>
      </c>
      <c r="E12" s="13">
        <f t="shared" si="1"/>
        <v>-0.23003688309510453</v>
      </c>
      <c r="F12" s="14" t="s">
        <v>33</v>
      </c>
    </row>
    <row r="13" spans="1:6" ht="38.25">
      <c r="A13" s="9" t="s">
        <v>5</v>
      </c>
      <c r="B13" s="10">
        <v>5639.57</v>
      </c>
      <c r="C13" s="11">
        <v>90261.02</v>
      </c>
      <c r="D13" s="12">
        <f t="shared" si="0"/>
        <v>-84621.450000000012</v>
      </c>
      <c r="E13" s="13">
        <f t="shared" si="1"/>
        <v>-0.93751931897069196</v>
      </c>
      <c r="F13" s="14" t="s">
        <v>25</v>
      </c>
    </row>
    <row r="14" spans="1:6">
      <c r="A14" s="9" t="s">
        <v>9</v>
      </c>
      <c r="B14" s="10">
        <v>524452.03</v>
      </c>
      <c r="C14" s="11">
        <v>586727.88</v>
      </c>
      <c r="D14" s="12">
        <f t="shared" si="0"/>
        <v>-62275.849999999977</v>
      </c>
      <c r="E14" s="13">
        <f t="shared" si="1"/>
        <v>-0.10614094220305327</v>
      </c>
      <c r="F14" s="19" t="s">
        <v>59</v>
      </c>
    </row>
    <row r="15" spans="1:6" ht="25.5">
      <c r="A15" s="9" t="s">
        <v>3</v>
      </c>
      <c r="B15" s="10">
        <v>1018243.3399999999</v>
      </c>
      <c r="C15" s="11">
        <v>934998.65999999992</v>
      </c>
      <c r="D15" s="12">
        <f t="shared" si="0"/>
        <v>83244.679999999935</v>
      </c>
      <c r="E15" s="13">
        <f t="shared" si="1"/>
        <v>8.9031870911986055E-2</v>
      </c>
      <c r="F15" s="14" t="s">
        <v>30</v>
      </c>
    </row>
    <row r="16" spans="1:6">
      <c r="A16" s="9" t="s">
        <v>2</v>
      </c>
      <c r="B16" s="10">
        <v>749371.22000000009</v>
      </c>
      <c r="C16" s="11">
        <v>718829.71</v>
      </c>
      <c r="D16" s="12">
        <f t="shared" si="0"/>
        <v>30541.510000000126</v>
      </c>
      <c r="E16" s="13">
        <f t="shared" si="1"/>
        <v>4.2487823715578098E-2</v>
      </c>
      <c r="F16" s="14" t="s">
        <v>57</v>
      </c>
    </row>
    <row r="17" spans="1:6" ht="38.25">
      <c r="A17" s="9" t="s">
        <v>8</v>
      </c>
      <c r="B17" s="10">
        <v>0</v>
      </c>
      <c r="C17" s="11">
        <v>4805.3599999999997</v>
      </c>
      <c r="D17" s="12">
        <f t="shared" si="0"/>
        <v>-4805.3599999999997</v>
      </c>
      <c r="E17" s="13">
        <f t="shared" si="1"/>
        <v>-1</v>
      </c>
      <c r="F17" s="14" t="s">
        <v>32</v>
      </c>
    </row>
    <row r="18" spans="1:6" ht="25.5">
      <c r="A18" s="9" t="s">
        <v>11</v>
      </c>
      <c r="B18" s="10">
        <v>298878.40000000002</v>
      </c>
      <c r="C18" s="11">
        <v>272676.84999999998</v>
      </c>
      <c r="D18" s="12">
        <f t="shared" si="0"/>
        <v>26201.550000000047</v>
      </c>
      <c r="E18" s="13">
        <f t="shared" si="1"/>
        <v>9.6090115460846962E-2</v>
      </c>
      <c r="F18" s="14" t="s">
        <v>49</v>
      </c>
    </row>
    <row r="19" spans="1:6">
      <c r="A19" s="9" t="s">
        <v>6</v>
      </c>
      <c r="B19" s="10">
        <v>191384.69</v>
      </c>
      <c r="C19" s="11">
        <v>162998.87999999998</v>
      </c>
      <c r="D19" s="12">
        <f t="shared" si="0"/>
        <v>28385.810000000027</v>
      </c>
      <c r="E19" s="13">
        <f t="shared" si="1"/>
        <v>0.17414727021437221</v>
      </c>
      <c r="F19" s="14" t="s">
        <v>56</v>
      </c>
    </row>
    <row r="20" spans="1:6">
      <c r="A20" s="9" t="s">
        <v>10</v>
      </c>
      <c r="B20" s="10">
        <v>0</v>
      </c>
      <c r="C20" s="11">
        <v>283.83000000000004</v>
      </c>
      <c r="D20" s="12">
        <f t="shared" si="0"/>
        <v>-283.83000000000004</v>
      </c>
      <c r="E20" s="13"/>
      <c r="F20" s="14" t="s">
        <v>51</v>
      </c>
    </row>
    <row r="21" spans="1:6" ht="51">
      <c r="A21" s="9" t="s">
        <v>19</v>
      </c>
      <c r="B21" s="10">
        <v>60555.64</v>
      </c>
      <c r="C21" s="11">
        <v>90358.579999999987</v>
      </c>
      <c r="D21" s="12">
        <f t="shared" si="0"/>
        <v>-29802.939999999988</v>
      </c>
      <c r="E21" s="13">
        <f t="shared" ref="E21:E28" si="2">(B21-C21)/C21</f>
        <v>-0.32982966310448869</v>
      </c>
      <c r="F21" s="14" t="s">
        <v>52</v>
      </c>
    </row>
    <row r="22" spans="1:6">
      <c r="A22" s="9" t="s">
        <v>4</v>
      </c>
      <c r="B22" s="10">
        <v>13165.83</v>
      </c>
      <c r="C22" s="11">
        <v>15279.609999999999</v>
      </c>
      <c r="D22" s="12">
        <f t="shared" si="0"/>
        <v>-2113.7799999999988</v>
      </c>
      <c r="E22" s="13">
        <f t="shared" si="2"/>
        <v>-0.13833991836179058</v>
      </c>
      <c r="F22" s="14" t="s">
        <v>53</v>
      </c>
    </row>
    <row r="23" spans="1:6" ht="25.5">
      <c r="A23" s="9" t="s">
        <v>12</v>
      </c>
      <c r="B23" s="10">
        <v>456768.77</v>
      </c>
      <c r="C23" s="11">
        <v>390072.79</v>
      </c>
      <c r="D23" s="12">
        <f t="shared" si="0"/>
        <v>66695.98000000004</v>
      </c>
      <c r="E23" s="13">
        <f t="shared" si="2"/>
        <v>0.17098342081230541</v>
      </c>
      <c r="F23" s="14" t="s">
        <v>61</v>
      </c>
    </row>
    <row r="24" spans="1:6">
      <c r="A24" s="9" t="s">
        <v>13</v>
      </c>
      <c r="B24" s="10">
        <v>13231.17</v>
      </c>
      <c r="C24" s="11">
        <v>14600.929999999998</v>
      </c>
      <c r="D24" s="12">
        <f t="shared" si="0"/>
        <v>-1369.7599999999984</v>
      </c>
      <c r="E24" s="13">
        <f t="shared" si="2"/>
        <v>-9.3813202309715793E-2</v>
      </c>
      <c r="F24" s="14" t="s">
        <v>54</v>
      </c>
    </row>
    <row r="25" spans="1:6" ht="25.5">
      <c r="A25" s="9" t="s">
        <v>14</v>
      </c>
      <c r="B25" s="10">
        <v>2970826.64</v>
      </c>
      <c r="C25" s="11">
        <v>2756509.8</v>
      </c>
      <c r="D25" s="12">
        <f t="shared" si="0"/>
        <v>214316.84000000032</v>
      </c>
      <c r="E25" s="13">
        <f t="shared" si="2"/>
        <v>7.7749348106798066E-2</v>
      </c>
      <c r="F25" s="14" t="s">
        <v>63</v>
      </c>
    </row>
    <row r="26" spans="1:6">
      <c r="A26" s="9" t="s">
        <v>15</v>
      </c>
      <c r="B26" s="10">
        <v>362112.25893361459</v>
      </c>
      <c r="C26" s="11">
        <v>369911.19170000002</v>
      </c>
      <c r="D26" s="12">
        <f t="shared" si="0"/>
        <v>-7798.9327663854347</v>
      </c>
      <c r="E26" s="13">
        <f t="shared" si="2"/>
        <v>-2.1083257120564254E-2</v>
      </c>
      <c r="F26" s="14" t="s">
        <v>55</v>
      </c>
    </row>
    <row r="27" spans="1:6" ht="38.25">
      <c r="A27" s="9" t="s">
        <v>16</v>
      </c>
      <c r="B27" s="10">
        <v>17510</v>
      </c>
      <c r="C27" s="11">
        <v>76100.05</v>
      </c>
      <c r="D27" s="12">
        <f t="shared" si="0"/>
        <v>-58590.05</v>
      </c>
      <c r="E27" s="13">
        <f t="shared" si="2"/>
        <v>-0.76990816694601383</v>
      </c>
      <c r="F27" s="14" t="s">
        <v>60</v>
      </c>
    </row>
    <row r="28" spans="1:6">
      <c r="A28" s="2" t="s">
        <v>18</v>
      </c>
      <c r="B28" s="3">
        <f>SUM(B10:B27)</f>
        <v>13551832.796818065</v>
      </c>
      <c r="C28" s="3">
        <f>SUM(C10:C27)</f>
        <v>13435811.581799999</v>
      </c>
      <c r="D28" s="3">
        <f t="shared" si="0"/>
        <v>116021.21501806565</v>
      </c>
      <c r="E28" s="7">
        <f t="shared" si="2"/>
        <v>8.6352219448527171E-3</v>
      </c>
      <c r="F28" s="3"/>
    </row>
    <row r="1048569" spans="4:4">
      <c r="D1048569" s="12"/>
    </row>
  </sheetData>
  <pageMargins left="0.7" right="0.7" top="0.75" bottom="0.75" header="0.3" footer="0.3"/>
  <pageSetup scale="76" fitToHeight="0" orientation="landscape" r:id="rId1"/>
  <headerFooter>
    <oddHeader>&amp;RCASE NO. 2017-00349
ATTACHMENT 2
TO AG DR NO. 1-22</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AG 1-22 Part B</vt:lpstr>
      <vt:lpstr>AG 1-22 Part C</vt:lpstr>
      <vt:lpstr>'AG 1-22 Part B'!Print_Area</vt:lpstr>
      <vt:lpstr>'AG 1-22 Part C'!Print_Area</vt:lpstr>
    </vt:vector>
  </TitlesOfParts>
  <Company>Atmos Energy Corportion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Josh  Densman</dc:creator>
  <cp:lastModifiedBy>Eric  Wilen</cp:lastModifiedBy>
  <cp:lastPrinted>2017-11-14T21:20:07Z</cp:lastPrinted>
  <dcterms:created xsi:type="dcterms:W3CDTF">2017-11-12T02:18:28Z</dcterms:created>
  <dcterms:modified xsi:type="dcterms:W3CDTF">2017-11-14T21:20:11Z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