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7-00349 (2017 Kentucky Rate Case)\AG Set 1 Attachments\"/>
    </mc:Choice>
  </mc:AlternateContent>
  <bookViews>
    <workbookView xWindow="0" yWindow="0" windowWidth="28800" windowHeight="11535"/>
  </bookViews>
  <sheets>
    <sheet name="AG 1-21 Part B" sheetId="1" r:id="rId1"/>
    <sheet name="AG 1-22 Part C" sheetId="2" r:id="rId2"/>
  </sheets>
  <definedNames>
    <definedName name="_xlnm.Print_Area" localSheetId="0">'AG 1-21 Part B'!$A$1:$F$30</definedName>
    <definedName name="_xlnm.Print_Area" localSheetId="1">'AG 1-22 Part C'!$A$1:$F$29</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20" i="1"/>
  <c r="B28" i="2" l="1"/>
  <c r="C28" i="2"/>
  <c r="E27" i="2"/>
  <c r="D27"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E27" i="1"/>
  <c r="D27" i="1"/>
  <c r="D26" i="1"/>
  <c r="D25" i="1"/>
  <c r="D24" i="1"/>
  <c r="D23" i="1"/>
  <c r="D22" i="1"/>
  <c r="D21" i="1"/>
  <c r="D20" i="1"/>
  <c r="D19" i="1"/>
  <c r="D18" i="1"/>
  <c r="D17" i="1"/>
  <c r="D16" i="1"/>
  <c r="D15" i="1"/>
  <c r="D14" i="1"/>
  <c r="D13" i="1"/>
  <c r="D12" i="1"/>
  <c r="D11" i="1"/>
  <c r="D10" i="1"/>
  <c r="E25" i="1"/>
  <c r="E24" i="1"/>
  <c r="E23" i="1"/>
  <c r="E22" i="1"/>
  <c r="E21" i="1"/>
  <c r="E19" i="1"/>
  <c r="E18" i="1"/>
  <c r="E17" i="1"/>
  <c r="E16" i="1"/>
  <c r="E15" i="1"/>
  <c r="E14" i="1"/>
  <c r="E13" i="1"/>
  <c r="E12" i="1"/>
  <c r="E11" i="1"/>
  <c r="E10" i="1"/>
  <c r="C28" i="1"/>
  <c r="B28" i="1"/>
  <c r="E28" i="2" l="1"/>
  <c r="D28" i="1"/>
  <c r="D28" i="2"/>
</calcChain>
</file>

<file path=xl/sharedStrings.xml><?xml version="1.0" encoding="utf-8"?>
<sst xmlns="http://schemas.openxmlformats.org/spreadsheetml/2006/main" count="102" uniqueCount="54">
  <si>
    <t>Labor</t>
  </si>
  <si>
    <t>Benefits</t>
  </si>
  <si>
    <t>Materials &amp; Supplies</t>
  </si>
  <si>
    <t>Vehicles &amp; Equip</t>
  </si>
  <si>
    <t>Print &amp; Postages</t>
  </si>
  <si>
    <t>Insurance</t>
  </si>
  <si>
    <t>Marketing</t>
  </si>
  <si>
    <t>Employee Welfare</t>
  </si>
  <si>
    <t>Information Technologies</t>
  </si>
  <si>
    <t>Rent, Maint., &amp; Utilities</t>
  </si>
  <si>
    <t>Directors &amp; Shareholders &amp;PR</t>
  </si>
  <si>
    <t>Telecom</t>
  </si>
  <si>
    <t>Travel &amp; Entertainment</t>
  </si>
  <si>
    <t>Training</t>
  </si>
  <si>
    <t>Outside Services</t>
  </si>
  <si>
    <t>Provision for Bad Debt</t>
  </si>
  <si>
    <t>Miscellaneous</t>
  </si>
  <si>
    <t>Atmos Energy Corporation</t>
  </si>
  <si>
    <t>Total O&amp;M Expenses Before Allocations</t>
  </si>
  <si>
    <t>Dues &amp; Membership Fees</t>
  </si>
  <si>
    <t xml:space="preserve">Test </t>
  </si>
  <si>
    <t>Year</t>
  </si>
  <si>
    <t>Actuals</t>
  </si>
  <si>
    <t>CY 2016</t>
  </si>
  <si>
    <t>Difference</t>
  </si>
  <si>
    <t>Change  between base and test period  is $1,369 and immaterial.</t>
  </si>
  <si>
    <t>Case No. 2017-00349</t>
  </si>
  <si>
    <t>Explanation</t>
  </si>
  <si>
    <t>Base</t>
  </si>
  <si>
    <t>N/A</t>
  </si>
  <si>
    <t xml:space="preserve">Shared Services </t>
  </si>
  <si>
    <t>Customer Support (Div 012)</t>
  </si>
  <si>
    <t>AG 1 - 21 Part B</t>
  </si>
  <si>
    <t>Primarily due to projected merit increases.</t>
  </si>
  <si>
    <t>Variance immaterial.</t>
  </si>
  <si>
    <t>Calendar year is higher due to higher service awards and miscellaneous employee welfare costs.</t>
  </si>
  <si>
    <t>Calendar year includes an allocation of property insurance premiums.</t>
  </si>
  <si>
    <t>Higher rent expense for Calendar 2016.</t>
  </si>
  <si>
    <t>Variance percentage immaterial.</t>
  </si>
  <si>
    <t>Variance dollars immaterial.</t>
  </si>
  <si>
    <t>Higher monthly line charges, telecom maintenance and internet services recorded to Div 012 during Calendar 2016.</t>
  </si>
  <si>
    <t>Higher travel and entertainment charges during Calendar 2016 for Div 012.</t>
  </si>
  <si>
    <t>Higher contract labor charges for Calendar 2016.</t>
  </si>
  <si>
    <t>Unallocated</t>
  </si>
  <si>
    <t>Variance dollars and percentage immaterial.</t>
  </si>
  <si>
    <t>Base period includes property insurance premiums allocated to Div 012 for the historical period.</t>
  </si>
  <si>
    <t>Budgeted increase in travel and entertainment.</t>
  </si>
  <si>
    <t>Higher contract labor in base period.</t>
  </si>
  <si>
    <t>Higher monthly line charges, telecom maintenance and internet services in historical portion of base period.</t>
  </si>
  <si>
    <t>Higher rent expense in historical portion of base period.</t>
  </si>
  <si>
    <t>Primarily higher medical, dental, pension and OPEB projected for test period.</t>
  </si>
  <si>
    <t>Test year labor based on FY18 budget and projected merit increase of 3% in Oct-18.  The test year vs historical CY16 variance is 3.4%.</t>
  </si>
  <si>
    <t>AG 1 - 21 Part C</t>
  </si>
  <si>
    <t>The test year is based on FY18 budget.  Software maintenance for Shared Services is budgeted almost entirely in Div 002 but there is software maintenance amortization charged to Div 012.  This results in Div 002 showing an increase and Div 012 showing a decrease.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</si>
</sst>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General;;"/>
    <numFmt numFmtId="167" formatCode="0.00_)"/>
  </numFmts>
  <fonts count="42">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9"/>
      <name val="Times New Roman"/>
      <family val="1"/>
    </font>
    <font>
      <sz val="10"/>
      <color indexed="18"/>
      <name val="Arial"/>
      <family val="2"/>
    </font>
    <font>
      <sz val="12"/>
      <name val="Tms Rmn"/>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12"/>
      <name val="Tms Rmn"/>
    </font>
    <font>
      <b/>
      <sz val="22"/>
      <color indexed="16"/>
      <name val="Arial"/>
      <family val="2"/>
    </font>
    <font>
      <sz val="7"/>
      <name val="Small Fonts"/>
      <family val="2"/>
    </font>
    <font>
      <sz val="12"/>
      <color indexed="62"/>
      <name val="Arial"/>
      <family val="2"/>
    </font>
    <font>
      <sz val="10"/>
      <color indexed="8"/>
      <name val="Arial"/>
      <family val="2"/>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6"/>
      <color indexed="16"/>
      <name val="Arial"/>
      <family val="2"/>
    </font>
    <font>
      <sz val="12"/>
      <color indexed="13"/>
      <name val="Tms Rmn"/>
    </font>
    <font>
      <b/>
      <sz val="18"/>
      <name val="Palatino"/>
    </font>
    <font>
      <sz val="8"/>
      <color indexed="12"/>
      <name val="Arial"/>
      <family val="2"/>
    </font>
    <font>
      <sz val="12"/>
      <name val="新細明體"/>
      <family val="1"/>
      <charset val="136"/>
    </font>
    <font>
      <sz val="12"/>
      <name val="Helvetica-Narrow"/>
      <family val="2"/>
    </font>
    <font>
      <sz val="12"/>
      <name val="Times New Roman"/>
      <family val="1"/>
    </font>
    <font>
      <b/>
      <i/>
      <sz val="16"/>
      <name val="Helv"/>
    </font>
    <font>
      <b/>
      <i/>
      <sz val="10"/>
      <color indexed="8"/>
      <name val="Arial"/>
      <family val="2"/>
    </font>
    <font>
      <b/>
      <sz val="11"/>
      <color indexed="21"/>
      <name val="Arial"/>
      <family val="2"/>
    </font>
    <font>
      <b/>
      <sz val="22"/>
      <color indexed="21"/>
      <name val="Times New Roman"/>
      <family val="1"/>
    </font>
    <font>
      <sz val="11"/>
      <color rgb="FF000000"/>
      <name val="Calibri"/>
      <family val="2"/>
    </font>
    <font>
      <sz val="11"/>
      <color indexed="8"/>
      <name val="Calibri"/>
      <family val="2"/>
      <scheme val="minor"/>
    </font>
    <font>
      <sz val="10"/>
      <color theme="1"/>
      <name val="Arial"/>
      <family val="2"/>
    </font>
    <font>
      <b/>
      <sz val="10"/>
      <color theme="1"/>
      <name val="Arial"/>
      <family val="2"/>
    </font>
    <font>
      <sz val="10"/>
      <color indexed="62"/>
      <name val="Arial"/>
      <family val="2"/>
    </font>
    <font>
      <b/>
      <sz val="10"/>
      <color indexed="10"/>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s>
  <borders count="1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double">
        <color indexed="8"/>
      </top>
      <bottom style="thin">
        <color indexed="8"/>
      </bottom>
      <diagonal/>
    </border>
  </borders>
  <cellStyleXfs count="11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5" fillId="0" borderId="0" applyFont="0" applyFill="0" applyBorder="0" applyAlignment="0" applyProtection="0"/>
    <xf numFmtId="43" fontId="5" fillId="0" borderId="0" applyFont="0" applyFill="0" applyBorder="0" applyAlignment="0" applyProtection="0"/>
    <xf numFmtId="0" fontId="4" fillId="3" borderId="3">
      <alignment horizontal="center" vertical="center"/>
    </xf>
    <xf numFmtId="3" fontId="6" fillId="4" borderId="0" applyBorder="0">
      <alignment horizontal="right"/>
      <protection locked="0"/>
    </xf>
    <xf numFmtId="0" fontId="7" fillId="0" borderId="0" applyNumberFormat="0" applyFill="0" applyBorder="0" applyAlignment="0" applyProtection="0"/>
    <xf numFmtId="0" fontId="8" fillId="0" borderId="0">
      <alignment horizontal="left" vertical="center" indent="1"/>
    </xf>
    <xf numFmtId="8" fontId="9" fillId="0" borderId="4">
      <protection locked="0"/>
    </xf>
    <xf numFmtId="0" fontId="7" fillId="0" borderId="0"/>
    <xf numFmtId="0" fontId="7" fillId="0" borderId="5"/>
    <xf numFmtId="6" fontId="10" fillId="0" borderId="0">
      <protection locked="0"/>
    </xf>
    <xf numFmtId="0" fontId="11" fillId="0" borderId="0" applyNumberFormat="0">
      <protection locked="0"/>
    </xf>
    <xf numFmtId="165" fontId="4" fillId="5" borderId="0" applyFill="0" applyBorder="0" applyProtection="0"/>
    <xf numFmtId="0" fontId="2" fillId="0" borderId="0">
      <protection locked="0"/>
    </xf>
    <xf numFmtId="38" fontId="11" fillId="2" borderId="0" applyNumberFormat="0" applyBorder="0" applyAlignment="0" applyProtection="0"/>
    <xf numFmtId="0" fontId="12" fillId="0" borderId="0" applyNumberFormat="0" applyFill="0" applyBorder="0" applyAlignment="0" applyProtection="0"/>
    <xf numFmtId="0" fontId="13" fillId="0" borderId="2" applyNumberFormat="0" applyAlignment="0" applyProtection="0">
      <alignment horizontal="left" vertical="center"/>
    </xf>
    <xf numFmtId="0" fontId="13" fillId="0" borderId="1">
      <alignment horizontal="left" vertical="center"/>
    </xf>
    <xf numFmtId="0" fontId="14" fillId="0" borderId="0">
      <alignment horizontal="center"/>
    </xf>
    <xf numFmtId="0" fontId="2" fillId="0" borderId="0">
      <protection locked="0"/>
    </xf>
    <xf numFmtId="0" fontId="2" fillId="0" borderId="0">
      <protection locked="0"/>
    </xf>
    <xf numFmtId="0" fontId="15" fillId="0" borderId="6" applyNumberFormat="0" applyFill="0" applyAlignment="0" applyProtection="0"/>
    <xf numFmtId="10" fontId="11" fillId="6" borderId="7" applyNumberFormat="0" applyBorder="0" applyAlignment="0" applyProtection="0"/>
    <xf numFmtId="0" fontId="16" fillId="7" borderId="5"/>
    <xf numFmtId="0" fontId="17" fillId="0" borderId="0" applyNumberFormat="0">
      <alignment horizontal="left"/>
    </xf>
    <xf numFmtId="37" fontId="18" fillId="0" borderId="0"/>
    <xf numFmtId="3" fontId="11" fillId="2"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2" fillId="0" borderId="0"/>
    <xf numFmtId="43" fontId="19" fillId="0" borderId="0"/>
    <xf numFmtId="4" fontId="20" fillId="8" borderId="0">
      <alignment horizontal="right"/>
    </xf>
    <xf numFmtId="0" fontId="21" fillId="8" borderId="0">
      <alignment horizontal="right"/>
    </xf>
    <xf numFmtId="0" fontId="22" fillId="8" borderId="8"/>
    <xf numFmtId="0" fontId="22" fillId="0" borderId="0" applyBorder="0">
      <alignment horizontal="centerContinuous"/>
    </xf>
    <xf numFmtId="0" fontId="23" fillId="0" borderId="0" applyBorder="0">
      <alignment horizontal="centerContinuous"/>
    </xf>
    <xf numFmtId="10" fontId="2" fillId="0" borderId="0" applyFont="0" applyFill="0" applyBorder="0" applyAlignment="0" applyProtection="0"/>
    <xf numFmtId="0" fontId="24" fillId="0" borderId="0" applyNumberFormat="0" applyFont="0" applyFill="0" applyBorder="0" applyAlignment="0" applyProtection="0">
      <alignment horizontal="left"/>
    </xf>
    <xf numFmtId="0" fontId="7" fillId="0" borderId="0"/>
    <xf numFmtId="0" fontId="25" fillId="0" borderId="0" applyNumberFormat="0">
      <alignment horizontal="left"/>
    </xf>
    <xf numFmtId="0" fontId="7" fillId="0" borderId="5"/>
    <xf numFmtId="0" fontId="26" fillId="9" borderId="0"/>
    <xf numFmtId="166" fontId="27" fillId="0" borderId="0">
      <alignment horizontal="center"/>
    </xf>
    <xf numFmtId="0" fontId="16" fillId="0" borderId="9"/>
    <xf numFmtId="0" fontId="16" fillId="0" borderId="5"/>
    <xf numFmtId="37" fontId="11" fillId="10" borderId="0" applyNumberFormat="0" applyBorder="0" applyAlignment="0" applyProtection="0"/>
    <xf numFmtId="37" fontId="11" fillId="0" borderId="0"/>
    <xf numFmtId="3" fontId="28" fillId="0" borderId="6" applyProtection="0"/>
    <xf numFmtId="0" fontId="29" fillId="0" borderId="0"/>
    <xf numFmtId="0" fontId="1"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37" fontId="30" fillId="0" borderId="0" applyProtection="0"/>
    <xf numFmtId="43" fontId="31" fillId="0" borderId="0" applyFont="0" applyFill="0" applyBorder="0" applyAlignment="0" applyProtection="0"/>
    <xf numFmtId="44" fontId="31" fillId="0" borderId="0" applyFont="0" applyFill="0" applyBorder="0" applyAlignment="0" applyProtection="0"/>
    <xf numFmtId="167" fontId="32" fillId="0" borderId="0"/>
    <xf numFmtId="40" fontId="20" fillId="8" borderId="0">
      <alignment horizontal="right"/>
    </xf>
    <xf numFmtId="0" fontId="33" fillId="6" borderId="0">
      <alignment horizontal="center"/>
    </xf>
    <xf numFmtId="0" fontId="34" fillId="0" borderId="0" applyBorder="0">
      <alignment horizontal="centerContinuous"/>
    </xf>
    <xf numFmtId="0" fontId="35" fillId="0" borderId="0" applyBorder="0">
      <alignment horizontal="centerContinuous"/>
    </xf>
    <xf numFmtId="9" fontId="3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37" fontId="30" fillId="0" borderId="0" applyProtection="0"/>
    <xf numFmtId="0" fontId="1" fillId="0" borderId="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2" fillId="0" borderId="0"/>
    <xf numFmtId="0" fontId="1" fillId="0" borderId="0"/>
    <xf numFmtId="0" fontId="2" fillId="0" borderId="0"/>
    <xf numFmtId="9" fontId="31" fillId="0" borderId="0" applyFont="0" applyFill="0" applyBorder="0" applyAlignment="0" applyProtection="0"/>
    <xf numFmtId="37" fontId="30" fillId="0" borderId="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37" fontId="30" fillId="0" borderId="0" applyProtection="0"/>
    <xf numFmtId="0" fontId="2" fillId="0" borderId="0"/>
    <xf numFmtId="0" fontId="1" fillId="0" borderId="0"/>
    <xf numFmtId="0" fontId="1" fillId="0" borderId="0"/>
    <xf numFmtId="0" fontId="36" fillId="0" borderId="0" applyNumberFormat="0" applyBorder="0" applyAlignment="0"/>
    <xf numFmtId="0" fontId="36" fillId="0" borderId="0" applyNumberFormat="0" applyBorder="0" applyAlignment="0"/>
    <xf numFmtId="44" fontId="2" fillId="0" borderId="0" applyFont="0" applyFill="0" applyBorder="0" applyAlignment="0" applyProtection="0"/>
    <xf numFmtId="0" fontId="37" fillId="0" borderId="0"/>
    <xf numFmtId="0" fontId="37" fillId="0" borderId="0"/>
    <xf numFmtId="0" fontId="3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6">
    <xf numFmtId="0" fontId="0" fillId="0" borderId="0" xfId="0"/>
    <xf numFmtId="0" fontId="2" fillId="0" borderId="0" xfId="3" applyFont="1" applyFill="1" applyBorder="1"/>
    <xf numFmtId="0" fontId="4" fillId="0" borderId="0" xfId="3" quotePrefix="1" applyFont="1" applyFill="1" applyBorder="1"/>
    <xf numFmtId="38" fontId="4" fillId="0" borderId="0" xfId="1" applyNumberFormat="1" applyFont="1" applyFill="1" applyBorder="1"/>
    <xf numFmtId="0" fontId="4" fillId="0" borderId="0" xfId="3" quotePrefix="1" applyFont="1" applyFill="1" applyBorder="1" applyAlignment="1">
      <alignment horizontal="center"/>
    </xf>
    <xf numFmtId="164" fontId="4" fillId="0" borderId="0" xfId="1" quotePrefix="1" applyNumberFormat="1" applyFont="1" applyFill="1" applyBorder="1" applyAlignment="1">
      <alignment horizontal="center"/>
    </xf>
    <xf numFmtId="164" fontId="4" fillId="0" borderId="0" xfId="1" quotePrefix="1" applyNumberFormat="1" applyFont="1" applyFill="1" applyBorder="1" applyAlignment="1">
      <alignment horizontal="left"/>
    </xf>
    <xf numFmtId="10" fontId="4" fillId="0" borderId="0" xfId="2" applyNumberFormat="1" applyFont="1" applyFill="1" applyBorder="1"/>
    <xf numFmtId="38" fontId="2" fillId="0" borderId="0" xfId="1" applyNumberFormat="1" applyFont="1" applyFill="1" applyBorder="1" applyAlignment="1">
      <alignment wrapText="1"/>
    </xf>
    <xf numFmtId="0" fontId="2" fillId="0" borderId="0" xfId="3" applyFont="1" applyFill="1" applyBorder="1" applyAlignment="1">
      <alignment horizontal="center"/>
    </xf>
    <xf numFmtId="10" fontId="2" fillId="0" borderId="0" xfId="2" applyNumberFormat="1" applyFont="1" applyFill="1" applyBorder="1" applyAlignment="1">
      <alignment horizontal="right"/>
    </xf>
    <xf numFmtId="38" fontId="2" fillId="0" borderId="0" xfId="1" quotePrefix="1" applyNumberFormat="1" applyFont="1" applyFill="1" applyBorder="1" applyAlignment="1">
      <alignment wrapText="1"/>
    </xf>
    <xf numFmtId="0" fontId="38" fillId="0" borderId="0" xfId="0" applyFont="1" applyAlignment="1">
      <alignment wrapText="1"/>
    </xf>
    <xf numFmtId="0" fontId="2" fillId="0" borderId="0" xfId="3" applyFont="1" applyFill="1" applyBorder="1" applyAlignment="1">
      <alignment horizontal="centerContinuous"/>
    </xf>
    <xf numFmtId="0" fontId="2" fillId="0" borderId="0" xfId="3" quotePrefix="1" applyFont="1" applyFill="1" applyBorder="1"/>
    <xf numFmtId="38" fontId="2" fillId="0" borderId="0" xfId="1" applyNumberFormat="1" applyFont="1" applyFill="1" applyBorder="1"/>
    <xf numFmtId="10" fontId="2" fillId="0" borderId="0" xfId="2" applyNumberFormat="1" applyFont="1" applyFill="1" applyBorder="1"/>
    <xf numFmtId="164" fontId="2" fillId="0" borderId="0" xfId="8" applyNumberFormat="1" applyFont="1" applyFill="1" applyBorder="1"/>
    <xf numFmtId="38" fontId="2" fillId="0" borderId="0" xfId="1" quotePrefix="1" applyNumberFormat="1" applyFont="1" applyFill="1" applyBorder="1"/>
    <xf numFmtId="0" fontId="39" fillId="0" borderId="0" xfId="0" applyFont="1"/>
    <xf numFmtId="0" fontId="38" fillId="0" borderId="0" xfId="0" applyFont="1" applyFill="1" applyBorder="1"/>
    <xf numFmtId="0" fontId="40" fillId="0" borderId="0" xfId="3" applyFont="1" applyFill="1" applyBorder="1" applyAlignment="1">
      <alignment horizontal="centerContinuous"/>
    </xf>
    <xf numFmtId="0" fontId="41" fillId="0" borderId="0" xfId="3" quotePrefix="1" applyFont="1" applyFill="1" applyBorder="1" applyAlignment="1">
      <alignment horizontal="centerContinuous"/>
    </xf>
    <xf numFmtId="164" fontId="38" fillId="0" borderId="0" xfId="0" applyNumberFormat="1" applyFont="1"/>
    <xf numFmtId="38" fontId="38" fillId="0" borderId="0" xfId="7" applyNumberFormat="1" applyFont="1" applyBorder="1"/>
    <xf numFmtId="164" fontId="2" fillId="0" borderId="0" xfId="8" applyNumberFormat="1" applyFont="1" applyFill="1"/>
  </cellXfs>
  <cellStyles count="113">
    <cellStyle name="Actual Date" xfId="11"/>
    <cellStyle name="Affinity Input" xfId="12"/>
    <cellStyle name="Body" xfId="13"/>
    <cellStyle name="Comma" xfId="1" builtinId="3"/>
    <cellStyle name="Comma [0] 2" xfId="82"/>
    <cellStyle name="Comma 2" xfId="7"/>
    <cellStyle name="Comma 3" xfId="10"/>
    <cellStyle name="Comma 3 2" xfId="84"/>
    <cellStyle name="Comma 4" xfId="87"/>
    <cellStyle name="Comma 5" xfId="70"/>
    <cellStyle name="Comma 6" xfId="95"/>
    <cellStyle name="Comma 7" xfId="98"/>
    <cellStyle name="Comma 8" xfId="5"/>
    <cellStyle name="Comma 9" xfId="110"/>
    <cellStyle name="ContentsHyperlink" xfId="14"/>
    <cellStyle name="Currency [0] 2" xfId="81"/>
    <cellStyle name="Currency [2]" xfId="15"/>
    <cellStyle name="Currency 10" xfId="112"/>
    <cellStyle name="Currency 2" xfId="80"/>
    <cellStyle name="Currency 3" xfId="83"/>
    <cellStyle name="Currency 4" xfId="88"/>
    <cellStyle name="Currency 5" xfId="71"/>
    <cellStyle name="Currency 6" xfId="96"/>
    <cellStyle name="Currency 7" xfId="97"/>
    <cellStyle name="Currency 8" xfId="67"/>
    <cellStyle name="Currency 9" xfId="105"/>
    <cellStyle name="Custom - Style1" xfId="16"/>
    <cellStyle name="Data   - Style2" xfId="17"/>
    <cellStyle name="Date" xfId="18"/>
    <cellStyle name="Edit" xfId="19"/>
    <cellStyle name="Engine" xfId="20"/>
    <cellStyle name="Fixed" xfId="21"/>
    <cellStyle name="Grey" xfId="22"/>
    <cellStyle name="HEADER" xfId="23"/>
    <cellStyle name="Header1" xfId="24"/>
    <cellStyle name="Header2" xfId="25"/>
    <cellStyle name="heading" xfId="26"/>
    <cellStyle name="Heading1" xfId="27"/>
    <cellStyle name="Heading2" xfId="28"/>
    <cellStyle name="HIGHLIGHT" xfId="29"/>
    <cellStyle name="Input [yellow]" xfId="30"/>
    <cellStyle name="Labels - Style3" xfId="31"/>
    <cellStyle name="Large Page Heading" xfId="32"/>
    <cellStyle name="no dec" xfId="33"/>
    <cellStyle name="No Edit" xfId="34"/>
    <cellStyle name="Normal" xfId="0" builtinId="0"/>
    <cellStyle name="Normal - Style1" xfId="35"/>
    <cellStyle name="Normal - Style1 2" xfId="72"/>
    <cellStyle name="Normal - Style2" xfId="36"/>
    <cellStyle name="Normal - Style3" xfId="37"/>
    <cellStyle name="Normal - Style4" xfId="38"/>
    <cellStyle name="Normal - Style5" xfId="39"/>
    <cellStyle name="Normal - Style6" xfId="40"/>
    <cellStyle name="Normal - Style7" xfId="41"/>
    <cellStyle name="Normal - Style8" xfId="42"/>
    <cellStyle name="Normal 10" xfId="66"/>
    <cellStyle name="Normal 11" xfId="100"/>
    <cellStyle name="Normal 12" xfId="103"/>
    <cellStyle name="Normal 13" xfId="106"/>
    <cellStyle name="Normal 14" xfId="107"/>
    <cellStyle name="Normal 15" xfId="108"/>
    <cellStyle name="Normal 16" xfId="4"/>
    <cellStyle name="Normal 17" xfId="109"/>
    <cellStyle name="Normal 2" xfId="43"/>
    <cellStyle name="Normal 2 2" xfId="90"/>
    <cellStyle name="Normal 2 3" xfId="78"/>
    <cellStyle name="Normal 2 4" xfId="104"/>
    <cellStyle name="Normal 3" xfId="44"/>
    <cellStyle name="Normal 3 2" xfId="92"/>
    <cellStyle name="Normal 4" xfId="64"/>
    <cellStyle name="Normal 4 2" xfId="85"/>
    <cellStyle name="Normal 4_Div 12 history" xfId="101"/>
    <cellStyle name="Normal 5" xfId="65"/>
    <cellStyle name="Normal 5 2" xfId="86"/>
    <cellStyle name="Normal 5_Div 12 history" xfId="102"/>
    <cellStyle name="Normal 6" xfId="91"/>
    <cellStyle name="Normal 7" xfId="69"/>
    <cellStyle name="Normal 8" xfId="94"/>
    <cellStyle name="Normal 9" xfId="99"/>
    <cellStyle name="Normal_13 MFR and Workpapers public 2007WP as filed" xfId="8"/>
    <cellStyle name="Normal_Sheet1" xfId="3"/>
    <cellStyle name="nPlosion" xfId="45"/>
    <cellStyle name="Output Amounts" xfId="46"/>
    <cellStyle name="Output Amounts 2" xfId="73"/>
    <cellStyle name="Output Column Headings" xfId="47"/>
    <cellStyle name="Output Column Headings 2" xfId="74"/>
    <cellStyle name="Output Line Items" xfId="48"/>
    <cellStyle name="Output Report Heading" xfId="49"/>
    <cellStyle name="Output Report Heading 2" xfId="75"/>
    <cellStyle name="Output Report Title" xfId="50"/>
    <cellStyle name="Output Report Title 2" xfId="76"/>
    <cellStyle name="Percent" xfId="2" builtinId="5"/>
    <cellStyle name="Percent [2]" xfId="51"/>
    <cellStyle name="Percent 2" xfId="9"/>
    <cellStyle name="Percent 2 2" xfId="79"/>
    <cellStyle name="Percent 3" xfId="89"/>
    <cellStyle name="Percent 4" xfId="77"/>
    <cellStyle name="Percent 5" xfId="68"/>
    <cellStyle name="Percent 6" xfId="6"/>
    <cellStyle name="Percent 7" xfId="93"/>
    <cellStyle name="Percent 8" xfId="111"/>
    <cellStyle name="PSChar" xfId="52"/>
    <cellStyle name="Reset  - Style4" xfId="53"/>
    <cellStyle name="Small Page Heading" xfId="54"/>
    <cellStyle name="Table  - Style5" xfId="55"/>
    <cellStyle name="Title  - Style6" xfId="56"/>
    <cellStyle name="title1" xfId="57"/>
    <cellStyle name="TotCol - Style7" xfId="58"/>
    <cellStyle name="TotRow - Style8" xfId="59"/>
    <cellStyle name="Unprot" xfId="60"/>
    <cellStyle name="Unprot$" xfId="61"/>
    <cellStyle name="Unprotect" xfId="62"/>
    <cellStyle name="一般_dept cod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tabSelected="1" zoomScaleNormal="100" workbookViewId="0"/>
  </sheetViews>
  <sheetFormatPr defaultRowHeight="12.75"/>
  <cols>
    <col min="1" max="1" width="44.7109375" style="20" bestFit="1" customWidth="1"/>
    <col min="2" max="2" width="12.28515625" style="20" customWidth="1"/>
    <col min="3" max="3" width="11.7109375" style="20" customWidth="1"/>
    <col min="4" max="4" width="10.85546875" style="20" customWidth="1"/>
    <col min="5" max="5" width="10.85546875" style="20" bestFit="1" customWidth="1"/>
    <col min="6" max="6" width="72.140625" style="20" customWidth="1"/>
    <col min="7" max="16384" width="9.140625" style="20"/>
  </cols>
  <sheetData>
    <row r="1" spans="1:6">
      <c r="A1" s="19" t="s">
        <v>17</v>
      </c>
      <c r="B1" s="13"/>
      <c r="C1" s="13"/>
      <c r="D1" s="13"/>
      <c r="E1" s="13"/>
      <c r="F1" s="13"/>
    </row>
    <row r="2" spans="1:6">
      <c r="A2" s="19" t="s">
        <v>30</v>
      </c>
      <c r="B2" s="13"/>
      <c r="C2" s="13"/>
      <c r="D2" s="13"/>
      <c r="E2" s="13"/>
      <c r="F2" s="13"/>
    </row>
    <row r="3" spans="1:6">
      <c r="A3" s="19" t="s">
        <v>31</v>
      </c>
      <c r="B3" s="13"/>
      <c r="C3" s="13"/>
      <c r="D3" s="13"/>
      <c r="E3" s="13"/>
      <c r="F3" s="13"/>
    </row>
    <row r="4" spans="1:6">
      <c r="A4" s="19" t="s">
        <v>26</v>
      </c>
      <c r="B4" s="13"/>
      <c r="C4" s="13"/>
      <c r="D4" s="13"/>
      <c r="E4" s="13"/>
      <c r="F4" s="13"/>
    </row>
    <row r="5" spans="1:6">
      <c r="A5" s="19" t="s">
        <v>32</v>
      </c>
      <c r="B5" s="21"/>
      <c r="C5" s="21"/>
      <c r="D5" s="21"/>
      <c r="E5" s="21"/>
      <c r="F5" s="21"/>
    </row>
    <row r="6" spans="1:6">
      <c r="A6" s="22"/>
      <c r="B6" s="13"/>
      <c r="C6" s="13"/>
      <c r="D6" s="13"/>
      <c r="E6" s="13"/>
      <c r="F6" s="13"/>
    </row>
    <row r="7" spans="1:6">
      <c r="A7" s="13"/>
      <c r="B7" s="9" t="s">
        <v>43</v>
      </c>
      <c r="C7" s="9" t="s">
        <v>43</v>
      </c>
      <c r="D7" s="13"/>
      <c r="E7" s="13"/>
      <c r="F7" s="13"/>
    </row>
    <row r="8" spans="1:6">
      <c r="A8" s="1"/>
      <c r="B8" s="4" t="s">
        <v>20</v>
      </c>
      <c r="C8" s="5" t="s">
        <v>22</v>
      </c>
      <c r="D8" s="5"/>
      <c r="E8" s="4"/>
      <c r="F8" s="4"/>
    </row>
    <row r="9" spans="1:6">
      <c r="A9" s="1"/>
      <c r="B9" s="5" t="s">
        <v>21</v>
      </c>
      <c r="C9" s="5" t="s">
        <v>23</v>
      </c>
      <c r="D9" s="5" t="s">
        <v>24</v>
      </c>
      <c r="E9" s="5"/>
      <c r="F9" s="6" t="s">
        <v>27</v>
      </c>
    </row>
    <row r="10" spans="1:6">
      <c r="A10" s="14" t="s">
        <v>0</v>
      </c>
      <c r="B10" s="23">
        <v>31511054.8726</v>
      </c>
      <c r="C10" s="24">
        <v>30475861.829999998</v>
      </c>
      <c r="D10" s="15">
        <f t="shared" ref="D10:D28" si="0">B10-C10</f>
        <v>1035193.0426000021</v>
      </c>
      <c r="E10" s="16">
        <f t="shared" ref="E10:E20" si="1">(B10-C10)/C10</f>
        <v>3.3967638007236699E-2</v>
      </c>
      <c r="F10" s="8" t="s">
        <v>33</v>
      </c>
    </row>
    <row r="11" spans="1:6">
      <c r="A11" s="14" t="s">
        <v>1</v>
      </c>
      <c r="B11" s="17">
        <v>10503949.958672544</v>
      </c>
      <c r="C11" s="24">
        <v>10485912.290000001</v>
      </c>
      <c r="D11" s="15">
        <f t="shared" si="0"/>
        <v>18037.668672543019</v>
      </c>
      <c r="E11" s="16">
        <f t="shared" si="1"/>
        <v>1.7201811510234382E-3</v>
      </c>
      <c r="F11" s="8" t="s">
        <v>38</v>
      </c>
    </row>
    <row r="12" spans="1:6" ht="25.5">
      <c r="A12" s="14" t="s">
        <v>7</v>
      </c>
      <c r="B12" s="17">
        <v>524388.60679999995</v>
      </c>
      <c r="C12" s="24">
        <v>596069.98999999987</v>
      </c>
      <c r="D12" s="15">
        <f t="shared" si="0"/>
        <v>-71681.383199999924</v>
      </c>
      <c r="E12" s="16">
        <f t="shared" si="1"/>
        <v>-0.12025665509515072</v>
      </c>
      <c r="F12" s="8" t="s">
        <v>35</v>
      </c>
    </row>
    <row r="13" spans="1:6">
      <c r="A13" s="14" t="s">
        <v>5</v>
      </c>
      <c r="B13" s="17">
        <v>0</v>
      </c>
      <c r="C13" s="24">
        <v>120171.51999999997</v>
      </c>
      <c r="D13" s="15">
        <f t="shared" si="0"/>
        <v>-120171.51999999997</v>
      </c>
      <c r="E13" s="16">
        <f t="shared" si="1"/>
        <v>-1</v>
      </c>
      <c r="F13" s="8" t="s">
        <v>36</v>
      </c>
    </row>
    <row r="14" spans="1:6">
      <c r="A14" s="14" t="s">
        <v>9</v>
      </c>
      <c r="B14" s="17">
        <v>2454109</v>
      </c>
      <c r="C14" s="24">
        <v>2754767.1799999997</v>
      </c>
      <c r="D14" s="15">
        <f t="shared" si="0"/>
        <v>-300658.1799999997</v>
      </c>
      <c r="E14" s="16">
        <f t="shared" si="1"/>
        <v>-0.10914104908132372</v>
      </c>
      <c r="F14" s="8" t="s">
        <v>37</v>
      </c>
    </row>
    <row r="15" spans="1:6">
      <c r="A15" s="14" t="s">
        <v>3</v>
      </c>
      <c r="B15" s="17">
        <v>20412</v>
      </c>
      <c r="C15" s="24">
        <v>21452.039999999997</v>
      </c>
      <c r="D15" s="15">
        <f t="shared" si="0"/>
        <v>-1040.0399999999972</v>
      </c>
      <c r="E15" s="16">
        <f t="shared" si="1"/>
        <v>-4.848210240144981E-2</v>
      </c>
      <c r="F15" s="8" t="s">
        <v>39</v>
      </c>
    </row>
    <row r="16" spans="1:6">
      <c r="A16" s="14" t="s">
        <v>2</v>
      </c>
      <c r="B16" s="17">
        <v>72916</v>
      </c>
      <c r="C16" s="24">
        <v>81184.209999999992</v>
      </c>
      <c r="D16" s="15">
        <f t="shared" si="0"/>
        <v>-8268.2099999999919</v>
      </c>
      <c r="E16" s="16">
        <f t="shared" si="1"/>
        <v>-0.10184505090337138</v>
      </c>
      <c r="F16" s="8" t="s">
        <v>39</v>
      </c>
    </row>
    <row r="17" spans="1:6" ht="51">
      <c r="A17" s="14" t="s">
        <v>8</v>
      </c>
      <c r="B17" s="17">
        <v>28041</v>
      </c>
      <c r="C17" s="24">
        <v>3950199.8600000003</v>
      </c>
      <c r="D17" s="15">
        <f t="shared" si="0"/>
        <v>-3922158.8600000003</v>
      </c>
      <c r="E17" s="16">
        <f t="shared" si="1"/>
        <v>-0.99290137183084204</v>
      </c>
      <c r="F17" s="8" t="s">
        <v>53</v>
      </c>
    </row>
    <row r="18" spans="1:6" ht="25.5">
      <c r="A18" s="14" t="s">
        <v>11</v>
      </c>
      <c r="B18" s="17">
        <v>224547.44</v>
      </c>
      <c r="C18" s="24">
        <v>1466511.4000000001</v>
      </c>
      <c r="D18" s="15">
        <f t="shared" si="0"/>
        <v>-1241963.9600000002</v>
      </c>
      <c r="E18" s="16">
        <f t="shared" si="1"/>
        <v>-0.84688326323273044</v>
      </c>
      <c r="F18" s="8" t="s">
        <v>40</v>
      </c>
    </row>
    <row r="19" spans="1:6">
      <c r="A19" s="14" t="s">
        <v>6</v>
      </c>
      <c r="B19" s="17">
        <v>0</v>
      </c>
      <c r="C19" s="24">
        <v>656.41</v>
      </c>
      <c r="D19" s="15">
        <f t="shared" si="0"/>
        <v>-656.41</v>
      </c>
      <c r="E19" s="16">
        <f t="shared" si="1"/>
        <v>-1</v>
      </c>
      <c r="F19" s="8" t="s">
        <v>34</v>
      </c>
    </row>
    <row r="20" spans="1:6">
      <c r="A20" s="14" t="s">
        <v>10</v>
      </c>
      <c r="B20" s="17">
        <v>257820</v>
      </c>
      <c r="C20" s="24">
        <v>246126.34999999998</v>
      </c>
      <c r="D20" s="15">
        <f t="shared" si="0"/>
        <v>11693.650000000023</v>
      </c>
      <c r="E20" s="16">
        <f t="shared" si="1"/>
        <v>4.7510760225388401E-2</v>
      </c>
      <c r="F20" s="8" t="s">
        <v>39</v>
      </c>
    </row>
    <row r="21" spans="1:6">
      <c r="A21" s="14" t="s">
        <v>19</v>
      </c>
      <c r="B21" s="17">
        <v>2644</v>
      </c>
      <c r="C21" s="24">
        <v>-3993</v>
      </c>
      <c r="D21" s="15">
        <f t="shared" si="0"/>
        <v>6637</v>
      </c>
      <c r="E21" s="16">
        <f t="shared" ref="E21:E27" si="2">(B21-C21)/C21</f>
        <v>-1.6621587778612572</v>
      </c>
      <c r="F21" s="8" t="s">
        <v>39</v>
      </c>
    </row>
    <row r="22" spans="1:6">
      <c r="A22" s="14" t="s">
        <v>4</v>
      </c>
      <c r="B22" s="17">
        <v>25656</v>
      </c>
      <c r="C22" s="24">
        <v>24756.009999999995</v>
      </c>
      <c r="D22" s="15">
        <f t="shared" si="0"/>
        <v>899.99000000000524</v>
      </c>
      <c r="E22" s="16">
        <f t="shared" si="2"/>
        <v>3.6354404445627764E-2</v>
      </c>
      <c r="F22" s="8" t="s">
        <v>39</v>
      </c>
    </row>
    <row r="23" spans="1:6">
      <c r="A23" s="14" t="s">
        <v>12</v>
      </c>
      <c r="B23" s="17">
        <v>637396</v>
      </c>
      <c r="C23" s="24">
        <v>698998.87999999989</v>
      </c>
      <c r="D23" s="15">
        <f t="shared" si="0"/>
        <v>-61602.879999999888</v>
      </c>
      <c r="E23" s="16">
        <f t="shared" si="2"/>
        <v>-8.8130155516128864E-2</v>
      </c>
      <c r="F23" s="8" t="s">
        <v>41</v>
      </c>
    </row>
    <row r="24" spans="1:6">
      <c r="A24" s="14" t="s">
        <v>13</v>
      </c>
      <c r="B24" s="17">
        <v>94343</v>
      </c>
      <c r="C24" s="24">
        <v>134827.19</v>
      </c>
      <c r="D24" s="15">
        <f t="shared" si="0"/>
        <v>-40484.19</v>
      </c>
      <c r="E24" s="16">
        <f t="shared" si="2"/>
        <v>-0.3002672532150229</v>
      </c>
      <c r="F24" s="8" t="s">
        <v>25</v>
      </c>
    </row>
    <row r="25" spans="1:6">
      <c r="A25" s="14" t="s">
        <v>14</v>
      </c>
      <c r="B25" s="17">
        <v>1505606</v>
      </c>
      <c r="C25" s="24">
        <v>3691935.95</v>
      </c>
      <c r="D25" s="15">
        <f t="shared" si="0"/>
        <v>-2186329.9500000002</v>
      </c>
      <c r="E25" s="16">
        <f t="shared" si="2"/>
        <v>-0.59219065000301541</v>
      </c>
      <c r="F25" s="8" t="s">
        <v>42</v>
      </c>
    </row>
    <row r="26" spans="1:6">
      <c r="A26" s="14" t="s">
        <v>15</v>
      </c>
      <c r="B26" s="17">
        <v>0</v>
      </c>
      <c r="C26" s="18">
        <v>0</v>
      </c>
      <c r="D26" s="15">
        <f t="shared" si="0"/>
        <v>0</v>
      </c>
      <c r="E26" s="10" t="s">
        <v>29</v>
      </c>
      <c r="F26" s="11" t="s">
        <v>29</v>
      </c>
    </row>
    <row r="27" spans="1:6">
      <c r="A27" s="14" t="s">
        <v>16</v>
      </c>
      <c r="B27" s="17">
        <v>66025.247799999997</v>
      </c>
      <c r="C27" s="24">
        <v>94890.64</v>
      </c>
      <c r="D27" s="15">
        <f t="shared" si="0"/>
        <v>-28865.392200000002</v>
      </c>
      <c r="E27" s="16">
        <f t="shared" si="2"/>
        <v>-0.30419641178518769</v>
      </c>
      <c r="F27" s="8" t="s">
        <v>39</v>
      </c>
    </row>
    <row r="28" spans="1:6">
      <c r="A28" s="2" t="s">
        <v>18</v>
      </c>
      <c r="B28" s="3">
        <f>SUM(B10:B27)</f>
        <v>47928909.125872537</v>
      </c>
      <c r="C28" s="3">
        <f>SUM(C10:C27)</f>
        <v>54840328.75</v>
      </c>
      <c r="D28" s="3">
        <f t="shared" si="0"/>
        <v>-6911419.6241274625</v>
      </c>
      <c r="E28" s="3"/>
      <c r="F28" s="3"/>
    </row>
    <row r="1048569" spans="4:4">
      <c r="D1048569" s="15"/>
    </row>
  </sheetData>
  <pageMargins left="0.7" right="0.7" top="0.75" bottom="0.75" header="0.3" footer="0.3"/>
  <pageSetup scale="75" fitToHeight="0" orientation="landscape" r:id="rId1"/>
  <headerFooter>
    <oddHeader>&amp;RCASE NO. 2017-00349
ATTACHMENT 2
TO AG DR NO. 1-21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zoomScaleNormal="100" workbookViewId="0"/>
  </sheetViews>
  <sheetFormatPr defaultRowHeight="12.75"/>
  <cols>
    <col min="1" max="1" width="44.7109375" style="20" bestFit="1" customWidth="1"/>
    <col min="2" max="2" width="12.7109375" style="20" bestFit="1" customWidth="1"/>
    <col min="3" max="3" width="11.42578125" style="20" bestFit="1" customWidth="1"/>
    <col min="4" max="4" width="10.85546875" style="20" customWidth="1"/>
    <col min="5" max="5" width="11" style="20" bestFit="1" customWidth="1"/>
    <col min="6" max="6" width="72.140625" style="20" customWidth="1"/>
    <col min="7" max="16384" width="9.140625" style="20"/>
  </cols>
  <sheetData>
    <row r="1" spans="1:6">
      <c r="A1" s="19" t="s">
        <v>17</v>
      </c>
      <c r="B1" s="13"/>
      <c r="C1" s="13"/>
      <c r="D1" s="13"/>
      <c r="E1" s="13"/>
      <c r="F1" s="13"/>
    </row>
    <row r="2" spans="1:6">
      <c r="A2" s="19" t="s">
        <v>30</v>
      </c>
      <c r="B2" s="13"/>
      <c r="C2" s="13"/>
      <c r="D2" s="13"/>
      <c r="E2" s="13"/>
      <c r="F2" s="13"/>
    </row>
    <row r="3" spans="1:6">
      <c r="A3" s="19" t="s">
        <v>31</v>
      </c>
      <c r="B3" s="13"/>
      <c r="C3" s="13"/>
      <c r="D3" s="13"/>
      <c r="E3" s="13"/>
      <c r="F3" s="13"/>
    </row>
    <row r="4" spans="1:6">
      <c r="A4" s="19" t="s">
        <v>26</v>
      </c>
      <c r="B4" s="13"/>
      <c r="C4" s="13"/>
      <c r="D4" s="13"/>
      <c r="E4" s="13"/>
      <c r="F4" s="13"/>
    </row>
    <row r="5" spans="1:6">
      <c r="A5" s="19" t="s">
        <v>52</v>
      </c>
      <c r="B5" s="21"/>
      <c r="C5" s="21"/>
      <c r="D5" s="21"/>
      <c r="E5" s="21"/>
      <c r="F5" s="21"/>
    </row>
    <row r="6" spans="1:6">
      <c r="A6" s="22"/>
      <c r="B6" s="13"/>
      <c r="C6" s="13"/>
      <c r="D6" s="13"/>
      <c r="E6" s="13"/>
      <c r="F6" s="13"/>
    </row>
    <row r="7" spans="1:6">
      <c r="A7" s="13"/>
      <c r="B7" s="9" t="s">
        <v>43</v>
      </c>
      <c r="C7" s="9" t="s">
        <v>43</v>
      </c>
      <c r="D7" s="13"/>
      <c r="E7" s="13"/>
      <c r="F7" s="13"/>
    </row>
    <row r="8" spans="1:6">
      <c r="A8" s="1"/>
      <c r="B8" s="4" t="s">
        <v>20</v>
      </c>
      <c r="C8" s="5" t="s">
        <v>28</v>
      </c>
      <c r="D8" s="5"/>
      <c r="E8" s="4"/>
      <c r="F8" s="4"/>
    </row>
    <row r="9" spans="1:6">
      <c r="A9" s="1"/>
      <c r="B9" s="5" t="s">
        <v>21</v>
      </c>
      <c r="C9" s="5" t="s">
        <v>21</v>
      </c>
      <c r="D9" s="5" t="s">
        <v>24</v>
      </c>
      <c r="E9" s="5"/>
      <c r="F9" s="6" t="s">
        <v>27</v>
      </c>
    </row>
    <row r="10" spans="1:6" ht="25.5">
      <c r="A10" s="14" t="s">
        <v>0</v>
      </c>
      <c r="B10" s="23">
        <v>31511054.8726</v>
      </c>
      <c r="C10" s="25">
        <v>28519578.190000005</v>
      </c>
      <c r="D10" s="15">
        <f t="shared" ref="D10:D28" si="0">B10-C10</f>
        <v>2991476.6825999953</v>
      </c>
      <c r="E10" s="16">
        <f t="shared" ref="E10:E20" si="1">(B10-C10)/C10</f>
        <v>0.10489203811748223</v>
      </c>
      <c r="F10" s="8" t="s">
        <v>51</v>
      </c>
    </row>
    <row r="11" spans="1:6">
      <c r="A11" s="14" t="s">
        <v>1</v>
      </c>
      <c r="B11" s="17">
        <v>10503949.958672544</v>
      </c>
      <c r="C11" s="25">
        <v>9681347.0866999999</v>
      </c>
      <c r="D11" s="15">
        <f t="shared" si="0"/>
        <v>822602.87197254412</v>
      </c>
      <c r="E11" s="16">
        <f t="shared" si="1"/>
        <v>8.4967811256619036E-2</v>
      </c>
      <c r="F11" s="8" t="s">
        <v>50</v>
      </c>
    </row>
    <row r="12" spans="1:6">
      <c r="A12" s="14" t="s">
        <v>7</v>
      </c>
      <c r="B12" s="17">
        <v>524388.60679999995</v>
      </c>
      <c r="C12" s="25">
        <v>510499.47690000007</v>
      </c>
      <c r="D12" s="15">
        <f t="shared" si="0"/>
        <v>13889.129899999883</v>
      </c>
      <c r="E12" s="16">
        <f t="shared" si="1"/>
        <v>2.7206942471991163E-2</v>
      </c>
      <c r="F12" s="8" t="s">
        <v>39</v>
      </c>
    </row>
    <row r="13" spans="1:6" ht="25.5">
      <c r="A13" s="14" t="s">
        <v>5</v>
      </c>
      <c r="B13" s="17">
        <v>0</v>
      </c>
      <c r="C13" s="25">
        <v>52472.929999999993</v>
      </c>
      <c r="D13" s="15">
        <f t="shared" si="0"/>
        <v>-52472.929999999993</v>
      </c>
      <c r="E13" s="16">
        <f t="shared" si="1"/>
        <v>-1</v>
      </c>
      <c r="F13" s="8" t="s">
        <v>45</v>
      </c>
    </row>
    <row r="14" spans="1:6">
      <c r="A14" s="14" t="s">
        <v>9</v>
      </c>
      <c r="B14" s="17">
        <v>2454109</v>
      </c>
      <c r="C14" s="25">
        <v>2608920.54</v>
      </c>
      <c r="D14" s="15">
        <f t="shared" si="0"/>
        <v>-154811.54000000004</v>
      </c>
      <c r="E14" s="16">
        <f t="shared" si="1"/>
        <v>-5.9339308202924428E-2</v>
      </c>
      <c r="F14" s="12" t="s">
        <v>49</v>
      </c>
    </row>
    <row r="15" spans="1:6">
      <c r="A15" s="14" t="s">
        <v>3</v>
      </c>
      <c r="B15" s="17">
        <v>20412</v>
      </c>
      <c r="C15" s="25">
        <v>21316.68</v>
      </c>
      <c r="D15" s="15">
        <f t="shared" si="0"/>
        <v>-904.68000000000029</v>
      </c>
      <c r="E15" s="16">
        <f t="shared" si="1"/>
        <v>-4.2440004728691347E-2</v>
      </c>
      <c r="F15" s="8" t="s">
        <v>39</v>
      </c>
    </row>
    <row r="16" spans="1:6">
      <c r="A16" s="14" t="s">
        <v>2</v>
      </c>
      <c r="B16" s="17">
        <v>72916</v>
      </c>
      <c r="C16" s="25">
        <v>69954.570000000007</v>
      </c>
      <c r="D16" s="15">
        <f t="shared" si="0"/>
        <v>2961.429999999993</v>
      </c>
      <c r="E16" s="16">
        <f t="shared" si="1"/>
        <v>4.2333617374819013E-2</v>
      </c>
      <c r="F16" s="8" t="s">
        <v>39</v>
      </c>
    </row>
    <row r="17" spans="1:6" ht="51">
      <c r="A17" s="14" t="s">
        <v>8</v>
      </c>
      <c r="B17" s="17">
        <v>28041</v>
      </c>
      <c r="C17" s="25">
        <v>2201978.98</v>
      </c>
      <c r="D17" s="15">
        <f t="shared" si="0"/>
        <v>-2173937.98</v>
      </c>
      <c r="E17" s="16">
        <f t="shared" si="1"/>
        <v>-0.98726554601352279</v>
      </c>
      <c r="F17" s="8" t="s">
        <v>53</v>
      </c>
    </row>
    <row r="18" spans="1:6" ht="25.5">
      <c r="A18" s="14" t="s">
        <v>11</v>
      </c>
      <c r="B18" s="17">
        <v>224547.44</v>
      </c>
      <c r="C18" s="25">
        <v>866504.74599999993</v>
      </c>
      <c r="D18" s="15">
        <f t="shared" si="0"/>
        <v>-641957.30599999987</v>
      </c>
      <c r="E18" s="16">
        <f t="shared" si="1"/>
        <v>-0.74085838417323557</v>
      </c>
      <c r="F18" s="8" t="s">
        <v>48</v>
      </c>
    </row>
    <row r="19" spans="1:6">
      <c r="A19" s="14" t="s">
        <v>6</v>
      </c>
      <c r="B19" s="17">
        <v>0</v>
      </c>
      <c r="C19" s="25">
        <v>812.33999999999992</v>
      </c>
      <c r="D19" s="15">
        <f t="shared" si="0"/>
        <v>-812.33999999999992</v>
      </c>
      <c r="E19" s="16">
        <f t="shared" si="1"/>
        <v>-1</v>
      </c>
      <c r="F19" s="8" t="s">
        <v>39</v>
      </c>
    </row>
    <row r="20" spans="1:6">
      <c r="A20" s="14" t="s">
        <v>10</v>
      </c>
      <c r="B20" s="17">
        <v>257820</v>
      </c>
      <c r="C20" s="25">
        <v>253742.75</v>
      </c>
      <c r="D20" s="15">
        <f t="shared" si="0"/>
        <v>4077.25</v>
      </c>
      <c r="E20" s="16">
        <f t="shared" si="1"/>
        <v>1.6068439393834899E-2</v>
      </c>
      <c r="F20" s="8" t="s">
        <v>44</v>
      </c>
    </row>
    <row r="21" spans="1:6">
      <c r="A21" s="14" t="s">
        <v>19</v>
      </c>
      <c r="B21" s="17">
        <v>2644</v>
      </c>
      <c r="C21" s="25">
        <v>2602.67</v>
      </c>
      <c r="D21" s="15">
        <f t="shared" si="0"/>
        <v>41.329999999999927</v>
      </c>
      <c r="E21" s="16">
        <f t="shared" ref="E21:E28" si="2">(B21-C21)/C21</f>
        <v>1.5879846465360545E-2</v>
      </c>
      <c r="F21" s="8" t="s">
        <v>44</v>
      </c>
    </row>
    <row r="22" spans="1:6">
      <c r="A22" s="14" t="s">
        <v>4</v>
      </c>
      <c r="B22" s="17">
        <v>25656</v>
      </c>
      <c r="C22" s="25">
        <v>23446.34</v>
      </c>
      <c r="D22" s="15">
        <f t="shared" si="0"/>
        <v>2209.66</v>
      </c>
      <c r="E22" s="16">
        <f t="shared" si="2"/>
        <v>9.4243280614373065E-2</v>
      </c>
      <c r="F22" s="8" t="s">
        <v>39</v>
      </c>
    </row>
    <row r="23" spans="1:6">
      <c r="A23" s="14" t="s">
        <v>12</v>
      </c>
      <c r="B23" s="17">
        <v>637396</v>
      </c>
      <c r="C23" s="25">
        <v>598560.51</v>
      </c>
      <c r="D23" s="15">
        <f t="shared" si="0"/>
        <v>38835.489999999991</v>
      </c>
      <c r="E23" s="16">
        <f t="shared" si="2"/>
        <v>6.4881477062360818E-2</v>
      </c>
      <c r="F23" s="8" t="s">
        <v>46</v>
      </c>
    </row>
    <row r="24" spans="1:6">
      <c r="A24" s="14" t="s">
        <v>13</v>
      </c>
      <c r="B24" s="17">
        <v>94343</v>
      </c>
      <c r="C24" s="25">
        <v>82120.610000000015</v>
      </c>
      <c r="D24" s="15">
        <f t="shared" si="0"/>
        <v>12222.389999999985</v>
      </c>
      <c r="E24" s="16">
        <f t="shared" si="2"/>
        <v>0.14883462263614436</v>
      </c>
      <c r="F24" s="8" t="s">
        <v>39</v>
      </c>
    </row>
    <row r="25" spans="1:6">
      <c r="A25" s="14" t="s">
        <v>14</v>
      </c>
      <c r="B25" s="17">
        <v>1505606</v>
      </c>
      <c r="C25" s="25">
        <v>1937692.0300000003</v>
      </c>
      <c r="D25" s="15">
        <f t="shared" si="0"/>
        <v>-432086.03000000026</v>
      </c>
      <c r="E25" s="16">
        <f t="shared" si="2"/>
        <v>-0.22299004346939499</v>
      </c>
      <c r="F25" s="8" t="s">
        <v>47</v>
      </c>
    </row>
    <row r="26" spans="1:6">
      <c r="A26" s="14" t="s">
        <v>15</v>
      </c>
      <c r="B26" s="17">
        <v>0</v>
      </c>
      <c r="C26" s="25">
        <v>0</v>
      </c>
      <c r="D26" s="15">
        <f t="shared" si="0"/>
        <v>0</v>
      </c>
      <c r="E26" s="10" t="s">
        <v>29</v>
      </c>
      <c r="F26" s="8" t="s">
        <v>29</v>
      </c>
    </row>
    <row r="27" spans="1:6">
      <c r="A27" s="14" t="s">
        <v>16</v>
      </c>
      <c r="B27" s="17">
        <v>66025.247799999997</v>
      </c>
      <c r="C27" s="25">
        <v>21617.385399999999</v>
      </c>
      <c r="D27" s="15">
        <f t="shared" si="0"/>
        <v>44407.862399999998</v>
      </c>
      <c r="E27" s="16">
        <f t="shared" si="2"/>
        <v>2.0542661186028539</v>
      </c>
      <c r="F27" s="8" t="s">
        <v>39</v>
      </c>
    </row>
    <row r="28" spans="1:6">
      <c r="A28" s="2" t="s">
        <v>18</v>
      </c>
      <c r="B28" s="3">
        <f>SUM(B10:B27)</f>
        <v>47928909.125872537</v>
      </c>
      <c r="C28" s="3">
        <f>SUM(C10:C27)</f>
        <v>47453167.835000001</v>
      </c>
      <c r="D28" s="3">
        <f t="shared" si="0"/>
        <v>475741.2908725366</v>
      </c>
      <c r="E28" s="7">
        <f t="shared" si="2"/>
        <v>1.0025490659058686E-2</v>
      </c>
      <c r="F28" s="3"/>
    </row>
    <row r="1048569" spans="4:4">
      <c r="D1048569" s="15"/>
    </row>
  </sheetData>
  <pageMargins left="0.7" right="0.7" top="0.75" bottom="0.75" header="0.3" footer="0.3"/>
  <pageSetup scale="75" fitToHeight="0" orientation="landscape" r:id="rId1"/>
  <headerFooter>
    <oddHeader>&amp;RCASE NO. 2017-00349
ATTACHMENT 2
TO AG DR NO. 1-21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 1-21 Part B</vt:lpstr>
      <vt:lpstr>AG 1-22 Part C</vt:lpstr>
      <vt:lpstr>'AG 1-21 Part B'!Print_Area</vt:lpstr>
      <vt:lpstr>'AG 1-22 Part C'!Print_Area</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2017-11-16T14:14:35Z</cp:lastPrinted>
  <dcterms:created xsi:type="dcterms:W3CDTF">2017-11-12T02:18:28Z</dcterms:created>
  <dcterms:modified xsi:type="dcterms:W3CDTF">2017-11-16T14:14:39Z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