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iscovery\Kentucky\2017-00349 (2017 Kentucky Rate Case)\AG Set 1 Attachments\"/>
    </mc:Choice>
  </mc:AlternateContent>
  <bookViews>
    <workbookView xWindow="0" yWindow="0" windowWidth="20490" windowHeight="6855"/>
  </bookViews>
  <sheets>
    <sheet name="AG 1-21 Part B" sheetId="1" r:id="rId1"/>
    <sheet name="AG 1-22 Part C" sheetId="2" r:id="rId2"/>
  </sheets>
  <definedNames>
    <definedName name="_xlnm.Print_Area" localSheetId="0">'AG 1-21 Part B'!$A$1:$F$30</definedName>
    <definedName name="_xlnm.Print_Area" localSheetId="1">'AG 1-22 Part C'!$A$1:$F$29</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 l="1"/>
  <c r="E20" i="1"/>
  <c r="B28" i="2" l="1"/>
  <c r="C28" i="2"/>
  <c r="E27" i="2"/>
  <c r="D27" i="2"/>
  <c r="D26" i="2"/>
  <c r="E25" i="2"/>
  <c r="D25" i="2"/>
  <c r="E24" i="2"/>
  <c r="D24" i="2"/>
  <c r="E23" i="2"/>
  <c r="D23" i="2"/>
  <c r="E22" i="2"/>
  <c r="D22" i="2"/>
  <c r="E21" i="2"/>
  <c r="D21" i="2"/>
  <c r="D20" i="2"/>
  <c r="E19" i="2"/>
  <c r="D19" i="2"/>
  <c r="E18" i="2"/>
  <c r="D18" i="2"/>
  <c r="E17" i="2"/>
  <c r="D17" i="2"/>
  <c r="E16" i="2"/>
  <c r="D16" i="2"/>
  <c r="E15" i="2"/>
  <c r="D15" i="2"/>
  <c r="E14" i="2"/>
  <c r="D14" i="2"/>
  <c r="E13" i="2"/>
  <c r="D13" i="2"/>
  <c r="E12" i="2"/>
  <c r="D12" i="2"/>
  <c r="E11" i="2"/>
  <c r="D11" i="2"/>
  <c r="E10" i="2"/>
  <c r="D10" i="2"/>
  <c r="E27" i="1"/>
  <c r="D27" i="1"/>
  <c r="D26" i="1"/>
  <c r="D25" i="1"/>
  <c r="D24" i="1"/>
  <c r="D23" i="1"/>
  <c r="D22" i="1"/>
  <c r="D21" i="1"/>
  <c r="D20" i="1"/>
  <c r="D19" i="1"/>
  <c r="D18" i="1"/>
  <c r="D17" i="1"/>
  <c r="D16" i="1"/>
  <c r="D15" i="1"/>
  <c r="D14" i="1"/>
  <c r="D13" i="1"/>
  <c r="D12" i="1"/>
  <c r="D11" i="1"/>
  <c r="D10" i="1"/>
  <c r="E25" i="1"/>
  <c r="E24" i="1"/>
  <c r="E23" i="1"/>
  <c r="E22" i="1"/>
  <c r="E21" i="1"/>
  <c r="E19" i="1"/>
  <c r="E18" i="1"/>
  <c r="E17" i="1"/>
  <c r="E16" i="1"/>
  <c r="E15" i="1"/>
  <c r="E14" i="1"/>
  <c r="E13" i="1"/>
  <c r="E12" i="1"/>
  <c r="E11" i="1"/>
  <c r="E10" i="1"/>
  <c r="C28" i="1"/>
  <c r="B28" i="1"/>
  <c r="E28" i="2" l="1"/>
  <c r="D28" i="1"/>
  <c r="D28" i="2"/>
</calcChain>
</file>

<file path=xl/sharedStrings.xml><?xml version="1.0" encoding="utf-8"?>
<sst xmlns="http://schemas.openxmlformats.org/spreadsheetml/2006/main" count="102" uniqueCount="55">
  <si>
    <t>Labor</t>
  </si>
  <si>
    <t>Benefits</t>
  </si>
  <si>
    <t>Materials &amp; Supplies</t>
  </si>
  <si>
    <t>Vehicles &amp; Equip</t>
  </si>
  <si>
    <t>Print &amp; Postages</t>
  </si>
  <si>
    <t>Insurance</t>
  </si>
  <si>
    <t>Marketing</t>
  </si>
  <si>
    <t>Employee Welfare</t>
  </si>
  <si>
    <t>Information Technologies</t>
  </si>
  <si>
    <t>Rent, Maint., &amp; Utilities</t>
  </si>
  <si>
    <t>Directors &amp; Shareholders &amp;PR</t>
  </si>
  <si>
    <t>Telecom</t>
  </si>
  <si>
    <t>Travel &amp; Entertainment</t>
  </si>
  <si>
    <t>Training</t>
  </si>
  <si>
    <t>Outside Services</t>
  </si>
  <si>
    <t>Provision for Bad Debt</t>
  </si>
  <si>
    <t>Miscellaneous</t>
  </si>
  <si>
    <t>Atmos Energy Corporation</t>
  </si>
  <si>
    <t>Total O&amp;M Expenses Before Allocations</t>
  </si>
  <si>
    <t>Dues &amp; Membership Fees</t>
  </si>
  <si>
    <t xml:space="preserve">Test </t>
  </si>
  <si>
    <t>Year</t>
  </si>
  <si>
    <t>Actuals</t>
  </si>
  <si>
    <t>CY 2016</t>
  </si>
  <si>
    <t>Difference</t>
  </si>
  <si>
    <t>Case No. 2017-00349</t>
  </si>
  <si>
    <t>Explanation</t>
  </si>
  <si>
    <t>Base</t>
  </si>
  <si>
    <t>N/A</t>
  </si>
  <si>
    <t xml:space="preserve">Shared Services </t>
  </si>
  <si>
    <t>Variance percentage immaterial.</t>
  </si>
  <si>
    <t>Variance dollars immaterial.</t>
  </si>
  <si>
    <t>Unallocated</t>
  </si>
  <si>
    <t>Budgeted increase in travel and entertainment.</t>
  </si>
  <si>
    <t>Higher contract labor in base period.</t>
  </si>
  <si>
    <t>General Office (Div 002)</t>
  </si>
  <si>
    <t>AG 1 - 20 Part B</t>
  </si>
  <si>
    <t>AG 1 - 20 Part C</t>
  </si>
  <si>
    <t xml:space="preserve">Test year labor based on FY18 budget and projected merit increase of 3% in Oct-18. </t>
  </si>
  <si>
    <t>Higher test year due to projected increase for medical and dental costs.</t>
  </si>
  <si>
    <t>Higher rent expense for test year.</t>
  </si>
  <si>
    <t>Higher non-inventory and office supplies for test year.</t>
  </si>
  <si>
    <t>The test year is based on FY18 budget.  Software maintenance for Shared Services is budgeted almost entirely in Div 002 but there is software maintenance amortization charged to Div 012.  This results in Div 002 showing an increase and Div 012 showing a decrease.</t>
  </si>
  <si>
    <t>The test year increase is primarily due to WAN/LAN/internet services and cellular charges.</t>
  </si>
  <si>
    <t>Test year higher due to higher projected outside director retirement expense.</t>
  </si>
  <si>
    <t>Higher travel and entertainment charges during forecasted test year in Div 002.</t>
  </si>
  <si>
    <t>Less training charges during forecasted test year in Div 002.</t>
  </si>
  <si>
    <t>Higher contract labor charges for forecasted test year.</t>
  </si>
  <si>
    <t>Shared Services capitalized overhead is recorded in this category and is the main driver of the variance.</t>
  </si>
  <si>
    <t>Test year labor based on FY18 budget and projected merit increase of 3% in Oct-18.  Historical base period includes settlements related to executive departure that are not forecasted in test year.</t>
  </si>
  <si>
    <t>Primarily due to higher incentive compensation and SERP costs in the base period.</t>
  </si>
  <si>
    <t>The base period includes $3MM recorded to the injury and damages reserve in Div 002.  The amounts recorded to the reserve in 9250-07115 are not allocated to the business units and were thus not included in the forecasted test period.</t>
  </si>
  <si>
    <t>Primarily due to higher office and non-inventory supplies for the test year.</t>
  </si>
  <si>
    <t>Primarily higher rent expense for the test year.</t>
  </si>
  <si>
    <t>Variance percentage immaterial.  Outside director retirement expense biggest driver of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</si>
</sst>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General;;"/>
    <numFmt numFmtId="167" formatCode="0.00_)"/>
  </numFmts>
  <fonts count="4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8"/>
      <color indexed="62"/>
      <name val="Arial"/>
      <family val="2"/>
    </font>
    <font>
      <b/>
      <sz val="14"/>
      <color indexed="10"/>
      <name val="Arial"/>
      <family val="2"/>
    </font>
    <font>
      <b/>
      <sz val="10"/>
      <name val="Arial"/>
      <family val="2"/>
    </font>
    <font>
      <sz val="9"/>
      <name val="Times New Roman"/>
      <family val="1"/>
    </font>
    <font>
      <sz val="10"/>
      <color indexed="18"/>
      <name val="Arial"/>
      <family val="2"/>
    </font>
    <font>
      <sz val="12"/>
      <name val="Tms Rmn"/>
    </font>
    <font>
      <b/>
      <sz val="11"/>
      <color indexed="12"/>
      <name val="Arial"/>
      <family val="2"/>
    </font>
    <font>
      <sz val="11"/>
      <color indexed="12"/>
      <name val="Book Antiqua"/>
      <family val="1"/>
    </font>
    <font>
      <sz val="11"/>
      <name val="??"/>
      <family val="3"/>
      <charset val="129"/>
    </font>
    <font>
      <sz val="8"/>
      <name val="Arial"/>
      <family val="2"/>
    </font>
    <font>
      <b/>
      <u/>
      <sz val="11"/>
      <color indexed="37"/>
      <name val="Arial"/>
      <family val="2"/>
    </font>
    <font>
      <b/>
      <sz val="12"/>
      <name val="Arial"/>
      <family val="2"/>
    </font>
    <font>
      <b/>
      <sz val="8"/>
      <name val="Palatino"/>
    </font>
    <font>
      <sz val="10"/>
      <color indexed="12"/>
      <name val="Arial"/>
      <family val="2"/>
    </font>
    <font>
      <b/>
      <sz val="12"/>
      <name val="Tms Rmn"/>
    </font>
    <font>
      <b/>
      <sz val="22"/>
      <color indexed="16"/>
      <name val="Arial"/>
      <family val="2"/>
    </font>
    <font>
      <sz val="7"/>
      <name val="Small Fonts"/>
      <family val="2"/>
    </font>
    <font>
      <sz val="12"/>
      <color indexed="62"/>
      <name val="Arial"/>
      <family val="2"/>
    </font>
    <font>
      <sz val="10"/>
      <color indexed="8"/>
      <name val="Arial"/>
      <family val="2"/>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6"/>
      <color indexed="16"/>
      <name val="Arial"/>
      <family val="2"/>
    </font>
    <font>
      <sz val="12"/>
      <color indexed="13"/>
      <name val="Tms Rmn"/>
    </font>
    <font>
      <b/>
      <sz val="18"/>
      <name val="Palatino"/>
    </font>
    <font>
      <sz val="8"/>
      <color indexed="12"/>
      <name val="Arial"/>
      <family val="2"/>
    </font>
    <font>
      <sz val="12"/>
      <name val="新細明體"/>
      <family val="1"/>
      <charset val="136"/>
    </font>
    <font>
      <sz val="12"/>
      <name val="Helvetica-Narrow"/>
      <family val="2"/>
    </font>
    <font>
      <sz val="12"/>
      <name val="Times New Roman"/>
      <family val="1"/>
    </font>
    <font>
      <b/>
      <i/>
      <sz val="16"/>
      <name val="Helv"/>
    </font>
    <font>
      <b/>
      <i/>
      <sz val="10"/>
      <color indexed="8"/>
      <name val="Arial"/>
      <family val="2"/>
    </font>
    <font>
      <b/>
      <sz val="11"/>
      <color indexed="21"/>
      <name val="Arial"/>
      <family val="2"/>
    </font>
    <font>
      <b/>
      <sz val="22"/>
      <color indexed="21"/>
      <name val="Times New Roman"/>
      <family val="1"/>
    </font>
    <font>
      <sz val="11"/>
      <color rgb="FF000000"/>
      <name val="Calibri"/>
      <family val="2"/>
    </font>
    <font>
      <sz val="11"/>
      <color indexed="8"/>
      <name val="Calibri"/>
      <family val="2"/>
      <scheme val="minor"/>
    </font>
    <font>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patternFill>
    </fill>
    <fill>
      <patternFill patternType="solid">
        <fgColor indexed="24"/>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12"/>
      </patternFill>
    </fill>
    <fill>
      <patternFill patternType="solid">
        <fgColor indexed="43"/>
        <bgColor indexed="64"/>
      </patternFill>
    </fill>
  </fills>
  <borders count="10">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4"/>
      </left>
      <right/>
      <top/>
      <bottom style="hair">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double">
        <color indexed="8"/>
      </top>
      <bottom style="thin">
        <color indexed="8"/>
      </bottom>
      <diagonal/>
    </border>
  </borders>
  <cellStyleXfs count="11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8" fillId="0" borderId="0" applyFont="0" applyFill="0" applyBorder="0" applyAlignment="0" applyProtection="0"/>
    <xf numFmtId="43" fontId="8" fillId="0" borderId="0" applyFont="0" applyFill="0" applyBorder="0" applyAlignment="0" applyProtection="0"/>
    <xf numFmtId="0" fontId="7" fillId="3" borderId="3">
      <alignment horizontal="center" vertical="center"/>
    </xf>
    <xf numFmtId="3" fontId="9" fillId="4" borderId="0" applyBorder="0">
      <alignment horizontal="right"/>
      <protection locked="0"/>
    </xf>
    <xf numFmtId="0" fontId="10" fillId="0" borderId="0" applyNumberFormat="0" applyFill="0" applyBorder="0" applyAlignment="0" applyProtection="0"/>
    <xf numFmtId="0" fontId="11" fillId="0" borderId="0">
      <alignment horizontal="left" vertical="center" indent="1"/>
    </xf>
    <xf numFmtId="8" fontId="12" fillId="0" borderId="4">
      <protection locked="0"/>
    </xf>
    <xf numFmtId="0" fontId="10" fillId="0" borderId="0"/>
    <xf numFmtId="0" fontId="10" fillId="0" borderId="5"/>
    <xf numFmtId="6" fontId="13" fillId="0" borderId="0">
      <protection locked="0"/>
    </xf>
    <xf numFmtId="0" fontId="14" fillId="0" borderId="0" applyNumberFormat="0">
      <protection locked="0"/>
    </xf>
    <xf numFmtId="165" fontId="7" fillId="5" borderId="0" applyFill="0" applyBorder="0" applyProtection="0"/>
    <xf numFmtId="0" fontId="3" fillId="0" borderId="0">
      <protection locked="0"/>
    </xf>
    <xf numFmtId="38" fontId="14" fillId="2" borderId="0" applyNumberFormat="0" applyBorder="0" applyAlignment="0" applyProtection="0"/>
    <xf numFmtId="0" fontId="15" fillId="0" borderId="0" applyNumberFormat="0" applyFill="0" applyBorder="0" applyAlignment="0" applyProtection="0"/>
    <xf numFmtId="0" fontId="16" fillId="0" borderId="2" applyNumberFormat="0" applyAlignment="0" applyProtection="0">
      <alignment horizontal="left" vertical="center"/>
    </xf>
    <xf numFmtId="0" fontId="16" fillId="0" borderId="1">
      <alignment horizontal="left" vertical="center"/>
    </xf>
    <xf numFmtId="0" fontId="17" fillId="0" borderId="0">
      <alignment horizontal="center"/>
    </xf>
    <xf numFmtId="0" fontId="3" fillId="0" borderId="0">
      <protection locked="0"/>
    </xf>
    <xf numFmtId="0" fontId="3" fillId="0" borderId="0">
      <protection locked="0"/>
    </xf>
    <xf numFmtId="0" fontId="18" fillId="0" borderId="6" applyNumberFormat="0" applyFill="0" applyAlignment="0" applyProtection="0"/>
    <xf numFmtId="10" fontId="14" fillId="6" borderId="7" applyNumberFormat="0" applyBorder="0" applyAlignment="0" applyProtection="0"/>
    <xf numFmtId="0" fontId="19" fillId="7" borderId="5"/>
    <xf numFmtId="0" fontId="20" fillId="0" borderId="0" applyNumberFormat="0">
      <alignment horizontal="left"/>
    </xf>
    <xf numFmtId="37" fontId="21" fillId="0" borderId="0"/>
    <xf numFmtId="3" fontId="14" fillId="2" borderId="0" applyNumberFormat="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3" fillId="0" borderId="0"/>
    <xf numFmtId="43" fontId="22" fillId="0" borderId="0"/>
    <xf numFmtId="4" fontId="23" fillId="8" borderId="0">
      <alignment horizontal="right"/>
    </xf>
    <xf numFmtId="0" fontId="24" fillId="8" borderId="0">
      <alignment horizontal="right"/>
    </xf>
    <xf numFmtId="0" fontId="25" fillId="8" borderId="8"/>
    <xf numFmtId="0" fontId="25" fillId="0" borderId="0" applyBorder="0">
      <alignment horizontal="centerContinuous"/>
    </xf>
    <xf numFmtId="0" fontId="26" fillId="0" borderId="0" applyBorder="0">
      <alignment horizontal="centerContinuous"/>
    </xf>
    <xf numFmtId="10" fontId="3" fillId="0" borderId="0" applyFont="0" applyFill="0" applyBorder="0" applyAlignment="0" applyProtection="0"/>
    <xf numFmtId="0" fontId="27" fillId="0" borderId="0" applyNumberFormat="0" applyFont="0" applyFill="0" applyBorder="0" applyAlignment="0" applyProtection="0">
      <alignment horizontal="left"/>
    </xf>
    <xf numFmtId="0" fontId="10" fillId="0" borderId="0"/>
    <xf numFmtId="0" fontId="28" fillId="0" borderId="0" applyNumberFormat="0">
      <alignment horizontal="left"/>
    </xf>
    <xf numFmtId="0" fontId="10" fillId="0" borderId="5"/>
    <xf numFmtId="0" fontId="29" fillId="9" borderId="0"/>
    <xf numFmtId="166" fontId="30" fillId="0" borderId="0">
      <alignment horizontal="center"/>
    </xf>
    <xf numFmtId="0" fontId="19" fillId="0" borderId="9"/>
    <xf numFmtId="0" fontId="19" fillId="0" borderId="5"/>
    <xf numFmtId="37" fontId="14" fillId="10" borderId="0" applyNumberFormat="0" applyBorder="0" applyAlignment="0" applyProtection="0"/>
    <xf numFmtId="37" fontId="14" fillId="0" borderId="0"/>
    <xf numFmtId="3" fontId="31" fillId="0" borderId="6" applyProtection="0"/>
    <xf numFmtId="0" fontId="32" fillId="0" borderId="0"/>
    <xf numFmtId="0" fontId="1" fillId="0" borderId="0"/>
    <xf numFmtId="0" fontId="1"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37" fontId="33" fillId="0" borderId="0" applyProtection="0"/>
    <xf numFmtId="43" fontId="34" fillId="0" borderId="0" applyFont="0" applyFill="0" applyBorder="0" applyAlignment="0" applyProtection="0"/>
    <xf numFmtId="44" fontId="34" fillId="0" borderId="0" applyFont="0" applyFill="0" applyBorder="0" applyAlignment="0" applyProtection="0"/>
    <xf numFmtId="167" fontId="35" fillId="0" borderId="0"/>
    <xf numFmtId="40" fontId="23" fillId="8" borderId="0">
      <alignment horizontal="right"/>
    </xf>
    <xf numFmtId="0" fontId="36" fillId="6" borderId="0">
      <alignment horizontal="center"/>
    </xf>
    <xf numFmtId="0" fontId="37" fillId="0" borderId="0" applyBorder="0">
      <alignment horizontal="centerContinuous"/>
    </xf>
    <xf numFmtId="0" fontId="38" fillId="0" borderId="0" applyBorder="0">
      <alignment horizontal="centerContinuous"/>
    </xf>
    <xf numFmtId="9" fontId="34"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37" fontId="33" fillId="0" borderId="0" applyProtection="0"/>
    <xf numFmtId="0" fontId="1" fillId="0" borderId="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0" fontId="3" fillId="0" borderId="0"/>
    <xf numFmtId="0" fontId="1" fillId="0" borderId="0"/>
    <xf numFmtId="0" fontId="3" fillId="0" borderId="0"/>
    <xf numFmtId="9" fontId="34" fillId="0" borderId="0" applyFont="0" applyFill="0" applyBorder="0" applyAlignment="0" applyProtection="0"/>
    <xf numFmtId="37" fontId="33" fillId="0" borderId="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37" fontId="33" fillId="0" borderId="0" applyProtection="0"/>
    <xf numFmtId="0" fontId="3" fillId="0" borderId="0"/>
    <xf numFmtId="0" fontId="1" fillId="0" borderId="0"/>
    <xf numFmtId="0" fontId="1" fillId="0" borderId="0"/>
    <xf numFmtId="0" fontId="39" fillId="0" borderId="0" applyNumberFormat="0" applyBorder="0" applyAlignment="0"/>
    <xf numFmtId="0" fontId="39" fillId="0" borderId="0" applyNumberFormat="0" applyBorder="0" applyAlignment="0"/>
    <xf numFmtId="44" fontId="3" fillId="0" borderId="0" applyFont="0" applyFill="0" applyBorder="0" applyAlignment="0" applyProtection="0"/>
    <xf numFmtId="0" fontId="40" fillId="0" borderId="0"/>
    <xf numFmtId="0" fontId="40" fillId="0" borderId="0"/>
    <xf numFmtId="0" fontId="4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28">
    <xf numFmtId="0" fontId="0" fillId="0" borderId="0" xfId="0"/>
    <xf numFmtId="164" fontId="3" fillId="0" borderId="0" xfId="8" applyNumberFormat="1" applyFill="1" applyBorder="1"/>
    <xf numFmtId="0" fontId="4" fillId="0" borderId="0" xfId="3" applyFill="1" applyBorder="1" applyAlignment="1">
      <alignment horizontal="centerContinuous"/>
    </xf>
    <xf numFmtId="0" fontId="0" fillId="0" borderId="0" xfId="0" applyFill="1" applyBorder="1"/>
    <xf numFmtId="0" fontId="5" fillId="0" borderId="0" xfId="3" applyFont="1" applyFill="1" applyBorder="1" applyAlignment="1">
      <alignment horizontal="centerContinuous"/>
    </xf>
    <xf numFmtId="0" fontId="6" fillId="0" borderId="0" xfId="3" quotePrefix="1" applyFont="1" applyFill="1" applyBorder="1" applyAlignment="1">
      <alignment horizontal="centerContinuous"/>
    </xf>
    <xf numFmtId="0" fontId="3" fillId="0" borderId="0" xfId="3" applyFont="1" applyFill="1" applyBorder="1"/>
    <xf numFmtId="0" fontId="4" fillId="0" borderId="0" xfId="3" applyFill="1" applyBorder="1"/>
    <xf numFmtId="0" fontId="4" fillId="0" borderId="0" xfId="3" quotePrefix="1" applyFill="1" applyBorder="1"/>
    <xf numFmtId="38" fontId="4" fillId="0" borderId="0" xfId="1" applyNumberFormat="1" applyFont="1" applyFill="1" applyBorder="1"/>
    <xf numFmtId="10" fontId="4" fillId="0" borderId="0" xfId="2" applyNumberFormat="1" applyFont="1" applyFill="1" applyBorder="1"/>
    <xf numFmtId="38" fontId="4" fillId="0" borderId="0" xfId="1" quotePrefix="1" applyNumberFormat="1" applyFont="1" applyFill="1" applyBorder="1"/>
    <xf numFmtId="0" fontId="7" fillId="0" borderId="0" xfId="3" quotePrefix="1" applyFont="1" applyFill="1" applyBorder="1"/>
    <xf numFmtId="38" fontId="7" fillId="0" borderId="0" xfId="1" applyNumberFormat="1" applyFont="1" applyFill="1" applyBorder="1"/>
    <xf numFmtId="0" fontId="7" fillId="0" borderId="0" xfId="3" quotePrefix="1" applyFont="1" applyFill="1" applyBorder="1" applyAlignment="1">
      <alignment horizontal="center"/>
    </xf>
    <xf numFmtId="164" fontId="7" fillId="0" borderId="0" xfId="1" quotePrefix="1" applyNumberFormat="1" applyFont="1" applyFill="1" applyBorder="1" applyAlignment="1">
      <alignment horizontal="center"/>
    </xf>
    <xf numFmtId="164" fontId="7" fillId="0" borderId="0" xfId="1" quotePrefix="1" applyNumberFormat="1" applyFont="1" applyFill="1" applyBorder="1" applyAlignment="1">
      <alignment horizontal="left"/>
    </xf>
    <xf numFmtId="0" fontId="2" fillId="0" borderId="0" xfId="0" applyFont="1"/>
    <xf numFmtId="10" fontId="7" fillId="0" borderId="0" xfId="2" applyNumberFormat="1" applyFont="1" applyFill="1" applyBorder="1"/>
    <xf numFmtId="164" fontId="3" fillId="0" borderId="0" xfId="8" applyNumberFormat="1" applyFill="1"/>
    <xf numFmtId="164" fontId="0" fillId="0" borderId="0" xfId="0" applyNumberFormat="1"/>
    <xf numFmtId="10" fontId="4" fillId="0" borderId="0" xfId="2" applyNumberFormat="1" applyFont="1" applyFill="1" applyBorder="1" applyAlignment="1">
      <alignment horizontal="right"/>
    </xf>
    <xf numFmtId="38" fontId="3" fillId="0" borderId="0" xfId="1" applyNumberFormat="1" applyFont="1" applyFill="1" applyBorder="1" applyAlignment="1">
      <alignment wrapText="1"/>
    </xf>
    <xf numFmtId="0" fontId="3" fillId="0" borderId="0" xfId="3" applyFont="1" applyFill="1" applyBorder="1" applyAlignment="1">
      <alignment horizontal="center"/>
    </xf>
    <xf numFmtId="10" fontId="3" fillId="0" borderId="0" xfId="2" applyNumberFormat="1" applyFont="1" applyFill="1" applyBorder="1" applyAlignment="1">
      <alignment horizontal="right"/>
    </xf>
    <xf numFmtId="38" fontId="3" fillId="0" borderId="0" xfId="1" quotePrefix="1" applyNumberFormat="1" applyFont="1" applyFill="1" applyBorder="1" applyAlignment="1">
      <alignment wrapText="1"/>
    </xf>
    <xf numFmtId="0" fontId="41" fillId="0" borderId="0" xfId="0" applyFont="1" applyAlignment="1">
      <alignment wrapText="1"/>
    </xf>
    <xf numFmtId="38" fontId="3" fillId="0" borderId="0" xfId="1" applyNumberFormat="1" applyFont="1" applyBorder="1"/>
  </cellXfs>
  <cellStyles count="113">
    <cellStyle name="Actual Date" xfId="11"/>
    <cellStyle name="Affinity Input" xfId="12"/>
    <cellStyle name="Body" xfId="13"/>
    <cellStyle name="Comma" xfId="1" builtinId="3"/>
    <cellStyle name="Comma [0] 2" xfId="82"/>
    <cellStyle name="Comma 2" xfId="7"/>
    <cellStyle name="Comma 3" xfId="10"/>
    <cellStyle name="Comma 3 2" xfId="84"/>
    <cellStyle name="Comma 4" xfId="87"/>
    <cellStyle name="Comma 5" xfId="70"/>
    <cellStyle name="Comma 6" xfId="95"/>
    <cellStyle name="Comma 7" xfId="98"/>
    <cellStyle name="Comma 8" xfId="5"/>
    <cellStyle name="Comma 9" xfId="110"/>
    <cellStyle name="ContentsHyperlink" xfId="14"/>
    <cellStyle name="Currency [0] 2" xfId="81"/>
    <cellStyle name="Currency [2]" xfId="15"/>
    <cellStyle name="Currency 10" xfId="112"/>
    <cellStyle name="Currency 2" xfId="80"/>
    <cellStyle name="Currency 3" xfId="83"/>
    <cellStyle name="Currency 4" xfId="88"/>
    <cellStyle name="Currency 5" xfId="71"/>
    <cellStyle name="Currency 6" xfId="96"/>
    <cellStyle name="Currency 7" xfId="97"/>
    <cellStyle name="Currency 8" xfId="67"/>
    <cellStyle name="Currency 9" xfId="105"/>
    <cellStyle name="Custom - Style1" xfId="16"/>
    <cellStyle name="Data   - Style2" xfId="17"/>
    <cellStyle name="Date" xfId="18"/>
    <cellStyle name="Edit" xfId="19"/>
    <cellStyle name="Engine" xfId="20"/>
    <cellStyle name="Fixed" xfId="21"/>
    <cellStyle name="Grey" xfId="22"/>
    <cellStyle name="HEADER" xfId="23"/>
    <cellStyle name="Header1" xfId="24"/>
    <cellStyle name="Header2" xfId="25"/>
    <cellStyle name="heading" xfId="26"/>
    <cellStyle name="Heading1" xfId="27"/>
    <cellStyle name="Heading2" xfId="28"/>
    <cellStyle name="HIGHLIGHT" xfId="29"/>
    <cellStyle name="Input [yellow]" xfId="30"/>
    <cellStyle name="Labels - Style3" xfId="31"/>
    <cellStyle name="Large Page Heading" xfId="32"/>
    <cellStyle name="no dec" xfId="33"/>
    <cellStyle name="No Edit" xfId="34"/>
    <cellStyle name="Normal" xfId="0" builtinId="0"/>
    <cellStyle name="Normal - Style1" xfId="35"/>
    <cellStyle name="Normal - Style1 2" xfId="72"/>
    <cellStyle name="Normal - Style2" xfId="36"/>
    <cellStyle name="Normal - Style3" xfId="37"/>
    <cellStyle name="Normal - Style4" xfId="38"/>
    <cellStyle name="Normal - Style5" xfId="39"/>
    <cellStyle name="Normal - Style6" xfId="40"/>
    <cellStyle name="Normal - Style7" xfId="41"/>
    <cellStyle name="Normal - Style8" xfId="42"/>
    <cellStyle name="Normal 10" xfId="66"/>
    <cellStyle name="Normal 11" xfId="100"/>
    <cellStyle name="Normal 12" xfId="103"/>
    <cellStyle name="Normal 13" xfId="106"/>
    <cellStyle name="Normal 14" xfId="107"/>
    <cellStyle name="Normal 15" xfId="108"/>
    <cellStyle name="Normal 16" xfId="4"/>
    <cellStyle name="Normal 17" xfId="109"/>
    <cellStyle name="Normal 2" xfId="43"/>
    <cellStyle name="Normal 2 2" xfId="90"/>
    <cellStyle name="Normal 2 3" xfId="78"/>
    <cellStyle name="Normal 2 4" xfId="104"/>
    <cellStyle name="Normal 3" xfId="44"/>
    <cellStyle name="Normal 3 2" xfId="92"/>
    <cellStyle name="Normal 4" xfId="64"/>
    <cellStyle name="Normal 4 2" xfId="85"/>
    <cellStyle name="Normal 4_Div 12 history" xfId="101"/>
    <cellStyle name="Normal 5" xfId="65"/>
    <cellStyle name="Normal 5 2" xfId="86"/>
    <cellStyle name="Normal 5_Div 12 history" xfId="102"/>
    <cellStyle name="Normal 6" xfId="91"/>
    <cellStyle name="Normal 7" xfId="69"/>
    <cellStyle name="Normal 8" xfId="94"/>
    <cellStyle name="Normal 9" xfId="99"/>
    <cellStyle name="Normal_13 MFR and Workpapers public 2007WP as filed" xfId="8"/>
    <cellStyle name="Normal_Sheet1" xfId="3"/>
    <cellStyle name="nPlosion" xfId="45"/>
    <cellStyle name="Output Amounts" xfId="46"/>
    <cellStyle name="Output Amounts 2" xfId="73"/>
    <cellStyle name="Output Column Headings" xfId="47"/>
    <cellStyle name="Output Column Headings 2" xfId="74"/>
    <cellStyle name="Output Line Items" xfId="48"/>
    <cellStyle name="Output Report Heading" xfId="49"/>
    <cellStyle name="Output Report Heading 2" xfId="75"/>
    <cellStyle name="Output Report Title" xfId="50"/>
    <cellStyle name="Output Report Title 2" xfId="76"/>
    <cellStyle name="Percent" xfId="2" builtinId="5"/>
    <cellStyle name="Percent [2]" xfId="51"/>
    <cellStyle name="Percent 2" xfId="9"/>
    <cellStyle name="Percent 2 2" xfId="79"/>
    <cellStyle name="Percent 3" xfId="89"/>
    <cellStyle name="Percent 4" xfId="77"/>
    <cellStyle name="Percent 5" xfId="68"/>
    <cellStyle name="Percent 6" xfId="6"/>
    <cellStyle name="Percent 7" xfId="93"/>
    <cellStyle name="Percent 8" xfId="111"/>
    <cellStyle name="PSChar" xfId="52"/>
    <cellStyle name="Reset  - Style4" xfId="53"/>
    <cellStyle name="Small Page Heading" xfId="54"/>
    <cellStyle name="Table  - Style5" xfId="55"/>
    <cellStyle name="Title  - Style6" xfId="56"/>
    <cellStyle name="title1" xfId="57"/>
    <cellStyle name="TotCol - Style7" xfId="58"/>
    <cellStyle name="TotRow - Style8" xfId="59"/>
    <cellStyle name="Unprot" xfId="60"/>
    <cellStyle name="Unprot$" xfId="61"/>
    <cellStyle name="Unprotect" xfId="62"/>
    <cellStyle name="一般_dept code"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569"/>
  <sheetViews>
    <sheetView tabSelected="1" zoomScaleNormal="100" workbookViewId="0">
      <selection activeCell="B3" sqref="B3"/>
    </sheetView>
  </sheetViews>
  <sheetFormatPr defaultRowHeight="15"/>
  <cols>
    <col min="1" max="1" width="44.7109375" style="3" bestFit="1" customWidth="1"/>
    <col min="2" max="2" width="12.28515625" style="3" customWidth="1"/>
    <col min="3" max="3" width="11.7109375" style="3" customWidth="1"/>
    <col min="4" max="4" width="11.7109375" style="3" bestFit="1" customWidth="1"/>
    <col min="5" max="5" width="10.85546875" style="3" bestFit="1" customWidth="1"/>
    <col min="6" max="6" width="72.140625" style="3" customWidth="1"/>
    <col min="7" max="16384" width="9.140625" style="3"/>
  </cols>
  <sheetData>
    <row r="1" spans="1:6">
      <c r="A1" s="17" t="s">
        <v>17</v>
      </c>
      <c r="B1" s="2"/>
      <c r="C1" s="2"/>
      <c r="D1" s="2"/>
      <c r="E1" s="2"/>
      <c r="F1" s="2"/>
    </row>
    <row r="2" spans="1:6">
      <c r="A2" s="17" t="s">
        <v>29</v>
      </c>
      <c r="B2" s="2"/>
      <c r="C2" s="2"/>
      <c r="D2" s="2"/>
      <c r="E2" s="2"/>
      <c r="F2" s="2"/>
    </row>
    <row r="3" spans="1:6">
      <c r="A3" s="17" t="s">
        <v>35</v>
      </c>
      <c r="B3" s="2"/>
      <c r="C3" s="2"/>
      <c r="D3" s="2"/>
      <c r="E3" s="2"/>
      <c r="F3" s="2"/>
    </row>
    <row r="4" spans="1:6">
      <c r="A4" s="17" t="s">
        <v>25</v>
      </c>
      <c r="B4" s="2"/>
      <c r="C4" s="2"/>
      <c r="D4" s="2"/>
      <c r="E4" s="2"/>
      <c r="F4" s="2"/>
    </row>
    <row r="5" spans="1:6" ht="23.25">
      <c r="A5" s="17" t="s">
        <v>36</v>
      </c>
      <c r="B5" s="4"/>
      <c r="C5" s="4"/>
      <c r="D5" s="4"/>
      <c r="E5" s="4"/>
      <c r="F5" s="4"/>
    </row>
    <row r="6" spans="1:6" ht="18">
      <c r="A6" s="5"/>
      <c r="B6" s="2"/>
      <c r="C6" s="2"/>
      <c r="D6" s="2"/>
      <c r="E6" s="2"/>
      <c r="F6" s="2"/>
    </row>
    <row r="7" spans="1:6">
      <c r="A7" s="2"/>
      <c r="B7" s="23" t="s">
        <v>32</v>
      </c>
      <c r="C7" s="23" t="s">
        <v>32</v>
      </c>
      <c r="D7" s="2"/>
      <c r="E7" s="2"/>
      <c r="F7" s="2"/>
    </row>
    <row r="8" spans="1:6">
      <c r="A8" s="6"/>
      <c r="B8" s="14" t="s">
        <v>20</v>
      </c>
      <c r="C8" s="15" t="s">
        <v>22</v>
      </c>
      <c r="D8" s="15"/>
      <c r="E8" s="14"/>
      <c r="F8" s="14"/>
    </row>
    <row r="9" spans="1:6">
      <c r="A9" s="7"/>
      <c r="B9" s="15" t="s">
        <v>21</v>
      </c>
      <c r="C9" s="15" t="s">
        <v>23</v>
      </c>
      <c r="D9" s="15" t="s">
        <v>24</v>
      </c>
      <c r="E9" s="15"/>
      <c r="F9" s="16" t="s">
        <v>26</v>
      </c>
    </row>
    <row r="10" spans="1:6" ht="26.25">
      <c r="A10" s="8" t="s">
        <v>0</v>
      </c>
      <c r="B10" s="20">
        <v>48939073.242234655</v>
      </c>
      <c r="C10" s="27">
        <v>42633523.889999993</v>
      </c>
      <c r="D10" s="9">
        <f t="shared" ref="D10:D28" si="0">B10-C10</f>
        <v>6305549.3522346616</v>
      </c>
      <c r="E10" s="10">
        <f t="shared" ref="E10:E20" si="1">(B10-C10)/C10</f>
        <v>0.14790120020347824</v>
      </c>
      <c r="F10" s="22" t="s">
        <v>38</v>
      </c>
    </row>
    <row r="11" spans="1:6">
      <c r="A11" s="8" t="s">
        <v>1</v>
      </c>
      <c r="B11" s="1">
        <v>15660434.484181236</v>
      </c>
      <c r="C11" s="27">
        <v>14535149.350000001</v>
      </c>
      <c r="D11" s="9">
        <f t="shared" si="0"/>
        <v>1125285.134181235</v>
      </c>
      <c r="E11" s="10">
        <f t="shared" si="1"/>
        <v>7.7418202392343136E-2</v>
      </c>
      <c r="F11" s="22" t="s">
        <v>39</v>
      </c>
    </row>
    <row r="12" spans="1:6">
      <c r="A12" s="8" t="s">
        <v>7</v>
      </c>
      <c r="B12" s="1">
        <v>31312675.519698083</v>
      </c>
      <c r="C12" s="27">
        <v>31376609.140000004</v>
      </c>
      <c r="D12" s="9">
        <f t="shared" si="0"/>
        <v>-63933.620301920921</v>
      </c>
      <c r="E12" s="10">
        <f t="shared" si="1"/>
        <v>-2.0376204457484251E-3</v>
      </c>
      <c r="F12" s="22" t="s">
        <v>30</v>
      </c>
    </row>
    <row r="13" spans="1:6">
      <c r="A13" s="8" t="s">
        <v>5</v>
      </c>
      <c r="B13" s="1">
        <v>20935552</v>
      </c>
      <c r="C13" s="27">
        <v>21144177.060000002</v>
      </c>
      <c r="D13" s="9">
        <f t="shared" si="0"/>
        <v>-208625.06000000238</v>
      </c>
      <c r="E13" s="10">
        <f t="shared" si="1"/>
        <v>-9.866785517733569E-3</v>
      </c>
      <c r="F13" s="22" t="s">
        <v>30</v>
      </c>
    </row>
    <row r="14" spans="1:6">
      <c r="A14" s="8" t="s">
        <v>9</v>
      </c>
      <c r="B14" s="1">
        <v>6153921</v>
      </c>
      <c r="C14" s="27">
        <v>5622330.0200000014</v>
      </c>
      <c r="D14" s="9">
        <f t="shared" si="0"/>
        <v>531590.97999999858</v>
      </c>
      <c r="E14" s="10">
        <f t="shared" si="1"/>
        <v>9.4549942480964225E-2</v>
      </c>
      <c r="F14" s="22" t="s">
        <v>40</v>
      </c>
    </row>
    <row r="15" spans="1:6">
      <c r="A15" s="8" t="s">
        <v>3</v>
      </c>
      <c r="B15" s="1">
        <v>73324</v>
      </c>
      <c r="C15" s="27">
        <v>122608.53</v>
      </c>
      <c r="D15" s="9">
        <f t="shared" si="0"/>
        <v>-49284.53</v>
      </c>
      <c r="E15" s="10">
        <f t="shared" si="1"/>
        <v>-0.4019665679051857</v>
      </c>
      <c r="F15" s="22" t="s">
        <v>31</v>
      </c>
    </row>
    <row r="16" spans="1:6">
      <c r="A16" s="8" t="s">
        <v>2</v>
      </c>
      <c r="B16" s="1">
        <v>1072438.0003999998</v>
      </c>
      <c r="C16" s="27">
        <v>815256.52</v>
      </c>
      <c r="D16" s="9">
        <f t="shared" si="0"/>
        <v>257181.48039999977</v>
      </c>
      <c r="E16" s="10">
        <f t="shared" si="1"/>
        <v>0.3154608078448729</v>
      </c>
      <c r="F16" s="22" t="s">
        <v>41</v>
      </c>
    </row>
    <row r="17" spans="1:6" ht="54.75" customHeight="1">
      <c r="A17" s="8" t="s">
        <v>8</v>
      </c>
      <c r="B17" s="1">
        <v>20563266.609999999</v>
      </c>
      <c r="C17" s="27">
        <v>13787278.270000001</v>
      </c>
      <c r="D17" s="9">
        <f t="shared" si="0"/>
        <v>6775988.339999998</v>
      </c>
      <c r="E17" s="10">
        <f t="shared" si="1"/>
        <v>0.49146671353866839</v>
      </c>
      <c r="F17" s="22" t="s">
        <v>42</v>
      </c>
    </row>
    <row r="18" spans="1:6" ht="26.25">
      <c r="A18" s="8" t="s">
        <v>11</v>
      </c>
      <c r="B18" s="1">
        <v>2672924.0704000001</v>
      </c>
      <c r="C18" s="27">
        <v>1026323.0800000002</v>
      </c>
      <c r="D18" s="9">
        <f t="shared" si="0"/>
        <v>1646600.9904</v>
      </c>
      <c r="E18" s="10">
        <f t="shared" si="1"/>
        <v>1.6043690554050483</v>
      </c>
      <c r="F18" s="22" t="s">
        <v>43</v>
      </c>
    </row>
    <row r="19" spans="1:6">
      <c r="A19" s="8" t="s">
        <v>6</v>
      </c>
      <c r="B19" s="1">
        <v>270480</v>
      </c>
      <c r="C19" s="27">
        <v>288711.21000000002</v>
      </c>
      <c r="D19" s="9">
        <f t="shared" si="0"/>
        <v>-18231.210000000021</v>
      </c>
      <c r="E19" s="10">
        <f t="shared" si="1"/>
        <v>-6.3146872613640534E-2</v>
      </c>
      <c r="F19" s="22" t="s">
        <v>31</v>
      </c>
    </row>
    <row r="20" spans="1:6">
      <c r="A20" s="8" t="s">
        <v>10</v>
      </c>
      <c r="B20" s="1">
        <v>6629589.5596000003</v>
      </c>
      <c r="C20" s="27">
        <v>5551389.4900000002</v>
      </c>
      <c r="D20" s="9">
        <f t="shared" si="0"/>
        <v>1078200.0696</v>
      </c>
      <c r="E20" s="10">
        <f t="shared" si="1"/>
        <v>0.19422165775653402</v>
      </c>
      <c r="F20" s="22" t="s">
        <v>44</v>
      </c>
    </row>
    <row r="21" spans="1:6">
      <c r="A21" s="8" t="s">
        <v>19</v>
      </c>
      <c r="B21" s="1">
        <v>562515.00040000002</v>
      </c>
      <c r="C21" s="27">
        <v>504891.04</v>
      </c>
      <c r="D21" s="9">
        <f t="shared" si="0"/>
        <v>57623.96040000004</v>
      </c>
      <c r="E21" s="10">
        <f t="shared" ref="E21:E27" si="2">(B21-C21)/C21</f>
        <v>0.1141314775560288</v>
      </c>
      <c r="F21" s="22" t="s">
        <v>31</v>
      </c>
    </row>
    <row r="22" spans="1:6">
      <c r="A22" s="8" t="s">
        <v>4</v>
      </c>
      <c r="B22" s="1">
        <v>239678.99959999998</v>
      </c>
      <c r="C22" s="27">
        <v>150365.10999999999</v>
      </c>
      <c r="D22" s="9">
        <f t="shared" si="0"/>
        <v>89313.889599999995</v>
      </c>
      <c r="E22" s="10">
        <f t="shared" si="2"/>
        <v>0.59398014339895744</v>
      </c>
      <c r="F22" s="22" t="s">
        <v>31</v>
      </c>
    </row>
    <row r="23" spans="1:6">
      <c r="A23" s="8" t="s">
        <v>12</v>
      </c>
      <c r="B23" s="1">
        <v>3132750.4660000005</v>
      </c>
      <c r="C23" s="27">
        <v>1770756.81</v>
      </c>
      <c r="D23" s="9">
        <f t="shared" si="0"/>
        <v>1361993.6560000004</v>
      </c>
      <c r="E23" s="10">
        <f t="shared" si="2"/>
        <v>0.76915906707708803</v>
      </c>
      <c r="F23" s="22" t="s">
        <v>45</v>
      </c>
    </row>
    <row r="24" spans="1:6">
      <c r="A24" s="8" t="s">
        <v>13</v>
      </c>
      <c r="B24" s="1">
        <v>1229427.0003999998</v>
      </c>
      <c r="C24" s="27">
        <v>1433051.85</v>
      </c>
      <c r="D24" s="9">
        <f t="shared" si="0"/>
        <v>-203624.84960000031</v>
      </c>
      <c r="E24" s="10">
        <f t="shared" si="2"/>
        <v>-0.14209175306532021</v>
      </c>
      <c r="F24" s="22" t="s">
        <v>46</v>
      </c>
    </row>
    <row r="25" spans="1:6">
      <c r="A25" s="8" t="s">
        <v>14</v>
      </c>
      <c r="B25" s="1">
        <v>13603655.060100002</v>
      </c>
      <c r="C25" s="27">
        <v>12452321.92</v>
      </c>
      <c r="D25" s="9">
        <f t="shared" si="0"/>
        <v>1151333.1401000023</v>
      </c>
      <c r="E25" s="10">
        <f t="shared" si="2"/>
        <v>9.2459313812857338E-2</v>
      </c>
      <c r="F25" s="22" t="s">
        <v>47</v>
      </c>
    </row>
    <row r="26" spans="1:6">
      <c r="A26" s="8" t="s">
        <v>15</v>
      </c>
      <c r="B26" s="1">
        <v>0</v>
      </c>
      <c r="C26" s="11">
        <v>0</v>
      </c>
      <c r="D26" s="9">
        <f t="shared" si="0"/>
        <v>0</v>
      </c>
      <c r="E26" s="21" t="s">
        <v>28</v>
      </c>
      <c r="F26" s="25" t="s">
        <v>28</v>
      </c>
    </row>
    <row r="27" spans="1:6" ht="26.25">
      <c r="A27" s="8" t="s">
        <v>16</v>
      </c>
      <c r="B27" s="1">
        <v>-66129635.804399967</v>
      </c>
      <c r="C27" s="27">
        <v>-58293077.07</v>
      </c>
      <c r="D27" s="9">
        <f t="shared" si="0"/>
        <v>-7836558.7343999669</v>
      </c>
      <c r="E27" s="10">
        <f t="shared" si="2"/>
        <v>0.13443378061840178</v>
      </c>
      <c r="F27" s="22" t="s">
        <v>48</v>
      </c>
    </row>
    <row r="28" spans="1:6">
      <c r="A28" s="12" t="s">
        <v>18</v>
      </c>
      <c r="B28" s="13">
        <f>SUM(B10:B27)</f>
        <v>106922069.20861399</v>
      </c>
      <c r="C28" s="13">
        <f>SUM(C10:C27)</f>
        <v>94921666.219999969</v>
      </c>
      <c r="D28" s="13">
        <f t="shared" si="0"/>
        <v>12000402.988614023</v>
      </c>
      <c r="E28" s="13"/>
      <c r="F28" s="13"/>
    </row>
    <row r="1048569" spans="4:4">
      <c r="D1048569" s="9"/>
    </row>
  </sheetData>
  <pageMargins left="0.7" right="0.7" top="0.75" bottom="0.75" header="0.3" footer="0.3"/>
  <pageSetup scale="74" fitToHeight="0" orientation="landscape" r:id="rId1"/>
  <headerFooter>
    <oddHeader>&amp;RCASE NO. 2017-00349
ATTACHMENT 3
TO AG DR NO. 1-20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569"/>
  <sheetViews>
    <sheetView zoomScaleNormal="100" workbookViewId="0">
      <selection activeCell="B3" sqref="B3"/>
    </sheetView>
  </sheetViews>
  <sheetFormatPr defaultRowHeight="15"/>
  <cols>
    <col min="1" max="1" width="44.7109375" style="3" bestFit="1" customWidth="1"/>
    <col min="2" max="2" width="11.5703125" style="3" bestFit="1" customWidth="1"/>
    <col min="3" max="3" width="11.85546875" style="3" bestFit="1" customWidth="1"/>
    <col min="4" max="4" width="11.42578125" style="3" bestFit="1" customWidth="1"/>
    <col min="5" max="5" width="10.85546875" style="3" bestFit="1" customWidth="1"/>
    <col min="6" max="6" width="72.140625" style="3" customWidth="1"/>
    <col min="7" max="16384" width="9.140625" style="3"/>
  </cols>
  <sheetData>
    <row r="1" spans="1:6">
      <c r="A1" s="17" t="s">
        <v>17</v>
      </c>
      <c r="B1" s="2"/>
      <c r="C1" s="2"/>
      <c r="D1" s="2"/>
      <c r="E1" s="2"/>
      <c r="F1" s="2"/>
    </row>
    <row r="2" spans="1:6">
      <c r="A2" s="17" t="s">
        <v>29</v>
      </c>
      <c r="B2" s="2"/>
      <c r="C2" s="2"/>
      <c r="D2" s="2"/>
      <c r="E2" s="2"/>
      <c r="F2" s="2"/>
    </row>
    <row r="3" spans="1:6">
      <c r="A3" s="17" t="s">
        <v>35</v>
      </c>
      <c r="B3" s="2"/>
      <c r="C3" s="2"/>
      <c r="D3" s="2"/>
      <c r="E3" s="2"/>
      <c r="F3" s="2"/>
    </row>
    <row r="4" spans="1:6">
      <c r="A4" s="17" t="s">
        <v>25</v>
      </c>
      <c r="B4" s="2"/>
      <c r="C4" s="2"/>
      <c r="D4" s="2"/>
      <c r="E4" s="2"/>
      <c r="F4" s="2"/>
    </row>
    <row r="5" spans="1:6" ht="23.25">
      <c r="A5" s="17" t="s">
        <v>37</v>
      </c>
      <c r="B5" s="4"/>
      <c r="C5" s="4"/>
      <c r="D5" s="4"/>
      <c r="E5" s="4"/>
      <c r="F5" s="4"/>
    </row>
    <row r="6" spans="1:6" ht="18">
      <c r="A6" s="5"/>
      <c r="B6" s="2"/>
      <c r="C6" s="2"/>
      <c r="D6" s="2"/>
      <c r="E6" s="2"/>
      <c r="F6" s="2"/>
    </row>
    <row r="7" spans="1:6">
      <c r="A7" s="2"/>
      <c r="B7" s="23" t="s">
        <v>32</v>
      </c>
      <c r="C7" s="23" t="s">
        <v>32</v>
      </c>
      <c r="D7" s="2"/>
      <c r="E7" s="2"/>
      <c r="F7" s="2"/>
    </row>
    <row r="8" spans="1:6">
      <c r="A8" s="6"/>
      <c r="B8" s="14" t="s">
        <v>20</v>
      </c>
      <c r="C8" s="15" t="s">
        <v>27</v>
      </c>
      <c r="D8" s="15"/>
      <c r="E8" s="14"/>
      <c r="F8" s="14"/>
    </row>
    <row r="9" spans="1:6">
      <c r="A9" s="7"/>
      <c r="B9" s="15" t="s">
        <v>21</v>
      </c>
      <c r="C9" s="15" t="s">
        <v>21</v>
      </c>
      <c r="D9" s="15" t="s">
        <v>24</v>
      </c>
      <c r="E9" s="15"/>
      <c r="F9" s="16" t="s">
        <v>26</v>
      </c>
    </row>
    <row r="10" spans="1:6" ht="39">
      <c r="A10" s="8" t="s">
        <v>0</v>
      </c>
      <c r="B10" s="20">
        <v>48939073.242234655</v>
      </c>
      <c r="C10" s="19">
        <v>49854562.413220003</v>
      </c>
      <c r="D10" s="9">
        <f t="shared" ref="D10:D28" si="0">B10-C10</f>
        <v>-915489.17098534852</v>
      </c>
      <c r="E10" s="10">
        <f t="shared" ref="E10:E20" si="1">(B10-C10)/C10</f>
        <v>-1.8363197402021265E-2</v>
      </c>
      <c r="F10" s="22" t="s">
        <v>49</v>
      </c>
    </row>
    <row r="11" spans="1:6">
      <c r="A11" s="8" t="s">
        <v>1</v>
      </c>
      <c r="B11" s="1">
        <v>15660434.484181236</v>
      </c>
      <c r="C11" s="19">
        <v>15934030.547400001</v>
      </c>
      <c r="D11" s="9">
        <f t="shared" si="0"/>
        <v>-273596.06321876496</v>
      </c>
      <c r="E11" s="10">
        <f t="shared" si="1"/>
        <v>-1.717054968640112E-2</v>
      </c>
      <c r="F11" s="22" t="s">
        <v>30</v>
      </c>
    </row>
    <row r="12" spans="1:6">
      <c r="A12" s="8" t="s">
        <v>7</v>
      </c>
      <c r="B12" s="1">
        <v>31312675.519698083</v>
      </c>
      <c r="C12" s="19">
        <v>32992519.518971868</v>
      </c>
      <c r="D12" s="9">
        <f t="shared" si="0"/>
        <v>-1679843.9992737845</v>
      </c>
      <c r="E12" s="10">
        <f t="shared" si="1"/>
        <v>-5.091590529507195E-2</v>
      </c>
      <c r="F12" s="22" t="s">
        <v>50</v>
      </c>
    </row>
    <row r="13" spans="1:6" ht="39">
      <c r="A13" s="8" t="s">
        <v>5</v>
      </c>
      <c r="B13" s="1">
        <v>20935552</v>
      </c>
      <c r="C13" s="19">
        <v>17156198</v>
      </c>
      <c r="D13" s="9">
        <f t="shared" si="0"/>
        <v>3779354</v>
      </c>
      <c r="E13" s="10">
        <f t="shared" si="1"/>
        <v>0.22029088263028906</v>
      </c>
      <c r="F13" s="22" t="s">
        <v>51</v>
      </c>
    </row>
    <row r="14" spans="1:6">
      <c r="A14" s="8" t="s">
        <v>9</v>
      </c>
      <c r="B14" s="1">
        <v>6153921</v>
      </c>
      <c r="C14" s="19">
        <v>5527161.1299999999</v>
      </c>
      <c r="D14" s="9">
        <f t="shared" si="0"/>
        <v>626759.87000000011</v>
      </c>
      <c r="E14" s="10">
        <f t="shared" si="1"/>
        <v>0.1133963449334071</v>
      </c>
      <c r="F14" s="26" t="s">
        <v>53</v>
      </c>
    </row>
    <row r="15" spans="1:6">
      <c r="A15" s="8" t="s">
        <v>3</v>
      </c>
      <c r="B15" s="1">
        <v>73324</v>
      </c>
      <c r="C15" s="19">
        <v>56482.64</v>
      </c>
      <c r="D15" s="9">
        <f t="shared" si="0"/>
        <v>16841.36</v>
      </c>
      <c r="E15" s="10">
        <f t="shared" si="1"/>
        <v>0.29816878247900597</v>
      </c>
      <c r="F15" s="22" t="s">
        <v>31</v>
      </c>
    </row>
    <row r="16" spans="1:6">
      <c r="A16" s="8" t="s">
        <v>2</v>
      </c>
      <c r="B16" s="1">
        <v>1072438.0003999998</v>
      </c>
      <c r="C16" s="19">
        <v>957722.9301</v>
      </c>
      <c r="D16" s="9">
        <f t="shared" si="0"/>
        <v>114715.07029999979</v>
      </c>
      <c r="E16" s="10">
        <f t="shared" si="1"/>
        <v>0.11977897437207846</v>
      </c>
      <c r="F16" s="22" t="s">
        <v>52</v>
      </c>
    </row>
    <row r="17" spans="1:6" ht="51.75">
      <c r="A17" s="8" t="s">
        <v>8</v>
      </c>
      <c r="B17" s="1">
        <v>20563266.609999999</v>
      </c>
      <c r="C17" s="19">
        <v>17650167.419999998</v>
      </c>
      <c r="D17" s="9">
        <f t="shared" si="0"/>
        <v>2913099.1900000013</v>
      </c>
      <c r="E17" s="10">
        <f t="shared" si="1"/>
        <v>0.16504654719020231</v>
      </c>
      <c r="F17" s="22" t="s">
        <v>42</v>
      </c>
    </row>
    <row r="18" spans="1:6" ht="26.25">
      <c r="A18" s="8" t="s">
        <v>11</v>
      </c>
      <c r="B18" s="1">
        <v>2672924.0704000001</v>
      </c>
      <c r="C18" s="19">
        <v>1908630.0900999999</v>
      </c>
      <c r="D18" s="9">
        <f t="shared" si="0"/>
        <v>764293.98030000017</v>
      </c>
      <c r="E18" s="10">
        <f t="shared" si="1"/>
        <v>0.40044112490124062</v>
      </c>
      <c r="F18" s="22" t="s">
        <v>43</v>
      </c>
    </row>
    <row r="19" spans="1:6">
      <c r="A19" s="8" t="s">
        <v>6</v>
      </c>
      <c r="B19" s="1">
        <v>270480</v>
      </c>
      <c r="C19" s="19">
        <v>219701.32</v>
      </c>
      <c r="D19" s="9">
        <f t="shared" si="0"/>
        <v>50778.679999999993</v>
      </c>
      <c r="E19" s="10">
        <f t="shared" si="1"/>
        <v>0.23112596683533804</v>
      </c>
      <c r="F19" s="22" t="s">
        <v>31</v>
      </c>
    </row>
    <row r="20" spans="1:6" ht="26.25">
      <c r="A20" s="8" t="s">
        <v>10</v>
      </c>
      <c r="B20" s="1">
        <v>6629589.5596000003</v>
      </c>
      <c r="C20" s="19">
        <v>6495413.5899</v>
      </c>
      <c r="D20" s="9">
        <f t="shared" si="0"/>
        <v>134175.96970000025</v>
      </c>
      <c r="E20" s="10">
        <f t="shared" si="1"/>
        <v>2.0657032511160842E-2</v>
      </c>
      <c r="F20" s="22" t="s">
        <v>54</v>
      </c>
    </row>
    <row r="21" spans="1:6">
      <c r="A21" s="8" t="s">
        <v>19</v>
      </c>
      <c r="B21" s="1">
        <v>562515.00040000002</v>
      </c>
      <c r="C21" s="19">
        <v>511004.84009999991</v>
      </c>
      <c r="D21" s="9">
        <f t="shared" si="0"/>
        <v>51510.160300000105</v>
      </c>
      <c r="E21" s="10">
        <f t="shared" ref="E21:E28" si="2">(B21-C21)/C21</f>
        <v>0.10080170725960236</v>
      </c>
      <c r="F21" s="22" t="s">
        <v>31</v>
      </c>
    </row>
    <row r="22" spans="1:6">
      <c r="A22" s="8" t="s">
        <v>4</v>
      </c>
      <c r="B22" s="1">
        <v>239678.99959999998</v>
      </c>
      <c r="C22" s="19">
        <v>182425.51989999996</v>
      </c>
      <c r="D22" s="9">
        <f t="shared" si="0"/>
        <v>57253.479700000025</v>
      </c>
      <c r="E22" s="10">
        <f t="shared" si="2"/>
        <v>0.31384578063082741</v>
      </c>
      <c r="F22" s="22" t="s">
        <v>31</v>
      </c>
    </row>
    <row r="23" spans="1:6">
      <c r="A23" s="8" t="s">
        <v>12</v>
      </c>
      <c r="B23" s="1">
        <v>3132750.4660000005</v>
      </c>
      <c r="C23" s="19">
        <v>2436931.9765000003</v>
      </c>
      <c r="D23" s="9">
        <f t="shared" si="0"/>
        <v>695818.48950000014</v>
      </c>
      <c r="E23" s="10">
        <f t="shared" si="2"/>
        <v>0.28553053438092141</v>
      </c>
      <c r="F23" s="22" t="s">
        <v>33</v>
      </c>
    </row>
    <row r="24" spans="1:6">
      <c r="A24" s="8" t="s">
        <v>13</v>
      </c>
      <c r="B24" s="1">
        <v>1229427.0003999998</v>
      </c>
      <c r="C24" s="19">
        <v>1291408.0100999998</v>
      </c>
      <c r="D24" s="9">
        <f t="shared" si="0"/>
        <v>-61981.009700000053</v>
      </c>
      <c r="E24" s="10">
        <f t="shared" si="2"/>
        <v>-4.7994908824516715E-2</v>
      </c>
      <c r="F24" s="22" t="s">
        <v>31</v>
      </c>
    </row>
    <row r="25" spans="1:6">
      <c r="A25" s="8" t="s">
        <v>14</v>
      </c>
      <c r="B25" s="1">
        <v>13603655.060100002</v>
      </c>
      <c r="C25" s="19">
        <v>25233682.328000002</v>
      </c>
      <c r="D25" s="9">
        <f t="shared" si="0"/>
        <v>-11630027.267899999</v>
      </c>
      <c r="E25" s="10">
        <f t="shared" si="2"/>
        <v>-0.46089298885224511</v>
      </c>
      <c r="F25" s="22" t="s">
        <v>34</v>
      </c>
    </row>
    <row r="26" spans="1:6">
      <c r="A26" s="8" t="s">
        <v>15</v>
      </c>
      <c r="B26" s="1">
        <v>0</v>
      </c>
      <c r="C26" s="19">
        <v>0</v>
      </c>
      <c r="D26" s="9">
        <f t="shared" si="0"/>
        <v>0</v>
      </c>
      <c r="E26" s="24" t="s">
        <v>28</v>
      </c>
      <c r="F26" s="22" t="s">
        <v>28</v>
      </c>
    </row>
    <row r="27" spans="1:6">
      <c r="A27" s="8" t="s">
        <v>16</v>
      </c>
      <c r="B27" s="1">
        <v>-66129635.804399967</v>
      </c>
      <c r="C27" s="19">
        <v>-65729495.58349999</v>
      </c>
      <c r="D27" s="9">
        <f t="shared" si="0"/>
        <v>-400140.22089997679</v>
      </c>
      <c r="E27" s="10">
        <f t="shared" si="2"/>
        <v>6.0876812966205633E-3</v>
      </c>
      <c r="F27" s="22" t="s">
        <v>30</v>
      </c>
    </row>
    <row r="28" spans="1:6">
      <c r="A28" s="12" t="s">
        <v>18</v>
      </c>
      <c r="B28" s="13">
        <f>SUM(B10:B27)</f>
        <v>106922069.20861399</v>
      </c>
      <c r="C28" s="13">
        <f>SUM(C10:C27)</f>
        <v>112678546.69079185</v>
      </c>
      <c r="D28" s="13">
        <f t="shared" si="0"/>
        <v>-5756477.4821778536</v>
      </c>
      <c r="E28" s="18">
        <f t="shared" si="2"/>
        <v>-5.1087608522095679E-2</v>
      </c>
      <c r="F28" s="13"/>
    </row>
    <row r="1048569" spans="4:4">
      <c r="D1048569" s="9"/>
    </row>
  </sheetData>
  <pageMargins left="0.7" right="0.7" top="0.75" bottom="0.75" header="0.3" footer="0.3"/>
  <pageSetup scale="75" fitToHeight="0" orientation="landscape" r:id="rId1"/>
  <headerFooter>
    <oddHeader>&amp;RCASE NO. 2017-00349
ATTACHMENT 3
TO AG DR NO. 1-20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 1-21 Part B</vt:lpstr>
      <vt:lpstr>AG 1-22 Part C</vt:lpstr>
      <vt:lpstr>'AG 1-21 Part B'!Print_Area</vt:lpstr>
      <vt:lpstr>'AG 1-22 Part C'!Print_Area</vt:lpstr>
    </vt:vector>
  </TitlesOfParts>
  <Company>Atmos Energy Corportion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Densman</dc:creator>
  <cp:lastModifiedBy>Eric  Wilen</cp:lastModifiedBy>
  <cp:lastPrinted>2017-11-28T01:36:08Z</cp:lastPrinted>
  <dcterms:created xsi:type="dcterms:W3CDTF">2017-11-12T02:18:28Z</dcterms:created>
  <dcterms:modified xsi:type="dcterms:W3CDTF">2017-11-28T01:36:11Z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